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C:\Users\olivia\Dropbox (Energy Innovation)\Documents\EPS_Models by Region\Brazil\Model\InputData\trans\BNVFE\"/>
    </mc:Choice>
  </mc:AlternateContent>
  <xr:revisionPtr revIDLastSave="0" documentId="13_ncr:1_{4B953DD7-FE6E-4437-B247-578EE535691C}" xr6:coauthVersionLast="45" xr6:coauthVersionMax="45" xr10:uidLastSave="{00000000-0000-0000-0000-000000000000}"/>
  <bookViews>
    <workbookView xWindow="39240" yWindow="525" windowWidth="19785" windowHeight="12225" firstSheet="6" activeTab="6" xr2:uid="{C59BC34D-7575-4281-BEB0-30F030B7579E}"/>
  </bookViews>
  <sheets>
    <sheet name="About" sheetId="1" r:id="rId1"/>
    <sheet name="Calculations Etc" sheetId="18" r:id="rId2"/>
    <sheet name="Ships-freight" sheetId="48" r:id="rId3"/>
    <sheet name="Ships-psgr" sheetId="46" r:id="rId4"/>
    <sheet name="Rail-freight" sheetId="41" r:id="rId5"/>
    <sheet name="Rail-psgr" sheetId="37" r:id="rId6"/>
    <sheet name="Air-psgr" sheetId="45" r:id="rId7"/>
    <sheet name="Air-freight" sheetId="47" r:id="rId8"/>
    <sheet name="figure 107" sheetId="44" r:id="rId9"/>
    <sheet name="table 95" sheetId="42" r:id="rId10"/>
    <sheet name="Aircraft Fuel Consump" sheetId="51" r:id="rId11"/>
    <sheet name="ANPtrilhos" sheetId="39" r:id="rId12"/>
    <sheet name="table 94" sheetId="38" r:id="rId13"/>
    <sheet name="LDV-freight" sheetId="33" r:id="rId14"/>
    <sheet name="LDV-psgr" sheetId="30" r:id="rId15"/>
    <sheet name="table 15" sheetId="26" r:id="rId16"/>
    <sheet name="HDV-freight" sheetId="27" r:id="rId17"/>
    <sheet name="HDV-psgr" sheetId="32" r:id="rId18"/>
    <sheet name="Average fuel consump" sheetId="29" r:id="rId19"/>
    <sheet name="figure 4" sheetId="31" r:id="rId20"/>
    <sheet name="Olivia_relevant tables" sheetId="50" r:id="rId21"/>
    <sheet name="motorbike-psgr" sheetId="34" r:id="rId22"/>
    <sheet name="motoclub" sheetId="35" r:id="rId23"/>
    <sheet name="units_convertor" sheetId="28" r:id="rId24"/>
    <sheet name="BNVFE for BHNVFE" sheetId="49" r:id="rId25"/>
    <sheet name="BNVFE-LDVs-psgr" sheetId="2" r:id="rId26"/>
    <sheet name="BNVFE-LDVs-frgt" sheetId="5" r:id="rId27"/>
    <sheet name="BNVFE-HDVs-psgr" sheetId="6" r:id="rId28"/>
    <sheet name="BNVFE-HDVs-frgt" sheetId="7" r:id="rId29"/>
    <sheet name="BNVFE-aircraft-psgr" sheetId="8" r:id="rId30"/>
    <sheet name="BNVFE-aircraft-frgt" sheetId="9" r:id="rId31"/>
    <sheet name="BNVFE-rail-psgr" sheetId="10" r:id="rId32"/>
    <sheet name="BNVFE-rail-frgt" sheetId="11" r:id="rId33"/>
    <sheet name="BNVFE-ships-psgr" sheetId="12" r:id="rId34"/>
    <sheet name="BNVFE-ships-frgt" sheetId="13" r:id="rId35"/>
    <sheet name="BNVFE-motorbikes-psgr" sheetId="14" r:id="rId36"/>
    <sheet name="BNVFE-motorbikes-frgt" sheetId="15" r:id="rId37"/>
  </sheets>
  <externalReferences>
    <externalReference r:id="rId38"/>
    <externalReference r:id="rId39"/>
  </externalReferences>
  <definedNames>
    <definedName name="Eno_TM" localSheetId="12">'[1]1997  Table 1a Modified'!#REF!</definedName>
    <definedName name="Eno_TM" localSheetId="9">'[1]1997  Table 1a Modified'!#REF!</definedName>
    <definedName name="Eno_TM">'[2]1997  Table 1a Modified'!#REF!</definedName>
    <definedName name="Eno_Tons" localSheetId="12">'[1]1997  Table 1a Modified'!#REF!</definedName>
    <definedName name="Eno_Tons" localSheetId="9">'[1]1997  Table 1a Modified'!#REF!</definedName>
    <definedName name="Eno_Tons">'[2]1997  Table 1a Modified'!#REF!</definedName>
    <definedName name="Sum_T2" localSheetId="12">'[1]1997  Table 1a Modified'!#REF!</definedName>
    <definedName name="Sum_T2" localSheetId="9">'[1]1997  Table 1a Modified'!#REF!</definedName>
    <definedName name="Sum_T2">'[2]1997  Table 1a Modified'!#REF!</definedName>
    <definedName name="Sum_TTM" localSheetId="12">'[1]1997  Table 1a Modified'!#REF!</definedName>
    <definedName name="Sum_TTM" localSheetId="9">'[1]1997  Table 1a Modified'!#REF!</definedName>
    <definedName name="Sum_TTM">'[2]1997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5" i="47" l="1"/>
  <c r="B12" i="47"/>
  <c r="B11" i="47"/>
  <c r="B15" i="45"/>
  <c r="B13" i="45"/>
  <c r="B11" i="45"/>
  <c r="B13" i="47" l="1"/>
  <c r="B14" i="47" s="1"/>
  <c r="B14" i="45"/>
  <c r="B12" i="45"/>
  <c r="G10" i="29" l="1"/>
  <c r="G12" i="29" s="1"/>
  <c r="G9" i="29"/>
  <c r="I4" i="29"/>
  <c r="B14" i="32" l="1"/>
  <c r="B12" i="27" l="1"/>
  <c r="B13" i="27" s="1"/>
  <c r="B14" i="27" s="1"/>
  <c r="B15" i="27" s="1"/>
  <c r="B17" i="27" s="1"/>
  <c r="O13" i="26"/>
  <c r="O9" i="26"/>
  <c r="O10" i="26"/>
  <c r="O11" i="26"/>
  <c r="O12" i="26"/>
  <c r="O8" i="26"/>
  <c r="N13" i="26"/>
  <c r="O7" i="26"/>
  <c r="B12" i="33" l="1"/>
  <c r="B13" i="33" s="1"/>
  <c r="B14" i="33" s="1"/>
  <c r="B12" i="37"/>
  <c r="B13" i="37" s="1"/>
  <c r="B12" i="41" l="1"/>
  <c r="B13" i="41" s="1"/>
  <c r="B14" i="41" s="1"/>
  <c r="B11" i="41"/>
  <c r="B12" i="46"/>
  <c r="B13" i="46" s="1"/>
  <c r="B14" i="46" s="1"/>
  <c r="B15" i="46" s="1"/>
  <c r="B13" i="48"/>
  <c r="B14" i="48" s="1"/>
  <c r="B15" i="48" s="1"/>
  <c r="B12" i="48" l="1"/>
  <c r="B5" i="8" l="1"/>
  <c r="AJ13" i="49" l="1"/>
  <c r="AK13" i="49"/>
  <c r="AL13" i="49"/>
  <c r="AM13" i="49"/>
  <c r="E13" i="49" l="1"/>
  <c r="F13" i="49"/>
  <c r="G13" i="49"/>
  <c r="H13" i="49"/>
  <c r="I13" i="49"/>
  <c r="J13" i="49"/>
  <c r="K13" i="49"/>
  <c r="L13" i="49"/>
  <c r="M13" i="49"/>
  <c r="N13" i="49"/>
  <c r="O13" i="49"/>
  <c r="P13" i="49"/>
  <c r="Q13" i="49"/>
  <c r="R13" i="49"/>
  <c r="S13" i="49"/>
  <c r="T13" i="49"/>
  <c r="U13" i="49"/>
  <c r="V13" i="49"/>
  <c r="W13" i="49"/>
  <c r="X13" i="49"/>
  <c r="Y13" i="49"/>
  <c r="Z13" i="49"/>
  <c r="AA13" i="49"/>
  <c r="AB13" i="49"/>
  <c r="AC13" i="49"/>
  <c r="AD13" i="49"/>
  <c r="AE13" i="49"/>
  <c r="AF13" i="49"/>
  <c r="AG13" i="49"/>
  <c r="AH13" i="49"/>
  <c r="AI13" i="49"/>
  <c r="D13" i="49"/>
  <c r="D25" i="37" l="1"/>
  <c r="C25" i="37"/>
  <c r="C26" i="37" s="1"/>
  <c r="A23" i="37"/>
  <c r="C27" i="45"/>
  <c r="B27" i="45"/>
  <c r="G8" i="29"/>
  <c r="B28" i="45" l="1"/>
  <c r="C12" i="30"/>
  <c r="C4" i="2" l="1"/>
  <c r="E2" i="49" s="1"/>
  <c r="K4" i="2"/>
  <c r="M2" i="49" s="1"/>
  <c r="S4" i="2"/>
  <c r="U2" i="49" s="1"/>
  <c r="AA4" i="2"/>
  <c r="AC2" i="49" s="1"/>
  <c r="AI4" i="2"/>
  <c r="AK2" i="49" s="1"/>
  <c r="AD4" i="2"/>
  <c r="AF2" i="49" s="1"/>
  <c r="Q4" i="2"/>
  <c r="S2" i="49" s="1"/>
  <c r="R4" i="2"/>
  <c r="T2" i="49" s="1"/>
  <c r="D4" i="2"/>
  <c r="F2" i="49" s="1"/>
  <c r="L4" i="2"/>
  <c r="N2" i="49" s="1"/>
  <c r="T4" i="2"/>
  <c r="V2" i="49" s="1"/>
  <c r="AB4" i="2"/>
  <c r="AD2" i="49" s="1"/>
  <c r="AJ4" i="2"/>
  <c r="AL2" i="49" s="1"/>
  <c r="V4" i="2"/>
  <c r="X2" i="49" s="1"/>
  <c r="Y4" i="2"/>
  <c r="AA2" i="49" s="1"/>
  <c r="E4" i="2"/>
  <c r="G2" i="49" s="1"/>
  <c r="M4" i="2"/>
  <c r="O2" i="49" s="1"/>
  <c r="U4" i="2"/>
  <c r="W2" i="49" s="1"/>
  <c r="AC4" i="2"/>
  <c r="AE2" i="49" s="1"/>
  <c r="AK4" i="2"/>
  <c r="AM2" i="49" s="1"/>
  <c r="N4" i="2"/>
  <c r="P2" i="49" s="1"/>
  <c r="B4" i="2"/>
  <c r="D2" i="49" s="1"/>
  <c r="AH4" i="2"/>
  <c r="AJ2" i="49" s="1"/>
  <c r="F4" i="2"/>
  <c r="H2" i="49" s="1"/>
  <c r="G4" i="2"/>
  <c r="I2" i="49" s="1"/>
  <c r="O4" i="2"/>
  <c r="Q2" i="49" s="1"/>
  <c r="W4" i="2"/>
  <c r="Y2" i="49" s="1"/>
  <c r="AE4" i="2"/>
  <c r="AG2" i="49" s="1"/>
  <c r="J4" i="2"/>
  <c r="L2" i="49" s="1"/>
  <c r="H4" i="2"/>
  <c r="J2" i="49" s="1"/>
  <c r="P4" i="2"/>
  <c r="R2" i="49" s="1"/>
  <c r="X4" i="2"/>
  <c r="Z2" i="49" s="1"/>
  <c r="AF4" i="2"/>
  <c r="AH2" i="49" s="1"/>
  <c r="AG4" i="2"/>
  <c r="AI2" i="49" s="1"/>
  <c r="Z4" i="2"/>
  <c r="AB2" i="49" s="1"/>
  <c r="I4" i="2"/>
  <c r="K2" i="49" s="1"/>
  <c r="B5" i="13" l="1"/>
  <c r="D11" i="49" s="1"/>
  <c r="B5" i="9"/>
  <c r="D7" i="49" s="1"/>
  <c r="B2" i="8" l="1"/>
  <c r="D6" i="49"/>
  <c r="C5" i="8"/>
  <c r="B2" i="9"/>
  <c r="J5" i="9"/>
  <c r="L7" i="49" s="1"/>
  <c r="R5" i="9"/>
  <c r="T7" i="49" s="1"/>
  <c r="Z5" i="9"/>
  <c r="AB7" i="49" s="1"/>
  <c r="AH5" i="9"/>
  <c r="AJ7" i="49" s="1"/>
  <c r="N5" i="9"/>
  <c r="P7" i="49" s="1"/>
  <c r="C5" i="9"/>
  <c r="AG5" i="9"/>
  <c r="AI7" i="49" s="1"/>
  <c r="K5" i="9"/>
  <c r="M7" i="49" s="1"/>
  <c r="S5" i="9"/>
  <c r="U7" i="49" s="1"/>
  <c r="AA5" i="9"/>
  <c r="AC7" i="49" s="1"/>
  <c r="AI5" i="9"/>
  <c r="AK7" i="49" s="1"/>
  <c r="Y5" i="9"/>
  <c r="AA7" i="49" s="1"/>
  <c r="D5" i="9"/>
  <c r="F7" i="49" s="1"/>
  <c r="L5" i="9"/>
  <c r="N7" i="49" s="1"/>
  <c r="T5" i="9"/>
  <c r="V7" i="49" s="1"/>
  <c r="AB5" i="9"/>
  <c r="AD7" i="49" s="1"/>
  <c r="AJ5" i="9"/>
  <c r="AL7" i="49" s="1"/>
  <c r="E5" i="9"/>
  <c r="G7" i="49" s="1"/>
  <c r="M5" i="9"/>
  <c r="O7" i="49" s="1"/>
  <c r="U5" i="9"/>
  <c r="W7" i="49" s="1"/>
  <c r="AC5" i="9"/>
  <c r="AE7" i="49" s="1"/>
  <c r="AK5" i="9"/>
  <c r="AM7" i="49" s="1"/>
  <c r="Q5" i="9"/>
  <c r="S7" i="49" s="1"/>
  <c r="F5" i="9"/>
  <c r="H7" i="49" s="1"/>
  <c r="V5" i="9"/>
  <c r="X7" i="49" s="1"/>
  <c r="AD5" i="9"/>
  <c r="AF7" i="49" s="1"/>
  <c r="P5" i="9"/>
  <c r="R7" i="49" s="1"/>
  <c r="AF5" i="9"/>
  <c r="AH7" i="49" s="1"/>
  <c r="G5" i="9"/>
  <c r="I7" i="49" s="1"/>
  <c r="O5" i="9"/>
  <c r="Q7" i="49" s="1"/>
  <c r="W5" i="9"/>
  <c r="Y7" i="49" s="1"/>
  <c r="AE5" i="9"/>
  <c r="AG7" i="49" s="1"/>
  <c r="H5" i="9"/>
  <c r="J7" i="49" s="1"/>
  <c r="X5" i="9"/>
  <c r="Z7" i="49" s="1"/>
  <c r="I5" i="9"/>
  <c r="K7" i="49" s="1"/>
  <c r="F5" i="13"/>
  <c r="H11" i="49" s="1"/>
  <c r="N5" i="13"/>
  <c r="P11" i="49" s="1"/>
  <c r="V5" i="13"/>
  <c r="X11" i="49" s="1"/>
  <c r="AD5" i="13"/>
  <c r="AF11" i="49" s="1"/>
  <c r="C5" i="13"/>
  <c r="B2" i="13"/>
  <c r="AH5" i="13"/>
  <c r="AJ11" i="49" s="1"/>
  <c r="D5" i="13"/>
  <c r="F11" i="49" s="1"/>
  <c r="AB5" i="13"/>
  <c r="AD11" i="49" s="1"/>
  <c r="M5" i="13"/>
  <c r="O11" i="49" s="1"/>
  <c r="G5" i="13"/>
  <c r="I11" i="49" s="1"/>
  <c r="O5" i="13"/>
  <c r="Q11" i="49" s="1"/>
  <c r="W5" i="13"/>
  <c r="Y11" i="49" s="1"/>
  <c r="AE5" i="13"/>
  <c r="AG11" i="49" s="1"/>
  <c r="J5" i="13"/>
  <c r="L11" i="49" s="1"/>
  <c r="Z5" i="13"/>
  <c r="AB11" i="49" s="1"/>
  <c r="E5" i="13"/>
  <c r="G11" i="49" s="1"/>
  <c r="H5" i="13"/>
  <c r="J11" i="49" s="1"/>
  <c r="P5" i="13"/>
  <c r="R11" i="49" s="1"/>
  <c r="X5" i="13"/>
  <c r="Z11" i="49" s="1"/>
  <c r="AF5" i="13"/>
  <c r="AH11" i="49" s="1"/>
  <c r="AC5" i="13"/>
  <c r="AE11" i="49" s="1"/>
  <c r="I5" i="13"/>
  <c r="K11" i="49" s="1"/>
  <c r="Q5" i="13"/>
  <c r="S11" i="49" s="1"/>
  <c r="Y5" i="13"/>
  <c r="AA11" i="49" s="1"/>
  <c r="AG5" i="13"/>
  <c r="AI11" i="49" s="1"/>
  <c r="U5" i="13"/>
  <c r="W11" i="49" s="1"/>
  <c r="R5" i="13"/>
  <c r="T11" i="49" s="1"/>
  <c r="L5" i="13"/>
  <c r="N11" i="49" s="1"/>
  <c r="AJ5" i="13"/>
  <c r="AL11" i="49" s="1"/>
  <c r="K5" i="13"/>
  <c r="M11" i="49" s="1"/>
  <c r="S5" i="13"/>
  <c r="U11" i="49" s="1"/>
  <c r="AA5" i="13"/>
  <c r="AC11" i="49" s="1"/>
  <c r="AI5" i="13"/>
  <c r="AK11" i="49" s="1"/>
  <c r="T5" i="13"/>
  <c r="V11" i="49" s="1"/>
  <c r="AK5" i="13"/>
  <c r="AM11" i="49" s="1"/>
  <c r="B5" i="12"/>
  <c r="D10" i="49" s="1"/>
  <c r="C2" i="13" l="1"/>
  <c r="E11" i="49"/>
  <c r="C2" i="9"/>
  <c r="E7" i="49"/>
  <c r="E6" i="49"/>
  <c r="D5" i="8"/>
  <c r="D5" i="12"/>
  <c r="F10" i="49" s="1"/>
  <c r="L5" i="12"/>
  <c r="N10" i="49" s="1"/>
  <c r="T5" i="12"/>
  <c r="V10" i="49" s="1"/>
  <c r="AB5" i="12"/>
  <c r="AD10" i="49" s="1"/>
  <c r="AJ5" i="12"/>
  <c r="AL10" i="49" s="1"/>
  <c r="P5" i="12"/>
  <c r="R10" i="49" s="1"/>
  <c r="X5" i="12"/>
  <c r="Z10" i="49" s="1"/>
  <c r="J5" i="12"/>
  <c r="L10" i="49" s="1"/>
  <c r="Z5" i="12"/>
  <c r="AB10" i="49" s="1"/>
  <c r="S5" i="12"/>
  <c r="U10" i="49" s="1"/>
  <c r="E5" i="12"/>
  <c r="G10" i="49" s="1"/>
  <c r="M5" i="12"/>
  <c r="O10" i="49" s="1"/>
  <c r="U5" i="12"/>
  <c r="W10" i="49" s="1"/>
  <c r="AC5" i="12"/>
  <c r="AE10" i="49" s="1"/>
  <c r="AK5" i="12"/>
  <c r="AM10" i="49" s="1"/>
  <c r="K5" i="12"/>
  <c r="M10" i="49" s="1"/>
  <c r="F5" i="12"/>
  <c r="H10" i="49" s="1"/>
  <c r="N5" i="12"/>
  <c r="P10" i="49" s="1"/>
  <c r="V5" i="12"/>
  <c r="X10" i="49" s="1"/>
  <c r="AD5" i="12"/>
  <c r="AF10" i="49" s="1"/>
  <c r="C5" i="12"/>
  <c r="E10" i="49" s="1"/>
  <c r="G5" i="12"/>
  <c r="I10" i="49" s="1"/>
  <c r="O5" i="12"/>
  <c r="Q10" i="49" s="1"/>
  <c r="W5" i="12"/>
  <c r="Y10" i="49" s="1"/>
  <c r="AE5" i="12"/>
  <c r="AG10" i="49" s="1"/>
  <c r="AA5" i="12"/>
  <c r="AC10" i="49" s="1"/>
  <c r="H5" i="12"/>
  <c r="J10" i="49" s="1"/>
  <c r="AF5" i="12"/>
  <c r="AH10" i="49" s="1"/>
  <c r="R5" i="12"/>
  <c r="T10" i="49" s="1"/>
  <c r="AH5" i="12"/>
  <c r="AJ10" i="49" s="1"/>
  <c r="I5" i="12"/>
  <c r="K10" i="49" s="1"/>
  <c r="Q5" i="12"/>
  <c r="S10" i="49" s="1"/>
  <c r="Y5" i="12"/>
  <c r="AA10" i="49" s="1"/>
  <c r="AG5" i="12"/>
  <c r="AI10" i="49" s="1"/>
  <c r="AI5" i="12"/>
  <c r="AK10" i="49" s="1"/>
  <c r="C2" i="8"/>
  <c r="B5" i="11"/>
  <c r="D9" i="49" s="1"/>
  <c r="E5" i="8" l="1"/>
  <c r="F6" i="49"/>
  <c r="C5" i="11"/>
  <c r="B2" i="11"/>
  <c r="D5" i="11" l="1"/>
  <c r="E9" i="49"/>
  <c r="F5" i="8"/>
  <c r="G6" i="49"/>
  <c r="C2" i="11"/>
  <c r="E5" i="11" l="1"/>
  <c r="F9" i="49"/>
  <c r="G5" i="8"/>
  <c r="H6" i="49"/>
  <c r="B2" i="10"/>
  <c r="D8" i="49" l="1"/>
  <c r="C2" i="10"/>
  <c r="F5" i="11"/>
  <c r="G9" i="49"/>
  <c r="H5" i="8"/>
  <c r="I6" i="49"/>
  <c r="B14" i="35"/>
  <c r="B12" i="34" s="1"/>
  <c r="B4" i="14" s="1"/>
  <c r="D12" i="49" s="1"/>
  <c r="B5" i="6"/>
  <c r="D4" i="49" s="1"/>
  <c r="E8" i="49" l="1"/>
  <c r="D2" i="10"/>
  <c r="G5" i="11"/>
  <c r="H9" i="49"/>
  <c r="I5" i="8"/>
  <c r="J6" i="49"/>
  <c r="B5" i="7"/>
  <c r="D5" i="49" s="1"/>
  <c r="G5" i="6"/>
  <c r="I4" i="49" s="1"/>
  <c r="O5" i="6"/>
  <c r="Q4" i="49" s="1"/>
  <c r="W5" i="6"/>
  <c r="Y4" i="49" s="1"/>
  <c r="AE5" i="6"/>
  <c r="AG4" i="49" s="1"/>
  <c r="U5" i="6"/>
  <c r="W4" i="49" s="1"/>
  <c r="AK5" i="6"/>
  <c r="AM4" i="49" s="1"/>
  <c r="C5" i="6"/>
  <c r="E4" i="49" s="1"/>
  <c r="H5" i="6"/>
  <c r="J4" i="49" s="1"/>
  <c r="P5" i="6"/>
  <c r="R4" i="49" s="1"/>
  <c r="X5" i="6"/>
  <c r="Z4" i="49" s="1"/>
  <c r="AF5" i="6"/>
  <c r="AH4" i="49" s="1"/>
  <c r="V5" i="6"/>
  <c r="X4" i="49" s="1"/>
  <c r="I5" i="6"/>
  <c r="K4" i="49" s="1"/>
  <c r="Q5" i="6"/>
  <c r="S4" i="49" s="1"/>
  <c r="Y5" i="6"/>
  <c r="AA4" i="49" s="1"/>
  <c r="AG5" i="6"/>
  <c r="AI4" i="49" s="1"/>
  <c r="AD5" i="6"/>
  <c r="AF4" i="49" s="1"/>
  <c r="J5" i="6"/>
  <c r="L4" i="49" s="1"/>
  <c r="R5" i="6"/>
  <c r="T4" i="49" s="1"/>
  <c r="Z5" i="6"/>
  <c r="AB4" i="49" s="1"/>
  <c r="AH5" i="6"/>
  <c r="AJ4" i="49" s="1"/>
  <c r="K5" i="6"/>
  <c r="M4" i="49" s="1"/>
  <c r="S5" i="6"/>
  <c r="U4" i="49" s="1"/>
  <c r="AA5" i="6"/>
  <c r="AC4" i="49" s="1"/>
  <c r="AI5" i="6"/>
  <c r="AK4" i="49" s="1"/>
  <c r="M5" i="6"/>
  <c r="O4" i="49" s="1"/>
  <c r="F5" i="6"/>
  <c r="H4" i="49" s="1"/>
  <c r="D5" i="6"/>
  <c r="L5" i="6"/>
  <c r="N4" i="49" s="1"/>
  <c r="T5" i="6"/>
  <c r="V4" i="49" s="1"/>
  <c r="AB5" i="6"/>
  <c r="AD4" i="49" s="1"/>
  <c r="AJ5" i="6"/>
  <c r="AL4" i="49" s="1"/>
  <c r="E5" i="6"/>
  <c r="G4" i="49" s="1"/>
  <c r="AC5" i="6"/>
  <c r="AE4" i="49" s="1"/>
  <c r="N5" i="6"/>
  <c r="P4" i="49" s="1"/>
  <c r="H4" i="14"/>
  <c r="J12" i="49" s="1"/>
  <c r="P4" i="14"/>
  <c r="R12" i="49" s="1"/>
  <c r="X4" i="14"/>
  <c r="Z12" i="49" s="1"/>
  <c r="AF4" i="14"/>
  <c r="AH12" i="49" s="1"/>
  <c r="V4" i="14"/>
  <c r="X12" i="49" s="1"/>
  <c r="AE4" i="14"/>
  <c r="AG12" i="49" s="1"/>
  <c r="I4" i="14"/>
  <c r="K12" i="49" s="1"/>
  <c r="Q4" i="14"/>
  <c r="S12" i="49" s="1"/>
  <c r="Y4" i="14"/>
  <c r="AA12" i="49" s="1"/>
  <c r="AG4" i="14"/>
  <c r="AI12" i="49" s="1"/>
  <c r="W4" i="14"/>
  <c r="Y12" i="49" s="1"/>
  <c r="J4" i="14"/>
  <c r="L12" i="49" s="1"/>
  <c r="R4" i="14"/>
  <c r="T12" i="49" s="1"/>
  <c r="Z4" i="14"/>
  <c r="AB12" i="49" s="1"/>
  <c r="AH4" i="14"/>
  <c r="AJ12" i="49" s="1"/>
  <c r="K4" i="14"/>
  <c r="M12" i="49" s="1"/>
  <c r="S4" i="14"/>
  <c r="U12" i="49" s="1"/>
  <c r="AA4" i="14"/>
  <c r="AC12" i="49" s="1"/>
  <c r="AI4" i="14"/>
  <c r="AK12" i="49" s="1"/>
  <c r="D4" i="14"/>
  <c r="F12" i="49" s="1"/>
  <c r="L4" i="14"/>
  <c r="N12" i="49" s="1"/>
  <c r="T4" i="14"/>
  <c r="V12" i="49" s="1"/>
  <c r="AB4" i="14"/>
  <c r="AD12" i="49" s="1"/>
  <c r="AJ4" i="14"/>
  <c r="AL12" i="49" s="1"/>
  <c r="F4" i="14"/>
  <c r="H12" i="49" s="1"/>
  <c r="C4" i="14"/>
  <c r="E12" i="49" s="1"/>
  <c r="G4" i="14"/>
  <c r="I12" i="49" s="1"/>
  <c r="E4" i="14"/>
  <c r="G12" i="49" s="1"/>
  <c r="M4" i="14"/>
  <c r="O12" i="49" s="1"/>
  <c r="U4" i="14"/>
  <c r="W12" i="49" s="1"/>
  <c r="AC4" i="14"/>
  <c r="AE12" i="49" s="1"/>
  <c r="AK4" i="14"/>
  <c r="AM12" i="49" s="1"/>
  <c r="N4" i="14"/>
  <c r="P12" i="49" s="1"/>
  <c r="AD4" i="14"/>
  <c r="AF12" i="49" s="1"/>
  <c r="O4" i="14"/>
  <c r="Q12" i="49" s="1"/>
  <c r="F3" i="2"/>
  <c r="B3" i="2"/>
  <c r="Q3" i="5"/>
  <c r="B4" i="5"/>
  <c r="D3" i="49" s="1"/>
  <c r="D3" i="5"/>
  <c r="G5" i="5"/>
  <c r="K3" i="5"/>
  <c r="E3" i="5"/>
  <c r="AF5" i="5"/>
  <c r="Z5" i="5"/>
  <c r="T5" i="5"/>
  <c r="N5" i="5"/>
  <c r="AH3" i="5"/>
  <c r="AB3" i="5"/>
  <c r="V3" i="5"/>
  <c r="P3" i="5"/>
  <c r="AH3" i="2"/>
  <c r="AB3" i="2"/>
  <c r="V3" i="2"/>
  <c r="P3" i="2"/>
  <c r="J3" i="2"/>
  <c r="D3" i="2"/>
  <c r="L5" i="5"/>
  <c r="F5" i="5"/>
  <c r="J3" i="5"/>
  <c r="AK5" i="5"/>
  <c r="AE5" i="5"/>
  <c r="Y5" i="5"/>
  <c r="S5" i="5"/>
  <c r="M5" i="5"/>
  <c r="AG3" i="5"/>
  <c r="AA3" i="5"/>
  <c r="U3" i="5"/>
  <c r="O3" i="5"/>
  <c r="B2" i="2"/>
  <c r="B6" i="2" s="1"/>
  <c r="AG3" i="2"/>
  <c r="AA3" i="2"/>
  <c r="U3" i="2"/>
  <c r="O3" i="2"/>
  <c r="I3" i="2"/>
  <c r="C5" i="2"/>
  <c r="K5" i="5"/>
  <c r="E5" i="5"/>
  <c r="I3" i="5"/>
  <c r="AJ5" i="5"/>
  <c r="AD5" i="5"/>
  <c r="X5" i="5"/>
  <c r="R5" i="5"/>
  <c r="AF3" i="5"/>
  <c r="Z3" i="5"/>
  <c r="T3" i="5"/>
  <c r="N3" i="5"/>
  <c r="D5" i="5"/>
  <c r="B5" i="5" s="1"/>
  <c r="J5" i="5"/>
  <c r="H3" i="5"/>
  <c r="AI5" i="5"/>
  <c r="AC5" i="5"/>
  <c r="W5" i="5"/>
  <c r="Q5" i="5"/>
  <c r="AK3" i="5"/>
  <c r="AE3" i="5"/>
  <c r="Y3" i="5"/>
  <c r="S3" i="5"/>
  <c r="M3" i="5"/>
  <c r="I5" i="5"/>
  <c r="G3" i="5"/>
  <c r="AH5" i="5"/>
  <c r="AB5" i="5"/>
  <c r="V5" i="5"/>
  <c r="P5" i="5"/>
  <c r="AJ3" i="5"/>
  <c r="AD3" i="5"/>
  <c r="X3" i="5"/>
  <c r="R3" i="5"/>
  <c r="H5" i="5"/>
  <c r="L3" i="5"/>
  <c r="F3" i="5"/>
  <c r="AG5" i="5"/>
  <c r="AA5" i="5"/>
  <c r="U5" i="5"/>
  <c r="O5" i="5"/>
  <c r="AI3" i="5"/>
  <c r="AC3" i="5"/>
  <c r="W3" i="5"/>
  <c r="AG5" i="2"/>
  <c r="AA5" i="2"/>
  <c r="U5" i="2"/>
  <c r="O5" i="2"/>
  <c r="J5" i="2"/>
  <c r="P5" i="2"/>
  <c r="D4" i="6" l="1"/>
  <c r="C4" i="6" s="1"/>
  <c r="C2" i="6" s="1"/>
  <c r="C6" i="6" s="1"/>
  <c r="F4" i="49"/>
  <c r="E2" i="10"/>
  <c r="F8" i="49"/>
  <c r="H5" i="11"/>
  <c r="I9" i="49"/>
  <c r="J5" i="8"/>
  <c r="K6" i="49"/>
  <c r="D5" i="2"/>
  <c r="AH5" i="2"/>
  <c r="AB5" i="2"/>
  <c r="D3" i="6"/>
  <c r="I5" i="2"/>
  <c r="B4" i="7"/>
  <c r="B2" i="7" s="1"/>
  <c r="B6" i="7" s="1"/>
  <c r="B3" i="7"/>
  <c r="C5" i="7"/>
  <c r="B4" i="6"/>
  <c r="B2" i="6" s="1"/>
  <c r="B6" i="6" s="1"/>
  <c r="D2" i="6"/>
  <c r="B5" i="2"/>
  <c r="C5" i="5"/>
  <c r="F5" i="2"/>
  <c r="D2" i="2"/>
  <c r="V5" i="2"/>
  <c r="I4" i="5"/>
  <c r="K3" i="49" s="1"/>
  <c r="O4" i="5"/>
  <c r="Q3" i="49" s="1"/>
  <c r="U4" i="5"/>
  <c r="W3" i="49" s="1"/>
  <c r="AA4" i="5"/>
  <c r="AC3" i="49" s="1"/>
  <c r="AG4" i="5"/>
  <c r="AI3" i="49" s="1"/>
  <c r="K4" i="5"/>
  <c r="M3" i="49" s="1"/>
  <c r="Q4" i="5"/>
  <c r="S3" i="49" s="1"/>
  <c r="AC4" i="5"/>
  <c r="AE3" i="49" s="1"/>
  <c r="D4" i="5"/>
  <c r="F3" i="49" s="1"/>
  <c r="J4" i="5"/>
  <c r="L3" i="49" s="1"/>
  <c r="P4" i="5"/>
  <c r="R3" i="49" s="1"/>
  <c r="V4" i="5"/>
  <c r="X3" i="49" s="1"/>
  <c r="AB4" i="5"/>
  <c r="AD3" i="49" s="1"/>
  <c r="AH4" i="5"/>
  <c r="AJ3" i="49" s="1"/>
  <c r="E4" i="5"/>
  <c r="G3" i="49" s="1"/>
  <c r="W4" i="5"/>
  <c r="Y3" i="49" s="1"/>
  <c r="AI4" i="5"/>
  <c r="AK3" i="49" s="1"/>
  <c r="F4" i="5"/>
  <c r="H3" i="49" s="1"/>
  <c r="L4" i="5"/>
  <c r="N3" i="49" s="1"/>
  <c r="R4" i="5"/>
  <c r="T3" i="49" s="1"/>
  <c r="X4" i="5"/>
  <c r="Z3" i="49" s="1"/>
  <c r="AD4" i="5"/>
  <c r="AF3" i="49" s="1"/>
  <c r="AJ4" i="5"/>
  <c r="AL3" i="49" s="1"/>
  <c r="N4" i="5"/>
  <c r="P3" i="49" s="1"/>
  <c r="G4" i="5"/>
  <c r="I3" i="49" s="1"/>
  <c r="M4" i="5"/>
  <c r="O3" i="49" s="1"/>
  <c r="S4" i="5"/>
  <c r="U3" i="49" s="1"/>
  <c r="Y4" i="5"/>
  <c r="AA3" i="49" s="1"/>
  <c r="AE4" i="5"/>
  <c r="AG3" i="49" s="1"/>
  <c r="AK4" i="5"/>
  <c r="AM3" i="49" s="1"/>
  <c r="H4" i="5"/>
  <c r="J3" i="49" s="1"/>
  <c r="T4" i="5"/>
  <c r="V3" i="49" s="1"/>
  <c r="Z4" i="5"/>
  <c r="AB3" i="49" s="1"/>
  <c r="AF4" i="5"/>
  <c r="AH3" i="49" s="1"/>
  <c r="C4" i="5"/>
  <c r="E3" i="49" s="1"/>
  <c r="L3" i="2"/>
  <c r="L5" i="2"/>
  <c r="Y3" i="2"/>
  <c r="Y5" i="2"/>
  <c r="Z3" i="2"/>
  <c r="Z5" i="2"/>
  <c r="Q3" i="2"/>
  <c r="Q5" i="2"/>
  <c r="R3" i="2"/>
  <c r="R5" i="2"/>
  <c r="AE3" i="2"/>
  <c r="AE5" i="2"/>
  <c r="AF3" i="2"/>
  <c r="AF5" i="2"/>
  <c r="W3" i="2"/>
  <c r="W5" i="2"/>
  <c r="X3" i="2"/>
  <c r="X5" i="2"/>
  <c r="AK3" i="2"/>
  <c r="AK5" i="2"/>
  <c r="AC3" i="2"/>
  <c r="AC5" i="2"/>
  <c r="AD3" i="2"/>
  <c r="AD5" i="2"/>
  <c r="G3" i="2"/>
  <c r="G5" i="2"/>
  <c r="H3" i="2"/>
  <c r="H5" i="2"/>
  <c r="AI3" i="2"/>
  <c r="AI5" i="2"/>
  <c r="AJ3" i="2"/>
  <c r="AJ5" i="2"/>
  <c r="M3" i="2"/>
  <c r="M5" i="2"/>
  <c r="N3" i="2"/>
  <c r="N5" i="2"/>
  <c r="E3" i="2"/>
  <c r="E5" i="2"/>
  <c r="S3" i="2"/>
  <c r="S5" i="2"/>
  <c r="T5" i="2"/>
  <c r="T3" i="2"/>
  <c r="C2" i="2"/>
  <c r="C6" i="2" s="1"/>
  <c r="C3" i="2"/>
  <c r="K3" i="2"/>
  <c r="K5" i="2"/>
  <c r="B3" i="6"/>
  <c r="C3" i="6"/>
  <c r="D5" i="7" l="1"/>
  <c r="E5" i="49"/>
  <c r="F2" i="10"/>
  <c r="G8" i="49"/>
  <c r="I5" i="11"/>
  <c r="J9" i="49"/>
  <c r="K5" i="8"/>
  <c r="L6" i="49"/>
  <c r="D6" i="2"/>
  <c r="K2" i="2"/>
  <c r="K6" i="2" s="1"/>
  <c r="S2" i="2"/>
  <c r="S6" i="2" s="1"/>
  <c r="AA2" i="2"/>
  <c r="AA6" i="2" s="1"/>
  <c r="AI2" i="2"/>
  <c r="AI6" i="2" s="1"/>
  <c r="I2" i="2"/>
  <c r="I6" i="2" s="1"/>
  <c r="AG2" i="2"/>
  <c r="AG6" i="2" s="1"/>
  <c r="Z2" i="2"/>
  <c r="Z6" i="2" s="1"/>
  <c r="L2" i="2"/>
  <c r="L6" i="2" s="1"/>
  <c r="T2" i="2"/>
  <c r="T6" i="2" s="1"/>
  <c r="AB2" i="2"/>
  <c r="AB6" i="2" s="1"/>
  <c r="AJ2" i="2"/>
  <c r="AJ6" i="2" s="1"/>
  <c r="M2" i="2"/>
  <c r="M6" i="2" s="1"/>
  <c r="U2" i="2"/>
  <c r="U6" i="2" s="1"/>
  <c r="AC2" i="2"/>
  <c r="AC6" i="2" s="1"/>
  <c r="AK2" i="2"/>
  <c r="AK6" i="2" s="1"/>
  <c r="F2" i="2"/>
  <c r="F6" i="2" s="1"/>
  <c r="N2" i="2"/>
  <c r="N6" i="2" s="1"/>
  <c r="V2" i="2"/>
  <c r="V6" i="2" s="1"/>
  <c r="AD2" i="2"/>
  <c r="AD6" i="2" s="1"/>
  <c r="E2" i="2"/>
  <c r="E6" i="2" s="1"/>
  <c r="AH2" i="2"/>
  <c r="AH6" i="2" s="1"/>
  <c r="G2" i="2"/>
  <c r="G6" i="2" s="1"/>
  <c r="O2" i="2"/>
  <c r="O6" i="2" s="1"/>
  <c r="W2" i="2"/>
  <c r="W6" i="2" s="1"/>
  <c r="AE2" i="2"/>
  <c r="AE6" i="2" s="1"/>
  <c r="Q2" i="2"/>
  <c r="Q6" i="2" s="1"/>
  <c r="J2" i="2"/>
  <c r="J6" i="2" s="1"/>
  <c r="H2" i="2"/>
  <c r="H6" i="2" s="1"/>
  <c r="P2" i="2"/>
  <c r="P6" i="2" s="1"/>
  <c r="X2" i="2"/>
  <c r="X6" i="2" s="1"/>
  <c r="AF2" i="2"/>
  <c r="AF6" i="2" s="1"/>
  <c r="Y2" i="2"/>
  <c r="Y6" i="2" s="1"/>
  <c r="R2" i="2"/>
  <c r="R6" i="2" s="1"/>
  <c r="D6" i="6"/>
  <c r="M2" i="6"/>
  <c r="U2" i="6"/>
  <c r="AC2" i="6"/>
  <c r="AK2" i="6"/>
  <c r="K2" i="6"/>
  <c r="AI2" i="6"/>
  <c r="L2" i="6"/>
  <c r="AJ2" i="6"/>
  <c r="F2" i="6"/>
  <c r="N2" i="6"/>
  <c r="V2" i="6"/>
  <c r="AD2" i="6"/>
  <c r="E2" i="6"/>
  <c r="G2" i="6"/>
  <c r="O2" i="6"/>
  <c r="W2" i="6"/>
  <c r="AE2" i="6"/>
  <c r="AB2" i="6"/>
  <c r="H2" i="6"/>
  <c r="P2" i="6"/>
  <c r="X2" i="6"/>
  <c r="AF2" i="6"/>
  <c r="I2" i="6"/>
  <c r="Q2" i="6"/>
  <c r="Y2" i="6"/>
  <c r="AG2" i="6"/>
  <c r="AA2" i="6"/>
  <c r="J2" i="6"/>
  <c r="R2" i="6"/>
  <c r="Z2" i="6"/>
  <c r="AH2" i="6"/>
  <c r="S2" i="6"/>
  <c r="T2" i="6"/>
  <c r="C4" i="7"/>
  <c r="C2" i="7" s="1"/>
  <c r="C3" i="7"/>
  <c r="E5" i="7" l="1"/>
  <c r="F5" i="49"/>
  <c r="G2" i="10"/>
  <c r="H8" i="49"/>
  <c r="J5" i="11"/>
  <c r="K9" i="49"/>
  <c r="L5" i="8"/>
  <c r="M6" i="49"/>
  <c r="C6" i="7"/>
  <c r="F5" i="7" l="1"/>
  <c r="G5" i="49"/>
  <c r="H2" i="10"/>
  <c r="I8" i="49"/>
  <c r="K5" i="11"/>
  <c r="L9" i="49"/>
  <c r="M5" i="8"/>
  <c r="N6" i="49"/>
  <c r="B19" i="18"/>
  <c r="B7" i="7" s="1"/>
  <c r="B14" i="18"/>
  <c r="G5" i="7" l="1"/>
  <c r="H5" i="49"/>
  <c r="I2" i="10"/>
  <c r="J8" i="49"/>
  <c r="L5" i="11"/>
  <c r="M9" i="49"/>
  <c r="N5" i="8"/>
  <c r="O6" i="49"/>
  <c r="B8" i="9"/>
  <c r="C8" i="9"/>
  <c r="C8" i="13"/>
  <c r="B8" i="8"/>
  <c r="B8" i="13"/>
  <c r="C8" i="8"/>
  <c r="B8" i="11"/>
  <c r="C8" i="11"/>
  <c r="K8" i="2"/>
  <c r="S8" i="2"/>
  <c r="AC8" i="2"/>
  <c r="AK8" i="2"/>
  <c r="H8" i="2"/>
  <c r="AJ8" i="2"/>
  <c r="L8" i="2"/>
  <c r="T8" i="2"/>
  <c r="AD8" i="2"/>
  <c r="E8" i="2"/>
  <c r="M8" i="2"/>
  <c r="W8" i="2"/>
  <c r="AE8" i="2"/>
  <c r="F8" i="2"/>
  <c r="N8" i="2"/>
  <c r="X8" i="2"/>
  <c r="AF8" i="2"/>
  <c r="Z8" i="2"/>
  <c r="G8" i="2"/>
  <c r="Q8" i="2"/>
  <c r="Y8" i="2"/>
  <c r="AI8" i="2"/>
  <c r="R8" i="2"/>
  <c r="O8" i="2"/>
  <c r="D8" i="5"/>
  <c r="AB8" i="2"/>
  <c r="P8" i="2"/>
  <c r="AG8" i="2"/>
  <c r="V8" i="2"/>
  <c r="C8" i="2"/>
  <c r="B8" i="7"/>
  <c r="J8" i="2"/>
  <c r="D8" i="2"/>
  <c r="I8" i="2"/>
  <c r="D8" i="6"/>
  <c r="AH8" i="2"/>
  <c r="B8" i="2"/>
  <c r="AA8" i="2"/>
  <c r="U8" i="2"/>
  <c r="B8" i="6"/>
  <c r="C8" i="6"/>
  <c r="C8" i="7"/>
  <c r="H7" i="2"/>
  <c r="R7" i="2"/>
  <c r="Z7" i="2"/>
  <c r="AJ7" i="2"/>
  <c r="G7" i="2"/>
  <c r="K7" i="2"/>
  <c r="S7" i="2"/>
  <c r="AC7" i="2"/>
  <c r="AK7" i="2"/>
  <c r="AI7" i="2"/>
  <c r="L7" i="2"/>
  <c r="T7" i="2"/>
  <c r="AD7" i="2"/>
  <c r="Y7" i="2"/>
  <c r="E7" i="2"/>
  <c r="M7" i="2"/>
  <c r="W7" i="2"/>
  <c r="AE7" i="2"/>
  <c r="F7" i="2"/>
  <c r="N7" i="2"/>
  <c r="X7" i="2"/>
  <c r="AF7" i="2"/>
  <c r="Q7" i="2"/>
  <c r="P7" i="2"/>
  <c r="AA7" i="2"/>
  <c r="B7" i="2"/>
  <c r="AH7" i="2"/>
  <c r="AG7" i="2"/>
  <c r="J7" i="2"/>
  <c r="U7" i="2"/>
  <c r="D7" i="5"/>
  <c r="D7" i="2"/>
  <c r="O7" i="2"/>
  <c r="I7" i="2"/>
  <c r="C7" i="2"/>
  <c r="V7" i="2"/>
  <c r="D7" i="6"/>
  <c r="AB7" i="2"/>
  <c r="B7" i="6"/>
  <c r="C7" i="6"/>
  <c r="C7" i="7"/>
  <c r="H5" i="7" l="1"/>
  <c r="I5" i="49"/>
  <c r="J2" i="10"/>
  <c r="K8" i="49"/>
  <c r="M5" i="11"/>
  <c r="N9" i="49"/>
  <c r="O5" i="8"/>
  <c r="P6" i="49"/>
  <c r="N3" i="6"/>
  <c r="N4" i="6"/>
  <c r="N6" i="6" s="1"/>
  <c r="N7" i="6"/>
  <c r="N8" i="6"/>
  <c r="I5" i="7" l="1"/>
  <c r="J5" i="49"/>
  <c r="K2" i="10"/>
  <c r="L8" i="49"/>
  <c r="N5" i="11"/>
  <c r="O9" i="49"/>
  <c r="P5" i="8"/>
  <c r="Q6" i="49"/>
  <c r="O8" i="6"/>
  <c r="O3" i="6"/>
  <c r="O7" i="6"/>
  <c r="O4" i="6"/>
  <c r="O6" i="6" s="1"/>
  <c r="E4" i="6"/>
  <c r="E6" i="6" s="1"/>
  <c r="E8" i="6"/>
  <c r="E7" i="6"/>
  <c r="E3" i="6"/>
  <c r="J5" i="7" l="1"/>
  <c r="K5" i="49"/>
  <c r="L2" i="10"/>
  <c r="M8" i="49"/>
  <c r="O5" i="11"/>
  <c r="P9" i="49"/>
  <c r="Q5" i="8"/>
  <c r="R6" i="49"/>
  <c r="F3" i="6"/>
  <c r="F7" i="6"/>
  <c r="F8" i="6"/>
  <c r="F4" i="6"/>
  <c r="F6" i="6" s="1"/>
  <c r="P7" i="6"/>
  <c r="P4" i="6"/>
  <c r="P6" i="6" s="1"/>
  <c r="P3" i="6"/>
  <c r="P8" i="6"/>
  <c r="K5" i="7" l="1"/>
  <c r="L5" i="49"/>
  <c r="M2" i="10"/>
  <c r="N8" i="49"/>
  <c r="P5" i="11"/>
  <c r="Q9" i="49"/>
  <c r="R5" i="8"/>
  <c r="S6" i="49"/>
  <c r="G3" i="6"/>
  <c r="G4" i="6"/>
  <c r="G6" i="6" s="1"/>
  <c r="G7" i="6"/>
  <c r="G8" i="6"/>
  <c r="Q7" i="6"/>
  <c r="Q3" i="6"/>
  <c r="Q8" i="6"/>
  <c r="Q4" i="6"/>
  <c r="Q6" i="6" s="1"/>
  <c r="L5" i="7" l="1"/>
  <c r="M5" i="49"/>
  <c r="N2" i="10"/>
  <c r="O8" i="49"/>
  <c r="Q5" i="11"/>
  <c r="R9" i="49"/>
  <c r="S5" i="8"/>
  <c r="T6" i="49"/>
  <c r="H4" i="6"/>
  <c r="H6" i="6" s="1"/>
  <c r="H8" i="6"/>
  <c r="H3" i="6"/>
  <c r="H7" i="6"/>
  <c r="R7" i="6"/>
  <c r="R4" i="6"/>
  <c r="R6" i="6" s="1"/>
  <c r="R8" i="6"/>
  <c r="R3" i="6"/>
  <c r="M5" i="7" l="1"/>
  <c r="N5" i="49"/>
  <c r="O2" i="10"/>
  <c r="P8" i="49"/>
  <c r="R5" i="11"/>
  <c r="S9" i="49"/>
  <c r="T5" i="8"/>
  <c r="U6" i="49"/>
  <c r="S8" i="6"/>
  <c r="S7" i="6"/>
  <c r="S4" i="6"/>
  <c r="S6" i="6" s="1"/>
  <c r="S3" i="6"/>
  <c r="I4" i="6"/>
  <c r="I6" i="6" s="1"/>
  <c r="I8" i="6"/>
  <c r="I7" i="6"/>
  <c r="I3" i="6"/>
  <c r="N5" i="7" l="1"/>
  <c r="O5" i="49"/>
  <c r="P2" i="10"/>
  <c r="Q8" i="49"/>
  <c r="S5" i="11"/>
  <c r="T9" i="49"/>
  <c r="U5" i="8"/>
  <c r="V6" i="49"/>
  <c r="J4" i="6"/>
  <c r="J6" i="6" s="1"/>
  <c r="J8" i="6"/>
  <c r="J7" i="6"/>
  <c r="J3" i="6"/>
  <c r="T7" i="6"/>
  <c r="T8" i="6"/>
  <c r="T4" i="6"/>
  <c r="T6" i="6" s="1"/>
  <c r="T3" i="6"/>
  <c r="O5" i="7" l="1"/>
  <c r="P5" i="49"/>
  <c r="Q2" i="10"/>
  <c r="R8" i="49"/>
  <c r="T5" i="11"/>
  <c r="U9" i="49"/>
  <c r="V5" i="8"/>
  <c r="W6" i="49"/>
  <c r="K4" i="6"/>
  <c r="K6" i="6" s="1"/>
  <c r="K7" i="6"/>
  <c r="K8" i="6"/>
  <c r="K3" i="6"/>
  <c r="U7" i="6"/>
  <c r="U4" i="6"/>
  <c r="U6" i="6" s="1"/>
  <c r="U8" i="6"/>
  <c r="U3" i="6"/>
  <c r="P5" i="7" l="1"/>
  <c r="Q5" i="49"/>
  <c r="R2" i="10"/>
  <c r="S8" i="49"/>
  <c r="U5" i="11"/>
  <c r="U8" i="11" s="1"/>
  <c r="V9" i="49"/>
  <c r="W5" i="8"/>
  <c r="X6" i="49"/>
  <c r="L4" i="6"/>
  <c r="L6" i="6" s="1"/>
  <c r="L3" i="6"/>
  <c r="L7" i="6"/>
  <c r="L8" i="6"/>
  <c r="V4" i="6"/>
  <c r="V6" i="6" s="1"/>
  <c r="V7" i="6"/>
  <c r="V8" i="6"/>
  <c r="V3" i="6"/>
  <c r="I8" i="11"/>
  <c r="I2" i="11"/>
  <c r="T8" i="11"/>
  <c r="T2" i="11"/>
  <c r="N8" i="11"/>
  <c r="N2" i="11"/>
  <c r="H8" i="11"/>
  <c r="H2" i="11"/>
  <c r="S8" i="11"/>
  <c r="S2" i="11"/>
  <c r="M8" i="11"/>
  <c r="M2" i="11"/>
  <c r="G8" i="11"/>
  <c r="G2" i="11"/>
  <c r="D8" i="11"/>
  <c r="D2" i="11"/>
  <c r="R2" i="11"/>
  <c r="R8" i="11"/>
  <c r="L2" i="11"/>
  <c r="L8" i="11"/>
  <c r="F2" i="11"/>
  <c r="F8" i="11"/>
  <c r="Q2" i="11"/>
  <c r="Q8" i="11"/>
  <c r="K2" i="11"/>
  <c r="K8" i="11"/>
  <c r="E2" i="11"/>
  <c r="E8" i="11"/>
  <c r="O8" i="11"/>
  <c r="O2" i="11"/>
  <c r="P2" i="11"/>
  <c r="P8" i="11"/>
  <c r="J2" i="11"/>
  <c r="J8" i="11"/>
  <c r="U2" i="11" l="1"/>
  <c r="Q5" i="7"/>
  <c r="R5" i="49"/>
  <c r="S2" i="10"/>
  <c r="T8" i="49"/>
  <c r="V5" i="11"/>
  <c r="W9" i="49"/>
  <c r="X5" i="8"/>
  <c r="Y6" i="49"/>
  <c r="W3" i="6"/>
  <c r="W7" i="6"/>
  <c r="W4" i="6"/>
  <c r="W6" i="6" s="1"/>
  <c r="W8" i="6"/>
  <c r="M3" i="6"/>
  <c r="M8" i="6"/>
  <c r="M7" i="6"/>
  <c r="M4" i="6"/>
  <c r="M6" i="6" s="1"/>
  <c r="R5" i="7" l="1"/>
  <c r="S5" i="49"/>
  <c r="T2" i="10"/>
  <c r="U8" i="49"/>
  <c r="W5" i="11"/>
  <c r="X9" i="49"/>
  <c r="V2" i="11"/>
  <c r="V8" i="11"/>
  <c r="Y5" i="8"/>
  <c r="Z6" i="49"/>
  <c r="X3" i="6"/>
  <c r="X7" i="6"/>
  <c r="X4" i="6"/>
  <c r="X6" i="6" s="1"/>
  <c r="X8" i="6"/>
  <c r="S5" i="7" l="1"/>
  <c r="T5" i="49"/>
  <c r="U2" i="10"/>
  <c r="V8" i="49"/>
  <c r="X5" i="11"/>
  <c r="Y9" i="49"/>
  <c r="W8" i="11"/>
  <c r="W2" i="11"/>
  <c r="Z5" i="8"/>
  <c r="AA6" i="49"/>
  <c r="Y4" i="6"/>
  <c r="Y6" i="6" s="1"/>
  <c r="Y8" i="6"/>
  <c r="Y3" i="6"/>
  <c r="Y7" i="6"/>
  <c r="D8" i="14"/>
  <c r="D7" i="14"/>
  <c r="N8" i="7"/>
  <c r="N7" i="7"/>
  <c r="J7" i="7"/>
  <c r="J8" i="7"/>
  <c r="F8" i="7"/>
  <c r="F7" i="7"/>
  <c r="Q7" i="7"/>
  <c r="Q8" i="7"/>
  <c r="M7" i="7"/>
  <c r="M8" i="7"/>
  <c r="I7" i="7"/>
  <c r="I8" i="7"/>
  <c r="E7" i="7"/>
  <c r="E8" i="7"/>
  <c r="P8" i="7"/>
  <c r="P7" i="7"/>
  <c r="L7" i="7"/>
  <c r="L8" i="7"/>
  <c r="H8" i="7"/>
  <c r="H7" i="7"/>
  <c r="D7" i="7"/>
  <c r="D8" i="7"/>
  <c r="R7" i="7"/>
  <c r="R8" i="7"/>
  <c r="S8" i="7"/>
  <c r="S7" i="7"/>
  <c r="O8" i="7"/>
  <c r="O7" i="7"/>
  <c r="K8" i="7"/>
  <c r="K7" i="7"/>
  <c r="G8" i="7"/>
  <c r="G7" i="7"/>
  <c r="T5" i="7" l="1"/>
  <c r="U5" i="49"/>
  <c r="V2" i="10"/>
  <c r="W8" i="49"/>
  <c r="Y5" i="11"/>
  <c r="Z9" i="49"/>
  <c r="X2" i="11"/>
  <c r="X8" i="11"/>
  <c r="AA5" i="8"/>
  <c r="AB6" i="49"/>
  <c r="AG8" i="9"/>
  <c r="U2" i="9"/>
  <c r="I2" i="9"/>
  <c r="Z4" i="6"/>
  <c r="Z6" i="6" s="1"/>
  <c r="Z3" i="6"/>
  <c r="Z8" i="6"/>
  <c r="Z7" i="6"/>
  <c r="U8" i="8"/>
  <c r="C7" i="14"/>
  <c r="B7" i="14"/>
  <c r="C8" i="14"/>
  <c r="B8" i="14"/>
  <c r="F2" i="8"/>
  <c r="AE8" i="9"/>
  <c r="G8" i="9"/>
  <c r="AK8" i="9"/>
  <c r="S8" i="9"/>
  <c r="M2" i="8"/>
  <c r="AB8" i="9"/>
  <c r="P8" i="9"/>
  <c r="E8" i="8"/>
  <c r="AH8" i="9"/>
  <c r="V8" i="9"/>
  <c r="J2" i="9"/>
  <c r="V8" i="8"/>
  <c r="AA2" i="9"/>
  <c r="AA8" i="9"/>
  <c r="U8" i="9"/>
  <c r="O2" i="9"/>
  <c r="O8" i="9"/>
  <c r="G2" i="9"/>
  <c r="Y8" i="9"/>
  <c r="Y2" i="9"/>
  <c r="M2" i="9"/>
  <c r="M8" i="9"/>
  <c r="U5" i="7" l="1"/>
  <c r="V5" i="49"/>
  <c r="T8" i="7"/>
  <c r="T7" i="7"/>
  <c r="W2" i="10"/>
  <c r="X8" i="49"/>
  <c r="Z5" i="11"/>
  <c r="AA9" i="49"/>
  <c r="Y8" i="11"/>
  <c r="Y2" i="11"/>
  <c r="AB5" i="8"/>
  <c r="AC6" i="49"/>
  <c r="M8" i="8"/>
  <c r="I8" i="9"/>
  <c r="AG2" i="9"/>
  <c r="S2" i="9"/>
  <c r="AA4" i="6"/>
  <c r="AA6" i="6" s="1"/>
  <c r="AA8" i="6"/>
  <c r="AA3" i="6"/>
  <c r="AA7" i="6"/>
  <c r="U2" i="8"/>
  <c r="J8" i="9"/>
  <c r="AK2" i="9"/>
  <c r="P2" i="9"/>
  <c r="F8" i="8"/>
  <c r="E2" i="8"/>
  <c r="V2" i="8"/>
  <c r="AB2" i="9"/>
  <c r="AE2" i="9"/>
  <c r="V2" i="9"/>
  <c r="AH2" i="9"/>
  <c r="AH2" i="13"/>
  <c r="AH8" i="13"/>
  <c r="S2" i="8"/>
  <c r="S8" i="8"/>
  <c r="S8" i="13"/>
  <c r="S2" i="13"/>
  <c r="D8" i="13"/>
  <c r="D2" i="13"/>
  <c r="I8" i="13"/>
  <c r="I2" i="13"/>
  <c r="AK8" i="13"/>
  <c r="AK2" i="13"/>
  <c r="O8" i="13"/>
  <c r="O2" i="13"/>
  <c r="AD2" i="13"/>
  <c r="AD8" i="13"/>
  <c r="AF2" i="13"/>
  <c r="AF8" i="13"/>
  <c r="AA8" i="8"/>
  <c r="AA2" i="8"/>
  <c r="K2" i="9"/>
  <c r="K8" i="9"/>
  <c r="X8" i="9"/>
  <c r="X2" i="9"/>
  <c r="AF8" i="9"/>
  <c r="AF2" i="9"/>
  <c r="Z2" i="8"/>
  <c r="Z8" i="8"/>
  <c r="E2" i="9"/>
  <c r="E8" i="9"/>
  <c r="AA8" i="13"/>
  <c r="AA2" i="13"/>
  <c r="J8" i="8"/>
  <c r="J2" i="8"/>
  <c r="L2" i="13"/>
  <c r="L8" i="13"/>
  <c r="J2" i="13"/>
  <c r="J8" i="13"/>
  <c r="I8" i="8"/>
  <c r="I2" i="8"/>
  <c r="Y8" i="13"/>
  <c r="Y2" i="13"/>
  <c r="R2" i="8"/>
  <c r="R8" i="8"/>
  <c r="Q2" i="13"/>
  <c r="Q8" i="13"/>
  <c r="Q2" i="9"/>
  <c r="Q8" i="9"/>
  <c r="AD8" i="9"/>
  <c r="AD2" i="9"/>
  <c r="K2" i="13"/>
  <c r="K8" i="13"/>
  <c r="G8" i="13"/>
  <c r="G2" i="13"/>
  <c r="V2" i="13"/>
  <c r="V8" i="13"/>
  <c r="R2" i="9"/>
  <c r="R8" i="9"/>
  <c r="AI8" i="13"/>
  <c r="AI2" i="13"/>
  <c r="T2" i="13"/>
  <c r="T8" i="13"/>
  <c r="E2" i="13"/>
  <c r="E8" i="13"/>
  <c r="Q8" i="8"/>
  <c r="Q2" i="8"/>
  <c r="Z2" i="13"/>
  <c r="Z8" i="13"/>
  <c r="W8" i="13"/>
  <c r="W2" i="13"/>
  <c r="R2" i="13"/>
  <c r="R8" i="13"/>
  <c r="D8" i="8"/>
  <c r="D2" i="8"/>
  <c r="H2" i="8"/>
  <c r="H8" i="8"/>
  <c r="W8" i="9"/>
  <c r="W2" i="9"/>
  <c r="AJ8" i="9"/>
  <c r="AJ2" i="9"/>
  <c r="H2" i="9"/>
  <c r="H8" i="9"/>
  <c r="W8" i="8"/>
  <c r="W2" i="8"/>
  <c r="AC8" i="13"/>
  <c r="AC2" i="13"/>
  <c r="X2" i="13"/>
  <c r="X8" i="13"/>
  <c r="G2" i="8"/>
  <c r="G8" i="8"/>
  <c r="AE8" i="13"/>
  <c r="AE2" i="13"/>
  <c r="AB2" i="13"/>
  <c r="AB8" i="13"/>
  <c r="M8" i="13"/>
  <c r="M2" i="13"/>
  <c r="Y2" i="8"/>
  <c r="Y8" i="8"/>
  <c r="F2" i="13"/>
  <c r="F8" i="13"/>
  <c r="H2" i="13"/>
  <c r="H8" i="13"/>
  <c r="D8" i="9"/>
  <c r="D2" i="9"/>
  <c r="L2" i="8"/>
  <c r="L8" i="8"/>
  <c r="P8" i="8"/>
  <c r="P2" i="8"/>
  <c r="AC8" i="9"/>
  <c r="AC2" i="9"/>
  <c r="F2" i="9"/>
  <c r="F8" i="9"/>
  <c r="N2" i="8"/>
  <c r="N8" i="8"/>
  <c r="N2" i="9"/>
  <c r="N8" i="9"/>
  <c r="AB8" i="8"/>
  <c r="AB2" i="8"/>
  <c r="Z8" i="9"/>
  <c r="Z2" i="9"/>
  <c r="O8" i="8"/>
  <c r="O2" i="8"/>
  <c r="AG8" i="13"/>
  <c r="AG2" i="13"/>
  <c r="AJ2" i="13"/>
  <c r="AJ8" i="13"/>
  <c r="U8" i="13"/>
  <c r="U2" i="13"/>
  <c r="N2" i="13"/>
  <c r="N8" i="13"/>
  <c r="P2" i="13"/>
  <c r="P8" i="13"/>
  <c r="K8" i="8"/>
  <c r="K2" i="8"/>
  <c r="T2" i="8"/>
  <c r="T8" i="8"/>
  <c r="X2" i="8"/>
  <c r="X8" i="8"/>
  <c r="AI2" i="9"/>
  <c r="AI8" i="9"/>
  <c r="L2" i="9"/>
  <c r="L8" i="9"/>
  <c r="T8" i="9"/>
  <c r="T2" i="9"/>
  <c r="AH7" i="14"/>
  <c r="AH8" i="14"/>
  <c r="AG7" i="14"/>
  <c r="AG8" i="14"/>
  <c r="Y7" i="14"/>
  <c r="Y8" i="14"/>
  <c r="U7" i="14"/>
  <c r="U8" i="14"/>
  <c r="Q7" i="14"/>
  <c r="Q8" i="14"/>
  <c r="M7" i="14"/>
  <c r="M8" i="14"/>
  <c r="AJ8" i="14"/>
  <c r="AJ7" i="14"/>
  <c r="AF8" i="14"/>
  <c r="AF7" i="14"/>
  <c r="AB8" i="14"/>
  <c r="AB7" i="14"/>
  <c r="X8" i="14"/>
  <c r="X7" i="14"/>
  <c r="T8" i="14"/>
  <c r="T7" i="14"/>
  <c r="P8" i="14"/>
  <c r="P7" i="14"/>
  <c r="L8" i="14"/>
  <c r="L7" i="14"/>
  <c r="H8" i="14"/>
  <c r="H7" i="14"/>
  <c r="AI8" i="14"/>
  <c r="AI7" i="14"/>
  <c r="AE8" i="14"/>
  <c r="AE7" i="14"/>
  <c r="AA8" i="14"/>
  <c r="AA7" i="14"/>
  <c r="W8" i="14"/>
  <c r="W7" i="14"/>
  <c r="S8" i="14"/>
  <c r="S7" i="14"/>
  <c r="O7" i="14"/>
  <c r="O8" i="14"/>
  <c r="K8" i="14"/>
  <c r="K7" i="14"/>
  <c r="G8" i="14"/>
  <c r="G7" i="14"/>
  <c r="AD7" i="14"/>
  <c r="AD8" i="14"/>
  <c r="V7" i="14"/>
  <c r="V8" i="14"/>
  <c r="R7" i="14"/>
  <c r="R8" i="14"/>
  <c r="N7" i="14"/>
  <c r="N8" i="14"/>
  <c r="J7" i="14"/>
  <c r="J8" i="14"/>
  <c r="F7" i="14"/>
  <c r="F8" i="14"/>
  <c r="E7" i="14"/>
  <c r="E8" i="14"/>
  <c r="Z7" i="14"/>
  <c r="Z8" i="14"/>
  <c r="AK7" i="14"/>
  <c r="AK8" i="14"/>
  <c r="AC7" i="14"/>
  <c r="AC8" i="14"/>
  <c r="I7" i="14"/>
  <c r="I8" i="14"/>
  <c r="F2" i="14"/>
  <c r="H2" i="14"/>
  <c r="I2" i="14"/>
  <c r="N2" i="14"/>
  <c r="P2" i="14"/>
  <c r="Q2" i="14"/>
  <c r="V2" i="14"/>
  <c r="X2" i="14"/>
  <c r="Y2" i="14"/>
  <c r="AD2" i="14"/>
  <c r="AF2" i="14"/>
  <c r="AG2" i="14"/>
  <c r="F3" i="14"/>
  <c r="G3" i="14"/>
  <c r="K3" i="14"/>
  <c r="L3" i="14"/>
  <c r="N3" i="14"/>
  <c r="O3" i="14"/>
  <c r="S3" i="14"/>
  <c r="T3" i="14"/>
  <c r="V3" i="14"/>
  <c r="W3" i="14"/>
  <c r="AA3" i="14"/>
  <c r="AB3" i="14"/>
  <c r="AD3" i="14"/>
  <c r="AE3" i="14"/>
  <c r="AI3" i="14"/>
  <c r="AJ3" i="14"/>
  <c r="E3" i="14"/>
  <c r="G2" i="14"/>
  <c r="H3" i="14"/>
  <c r="I5" i="14"/>
  <c r="J5" i="14"/>
  <c r="K2" i="14"/>
  <c r="L5" i="14"/>
  <c r="M3" i="14"/>
  <c r="O2" i="14"/>
  <c r="P3" i="14"/>
  <c r="Q5" i="14"/>
  <c r="R5" i="14"/>
  <c r="S2" i="14"/>
  <c r="T5" i="14"/>
  <c r="U3" i="14"/>
  <c r="W2" i="14"/>
  <c r="X3" i="14"/>
  <c r="Y5" i="14"/>
  <c r="Z5" i="14"/>
  <c r="AA2" i="14"/>
  <c r="AB5" i="14"/>
  <c r="AC3" i="14"/>
  <c r="AE2" i="14"/>
  <c r="AF3" i="14"/>
  <c r="AG5" i="14"/>
  <c r="AH5" i="14"/>
  <c r="AI2" i="14"/>
  <c r="AJ5" i="14"/>
  <c r="AK3" i="14"/>
  <c r="F5" i="14"/>
  <c r="G5" i="14"/>
  <c r="H5" i="14"/>
  <c r="K5" i="14"/>
  <c r="N5" i="14"/>
  <c r="O5" i="14"/>
  <c r="P5" i="14"/>
  <c r="S5" i="14"/>
  <c r="V5" i="14"/>
  <c r="W5" i="14"/>
  <c r="X5" i="14"/>
  <c r="AA5" i="14"/>
  <c r="AD5" i="14"/>
  <c r="AE5" i="14"/>
  <c r="AF5" i="14"/>
  <c r="AI5" i="14"/>
  <c r="F6" i="14"/>
  <c r="G6" i="14"/>
  <c r="H6" i="14"/>
  <c r="I6" i="14"/>
  <c r="K6" i="14"/>
  <c r="N6" i="14"/>
  <c r="O6" i="14"/>
  <c r="P6" i="14"/>
  <c r="Q6" i="14"/>
  <c r="S6" i="14"/>
  <c r="V6" i="14"/>
  <c r="W6" i="14"/>
  <c r="X6" i="14"/>
  <c r="Y6" i="14"/>
  <c r="AA6" i="14"/>
  <c r="AD6" i="14"/>
  <c r="AE6" i="14"/>
  <c r="AF6" i="14"/>
  <c r="AG6" i="14"/>
  <c r="AI6" i="14"/>
  <c r="V5" i="7" l="1"/>
  <c r="W5" i="49"/>
  <c r="U7" i="7"/>
  <c r="U8" i="7"/>
  <c r="X2" i="10"/>
  <c r="Y8" i="49"/>
  <c r="AA5" i="11"/>
  <c r="AB9" i="49"/>
  <c r="Z2" i="11"/>
  <c r="Z8" i="11"/>
  <c r="AC5" i="8"/>
  <c r="AD6" i="49"/>
  <c r="AB4" i="6"/>
  <c r="AB6" i="6" s="1"/>
  <c r="AB8" i="6"/>
  <c r="AB7" i="6"/>
  <c r="AB3" i="6"/>
  <c r="AC6" i="14"/>
  <c r="M6" i="14"/>
  <c r="AC2" i="14"/>
  <c r="M2" i="14"/>
  <c r="AB6" i="14"/>
  <c r="L6" i="14"/>
  <c r="AH3" i="14"/>
  <c r="R3" i="14"/>
  <c r="AJ2" i="14"/>
  <c r="L2" i="14"/>
  <c r="AK5" i="14"/>
  <c r="AC5" i="14"/>
  <c r="U5" i="14"/>
  <c r="M5" i="14"/>
  <c r="E5" i="14"/>
  <c r="AG3" i="14"/>
  <c r="Y3" i="14"/>
  <c r="Q3" i="14"/>
  <c r="I3" i="14"/>
  <c r="AK6" i="14"/>
  <c r="U6" i="14"/>
  <c r="E6" i="14"/>
  <c r="AK2" i="14"/>
  <c r="U2" i="14"/>
  <c r="E2" i="14"/>
  <c r="AJ6" i="14"/>
  <c r="T6" i="14"/>
  <c r="Z3" i="14"/>
  <c r="J3" i="14"/>
  <c r="AB2" i="14"/>
  <c r="T2" i="14"/>
  <c r="AH6" i="14"/>
  <c r="Z6" i="14"/>
  <c r="R6" i="14"/>
  <c r="J6" i="14"/>
  <c r="AH2" i="14"/>
  <c r="Z2" i="14"/>
  <c r="R2" i="14"/>
  <c r="J2" i="14"/>
  <c r="W5" i="7" l="1"/>
  <c r="X5" i="49"/>
  <c r="V8" i="7"/>
  <c r="V7" i="7"/>
  <c r="Y2" i="10"/>
  <c r="Z8" i="49"/>
  <c r="AB5" i="11"/>
  <c r="AC9" i="49"/>
  <c r="AA8" i="11"/>
  <c r="AA2" i="11"/>
  <c r="AD5" i="8"/>
  <c r="AE6" i="49"/>
  <c r="AC8" i="8"/>
  <c r="AC2" i="8"/>
  <c r="AC4" i="6"/>
  <c r="AC6" i="6" s="1"/>
  <c r="AC3" i="6"/>
  <c r="AC8" i="6"/>
  <c r="AC7" i="6"/>
  <c r="E3" i="7"/>
  <c r="F4" i="7"/>
  <c r="G3" i="7"/>
  <c r="H3" i="7"/>
  <c r="I3" i="7"/>
  <c r="K3" i="7"/>
  <c r="M4" i="7"/>
  <c r="N3" i="7"/>
  <c r="O3" i="7"/>
  <c r="P4" i="7"/>
  <c r="Q3" i="7"/>
  <c r="S3" i="7"/>
  <c r="T3" i="7"/>
  <c r="U3" i="7"/>
  <c r="V4" i="7"/>
  <c r="W3" i="7"/>
  <c r="D3" i="7"/>
  <c r="J3" i="7"/>
  <c r="L3" i="7"/>
  <c r="M3" i="7"/>
  <c r="P3" i="7"/>
  <c r="R3" i="7"/>
  <c r="I4" i="7"/>
  <c r="J4" i="7"/>
  <c r="K4" i="7"/>
  <c r="L4" i="7"/>
  <c r="Q4" i="7"/>
  <c r="R4" i="7"/>
  <c r="D6" i="14"/>
  <c r="D2" i="14"/>
  <c r="D5" i="14"/>
  <c r="D3" i="14"/>
  <c r="X5" i="7" l="1"/>
  <c r="Y5" i="49"/>
  <c r="W8" i="7"/>
  <c r="W7" i="7"/>
  <c r="Z2" i="10"/>
  <c r="AA8" i="49"/>
  <c r="AC5" i="11"/>
  <c r="AD9" i="49"/>
  <c r="AB2" i="11"/>
  <c r="AB8" i="11"/>
  <c r="AE5" i="8"/>
  <c r="AF6" i="49"/>
  <c r="AD2" i="8"/>
  <c r="AD8" i="8"/>
  <c r="AD7" i="6"/>
  <c r="AD4" i="6"/>
  <c r="AD6" i="6" s="1"/>
  <c r="AD8" i="6"/>
  <c r="AD3" i="6"/>
  <c r="B2" i="14"/>
  <c r="C2" i="14"/>
  <c r="C6" i="14"/>
  <c r="B6" i="14"/>
  <c r="B3" i="14"/>
  <c r="C3" i="14"/>
  <c r="C5" i="14"/>
  <c r="B5" i="14"/>
  <c r="U4" i="7"/>
  <c r="S4" i="7"/>
  <c r="E4" i="7"/>
  <c r="V3" i="7"/>
  <c r="T4" i="7"/>
  <c r="H4" i="7"/>
  <c r="F3" i="7"/>
  <c r="N4" i="7"/>
  <c r="D4" i="7"/>
  <c r="D2" i="7" s="1"/>
  <c r="W4" i="7"/>
  <c r="O4" i="7"/>
  <c r="G4" i="7"/>
  <c r="Y5" i="7" l="1"/>
  <c r="Z5" i="49"/>
  <c r="X8" i="7"/>
  <c r="X7" i="7"/>
  <c r="X4" i="7"/>
  <c r="X3" i="7"/>
  <c r="AA2" i="10"/>
  <c r="AB8" i="49"/>
  <c r="AD5" i="11"/>
  <c r="AE9" i="49"/>
  <c r="AC2" i="11"/>
  <c r="AC8" i="11"/>
  <c r="AF5" i="8"/>
  <c r="AG6" i="49"/>
  <c r="AE2" i="8"/>
  <c r="AE8" i="8"/>
  <c r="F2" i="7"/>
  <c r="N2" i="7"/>
  <c r="V2" i="7"/>
  <c r="AD2" i="7"/>
  <c r="E2" i="7"/>
  <c r="E6" i="7" s="1"/>
  <c r="T2" i="7"/>
  <c r="T6" i="7" s="1"/>
  <c r="U2" i="7"/>
  <c r="U6" i="7" s="1"/>
  <c r="G2" i="7"/>
  <c r="G6" i="7" s="1"/>
  <c r="O2" i="7"/>
  <c r="W2" i="7"/>
  <c r="AE2" i="7"/>
  <c r="M2" i="7"/>
  <c r="H2" i="7"/>
  <c r="H6" i="7" s="1"/>
  <c r="P2" i="7"/>
  <c r="P6" i="7" s="1"/>
  <c r="X2" i="7"/>
  <c r="AF2" i="7"/>
  <c r="I2" i="7"/>
  <c r="Q2" i="7"/>
  <c r="Q6" i="7" s="1"/>
  <c r="Y2" i="7"/>
  <c r="AG2" i="7"/>
  <c r="J2" i="7"/>
  <c r="J6" i="7" s="1"/>
  <c r="R2" i="7"/>
  <c r="R6" i="7" s="1"/>
  <c r="Z2" i="7"/>
  <c r="AH2" i="7"/>
  <c r="AB2" i="7"/>
  <c r="AK2" i="7"/>
  <c r="K2" i="7"/>
  <c r="K6" i="7" s="1"/>
  <c r="S2" i="7"/>
  <c r="S6" i="7" s="1"/>
  <c r="AA2" i="7"/>
  <c r="AI2" i="7"/>
  <c r="L2" i="7"/>
  <c r="L6" i="7" s="1"/>
  <c r="AJ2" i="7"/>
  <c r="AC2" i="7"/>
  <c r="AE4" i="6"/>
  <c r="AE6" i="6" s="1"/>
  <c r="AE3" i="6"/>
  <c r="AE7" i="6"/>
  <c r="AE8" i="6"/>
  <c r="O6" i="7"/>
  <c r="W6" i="7"/>
  <c r="M6" i="7"/>
  <c r="F6" i="7"/>
  <c r="N6" i="7"/>
  <c r="V6" i="7"/>
  <c r="I6" i="7"/>
  <c r="D6" i="7"/>
  <c r="X6" i="7" l="1"/>
  <c r="Z5" i="7"/>
  <c r="AA5" i="49"/>
  <c r="Y7" i="7"/>
  <c r="Y8" i="7"/>
  <c r="Y4" i="7"/>
  <c r="Y6" i="7" s="1"/>
  <c r="Y3" i="7"/>
  <c r="AB2" i="10"/>
  <c r="AC8" i="49"/>
  <c r="AE5" i="11"/>
  <c r="AF9" i="49"/>
  <c r="AD8" i="11"/>
  <c r="AD2" i="11"/>
  <c r="AG5" i="8"/>
  <c r="AH6" i="49"/>
  <c r="AF8" i="8"/>
  <c r="AF2" i="8"/>
  <c r="AF8" i="6"/>
  <c r="AF4" i="6"/>
  <c r="AF6" i="6" s="1"/>
  <c r="AF7" i="6"/>
  <c r="AF3" i="6"/>
  <c r="AA5" i="7" l="1"/>
  <c r="AB5" i="49"/>
  <c r="Z7" i="7"/>
  <c r="Z8" i="7"/>
  <c r="Z4" i="7"/>
  <c r="Z6" i="7" s="1"/>
  <c r="Z3" i="7"/>
  <c r="AC2" i="10"/>
  <c r="AD8" i="49"/>
  <c r="AF5" i="11"/>
  <c r="AG9" i="49"/>
  <c r="AE2" i="11"/>
  <c r="AE8" i="11"/>
  <c r="AH5" i="8"/>
  <c r="AI6" i="49"/>
  <c r="AG8" i="8"/>
  <c r="AG2" i="8"/>
  <c r="AG4" i="6"/>
  <c r="AG6" i="6" s="1"/>
  <c r="AG8" i="6"/>
  <c r="AG7" i="6"/>
  <c r="AG3" i="6"/>
  <c r="AB5" i="7" l="1"/>
  <c r="AC5" i="49"/>
  <c r="AA8" i="7"/>
  <c r="AA7" i="7"/>
  <c r="AA3" i="7"/>
  <c r="AA4" i="7"/>
  <c r="AA6" i="7" s="1"/>
  <c r="AD2" i="10"/>
  <c r="AE8" i="49"/>
  <c r="AG5" i="11"/>
  <c r="AH9" i="49"/>
  <c r="AF8" i="11"/>
  <c r="AF2" i="11"/>
  <c r="AI5" i="8"/>
  <c r="AJ6" i="49"/>
  <c r="AH2" i="8"/>
  <c r="AH8" i="8"/>
  <c r="AH7" i="6"/>
  <c r="AH4" i="6"/>
  <c r="AH6" i="6" s="1"/>
  <c r="AH8" i="6"/>
  <c r="AH3" i="6"/>
  <c r="AC5" i="7" l="1"/>
  <c r="AD5" i="49"/>
  <c r="AB8" i="7"/>
  <c r="AB7" i="7"/>
  <c r="AB4" i="7"/>
  <c r="AB6" i="7" s="1"/>
  <c r="AB3" i="7"/>
  <c r="AE2" i="10"/>
  <c r="AF8" i="49"/>
  <c r="AH5" i="11"/>
  <c r="AI9" i="49"/>
  <c r="AG8" i="11"/>
  <c r="AG2" i="11"/>
  <c r="AJ5" i="8"/>
  <c r="AK6" i="49"/>
  <c r="AI8" i="8"/>
  <c r="AI2" i="8"/>
  <c r="AI3" i="6"/>
  <c r="AI7" i="6"/>
  <c r="AI4" i="6"/>
  <c r="AI6" i="6" s="1"/>
  <c r="AI8" i="6"/>
  <c r="AD5" i="7" l="1"/>
  <c r="AE5" i="49"/>
  <c r="AC8" i="7"/>
  <c r="AC7" i="7"/>
  <c r="AC3" i="7"/>
  <c r="AC4" i="7"/>
  <c r="AC6" i="7" s="1"/>
  <c r="AF2" i="10"/>
  <c r="AG8" i="49"/>
  <c r="AI5" i="11"/>
  <c r="AJ9" i="49"/>
  <c r="AH8" i="11"/>
  <c r="AH2" i="11"/>
  <c r="AK5" i="8"/>
  <c r="AL6" i="49"/>
  <c r="AJ2" i="8"/>
  <c r="AJ8" i="8"/>
  <c r="AJ8" i="6"/>
  <c r="AJ3" i="6"/>
  <c r="AJ4" i="6"/>
  <c r="AJ6" i="6" s="1"/>
  <c r="AJ7" i="6"/>
  <c r="AE5" i="7" l="1"/>
  <c r="AF5" i="49"/>
  <c r="AD7" i="7"/>
  <c r="AD8" i="7"/>
  <c r="AD4" i="7"/>
  <c r="AD6" i="7" s="1"/>
  <c r="AD3" i="7"/>
  <c r="AG2" i="10"/>
  <c r="AH8" i="49"/>
  <c r="AJ5" i="11"/>
  <c r="AK9" i="49"/>
  <c r="AI2" i="11"/>
  <c r="AI8" i="11"/>
  <c r="AM6" i="49"/>
  <c r="AK8" i="8"/>
  <c r="AK2" i="8"/>
  <c r="AK4" i="6"/>
  <c r="AK6" i="6" s="1"/>
  <c r="AK7" i="6"/>
  <c r="AK3" i="6"/>
  <c r="AK8" i="6"/>
  <c r="AF5" i="7" l="1"/>
  <c r="AG5" i="49"/>
  <c r="AE8" i="7"/>
  <c r="AE7" i="7"/>
  <c r="AE3" i="7"/>
  <c r="AE4" i="7"/>
  <c r="AE6" i="7" s="1"/>
  <c r="AH2" i="10"/>
  <c r="AI8" i="49"/>
  <c r="AK5" i="11"/>
  <c r="AL9" i="49"/>
  <c r="AJ8" i="11"/>
  <c r="AJ2" i="11"/>
  <c r="C7" i="5"/>
  <c r="D2" i="5"/>
  <c r="AG5" i="7" l="1"/>
  <c r="AH5" i="49"/>
  <c r="AF8" i="7"/>
  <c r="AF7" i="7"/>
  <c r="AF3" i="7"/>
  <c r="AF4" i="7"/>
  <c r="AF6" i="7" s="1"/>
  <c r="AI2" i="10"/>
  <c r="AJ8" i="49"/>
  <c r="AM9" i="49"/>
  <c r="AK2" i="11"/>
  <c r="AK8" i="11"/>
  <c r="L2" i="5"/>
  <c r="T2" i="5"/>
  <c r="AB2" i="5"/>
  <c r="AJ2" i="5"/>
  <c r="Z2" i="5"/>
  <c r="AA2" i="5"/>
  <c r="M2" i="5"/>
  <c r="U2" i="5"/>
  <c r="AC2" i="5"/>
  <c r="AK2" i="5"/>
  <c r="AI2" i="5"/>
  <c r="F2" i="5"/>
  <c r="N2" i="5"/>
  <c r="V2" i="5"/>
  <c r="AD2" i="5"/>
  <c r="E2" i="5"/>
  <c r="G2" i="5"/>
  <c r="O2" i="5"/>
  <c r="W2" i="5"/>
  <c r="AE2" i="5"/>
  <c r="H2" i="5"/>
  <c r="P2" i="5"/>
  <c r="X2" i="5"/>
  <c r="AF2" i="5"/>
  <c r="R2" i="5"/>
  <c r="K2" i="5"/>
  <c r="I2" i="5"/>
  <c r="Q2" i="5"/>
  <c r="Y2" i="5"/>
  <c r="AG2" i="5"/>
  <c r="J2" i="5"/>
  <c r="AH2" i="5"/>
  <c r="S2" i="5"/>
  <c r="C8" i="5"/>
  <c r="D6" i="5"/>
  <c r="C3" i="5"/>
  <c r="C2" i="5"/>
  <c r="C6" i="5" s="1"/>
  <c r="AH5" i="7" l="1"/>
  <c r="AI5" i="49"/>
  <c r="AG7" i="7"/>
  <c r="AG8" i="7"/>
  <c r="AG3" i="7"/>
  <c r="AG4" i="7"/>
  <c r="AG6" i="7" s="1"/>
  <c r="AJ2" i="10"/>
  <c r="AK8" i="49"/>
  <c r="B7" i="5"/>
  <c r="B8" i="5"/>
  <c r="B2" i="5"/>
  <c r="B6" i="5" s="1"/>
  <c r="B3" i="5"/>
  <c r="U7" i="5"/>
  <c r="U8" i="5"/>
  <c r="N8" i="5"/>
  <c r="N6" i="5"/>
  <c r="N7" i="5"/>
  <c r="J7" i="5"/>
  <c r="J8" i="5"/>
  <c r="J6" i="5"/>
  <c r="AF7" i="5"/>
  <c r="AF8" i="5"/>
  <c r="T7" i="5"/>
  <c r="T8" i="5"/>
  <c r="T6" i="5"/>
  <c r="AE8" i="5"/>
  <c r="AE6" i="5"/>
  <c r="AE7" i="5"/>
  <c r="F8" i="5"/>
  <c r="F7" i="5"/>
  <c r="F6" i="5"/>
  <c r="Y7" i="5"/>
  <c r="Y6" i="5"/>
  <c r="Y8" i="5"/>
  <c r="AH7" i="5"/>
  <c r="AH6" i="5"/>
  <c r="AH8" i="5"/>
  <c r="W6" i="5"/>
  <c r="AG7" i="5"/>
  <c r="AI7" i="5"/>
  <c r="AK7" i="5"/>
  <c r="AK8" i="5"/>
  <c r="I6" i="5"/>
  <c r="I8" i="5"/>
  <c r="I7" i="5"/>
  <c r="AC7" i="5"/>
  <c r="O6" i="5"/>
  <c r="X7" i="5"/>
  <c r="X6" i="5"/>
  <c r="AB8" i="5"/>
  <c r="AB6" i="5"/>
  <c r="AB7" i="5"/>
  <c r="AD7" i="5"/>
  <c r="AD6" i="5"/>
  <c r="AD8" i="5"/>
  <c r="K6" i="5"/>
  <c r="K8" i="5"/>
  <c r="K7" i="5"/>
  <c r="AJ7" i="5"/>
  <c r="AJ6" i="5"/>
  <c r="AJ8" i="5"/>
  <c r="Z8" i="5"/>
  <c r="Z7" i="5"/>
  <c r="Z6" i="5"/>
  <c r="L8" i="5"/>
  <c r="L6" i="5"/>
  <c r="L7" i="5"/>
  <c r="G8" i="5"/>
  <c r="G7" i="5"/>
  <c r="G6" i="5"/>
  <c r="H8" i="5"/>
  <c r="H7" i="5"/>
  <c r="H6" i="5"/>
  <c r="M7" i="5"/>
  <c r="AA6" i="5"/>
  <c r="AA7" i="5"/>
  <c r="P8" i="5"/>
  <c r="P6" i="5"/>
  <c r="P7" i="5"/>
  <c r="E8" i="5"/>
  <c r="E7" i="5"/>
  <c r="E6" i="5"/>
  <c r="V6" i="5"/>
  <c r="V7" i="5"/>
  <c r="S6" i="5"/>
  <c r="S7" i="5"/>
  <c r="AI5" i="7" l="1"/>
  <c r="AJ5" i="49"/>
  <c r="AH7" i="7"/>
  <c r="AH8" i="7"/>
  <c r="AH3" i="7"/>
  <c r="AH4" i="7"/>
  <c r="AH6" i="7" s="1"/>
  <c r="AK2" i="10"/>
  <c r="AM8" i="49" s="1"/>
  <c r="AL8" i="49"/>
  <c r="Q8" i="5"/>
  <c r="R7" i="5"/>
  <c r="AC8" i="5"/>
  <c r="AG6" i="5"/>
  <c r="W7" i="5"/>
  <c r="Q7" i="5"/>
  <c r="M6" i="5"/>
  <c r="O7" i="5"/>
  <c r="AC6" i="5"/>
  <c r="AI6" i="5"/>
  <c r="AG8" i="5"/>
  <c r="W8" i="5"/>
  <c r="Q6" i="5"/>
  <c r="R8" i="5"/>
  <c r="V8" i="5"/>
  <c r="AA8" i="5"/>
  <c r="M8" i="5"/>
  <c r="X8" i="5"/>
  <c r="O8" i="5"/>
  <c r="AK6" i="5"/>
  <c r="AI8" i="5"/>
  <c r="AF6" i="5"/>
  <c r="R6" i="5"/>
  <c r="U6" i="5"/>
  <c r="S8" i="5"/>
  <c r="AJ5" i="7" l="1"/>
  <c r="AK5" i="49"/>
  <c r="AI8" i="7"/>
  <c r="AI7" i="7"/>
  <c r="AI3" i="7"/>
  <c r="AI4" i="7"/>
  <c r="AI6" i="7" s="1"/>
  <c r="AK5" i="7" l="1"/>
  <c r="AL5" i="49"/>
  <c r="AJ8" i="7"/>
  <c r="AJ7" i="7"/>
  <c r="AJ3" i="7"/>
  <c r="AJ4" i="7"/>
  <c r="AJ6" i="7" s="1"/>
  <c r="AM5" i="49" l="1"/>
  <c r="AK7" i="7"/>
  <c r="AK8" i="7"/>
  <c r="AK4" i="7"/>
  <c r="AK6" i="7" s="1"/>
  <c r="AK3" i="7"/>
</calcChain>
</file>

<file path=xl/sharedStrings.xml><?xml version="1.0" encoding="utf-8"?>
<sst xmlns="http://schemas.openxmlformats.org/spreadsheetml/2006/main" count="1059" uniqueCount="361">
  <si>
    <t>BNVFE BAU New Vehicle Fuel Economy</t>
  </si>
  <si>
    <t>Sources:</t>
  </si>
  <si>
    <t>Notes</t>
  </si>
  <si>
    <t>battery electric vehicle</t>
  </si>
  <si>
    <t>natural gas vehicle</t>
  </si>
  <si>
    <t>gasoline vehicle</t>
  </si>
  <si>
    <t>diesel vehicle</t>
  </si>
  <si>
    <t>plugin hybrid vehicle</t>
  </si>
  <si>
    <t>aircraft</t>
  </si>
  <si>
    <t>HDVs</t>
  </si>
  <si>
    <t>freight ships</t>
  </si>
  <si>
    <t>passenger ships</t>
  </si>
  <si>
    <t>freight rail</t>
  </si>
  <si>
    <t>passenger rail</t>
  </si>
  <si>
    <t>freight and passenger aircraft</t>
  </si>
  <si>
    <t>Rail</t>
  </si>
  <si>
    <t>passenger motorbikes</t>
  </si>
  <si>
    <t>freight motorbikes</t>
  </si>
  <si>
    <t>passenger HDVs</t>
  </si>
  <si>
    <t>freight HDVs</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</si>
  <si>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</si>
  <si>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</si>
  <si>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</si>
  <si>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</si>
  <si>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</si>
  <si>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</si>
  <si>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We adjust the efficiency for electricity, accounting for the share of electricity used by</t>
  </si>
  <si>
    <t>plug-in hybrids.  (See tab "Calculations Etc" for these values and sources.)</t>
  </si>
  <si>
    <t>gasoline</t>
  </si>
  <si>
    <t>diesel</t>
  </si>
  <si>
    <t>Source:</t>
  </si>
  <si>
    <t>passenger and freight LDVs</t>
  </si>
  <si>
    <t>the energy content in gasoline (the most common fuel used by LDVs) to convert to BTU.</t>
  </si>
  <si>
    <t>the energy content in diesel (the most common fuel used by HDVs) to convert to BTU.</t>
  </si>
  <si>
    <t>Others as noted on "Calculations Etc" tab</t>
  </si>
  <si>
    <t>Gasoline LDV fuel economy is driven in large part by tightening fuel economy standards,</t>
  </si>
  <si>
    <t>but electric vehicles already vastly exceed these standards.  Therefore, for battery</t>
  </si>
  <si>
    <t>improvement rate of gasoline LDVs.</t>
  </si>
  <si>
    <t>Diesel HDV fuel economy is driven in large part by tightening fuel economy standards,</t>
  </si>
  <si>
    <t>improvement rate of Diesel HDVs.</t>
  </si>
  <si>
    <t>National Academies Press</t>
  </si>
  <si>
    <t>Page 290, Table F.28</t>
  </si>
  <si>
    <t>https://www.nap.edu/read/18264/chapter/17#290</t>
  </si>
  <si>
    <t>Transitions to Alternative Vehibles and Fuels</t>
  </si>
  <si>
    <t>Improvement in EV efficiency relative to start year</t>
  </si>
  <si>
    <t>electric vehicles and the electric share of plug-in hybrid vehicles, we use an improvement</t>
  </si>
  <si>
    <t>rate from a National Academies study rather than following the</t>
  </si>
  <si>
    <t>Hydrogen vs. Gasoline Efficiency</t>
  </si>
  <si>
    <t>gasoline car efficiency</t>
  </si>
  <si>
    <t>U.S. Department of Energy Hydrogen Program</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</si>
  <si>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</si>
  <si>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</si>
  <si>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</si>
  <si>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</si>
  <si>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</si>
  <si>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</si>
  <si>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</si>
  <si>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</si>
  <si>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Hydrogen Fuel Cells</t>
  </si>
  <si>
    <t>https://www.californiahydrogen.org/wp-content/uploads/files/doe_fuelcell_factsheet.pdf</t>
  </si>
  <si>
    <t>LPG vehicle</t>
  </si>
  <si>
    <t>hydrogen vehicle</t>
  </si>
  <si>
    <t>This variable gives fuel economy for new vehicles in units of cargo distance per BTU.</t>
  </si>
  <si>
    <t>Fuel Economy (thing*miles/BTU)</t>
  </si>
  <si>
    <t>translation</t>
  </si>
  <si>
    <t>1 km to miles</t>
  </si>
  <si>
    <t>Table 15 - Mileage per Liter and Specific Diesel Consumption by Vehicle Category</t>
  </si>
  <si>
    <t>page 73</t>
  </si>
  <si>
    <t>legend</t>
  </si>
  <si>
    <t xml:space="preserve">Light commercials </t>
  </si>
  <si>
    <t>Semi-light trucks</t>
  </si>
  <si>
    <t>Light trucks</t>
  </si>
  <si>
    <t>Medium trucks</t>
  </si>
  <si>
    <t xml:space="preserve">Semi-heavy trucks </t>
  </si>
  <si>
    <t>Heavy trucks</t>
  </si>
  <si>
    <t>km/liter</t>
  </si>
  <si>
    <t xml:space="preserve">ton - miles / BTU </t>
  </si>
  <si>
    <t>AVLo</t>
  </si>
  <si>
    <t>1 Kilometers per liter [km / l] = 2.352 Miles per gallon (US)</t>
  </si>
  <si>
    <t>miles per liter * average loading / BTU in fuel</t>
  </si>
  <si>
    <t>Efficiency for freight vehicles (trucks) are available from table 15.</t>
  </si>
  <si>
    <t>For battery, plugin hybrid, LPG, hydrogen vehicles we assumed the US improvements methodology.</t>
  </si>
  <si>
    <t>We use freight loadings to convert to cargo distance, and we use</t>
  </si>
  <si>
    <t>We assumed the efficiency is hold constant for diesel, gasoline and natural gas vehicles.</t>
  </si>
  <si>
    <t>http://www.inmetro.gov.br/consumidor/pbe/veiculos_leves_2015.pdf</t>
  </si>
  <si>
    <t>NATIONAL INSTITUTE OF METROLOGY, QUALITY AND TECHNOLOGY</t>
  </si>
  <si>
    <t>Consumption / Energy Efficiency Tables</t>
  </si>
  <si>
    <t>Light Motor Vehicles</t>
  </si>
  <si>
    <t xml:space="preserve">average </t>
  </si>
  <si>
    <t>km / liter</t>
  </si>
  <si>
    <t>Average Fuel economy</t>
  </si>
  <si>
    <t>Efficiency for passenger vehicles (LDV) are available from INMETRO.</t>
  </si>
  <si>
    <t xml:space="preserve">thing - miles / BTU = </t>
  </si>
  <si>
    <t>Figure 4: average energy efficiency of the bus</t>
  </si>
  <si>
    <t>http://www.rioonibus.com/wp-content/uploads/2018/08/5-Estudo-consumo-diesel.pdf</t>
  </si>
  <si>
    <t>page 8</t>
  </si>
  <si>
    <t>Transport Engineering Program - COPPE.</t>
  </si>
  <si>
    <t>Comparative bus consumption</t>
  </si>
  <si>
    <t>Efficiency for passenger vehicles (bus) are available from figure 4.</t>
  </si>
  <si>
    <t>We use psgr loadings to convert to cargo distance, and we use</t>
  </si>
  <si>
    <t>the energy content in diesel  to convert to BTU.</t>
  </si>
  <si>
    <t>popular moto in Brazil</t>
  </si>
  <si>
    <t>Yamaha XTZ 125</t>
  </si>
  <si>
    <t>Suzuki Yes 125</t>
  </si>
  <si>
    <t>Honda Biz</t>
  </si>
  <si>
    <t>Accessed in 2020</t>
  </si>
  <si>
    <t>the energy content in gasoline to convert to BTU.</t>
  </si>
  <si>
    <t>This vehicle type is not used in the Brazil model.</t>
  </si>
  <si>
    <t>In the Brazil model we assumed the US method for this technology</t>
  </si>
  <si>
    <t>https://motoclube.com/10-motos-economicas-para-2016</t>
  </si>
  <si>
    <t>Motoclube</t>
  </si>
  <si>
    <t>To estimate the fuel economy for motorbike we relied on the consumption of 10 motorbikes very popular in Brazil, according to motoclube.</t>
  </si>
  <si>
    <t>Brazil only has state fuel consumption for automobiles, lacking offical data for motorbikes.</t>
  </si>
  <si>
    <t>Honda CG 160</t>
  </si>
  <si>
    <t>Yamaha MT-03</t>
  </si>
  <si>
    <t>Factor YBR 125 2016</t>
  </si>
  <si>
    <t> KTM 390 Duke</t>
  </si>
  <si>
    <t>data from Motoclub</t>
  </si>
  <si>
    <t>Efficiency for passenger vehicles (motorbikes) are available from Motoclub</t>
  </si>
  <si>
    <t>PKM (Millions)</t>
  </si>
  <si>
    <t xml:space="preserve">thing*miles/BTU </t>
  </si>
  <si>
    <t>= passenger*miles [2015] / energy use of passenger rail [2015]</t>
  </si>
  <si>
    <t>Passenger*miles are taken for a single, historical year (table 94) and divided by the energy</t>
  </si>
  <si>
    <t>Page 247</t>
  </si>
  <si>
    <t>Table 94 - Passenger-Kilometers Transported by Modal (Millions of PKM)</t>
  </si>
  <si>
    <t>road</t>
  </si>
  <si>
    <t>railroad</t>
  </si>
  <si>
    <t>ships</t>
  </si>
  <si>
    <t xml:space="preserve">Bearing in mind that a quantitative analysis of the relationship between congestion and vehicle efficiency would not be possible, </t>
  </si>
  <si>
    <t xml:space="preserve">given the complexity of the analysis, it is estimated that these two opposing forces (efficiency and congestion) would cancel each other out. </t>
  </si>
  <si>
    <t>Therefore, the average efficiency of passenger vehicles is kept constant throughout the projection period.</t>
  </si>
  <si>
    <t>page 2018</t>
  </si>
  <si>
    <t>from Mitigation Option</t>
  </si>
  <si>
    <t>As for the projection of specific consumption, an evolution of 1% per year is considered in line with the value presented in Brazil / EPE (2014b) in relation to the values considered for the year 2012, shown in Table 75.</t>
  </si>
  <si>
    <t>This consideration of the evolution of specific vehicle consumption is due to the fact that the insertion of new technologies does not occur systematically. Despite the economy's potential for</t>
  </si>
  <si>
    <t>sector, the REF scenario foresees the maintenance of the evolution process of road cargo transportation. Predominantly, trucks of all classes will remain with diesel as the main fuel.</t>
  </si>
  <si>
    <t xml:space="preserve"> Therefore, in the REF scenario, there will be no insertion of heavy hybrid vehicles.</t>
  </si>
  <si>
    <t>page 224</t>
  </si>
  <si>
    <t>We assumed the efficiency increases 1% per year for diesel, gasoline and natural gas vehicles.</t>
  </si>
  <si>
    <t>For the REF scenario, it is estimated that the efficiency of the subway system, over the 2050 horizon, will increase by 8% per year, due to the entry of new LRT and TAV systems, from 0.07 KWh / pkm,</t>
  </si>
  <si>
    <t xml:space="preserve">in 2013, to 0.09 kWh / pkm, in 2050. It is noteworthy that, in this study, it is considered that the entry of the VLT and TAV systems will result in the highest specific consumption of the passenger rail system. </t>
  </si>
  <si>
    <t>However, these systems will allow for a modal shift, especially for the road modal, resulting in less energy consumption for the transport sector.</t>
  </si>
  <si>
    <t>page 226</t>
  </si>
  <si>
    <t>1 gigawatt hour (GWh) = 3,412,141,632.81 BTU - British Thermal Unit (btu)</t>
  </si>
  <si>
    <t>GWh</t>
  </si>
  <si>
    <t>Energy consumption</t>
  </si>
  <si>
    <t>Thing*miles/BTU</t>
  </si>
  <si>
    <t>passenger -Rail</t>
  </si>
  <si>
    <t>National Association of Rail Passenger Carriers</t>
  </si>
  <si>
    <t xml:space="preserve">Balance of the Rail Sector </t>
  </si>
  <si>
    <t>https://anptrilhos.org.br/wp-content/uploads/2019/05/anptrilhos-balancosetor-2019-web.pdf</t>
  </si>
  <si>
    <t>Page 8</t>
  </si>
  <si>
    <t>use of passenger rail in the start year (ANPtrilhos).  We use this fleet average efficiency</t>
  </si>
  <si>
    <t>kWh/pkm</t>
  </si>
  <si>
    <t>The rail system in Brazil is powered by electricty, thus we assumed the vehicle as a battery electric vehicle.</t>
  </si>
  <si>
    <t>Energy consumption (BTU)</t>
  </si>
  <si>
    <t>page 203</t>
  </si>
  <si>
    <t>page 248</t>
  </si>
  <si>
    <t>Table 95 - Tons-Kilometers Transported by Modal (Million)</t>
  </si>
  <si>
    <t>Ton*miles are taken for a single, historical year (table 95) and divided by the energy</t>
  </si>
  <si>
    <t>page 245</t>
  </si>
  <si>
    <t>Figure 107 - Energy Consumption in the Transport Sector by Fuel</t>
  </si>
  <si>
    <t>Diesel Oil</t>
  </si>
  <si>
    <t xml:space="preserve"> Biodiesel</t>
  </si>
  <si>
    <t xml:space="preserve"> Biodiesel Ethyl Alcohol</t>
  </si>
  <si>
    <t>Ethyl Alcohol Hydrate</t>
  </si>
  <si>
    <t>Automotive Gasoline</t>
  </si>
  <si>
    <t>Automotive Gasoline Vehicle Natural</t>
  </si>
  <si>
    <t xml:space="preserve">Gas Aviation Kerosene </t>
  </si>
  <si>
    <t>Biojet</t>
  </si>
  <si>
    <t>oil fuel</t>
  </si>
  <si>
    <t>Electricity</t>
  </si>
  <si>
    <t>thousand Liters</t>
  </si>
  <si>
    <t>figure 107 from MOP report summarizes the data</t>
  </si>
  <si>
    <t>TKM (Millions)</t>
  </si>
  <si>
    <t>= tons*miles [2015] / energy use of freightr rail [2015]</t>
  </si>
  <si>
    <t>it was assumed that the specific consumption in liters per ton-kilometer transported will be reduced by 1 % per year, in the 2050 horizon, similarly to EPE (2014).</t>
  </si>
  <si>
    <t>as the efficiency for new passenger rail, and we decreased it by 1% per year.</t>
  </si>
  <si>
    <t>Assumption on evolution</t>
  </si>
  <si>
    <t>Due to factors related to the evolution in the efficiency of rail freight transport due to the technological factors mentioned above and considering the exclusivity of diesel oil in this activity,</t>
  </si>
  <si>
    <t>The table below is from the excel file that generated the results for transportation sector, this file has more detailed informations about the modelling than the report.</t>
  </si>
  <si>
    <t>use of passenger rail in the start year (summarized by figure 107).  We use this fleet average efficiency</t>
  </si>
  <si>
    <t>use of passenger aircraft in the start year (summarized by figure 107).  We use this fleet average efficiency</t>
  </si>
  <si>
    <t>use of passenger ships in the start year (summarized by figure 107).  We use this fleet average efficiency</t>
  </si>
  <si>
    <t>= passenger*miles [2015] / energy use of passenger ships [2015]</t>
  </si>
  <si>
    <t>2012 to 0.016 in 2050, as shown in Table 83. Therefore, efficiency grows by an average of 1.3% a.a.</t>
  </si>
  <si>
    <t xml:space="preserve">In the case of the REF scenario, the efficiency indicator is composed of operational and technological gains. </t>
  </si>
  <si>
    <t>Thus, consumption in liters per passenger-kilometer has evolved from 0.026 in</t>
  </si>
  <si>
    <t>as the efficiency for new passenger aircraft, and we increases by 1.3% per year.</t>
  </si>
  <si>
    <t>= passenger*miles [2015] / energy use of passenger aircraft [2015]</t>
  </si>
  <si>
    <t>RAIL - FREIGHT</t>
  </si>
  <si>
    <t>AIRCRAFT - FREIGHT</t>
  </si>
  <si>
    <t>AIRCRAFT - PASSENGER</t>
  </si>
  <si>
    <t>year</t>
  </si>
  <si>
    <t>total</t>
  </si>
  <si>
    <t>m3</t>
  </si>
  <si>
    <t>thousands m3</t>
  </si>
  <si>
    <t>PKM (Billions)</t>
  </si>
  <si>
    <t>cargo*miles are taken for a single, historical year (table 95) and divided by the energy</t>
  </si>
  <si>
    <t>use of freight aircraft in the start year (summarized by figure 107).  We use this fleet average efficiency</t>
  </si>
  <si>
    <t>= freight*miles [2015] / energy use of freight aircraft [2015]</t>
  </si>
  <si>
    <t>thousands liters</t>
  </si>
  <si>
    <t>As for air cargo transportation, the premise is conservative, assuming that the energy intensity will remain constant.</t>
  </si>
  <si>
    <t>as the efficiency for new freight aircraft, and we assumed intensity remains constant.</t>
  </si>
  <si>
    <t>page 235</t>
  </si>
  <si>
    <t>This value is treated as constant throughout the analysis due to the difficulty of identifying possible energy efficiency actions within the scenario that can reduce consumption.</t>
  </si>
  <si>
    <t>page 237</t>
  </si>
  <si>
    <t>as the efficiency for new passenger ships, and this value is hold constant.</t>
  </si>
  <si>
    <t>SHIPS - FREIGHT</t>
  </si>
  <si>
    <t>SHIPS -PASSENGER</t>
  </si>
  <si>
    <t>Energy Consumption</t>
  </si>
  <si>
    <t>use of freight ships in the start year (summarized by figure 107).  We use this fleet average efficiency</t>
  </si>
  <si>
    <t>as the efficiency for new freight ships, and we assumed intensity remains constant.</t>
  </si>
  <si>
    <t>= freight*miles [2015] / energy use of freight ships [2015]</t>
  </si>
  <si>
    <t>There are no gains in energy efficiency over the years in Brazil, in the REF scenario of the waterway modal, maintaining the specific consumption.</t>
  </si>
  <si>
    <t>page 244</t>
  </si>
  <si>
    <t>Ships</t>
  </si>
  <si>
    <t>Aircraft</t>
  </si>
  <si>
    <t>Brazilian Ministry of Science, Technology, Innovation and Communication (MCTIC)</t>
  </si>
  <si>
    <t>Report: "Greenhouse gas mitigation options in key sectors in Brazil"</t>
  </si>
  <si>
    <t>Version: "Sector modeling of low carbon options for the transport sector"</t>
  </si>
  <si>
    <t>https://www.mctic.gov.br/mctic/export/sites/institucional/ciencia/SEPED/clima/arquivos/projeto_opcoes_mitigacao/publicacoes/Setor-Transportes.pdf</t>
  </si>
  <si>
    <t>passenger PKM</t>
  </si>
  <si>
    <t>freight TKM</t>
  </si>
  <si>
    <t>passenger-LDV</t>
  </si>
  <si>
    <t>freight-LDV e HDV</t>
  </si>
  <si>
    <t>Efficiency for freight vehicles (LDV) are available from table 15.</t>
  </si>
  <si>
    <t>Efficiency for freight vehicles (LDV) are available from table 15</t>
  </si>
  <si>
    <t>US method</t>
  </si>
  <si>
    <t>motorbike</t>
  </si>
  <si>
    <t>10 motorbikes for 2016</t>
  </si>
  <si>
    <t>as the efficiency for new passenger rail, and this value remains constant.</t>
  </si>
  <si>
    <t>To facilitate the identification of entries and reference tabs, these values have been highlighted in the color on the side.</t>
  </si>
  <si>
    <t xml:space="preserve">In the Brazilian model, the economy of gasoline and diesel propulsion vehicles has been updated to reflect the Brazilian market, </t>
  </si>
  <si>
    <t>more information on the methodology adopted for each sector can be found below.</t>
  </si>
  <si>
    <t xml:space="preserve">The economics of non-traditional vehicles, such as electric vehicles and hydrogen, are described in percentage terms of traditional technologies. </t>
  </si>
  <si>
    <t>These multiplicative factors follow the methodology adopted by the USA, and are highlighted in yellow.</t>
  </si>
  <si>
    <t>BTU per Gallon in fuels</t>
  </si>
  <si>
    <t>liters gasoline equivalent/100km</t>
  </si>
  <si>
    <t>https://webstore.iea.org/download/direct/2458?fileName=Fuel_Economy_in_Major_Car_Markets.pdf</t>
  </si>
  <si>
    <t>miles/gallon</t>
  </si>
  <si>
    <t>Avlo</t>
  </si>
  <si>
    <t>EI new value</t>
  </si>
  <si>
    <t>Table C.3 • Average fuel consumption</t>
  </si>
  <si>
    <t>(Lge/100 km, WLTP)</t>
  </si>
  <si>
    <t>Argentina</t>
  </si>
  <si>
    <t/>
  </si>
  <si>
    <t>Australia</t>
  </si>
  <si>
    <t>Austria</t>
  </si>
  <si>
    <t>Belgium</t>
  </si>
  <si>
    <t>Brazil</t>
  </si>
  <si>
    <t>Bulgaria</t>
  </si>
  <si>
    <t>Canada</t>
  </si>
  <si>
    <t>Chile</t>
  </si>
  <si>
    <t>China</t>
  </si>
  <si>
    <t>Croatia</t>
  </si>
  <si>
    <t>Cyprus</t>
  </si>
  <si>
    <t>Czech Republic</t>
  </si>
  <si>
    <t>Denmark</t>
  </si>
  <si>
    <t>Egypt</t>
  </si>
  <si>
    <t>Estonia</t>
  </si>
  <si>
    <t>Finland</t>
  </si>
  <si>
    <t>France</t>
  </si>
  <si>
    <t>Germany</t>
  </si>
  <si>
    <t>Greece</t>
  </si>
  <si>
    <t>Hungary</t>
  </si>
  <si>
    <t>Iceland</t>
  </si>
  <si>
    <t>India</t>
  </si>
  <si>
    <t>Indonesia</t>
  </si>
  <si>
    <t>Ireland</t>
  </si>
  <si>
    <t>Italy</t>
  </si>
  <si>
    <t>Japan</t>
  </si>
  <si>
    <t>Korea</t>
  </si>
  <si>
    <t>Latvia</t>
  </si>
  <si>
    <t>Lithuania</t>
  </si>
  <si>
    <t>Luxembourg</t>
  </si>
  <si>
    <t>Macedonia</t>
  </si>
  <si>
    <t>Malaysia</t>
  </si>
  <si>
    <t>Malta</t>
  </si>
  <si>
    <t>Mexico</t>
  </si>
  <si>
    <t>Netherlands</t>
  </si>
  <si>
    <t>Norway</t>
  </si>
  <si>
    <t>Peru</t>
  </si>
  <si>
    <t>Philippines</t>
  </si>
  <si>
    <t>Poland</t>
  </si>
  <si>
    <t>Portugal</t>
  </si>
  <si>
    <t>Romania</t>
  </si>
  <si>
    <t>Russian Federation</t>
  </si>
  <si>
    <t>Slovakia</t>
  </si>
  <si>
    <t>Slovenia</t>
  </si>
  <si>
    <t>South Africa</t>
  </si>
  <si>
    <t>Spain</t>
  </si>
  <si>
    <t>Sweden</t>
  </si>
  <si>
    <t>Switzerland</t>
  </si>
  <si>
    <t>Thailand</t>
  </si>
  <si>
    <t>Turkey</t>
  </si>
  <si>
    <t>Ukraine</t>
  </si>
  <si>
    <t>United Kingdom</t>
  </si>
  <si>
    <t>United States</t>
  </si>
  <si>
    <t>Efficiency for passenger vehicles (LDV) is from IEA report</t>
  </si>
  <si>
    <t>Passenger-LDV Fuel Efficiency</t>
  </si>
  <si>
    <t>International Energy Agency</t>
  </si>
  <si>
    <t>"Fuel Economy in Major Car Markets"</t>
  </si>
  <si>
    <t>https://www.iea.org/reports/fuel-economy-in-major-car-markets</t>
  </si>
  <si>
    <t>pg. 88 Table C.3 Average fuel consumption (Lge/100 km, WLTP)</t>
  </si>
  <si>
    <t>increase in fuel efficiency per year (note that sign changes)</t>
  </si>
  <si>
    <t>liters per passenger-kilometer</t>
  </si>
  <si>
    <t>change per year</t>
  </si>
  <si>
    <t>change by 2050</t>
  </si>
  <si>
    <t>kwh/pkm</t>
  </si>
  <si>
    <t>per year percent change</t>
  </si>
  <si>
    <t>vehicle type</t>
  </si>
  <si>
    <t>cargo type</t>
  </si>
  <si>
    <t>reference vehicle technology</t>
  </si>
  <si>
    <t>LDVs</t>
  </si>
  <si>
    <t>psgr</t>
  </si>
  <si>
    <t>frgt</t>
  </si>
  <si>
    <t>rail</t>
  </si>
  <si>
    <t>motorbikes</t>
  </si>
  <si>
    <t>1 cubic meter to US liquid gallon</t>
  </si>
  <si>
    <t>1m3</t>
  </si>
  <si>
    <t>Aircraft passenger fuel use (thousand m3)</t>
  </si>
  <si>
    <t>1 liter to US liquid gallon</t>
  </si>
  <si>
    <t>1l</t>
  </si>
  <si>
    <t>Ship-freight fuel use (m3)</t>
  </si>
  <si>
    <t>Ship-freight fuel use (gallons)</t>
  </si>
  <si>
    <t>Ship-psgr fuel use (m3)</t>
  </si>
  <si>
    <t>Ship-psgr fuel use (gallons)</t>
  </si>
  <si>
    <t>Rail freight fuel use (gallons)</t>
  </si>
  <si>
    <t>Rail freight fuel use (thousand liters)</t>
  </si>
  <si>
    <t>Calculations</t>
  </si>
  <si>
    <t>Km/L</t>
  </si>
  <si>
    <t>km (2017) - from BAADTbVT</t>
  </si>
  <si>
    <t>LDV Freight</t>
  </si>
  <si>
    <t>HDV Freight</t>
  </si>
  <si>
    <t>HDV Freight - weighted average</t>
  </si>
  <si>
    <t>weighted average fuel consumption</t>
  </si>
  <si>
    <t>thing*miles/gallon</t>
  </si>
  <si>
    <t>thing*miles/btu</t>
  </si>
  <si>
    <t>km/l</t>
  </si>
  <si>
    <t>thing miles/btu</t>
  </si>
  <si>
    <t>Fuel consumption</t>
  </si>
  <si>
    <t>Vehicle</t>
  </si>
  <si>
    <t>Fuel</t>
  </si>
  <si>
    <t>Passenger (mil m3)</t>
  </si>
  <si>
    <t>Qav + Biojet</t>
  </si>
  <si>
    <t>Freight (mil m3)</t>
  </si>
  <si>
    <t>Aviation kerosene</t>
  </si>
  <si>
    <t>Gigajoule to Btu</t>
  </si>
  <si>
    <t>1 gigajoule (GJ) = BTU </t>
  </si>
  <si>
    <t>Aircraft passenger fuel use (GJ)</t>
  </si>
  <si>
    <t>*copied from calibration sheet MOP - cargo distance F101</t>
  </si>
  <si>
    <t>Interpolated</t>
  </si>
  <si>
    <t>MOP-cargo distance</t>
  </si>
  <si>
    <t>Air - freight</t>
  </si>
  <si>
    <t>PKM relative to start Yr</t>
  </si>
  <si>
    <t>Aircraft - psgr</t>
  </si>
  <si>
    <t>1 cubic meter to liters</t>
  </si>
  <si>
    <t>liters</t>
  </si>
  <si>
    <t>1 MJ = btu</t>
  </si>
  <si>
    <t>GJ/M3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</si>
</sst>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0_)"/>
    <numFmt numFmtId="166" formatCode="#,##0_)"/>
    <numFmt numFmtId="167" formatCode="0.000"/>
    <numFmt numFmtId="168" formatCode="#,##0.00000000"/>
    <numFmt numFmtId="169" formatCode="#,##0.000000000000"/>
    <numFmt numFmtId="170" formatCode="_(* #,##0_);_(* \(#,##0\);_(* &quot;-&quot;??_);_(@_)"/>
    <numFmt numFmtId="171" formatCode="_(* #,##0.0000000_);_(* \(#,##0.0000000\);_(* &quot;-&quot;??_);_(@_)"/>
    <numFmt numFmtId="172" formatCode="_(* #,##0.000000_);_(* \(#,##0.000000\);_(* &quot;-&quot;??_);_(@_)"/>
    <numFmt numFmtId="183" formatCode="0.0000"/>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u/>
      <sz val="11"/>
      <color theme="10"/>
      <name val="Calibri"/>
      <family val="2"/>
      <scheme val="minor"/>
    </font>
    <font>
      <sz val="11"/>
      <color theme="0"/>
      <name val="Calibri"/>
      <family val="2"/>
      <scheme val="minor"/>
    </font>
    <font>
      <b/>
      <i/>
      <sz val="11"/>
      <color theme="1"/>
      <name val="Calibri"/>
      <family val="2"/>
      <scheme val="minor"/>
    </font>
    <font>
      <sz val="11"/>
      <color theme="0" tint="-0.499984740745262"/>
      <name val="Calibri"/>
      <family val="2"/>
      <scheme val="minor"/>
    </font>
    <font>
      <b/>
      <sz val="16"/>
      <color theme="4" tint="-0.499984740745262"/>
      <name val="Calibri"/>
      <family val="2"/>
      <scheme val="minor"/>
    </font>
    <font>
      <b/>
      <sz val="12"/>
      <color theme="4" tint="-0.249977111117893"/>
      <name val="Calibri"/>
      <family val="2"/>
      <scheme val="minor"/>
    </font>
    <font>
      <b/>
      <sz val="11"/>
      <color theme="8"/>
      <name val="Calibri"/>
      <family val="2"/>
      <scheme val="minor"/>
    </font>
    <font>
      <sz val="11"/>
      <color theme="8"/>
      <name val="Calibri"/>
      <family val="2"/>
      <scheme val="minor"/>
    </font>
    <font>
      <b/>
      <sz val="11"/>
      <color theme="0"/>
      <name val="Calibri"/>
      <family val="2"/>
      <scheme val="minor"/>
    </font>
    <font>
      <b/>
      <sz val="12"/>
      <color theme="1"/>
      <name val="Calibri"/>
      <family val="2"/>
      <scheme val="minor"/>
    </font>
    <font>
      <sz val="11"/>
      <color rgb="FFFFFFFF"/>
      <name val="Calibri"/>
      <family val="2"/>
    </font>
    <font>
      <sz val="11"/>
      <color theme="1"/>
      <name val="Calibri"/>
      <family val="2"/>
    </font>
    <font>
      <b/>
      <sz val="11"/>
      <color rgb="FF000000"/>
      <name val="Calibri"/>
      <family val="2"/>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9"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0" tint="-0.499984740745262"/>
        <bgColor indexed="64"/>
      </patternFill>
    </fill>
    <fill>
      <patternFill patternType="solid">
        <fgColor rgb="FF00B0F0"/>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rgb="FF1F497D"/>
        <bgColor rgb="FF000000"/>
      </patternFill>
    </fill>
    <fill>
      <patternFill patternType="solid">
        <fgColor rgb="FFC5D9F1"/>
        <bgColor rgb="FF000000"/>
      </patternFill>
    </fill>
    <fill>
      <patternFill patternType="solid">
        <fgColor rgb="FFFFFF00"/>
        <bgColor rgb="FF000000"/>
      </patternFill>
    </fill>
    <fill>
      <patternFill patternType="solid">
        <fgColor rgb="FFFFCC00"/>
        <bgColor indexed="64"/>
      </patternFill>
    </fill>
  </fills>
  <borders count="26">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medium">
        <color theme="4"/>
      </bottom>
      <diagonal/>
    </border>
    <border>
      <left/>
      <right style="thin">
        <color theme="8"/>
      </right>
      <top style="medium">
        <color theme="4"/>
      </top>
      <bottom style="medium">
        <color theme="4" tint="-0.24994659260841701"/>
      </bottom>
      <diagonal/>
    </border>
    <border>
      <left/>
      <right/>
      <top style="medium">
        <color theme="4"/>
      </top>
      <bottom style="medium">
        <color theme="8"/>
      </bottom>
      <diagonal/>
    </border>
    <border>
      <left/>
      <right style="thin">
        <color theme="4" tint="-0.24994659260841701"/>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56">
    <xf numFmtId="0" fontId="0" fillId="0" borderId="0"/>
    <xf numFmtId="0" fontId="3" fillId="0" borderId="0"/>
    <xf numFmtId="0" fontId="3" fillId="0" borderId="2" applyNumberFormat="0" applyProtection="0">
      <alignment wrapText="1"/>
    </xf>
    <xf numFmtId="0" fontId="4" fillId="0" borderId="3" applyNumberFormat="0" applyProtection="0">
      <alignment wrapText="1"/>
    </xf>
    <xf numFmtId="0" fontId="3" fillId="0" borderId="4" applyNumberFormat="0" applyFont="0" applyProtection="0">
      <alignment wrapText="1"/>
    </xf>
    <xf numFmtId="0" fontId="4" fillId="0" borderId="5" applyNumberFormat="0" applyProtection="0">
      <alignment wrapText="1"/>
    </xf>
    <xf numFmtId="0" fontId="3" fillId="0" borderId="0" applyNumberFormat="0" applyFill="0" applyBorder="0" applyAlignment="0" applyProtection="0"/>
    <xf numFmtId="0" fontId="5" fillId="0" borderId="0" applyNumberFormat="0" applyProtection="0">
      <alignment horizontal="left"/>
    </xf>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3" fillId="0" borderId="4" applyNumberFormat="0" applyFont="0" applyProtection="0">
      <alignment wrapText="1"/>
    </xf>
    <xf numFmtId="0" fontId="9" fillId="22" borderId="6" applyNumberFormat="0" applyAlignment="0" applyProtection="0"/>
    <xf numFmtId="0" fontId="10" fillId="23" borderId="7" applyNumberFormat="0" applyAlignment="0" applyProtection="0"/>
    <xf numFmtId="0" fontId="11" fillId="0" borderId="0">
      <alignment horizontal="center" vertical="center" wrapText="1"/>
    </xf>
    <xf numFmtId="43" fontId="12"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3"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2" fillId="0" borderId="0" applyFont="0" applyFill="0" applyBorder="0" applyAlignment="0" applyProtection="0"/>
    <xf numFmtId="165" fontId="14" fillId="0" borderId="8" applyNumberFormat="0" applyFill="0">
      <alignment horizontal="right"/>
    </xf>
    <xf numFmtId="165" fontId="15" fillId="0" borderId="8" applyNumberFormat="0" applyFill="0">
      <alignment horizontal="right"/>
    </xf>
    <xf numFmtId="166" fontId="16" fillId="0" borderId="8">
      <alignment horizontal="right" vertical="center"/>
    </xf>
    <xf numFmtId="49" fontId="17" fillId="0" borderId="8">
      <alignment horizontal="left" vertical="center"/>
    </xf>
    <xf numFmtId="165" fontId="14" fillId="0" borderId="8" applyNumberFormat="0" applyFill="0">
      <alignment horizontal="right"/>
    </xf>
    <xf numFmtId="0" fontId="18"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19" fillId="6" borderId="0" applyNumberFormat="0" applyBorder="0" applyAlignment="0" applyProtection="0"/>
    <xf numFmtId="0" fontId="4" fillId="0" borderId="5" applyNumberFormat="0" applyProtection="0">
      <alignment wrapText="1"/>
    </xf>
    <xf numFmtId="0" fontId="20" fillId="0" borderId="9" applyNumberFormat="0" applyFill="0" applyAlignment="0" applyProtection="0"/>
    <xf numFmtId="0" fontId="21" fillId="0" borderId="10" applyNumberFormat="0" applyFill="0" applyAlignment="0" applyProtection="0"/>
    <xf numFmtId="0" fontId="22" fillId="0" borderId="11" applyNumberFormat="0" applyFill="0" applyAlignment="0" applyProtection="0"/>
    <xf numFmtId="0" fontId="22" fillId="0" borderId="0" applyNumberFormat="0" applyFill="0" applyBorder="0" applyAlignment="0" applyProtection="0"/>
    <xf numFmtId="0" fontId="23" fillId="0" borderId="8">
      <alignment horizontal="left"/>
    </xf>
    <xf numFmtId="0" fontId="24" fillId="0" borderId="8">
      <alignment horizontal="left"/>
    </xf>
    <xf numFmtId="0" fontId="25" fillId="0" borderId="12">
      <alignment horizontal="right" vertical="center"/>
    </xf>
    <xf numFmtId="0" fontId="26" fillId="0" borderId="8">
      <alignment horizontal="left" vertical="center"/>
    </xf>
    <xf numFmtId="0" fontId="14" fillId="0" borderId="8">
      <alignment horizontal="left" vertical="center"/>
    </xf>
    <xf numFmtId="0" fontId="23" fillId="0" borderId="8">
      <alignment horizontal="left"/>
    </xf>
    <xf numFmtId="0" fontId="23" fillId="24" borderId="0">
      <alignment horizontal="centerContinuous" wrapText="1"/>
    </xf>
    <xf numFmtId="49" fontId="23" fillId="24" borderId="13">
      <alignment horizontal="left" vertical="center"/>
    </xf>
    <xf numFmtId="0" fontId="23" fillId="24" borderId="0">
      <alignment horizontal="centerContinuous" vertical="center" wrapText="1"/>
    </xf>
    <xf numFmtId="0" fontId="27" fillId="0" borderId="0" applyNumberFormat="0" applyFill="0" applyBorder="0" applyAlignment="0" applyProtection="0">
      <alignment vertical="top"/>
      <protection locked="0"/>
    </xf>
    <xf numFmtId="0" fontId="28" fillId="9" borderId="6" applyNumberFormat="0" applyAlignment="0" applyProtection="0"/>
    <xf numFmtId="0" fontId="29" fillId="0" borderId="14" applyNumberFormat="0" applyFill="0" applyAlignment="0" applyProtection="0"/>
    <xf numFmtId="0" fontId="30" fillId="25" borderId="0" applyNumberFormat="0" applyBorder="0" applyAlignment="0" applyProtection="0"/>
    <xf numFmtId="0" fontId="1" fillId="0" borderId="0"/>
    <xf numFmtId="0" fontId="1" fillId="0" borderId="0"/>
    <xf numFmtId="0" fontId="12" fillId="0" borderId="0"/>
    <xf numFmtId="0" fontId="31" fillId="0" borderId="0"/>
    <xf numFmtId="0" fontId="12"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2" fillId="0" borderId="0"/>
    <xf numFmtId="0" fontId="1" fillId="0" borderId="0"/>
    <xf numFmtId="0" fontId="1" fillId="0" borderId="0"/>
    <xf numFmtId="0" fontId="1" fillId="0" borderId="0"/>
    <xf numFmtId="0" fontId="12" fillId="0" borderId="0"/>
    <xf numFmtId="0" fontId="1" fillId="2" borderId="1" applyNumberFormat="0" applyFont="0" applyAlignment="0" applyProtection="0"/>
    <xf numFmtId="0" fontId="12" fillId="26" borderId="15" applyNumberFormat="0" applyFont="0" applyAlignment="0" applyProtection="0"/>
    <xf numFmtId="0" fontId="32" fillId="22" borderId="16" applyNumberFormat="0" applyAlignment="0" applyProtection="0"/>
    <xf numFmtId="0" fontId="4"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 fillId="0" borderId="0" applyFont="0" applyFill="0" applyBorder="0" applyAlignment="0" applyProtection="0"/>
    <xf numFmtId="3" fontId="16" fillId="0" borderId="0">
      <alignment horizontal="left" vertical="center"/>
    </xf>
    <xf numFmtId="0" fontId="11" fillId="0" borderId="0">
      <alignment horizontal="left" vertical="center"/>
    </xf>
    <xf numFmtId="0" fontId="33" fillId="0" borderId="0">
      <alignment horizontal="right"/>
    </xf>
    <xf numFmtId="49" fontId="33" fillId="0" borderId="0">
      <alignment horizontal="center"/>
    </xf>
    <xf numFmtId="0" fontId="17" fillId="0" borderId="0">
      <alignment horizontal="right"/>
    </xf>
    <xf numFmtId="0" fontId="34" fillId="0" borderId="0">
      <alignment horizontal="right"/>
    </xf>
    <xf numFmtId="0" fontId="33" fillId="0" borderId="0">
      <alignment horizontal="left"/>
    </xf>
    <xf numFmtId="0" fontId="35" fillId="0" borderId="0">
      <alignment horizontal="left"/>
    </xf>
    <xf numFmtId="49" fontId="16" fillId="0" borderId="0">
      <alignment horizontal="left" vertical="center"/>
    </xf>
    <xf numFmtId="49" fontId="17" fillId="0" borderId="8">
      <alignment horizontal="left"/>
    </xf>
    <xf numFmtId="165" fontId="16" fillId="0" borderId="0" applyNumberFormat="0">
      <alignment horizontal="right"/>
    </xf>
    <xf numFmtId="0" fontId="25" fillId="27" borderId="0">
      <alignment horizontal="centerContinuous" vertical="center" wrapText="1"/>
    </xf>
    <xf numFmtId="0" fontId="25" fillId="0" borderId="17">
      <alignment horizontal="left" vertical="center"/>
    </xf>
    <xf numFmtId="0" fontId="5" fillId="0" borderId="0" applyNumberFormat="0" applyProtection="0">
      <alignment horizontal="left"/>
    </xf>
    <xf numFmtId="0" fontId="36" fillId="0" borderId="0" applyNumberFormat="0" applyFill="0" applyBorder="0" applyAlignment="0" applyProtection="0"/>
    <xf numFmtId="0" fontId="23" fillId="0" borderId="0">
      <alignment horizontal="left"/>
    </xf>
    <xf numFmtId="0" fontId="13" fillId="0" borderId="0">
      <alignment horizontal="left"/>
    </xf>
    <xf numFmtId="0" fontId="14" fillId="0" borderId="0">
      <alignment horizontal="left"/>
    </xf>
    <xf numFmtId="0" fontId="37" fillId="0" borderId="0">
      <alignment horizontal="left" vertical="top"/>
    </xf>
    <xf numFmtId="0" fontId="13" fillId="0" borderId="0">
      <alignment horizontal="left"/>
    </xf>
    <xf numFmtId="0" fontId="14" fillId="0" borderId="0">
      <alignment horizontal="left"/>
    </xf>
    <xf numFmtId="0" fontId="38" fillId="0" borderId="18" applyNumberFormat="0" applyFill="0" applyAlignment="0" applyProtection="0"/>
    <xf numFmtId="0" fontId="39" fillId="0" borderId="0" applyNumberFormat="0" applyFill="0" applyBorder="0" applyAlignment="0" applyProtection="0"/>
    <xf numFmtId="49" fontId="16" fillId="0" borderId="8">
      <alignment horizontal="left"/>
    </xf>
    <xf numFmtId="0" fontId="25" fillId="0" borderId="12">
      <alignment horizontal="left"/>
    </xf>
    <xf numFmtId="0" fontId="23" fillId="0" borderId="0">
      <alignment horizontal="left" vertical="center"/>
    </xf>
    <xf numFmtId="49" fontId="33" fillId="0" borderId="8">
      <alignment horizontal="left"/>
    </xf>
    <xf numFmtId="9" fontId="1" fillId="0" borderId="0" applyFont="0" applyFill="0" applyBorder="0" applyAlignment="0" applyProtection="0"/>
    <xf numFmtId="0" fontId="41" fillId="0" borderId="0" applyNumberFormat="0" applyFill="0" applyBorder="0" applyAlignment="0" applyProtection="0"/>
    <xf numFmtId="43" fontId="1" fillId="0" borderId="0" applyFont="0" applyFill="0" applyBorder="0" applyAlignment="0" applyProtection="0"/>
  </cellStyleXfs>
  <cellXfs count="98">
    <xf numFmtId="0" fontId="0" fillId="0" borderId="0" xfId="0"/>
    <xf numFmtId="0" fontId="2" fillId="0" borderId="0" xfId="0" applyFont="1"/>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0" fillId="0" borderId="0" xfId="0" applyFill="1"/>
    <xf numFmtId="0" fontId="40" fillId="0" borderId="0" xfId="0" applyFont="1"/>
    <xf numFmtId="0" fontId="0" fillId="0" borderId="0" xfId="0" applyNumberFormat="1"/>
    <xf numFmtId="11" fontId="0" fillId="0" borderId="0" xfId="0" applyNumberFormat="1" applyFill="1"/>
    <xf numFmtId="164" fontId="0" fillId="0" borderId="0" xfId="153" applyNumberFormat="1" applyFont="1"/>
    <xf numFmtId="0" fontId="0" fillId="0" borderId="0" xfId="0" applyFont="1"/>
    <xf numFmtId="17" fontId="0" fillId="0" borderId="0" xfId="0" applyNumberFormat="1"/>
    <xf numFmtId="1" fontId="0" fillId="0" borderId="0" xfId="0" applyNumberFormat="1"/>
    <xf numFmtId="0" fontId="41" fillId="0" borderId="0" xfId="154"/>
    <xf numFmtId="0" fontId="0" fillId="0" borderId="0" xfId="0" applyAlignment="1">
      <alignment horizontal="center"/>
    </xf>
    <xf numFmtId="0" fontId="0" fillId="0" borderId="0" xfId="0" applyNumberFormat="1" applyFill="1"/>
    <xf numFmtId="0" fontId="0" fillId="29" borderId="0" xfId="0" applyFill="1"/>
    <xf numFmtId="11" fontId="0" fillId="29" borderId="0" xfId="0" applyNumberFormat="1" applyFill="1"/>
    <xf numFmtId="0" fontId="43" fillId="0" borderId="0" xfId="0" applyFont="1"/>
    <xf numFmtId="0" fontId="42" fillId="30" borderId="0" xfId="0" applyFont="1" applyFill="1"/>
    <xf numFmtId="0" fontId="0" fillId="31" borderId="0" xfId="0" applyFill="1"/>
    <xf numFmtId="0" fontId="0" fillId="0" borderId="0" xfId="0" quotePrefix="1"/>
    <xf numFmtId="168" fontId="0" fillId="0" borderId="0" xfId="0" applyNumberFormat="1"/>
    <xf numFmtId="0" fontId="2" fillId="3" borderId="0" xfId="0" applyFont="1" applyFill="1" applyAlignment="1">
      <alignment horizontal="left" vertical="center"/>
    </xf>
    <xf numFmtId="0" fontId="44" fillId="0" borderId="0" xfId="0" applyFont="1"/>
    <xf numFmtId="0" fontId="2" fillId="32" borderId="0" xfId="0" applyFont="1" applyFill="1"/>
    <xf numFmtId="0" fontId="0" fillId="0" borderId="0" xfId="0" applyAlignment="1">
      <alignment vertical="top"/>
    </xf>
    <xf numFmtId="0" fontId="2" fillId="33" borderId="0" xfId="0" applyFont="1" applyFill="1"/>
    <xf numFmtId="169" fontId="0" fillId="0" borderId="0" xfId="0" applyNumberFormat="1"/>
    <xf numFmtId="3" fontId="0" fillId="0" borderId="0" xfId="0" applyNumberFormat="1" applyAlignment="1">
      <alignment horizontal="left"/>
    </xf>
    <xf numFmtId="0" fontId="2" fillId="0" borderId="0" xfId="0" applyFont="1" applyAlignment="1">
      <alignment horizontal="left" vertical="center" wrapText="1"/>
    </xf>
    <xf numFmtId="0" fontId="0" fillId="28" borderId="0" xfId="0" applyFill="1"/>
    <xf numFmtId="2" fontId="0" fillId="0" borderId="0" xfId="0" applyNumberFormat="1"/>
    <xf numFmtId="164" fontId="0" fillId="0" borderId="0" xfId="0" applyNumberFormat="1" applyFill="1"/>
    <xf numFmtId="0" fontId="41" fillId="0" borderId="0" xfId="154" applyFill="1"/>
    <xf numFmtId="9" fontId="0" fillId="0" borderId="0" xfId="0" applyNumberFormat="1" applyFill="1"/>
    <xf numFmtId="0" fontId="40" fillId="0" borderId="0" xfId="0" applyFont="1" applyFill="1"/>
    <xf numFmtId="167" fontId="0" fillId="0" borderId="0" xfId="0" applyNumberFormat="1" applyFill="1"/>
    <xf numFmtId="11" fontId="0" fillId="0" borderId="0" xfId="155" applyNumberFormat="1" applyFont="1"/>
    <xf numFmtId="11" fontId="0" fillId="29" borderId="0" xfId="155" applyNumberFormat="1" applyFont="1" applyFill="1"/>
    <xf numFmtId="11" fontId="0" fillId="34" borderId="19" xfId="155" applyNumberFormat="1" applyFont="1" applyFill="1" applyBorder="1"/>
    <xf numFmtId="11" fontId="0" fillId="34" borderId="19" xfId="0" applyNumberFormat="1" applyFill="1" applyBorder="1"/>
    <xf numFmtId="0" fontId="0" fillId="35" borderId="21" xfId="0" applyFill="1" applyBorder="1"/>
    <xf numFmtId="0" fontId="47" fillId="35" borderId="22" xfId="0" applyFont="1" applyFill="1" applyBorder="1"/>
    <xf numFmtId="0" fontId="48" fillId="31" borderId="23" xfId="0" applyFont="1" applyFill="1" applyBorder="1"/>
    <xf numFmtId="0" fontId="48" fillId="31" borderId="0" xfId="0" applyFont="1" applyFill="1"/>
    <xf numFmtId="0" fontId="48" fillId="35" borderId="23" xfId="0" applyFont="1" applyFill="1" applyBorder="1"/>
    <xf numFmtId="0" fontId="48" fillId="35" borderId="0" xfId="0" applyFont="1" applyFill="1"/>
    <xf numFmtId="0" fontId="48" fillId="28" borderId="23" xfId="0" applyFont="1" applyFill="1" applyBorder="1"/>
    <xf numFmtId="0" fontId="48" fillId="28" borderId="0" xfId="0" applyFont="1" applyFill="1"/>
    <xf numFmtId="49" fontId="0" fillId="0" borderId="0" xfId="0" applyNumberFormat="1"/>
    <xf numFmtId="167" fontId="0" fillId="0" borderId="0" xfId="0" applyNumberFormat="1"/>
    <xf numFmtId="10" fontId="0" fillId="0" borderId="0" xfId="153" applyNumberFormat="1" applyFont="1"/>
    <xf numFmtId="0" fontId="0" fillId="29" borderId="0" xfId="0" applyFill="1" applyAlignment="1">
      <alignment horizontal="left"/>
    </xf>
    <xf numFmtId="3" fontId="0" fillId="0" borderId="0" xfId="0" applyNumberFormat="1"/>
    <xf numFmtId="170" fontId="0" fillId="0" borderId="0" xfId="155" applyNumberFormat="1" applyFont="1"/>
    <xf numFmtId="43" fontId="0" fillId="0" borderId="0" xfId="155" applyFont="1"/>
    <xf numFmtId="171" fontId="0" fillId="0" borderId="0" xfId="155" applyNumberFormat="1" applyFont="1"/>
    <xf numFmtId="171" fontId="0" fillId="0" borderId="0" xfId="0" applyNumberFormat="1"/>
    <xf numFmtId="43" fontId="0" fillId="0" borderId="0" xfId="0" applyNumberFormat="1"/>
    <xf numFmtId="172" fontId="0" fillId="0" borderId="0" xfId="155" applyNumberFormat="1" applyFont="1"/>
    <xf numFmtId="0" fontId="50" fillId="35" borderId="0" xfId="0" applyFont="1" applyFill="1"/>
    <xf numFmtId="0" fontId="0" fillId="35" borderId="0" xfId="0" applyFill="1"/>
    <xf numFmtId="0" fontId="49" fillId="30" borderId="24" xfId="0" applyFont="1" applyFill="1" applyBorder="1" applyAlignment="1">
      <alignment horizontal="center"/>
    </xf>
    <xf numFmtId="0" fontId="49" fillId="30" borderId="25" xfId="0" applyFont="1" applyFill="1" applyBorder="1" applyAlignment="1">
      <alignment horizontal="center"/>
    </xf>
    <xf numFmtId="0" fontId="0" fillId="36" borderId="19" xfId="0" applyFill="1" applyBorder="1"/>
    <xf numFmtId="1" fontId="0" fillId="36" borderId="19" xfId="0" applyNumberFormat="1" applyFill="1" applyBorder="1"/>
    <xf numFmtId="0" fontId="2" fillId="3" borderId="19" xfId="0" applyFont="1" applyFill="1" applyBorder="1"/>
    <xf numFmtId="170" fontId="0" fillId="0" borderId="19" xfId="155" applyNumberFormat="1" applyFont="1" applyBorder="1"/>
    <xf numFmtId="0" fontId="0" fillId="35" borderId="19" xfId="0" applyFill="1" applyBorder="1"/>
    <xf numFmtId="4" fontId="0" fillId="0" borderId="0" xfId="0" applyNumberFormat="1"/>
    <xf numFmtId="0" fontId="45" fillId="0" borderId="0" xfId="0" applyFont="1" applyAlignment="1">
      <alignment horizontal="left" vertical="center"/>
    </xf>
    <xf numFmtId="0" fontId="46" fillId="0" borderId="20" xfId="0" applyFont="1" applyBorder="1" applyAlignment="1">
      <alignment horizontal="left" vertical="center"/>
    </xf>
    <xf numFmtId="0" fontId="51" fillId="37" borderId="0" xfId="0" applyFont="1" applyFill="1"/>
    <xf numFmtId="0" fontId="52" fillId="0" borderId="0" xfId="0" applyFont="1"/>
    <xf numFmtId="1" fontId="52" fillId="38" borderId="0" xfId="0" applyNumberFormat="1" applyFont="1" applyFill="1" applyAlignment="1">
      <alignment horizontal="right"/>
    </xf>
    <xf numFmtId="1" fontId="52" fillId="0" borderId="0" xfId="0" applyNumberFormat="1" applyFont="1" applyAlignment="1">
      <alignment horizontal="right"/>
    </xf>
    <xf numFmtId="1" fontId="52" fillId="38" borderId="0" xfId="0" applyNumberFormat="1" applyFont="1" applyFill="1"/>
    <xf numFmtId="1" fontId="52" fillId="0" borderId="0" xfId="0" applyNumberFormat="1" applyFont="1"/>
    <xf numFmtId="0" fontId="51" fillId="37" borderId="0" xfId="0" applyFont="1" applyFill="1" applyAlignment="1">
      <alignment horizontal="left"/>
    </xf>
    <xf numFmtId="0" fontId="52" fillId="38" borderId="0" xfId="0" applyFont="1" applyFill="1" applyAlignment="1">
      <alignment horizontal="right"/>
    </xf>
    <xf numFmtId="0" fontId="52" fillId="0" borderId="0" xfId="0" applyFont="1" applyAlignment="1">
      <alignment horizontal="left"/>
    </xf>
    <xf numFmtId="3" fontId="52" fillId="0" borderId="0" xfId="0" applyNumberFormat="1" applyFont="1" applyAlignment="1">
      <alignment horizontal="right"/>
    </xf>
    <xf numFmtId="0" fontId="53" fillId="0" borderId="0" xfId="0" applyFont="1" applyAlignment="1">
      <alignment horizontal="left"/>
    </xf>
    <xf numFmtId="10" fontId="52" fillId="0" borderId="0" xfId="0" applyNumberFormat="1" applyFont="1" applyAlignment="1">
      <alignment horizontal="right"/>
    </xf>
    <xf numFmtId="1" fontId="52" fillId="39" borderId="0" xfId="0" applyNumberFormat="1" applyFont="1" applyFill="1" applyAlignment="1">
      <alignment horizontal="right"/>
    </xf>
    <xf numFmtId="1" fontId="52" fillId="28" borderId="0" xfId="0" applyNumberFormat="1" applyFont="1" applyFill="1" applyAlignment="1">
      <alignment horizontal="right"/>
    </xf>
    <xf numFmtId="0" fontId="52" fillId="39" borderId="0" xfId="0" applyFont="1" applyFill="1" applyAlignment="1">
      <alignment horizontal="right"/>
    </xf>
    <xf numFmtId="3" fontId="52" fillId="28" borderId="0" xfId="0" applyNumberFormat="1" applyFont="1" applyFill="1" applyAlignment="1">
      <alignment horizontal="right"/>
    </xf>
    <xf numFmtId="10" fontId="52" fillId="28" borderId="0" xfId="0" applyNumberFormat="1" applyFont="1" applyFill="1" applyAlignment="1">
      <alignment horizontal="right"/>
    </xf>
    <xf numFmtId="0" fontId="0" fillId="0" borderId="19" xfId="0" applyBorder="1"/>
    <xf numFmtId="1" fontId="0" fillId="0" borderId="19" xfId="0" applyNumberFormat="1" applyFill="1" applyBorder="1"/>
    <xf numFmtId="3" fontId="0" fillId="0" borderId="19" xfId="0" applyNumberFormat="1" applyBorder="1"/>
    <xf numFmtId="11" fontId="0" fillId="40" borderId="19" xfId="0" applyNumberFormat="1" applyFill="1" applyBorder="1"/>
    <xf numFmtId="0" fontId="0" fillId="0" borderId="19" xfId="0" applyBorder="1" applyAlignment="1">
      <alignment wrapText="1"/>
    </xf>
    <xf numFmtId="0" fontId="0" fillId="0" borderId="19" xfId="0" applyFill="1" applyBorder="1"/>
    <xf numFmtId="183" fontId="0" fillId="0" borderId="0" xfId="0" applyNumberFormat="1"/>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5" builtinId="3"/>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54"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2" xfId="1" xr:uid="{00000000-0005-0000-0000-00004C000000}"/>
    <cellStyle name="Normal 2 2" xfId="78" xr:uid="{00000000-0005-0000-0000-00004D000000}"/>
    <cellStyle name="Normal 2 3" xfId="79" xr:uid="{00000000-0005-0000-0000-00004E000000}"/>
    <cellStyle name="Normal 3" xfId="80" xr:uid="{00000000-0005-0000-0000-00004F000000}"/>
    <cellStyle name="Normal 3 2" xfId="81" xr:uid="{00000000-0005-0000-0000-000050000000}"/>
    <cellStyle name="Normal 3 2 2" xfId="82" xr:uid="{00000000-0005-0000-0000-000051000000}"/>
    <cellStyle name="Normal 3 2 2 2" xfId="83" xr:uid="{00000000-0005-0000-0000-000052000000}"/>
    <cellStyle name="Normal 3 2 3" xfId="84" xr:uid="{00000000-0005-0000-0000-000053000000}"/>
    <cellStyle name="Normal 3 3" xfId="85" xr:uid="{00000000-0005-0000-0000-000054000000}"/>
    <cellStyle name="Normal 3 3 2" xfId="86" xr:uid="{00000000-0005-0000-0000-000055000000}"/>
    <cellStyle name="Normal 3 3 2 2" xfId="87" xr:uid="{00000000-0005-0000-0000-000056000000}"/>
    <cellStyle name="Normal 3 3 3" xfId="88" xr:uid="{00000000-0005-0000-0000-000057000000}"/>
    <cellStyle name="Normal 3 4" xfId="89" xr:uid="{00000000-0005-0000-0000-000058000000}"/>
    <cellStyle name="Normal 3 4 2" xfId="90" xr:uid="{00000000-0005-0000-0000-000059000000}"/>
    <cellStyle name="Normal 3 5" xfId="91" xr:uid="{00000000-0005-0000-0000-00005A000000}"/>
    <cellStyle name="Normal 3 6" xfId="92" xr:uid="{00000000-0005-0000-0000-00005B000000}"/>
    <cellStyle name="Normal 3 7" xfId="93" xr:uid="{00000000-0005-0000-0000-00005C000000}"/>
    <cellStyle name="Normal 4" xfId="94" xr:uid="{00000000-0005-0000-0000-00005D000000}"/>
    <cellStyle name="Normal 4 2" xfId="95" xr:uid="{00000000-0005-0000-0000-00005E000000}"/>
    <cellStyle name="Normal 4 2 2" xfId="96" xr:uid="{00000000-0005-0000-0000-00005F000000}"/>
    <cellStyle name="Normal 4 2 2 2" xfId="97" xr:uid="{00000000-0005-0000-0000-000060000000}"/>
    <cellStyle name="Normal 4 2 3" xfId="98" xr:uid="{00000000-0005-0000-0000-000061000000}"/>
    <cellStyle name="Normal 4 3" xfId="99" xr:uid="{00000000-0005-0000-0000-000062000000}"/>
    <cellStyle name="Normal 4 3 2" xfId="100" xr:uid="{00000000-0005-0000-0000-000063000000}"/>
    <cellStyle name="Normal 4 3 2 2" xfId="101" xr:uid="{00000000-0005-0000-0000-000064000000}"/>
    <cellStyle name="Normal 4 3 3" xfId="102" xr:uid="{00000000-0005-0000-0000-000065000000}"/>
    <cellStyle name="Normal 4 4" xfId="103" xr:uid="{00000000-0005-0000-0000-000066000000}"/>
    <cellStyle name="Normal 4 4 2" xfId="104" xr:uid="{00000000-0005-0000-0000-000067000000}"/>
    <cellStyle name="Normal 4 5" xfId="105" xr:uid="{00000000-0005-0000-0000-000068000000}"/>
    <cellStyle name="Normal 4 6" xfId="106" xr:uid="{00000000-0005-0000-0000-000069000000}"/>
    <cellStyle name="Normal 4 7" xfId="107" xr:uid="{00000000-0005-0000-0000-00006A000000}"/>
    <cellStyle name="Normal 5" xfId="108" xr:uid="{00000000-0005-0000-0000-00006B000000}"/>
    <cellStyle name="Normal 5 2" xfId="109" xr:uid="{00000000-0005-0000-0000-00006C000000}"/>
    <cellStyle name="Normal 5 3" xfId="110" xr:uid="{00000000-0005-0000-0000-00006D000000}"/>
    <cellStyle name="Normal 6" xfId="111" xr:uid="{00000000-0005-0000-0000-00006E000000}"/>
    <cellStyle name="Normal 6 2" xfId="112" xr:uid="{00000000-0005-0000-0000-00006F000000}"/>
    <cellStyle name="Normal 7" xfId="113" xr:uid="{00000000-0005-0000-0000-000070000000}"/>
    <cellStyle name="Normal 7 2" xfId="114" xr:uid="{00000000-0005-0000-0000-000071000000}"/>
    <cellStyle name="Normal 8" xfId="115" xr:uid="{00000000-0005-0000-0000-000072000000}"/>
    <cellStyle name="Normal 9" xfId="116" xr:uid="{00000000-0005-0000-0000-000073000000}"/>
    <cellStyle name="Note 2" xfId="117" xr:uid="{00000000-0005-0000-0000-000074000000}"/>
    <cellStyle name="Note 2 2" xfId="118" xr:uid="{00000000-0005-0000-0000-000075000000}"/>
    <cellStyle name="Output 2" xfId="119" xr:uid="{00000000-0005-0000-0000-000076000000}"/>
    <cellStyle name="Parent row" xfId="3" xr:uid="{00000000-0005-0000-0000-000077000000}"/>
    <cellStyle name="Parent row 2" xfId="120" xr:uid="{00000000-0005-0000-0000-000078000000}"/>
    <cellStyle name="Percent" xfId="153" builtinId="5"/>
    <cellStyle name="Percent 2" xfId="121" xr:uid="{00000000-0005-0000-0000-00007A000000}"/>
    <cellStyle name="Percent 2 2" xfId="122" xr:uid="{00000000-0005-0000-0000-00007B000000}"/>
    <cellStyle name="Percent 3" xfId="123" xr:uid="{00000000-0005-0000-0000-00007C000000}"/>
    <cellStyle name="Percent 3 2" xfId="124" xr:uid="{00000000-0005-0000-0000-00007D000000}"/>
    <cellStyle name="Percent 4" xfId="125" xr:uid="{00000000-0005-0000-0000-00007E000000}"/>
    <cellStyle name="Reference" xfId="126" xr:uid="{00000000-0005-0000-0000-00007F000000}"/>
    <cellStyle name="Row heading" xfId="127" xr:uid="{00000000-0005-0000-0000-000080000000}"/>
    <cellStyle name="Source Hed" xfId="128" xr:uid="{00000000-0005-0000-0000-000081000000}"/>
    <cellStyle name="Source Letter" xfId="129" xr:uid="{00000000-0005-0000-0000-000082000000}"/>
    <cellStyle name="Source Superscript" xfId="130" xr:uid="{00000000-0005-0000-0000-000083000000}"/>
    <cellStyle name="Source Superscript 2" xfId="131" xr:uid="{00000000-0005-0000-0000-000084000000}"/>
    <cellStyle name="Source Text" xfId="132" xr:uid="{00000000-0005-0000-0000-000085000000}"/>
    <cellStyle name="Source Text 2" xfId="133" xr:uid="{00000000-0005-0000-0000-000086000000}"/>
    <cellStyle name="State" xfId="134" xr:uid="{00000000-0005-0000-0000-000087000000}"/>
    <cellStyle name="Superscript" xfId="135" xr:uid="{00000000-0005-0000-0000-000088000000}"/>
    <cellStyle name="Table Data" xfId="136" xr:uid="{00000000-0005-0000-0000-000089000000}"/>
    <cellStyle name="Table Head Top" xfId="137" xr:uid="{00000000-0005-0000-0000-00008A000000}"/>
    <cellStyle name="Table Hed Side" xfId="138" xr:uid="{00000000-0005-0000-0000-00008B000000}"/>
    <cellStyle name="Table title" xfId="7" xr:uid="{00000000-0005-0000-0000-00008C000000}"/>
    <cellStyle name="Table title 2" xfId="139" xr:uid="{00000000-0005-0000-0000-00008D000000}"/>
    <cellStyle name="Title 2" xfId="140" xr:uid="{00000000-0005-0000-0000-00008E000000}"/>
    <cellStyle name="Title Text" xfId="141" xr:uid="{00000000-0005-0000-0000-00008F000000}"/>
    <cellStyle name="Title Text 1" xfId="142" xr:uid="{00000000-0005-0000-0000-000090000000}"/>
    <cellStyle name="Title Text 2" xfId="143" xr:uid="{00000000-0005-0000-0000-000091000000}"/>
    <cellStyle name="Title-1" xfId="144" xr:uid="{00000000-0005-0000-0000-000092000000}"/>
    <cellStyle name="Title-2" xfId="145" xr:uid="{00000000-0005-0000-0000-000093000000}"/>
    <cellStyle name="Title-3" xfId="146" xr:uid="{00000000-0005-0000-0000-000094000000}"/>
    <cellStyle name="Total 2" xfId="147" xr:uid="{00000000-0005-0000-0000-000095000000}"/>
    <cellStyle name="Warning Text 2" xfId="148" xr:uid="{00000000-0005-0000-0000-000096000000}"/>
    <cellStyle name="Wrap" xfId="149" xr:uid="{00000000-0005-0000-0000-000097000000}"/>
    <cellStyle name="Wrap Bold" xfId="150" xr:uid="{00000000-0005-0000-0000-000098000000}"/>
    <cellStyle name="Wrap Title" xfId="151" xr:uid="{00000000-0005-0000-0000-000099000000}"/>
    <cellStyle name="Wrap_NTS99-~11" xfId="152" xr:uid="{00000000-0005-0000-0000-00009A000000}"/>
  </cellStyles>
  <dxfs count="0"/>
  <tableStyles count="0" defaultTableStyle="TableStyleMedium2"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1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oneCellAnchor>
    <xdr:from>
      <xdr:col>0</xdr:col>
      <xdr:colOff>63500</xdr:colOff>
      <xdr:row>9</xdr:row>
      <xdr:rowOff>172507</xdr:rowOff>
    </xdr:from>
    <xdr:ext cx="7347786" cy="4218713"/>
    <xdr:pic>
      <xdr:nvPicPr>
        <xdr:cNvPr id="2" name="Picture 1">
          <a:extLst>
            <a:ext uri="{FF2B5EF4-FFF2-40B4-BE49-F238E27FC236}">
              <a16:creationId xmlns:a16="http://schemas.microsoft.com/office/drawing/2014/main" id="{FDFCCB56-FAC8-411E-8DCA-A1808E1EEE34}"/>
            </a:ext>
          </a:extLst>
        </xdr:cNvPr>
        <xdr:cNvPicPr>
          <a:picLocks noChangeAspect="1"/>
        </xdr:cNvPicPr>
      </xdr:nvPicPr>
      <xdr:blipFill>
        <a:blip xmlns:r="http://schemas.openxmlformats.org/officeDocument/2006/relationships" r:embed="rId1"/>
        <a:stretch>
          <a:fillRect/>
        </a:stretch>
      </xdr:blipFill>
      <xdr:spPr>
        <a:xfrm>
          <a:off x="63500" y="1791757"/>
          <a:ext cx="7347786" cy="421871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47626</xdr:rowOff>
    </xdr:from>
    <xdr:to>
      <xdr:col>11</xdr:col>
      <xdr:colOff>514350</xdr:colOff>
      <xdr:row>10</xdr:row>
      <xdr:rowOff>147566</xdr:rowOff>
    </xdr:to>
    <xdr:pic>
      <xdr:nvPicPr>
        <xdr:cNvPr id="2" name="Picture 1">
          <a:extLst>
            <a:ext uri="{FF2B5EF4-FFF2-40B4-BE49-F238E27FC236}">
              <a16:creationId xmlns:a16="http://schemas.microsoft.com/office/drawing/2014/main" id="{26AD6461-2F6F-4FFA-9B58-CDAC230261FC}"/>
            </a:ext>
          </a:extLst>
        </xdr:cNvPr>
        <xdr:cNvPicPr>
          <a:picLocks noChangeAspect="1"/>
        </xdr:cNvPicPr>
      </xdr:nvPicPr>
      <xdr:blipFill>
        <a:blip xmlns:r="http://schemas.openxmlformats.org/officeDocument/2006/relationships" r:embed="rId1"/>
        <a:stretch>
          <a:fillRect/>
        </a:stretch>
      </xdr:blipFill>
      <xdr:spPr>
        <a:xfrm>
          <a:off x="0" y="428626"/>
          <a:ext cx="7219950" cy="16239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xdr:col>
      <xdr:colOff>571500</xdr:colOff>
      <xdr:row>11</xdr:row>
      <xdr:rowOff>36980</xdr:rowOff>
    </xdr:to>
    <xdr:pic>
      <xdr:nvPicPr>
        <xdr:cNvPr id="2" name="Picture 1">
          <a:extLst>
            <a:ext uri="{FF2B5EF4-FFF2-40B4-BE49-F238E27FC236}">
              <a16:creationId xmlns:a16="http://schemas.microsoft.com/office/drawing/2014/main" id="{AB107728-A680-4D49-A991-2A4B8372FF5A}"/>
            </a:ext>
          </a:extLst>
        </xdr:cNvPr>
        <xdr:cNvPicPr>
          <a:picLocks noChangeAspect="1"/>
        </xdr:cNvPicPr>
      </xdr:nvPicPr>
      <xdr:blipFill>
        <a:blip xmlns:r="http://schemas.openxmlformats.org/officeDocument/2006/relationships" r:embed="rId1"/>
        <a:stretch>
          <a:fillRect/>
        </a:stretch>
      </xdr:blipFill>
      <xdr:spPr>
        <a:xfrm>
          <a:off x="0" y="1248702"/>
          <a:ext cx="1857375" cy="11799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19049</xdr:rowOff>
    </xdr:from>
    <xdr:to>
      <xdr:col>9</xdr:col>
      <xdr:colOff>495821</xdr:colOff>
      <xdr:row>10</xdr:row>
      <xdr:rowOff>85724</xdr:rowOff>
    </xdr:to>
    <xdr:pic>
      <xdr:nvPicPr>
        <xdr:cNvPr id="2" name="Picture 1">
          <a:extLst>
            <a:ext uri="{FF2B5EF4-FFF2-40B4-BE49-F238E27FC236}">
              <a16:creationId xmlns:a16="http://schemas.microsoft.com/office/drawing/2014/main" id="{C53CB4EC-8E58-4E0A-B1B6-DC2B06C1AE17}"/>
            </a:ext>
          </a:extLst>
        </xdr:cNvPr>
        <xdr:cNvPicPr>
          <a:picLocks noChangeAspect="1"/>
        </xdr:cNvPicPr>
      </xdr:nvPicPr>
      <xdr:blipFill>
        <a:blip xmlns:r="http://schemas.openxmlformats.org/officeDocument/2006/relationships" r:embed="rId1"/>
        <a:stretch>
          <a:fillRect/>
        </a:stretch>
      </xdr:blipFill>
      <xdr:spPr>
        <a:xfrm>
          <a:off x="0" y="400049"/>
          <a:ext cx="5982221" cy="15906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4</xdr:row>
      <xdr:rowOff>57150</xdr:rowOff>
    </xdr:from>
    <xdr:to>
      <xdr:col>10</xdr:col>
      <xdr:colOff>476250</xdr:colOff>
      <xdr:row>15</xdr:row>
      <xdr:rowOff>68121</xdr:rowOff>
    </xdr:to>
    <xdr:pic>
      <xdr:nvPicPr>
        <xdr:cNvPr id="2" name="Picture 1">
          <a:extLst>
            <a:ext uri="{FF2B5EF4-FFF2-40B4-BE49-F238E27FC236}">
              <a16:creationId xmlns:a16="http://schemas.microsoft.com/office/drawing/2014/main" id="{0AA0FE7B-8C1E-479A-B9D2-A64484C26AC5}"/>
            </a:ext>
          </a:extLst>
        </xdr:cNvPr>
        <xdr:cNvPicPr>
          <a:picLocks noChangeAspect="1"/>
        </xdr:cNvPicPr>
      </xdr:nvPicPr>
      <xdr:blipFill>
        <a:blip xmlns:r="http://schemas.openxmlformats.org/officeDocument/2006/relationships" r:embed="rId1"/>
        <a:stretch>
          <a:fillRect/>
        </a:stretch>
      </xdr:blipFill>
      <xdr:spPr>
        <a:xfrm>
          <a:off x="0" y="781050"/>
          <a:ext cx="6953250" cy="20016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7</xdr:row>
      <xdr:rowOff>76200</xdr:rowOff>
    </xdr:from>
    <xdr:to>
      <xdr:col>14</xdr:col>
      <xdr:colOff>342901</xdr:colOff>
      <xdr:row>30</xdr:row>
      <xdr:rowOff>74272</xdr:rowOff>
    </xdr:to>
    <xdr:pic>
      <xdr:nvPicPr>
        <xdr:cNvPr id="3" name="Picture 2">
          <a:extLst>
            <a:ext uri="{FF2B5EF4-FFF2-40B4-BE49-F238E27FC236}">
              <a16:creationId xmlns:a16="http://schemas.microsoft.com/office/drawing/2014/main" id="{F1CC7124-66AD-48A5-B517-DBDF714196D2}"/>
            </a:ext>
          </a:extLst>
        </xdr:cNvPr>
        <xdr:cNvPicPr>
          <a:picLocks noChangeAspect="1"/>
        </xdr:cNvPicPr>
      </xdr:nvPicPr>
      <xdr:blipFill>
        <a:blip xmlns:r="http://schemas.openxmlformats.org/officeDocument/2006/relationships" r:embed="rId1"/>
        <a:stretch>
          <a:fillRect/>
        </a:stretch>
      </xdr:blipFill>
      <xdr:spPr>
        <a:xfrm>
          <a:off x="1" y="647700"/>
          <a:ext cx="8877300" cy="437004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170619</xdr:colOff>
      <xdr:row>53</xdr:row>
      <xdr:rowOff>122611</xdr:rowOff>
    </xdr:to>
    <xdr:pic>
      <xdr:nvPicPr>
        <xdr:cNvPr id="2" name="Picture 1">
          <a:extLst>
            <a:ext uri="{FF2B5EF4-FFF2-40B4-BE49-F238E27FC236}">
              <a16:creationId xmlns:a16="http://schemas.microsoft.com/office/drawing/2014/main" id="{68FF000A-21B7-4D93-871D-674303089E44}"/>
            </a:ext>
          </a:extLst>
        </xdr:cNvPr>
        <xdr:cNvPicPr>
          <a:picLocks noChangeAspect="1"/>
        </xdr:cNvPicPr>
      </xdr:nvPicPr>
      <xdr:blipFill>
        <a:blip xmlns:r="http://schemas.openxmlformats.org/officeDocument/2006/relationships" r:embed="rId1"/>
        <a:stretch>
          <a:fillRect/>
        </a:stretch>
      </xdr:blipFill>
      <xdr:spPr>
        <a:xfrm>
          <a:off x="0" y="0"/>
          <a:ext cx="6647619" cy="9714286"/>
        </a:xfrm>
        <a:prstGeom prst="rect">
          <a:avLst/>
        </a:prstGeom>
      </xdr:spPr>
    </xdr:pic>
    <xdr:clientData/>
  </xdr:twoCellAnchor>
  <xdr:twoCellAnchor editAs="oneCell">
    <xdr:from>
      <xdr:col>10</xdr:col>
      <xdr:colOff>200025</xdr:colOff>
      <xdr:row>0</xdr:row>
      <xdr:rowOff>123825</xdr:rowOff>
    </xdr:from>
    <xdr:to>
      <xdr:col>27</xdr:col>
      <xdr:colOff>351030</xdr:colOff>
      <xdr:row>40</xdr:row>
      <xdr:rowOff>46730</xdr:rowOff>
    </xdr:to>
    <xdr:pic>
      <xdr:nvPicPr>
        <xdr:cNvPr id="3" name="Picture 2">
          <a:extLst>
            <a:ext uri="{FF2B5EF4-FFF2-40B4-BE49-F238E27FC236}">
              <a16:creationId xmlns:a16="http://schemas.microsoft.com/office/drawing/2014/main" id="{5EA3EB68-709B-4178-9A00-6D1F46200C07}"/>
            </a:ext>
          </a:extLst>
        </xdr:cNvPr>
        <xdr:cNvPicPr>
          <a:picLocks noChangeAspect="1"/>
        </xdr:cNvPicPr>
      </xdr:nvPicPr>
      <xdr:blipFill>
        <a:blip xmlns:r="http://schemas.openxmlformats.org/officeDocument/2006/relationships" r:embed="rId2"/>
        <a:stretch>
          <a:fillRect/>
        </a:stretch>
      </xdr:blipFill>
      <xdr:spPr>
        <a:xfrm>
          <a:off x="6677025" y="123825"/>
          <a:ext cx="11161905" cy="7161905"/>
        </a:xfrm>
        <a:prstGeom prst="rect">
          <a:avLst/>
        </a:prstGeom>
      </xdr:spPr>
    </xdr:pic>
    <xdr:clientData/>
  </xdr:twoCellAnchor>
  <xdr:twoCellAnchor editAs="oneCell">
    <xdr:from>
      <xdr:col>0</xdr:col>
      <xdr:colOff>379570</xdr:colOff>
      <xdr:row>54</xdr:row>
      <xdr:rowOff>45103</xdr:rowOff>
    </xdr:from>
    <xdr:to>
      <xdr:col>12</xdr:col>
      <xdr:colOff>238126</xdr:colOff>
      <xdr:row>71</xdr:row>
      <xdr:rowOff>78142</xdr:rowOff>
    </xdr:to>
    <xdr:pic>
      <xdr:nvPicPr>
        <xdr:cNvPr id="4" name="Picture 3">
          <a:extLst>
            <a:ext uri="{FF2B5EF4-FFF2-40B4-BE49-F238E27FC236}">
              <a16:creationId xmlns:a16="http://schemas.microsoft.com/office/drawing/2014/main" id="{7DD95932-D1E8-43C2-869E-AF46016C5C25}"/>
            </a:ext>
          </a:extLst>
        </xdr:cNvPr>
        <xdr:cNvPicPr>
          <a:picLocks noChangeAspect="1"/>
        </xdr:cNvPicPr>
      </xdr:nvPicPr>
      <xdr:blipFill>
        <a:blip xmlns:r="http://schemas.openxmlformats.org/officeDocument/2006/relationships" r:embed="rId3"/>
        <a:stretch>
          <a:fillRect/>
        </a:stretch>
      </xdr:blipFill>
      <xdr:spPr>
        <a:xfrm>
          <a:off x="379570" y="9817753"/>
          <a:ext cx="7630956" cy="3109614"/>
        </a:xfrm>
        <a:prstGeom prst="rect">
          <a:avLst/>
        </a:prstGeom>
      </xdr:spPr>
    </xdr:pic>
    <xdr:clientData/>
  </xdr:twoCellAnchor>
  <xdr:twoCellAnchor editAs="oneCell">
    <xdr:from>
      <xdr:col>14</xdr:col>
      <xdr:colOff>209550</xdr:colOff>
      <xdr:row>41</xdr:row>
      <xdr:rowOff>152400</xdr:rowOff>
    </xdr:from>
    <xdr:to>
      <xdr:col>33</xdr:col>
      <xdr:colOff>55631</xdr:colOff>
      <xdr:row>84</xdr:row>
      <xdr:rowOff>8569</xdr:rowOff>
    </xdr:to>
    <xdr:pic>
      <xdr:nvPicPr>
        <xdr:cNvPr id="5" name="Picture 4">
          <a:extLst>
            <a:ext uri="{FF2B5EF4-FFF2-40B4-BE49-F238E27FC236}">
              <a16:creationId xmlns:a16="http://schemas.microsoft.com/office/drawing/2014/main" id="{E8D2F42A-0C53-4BB1-A585-3B36653F75B5}"/>
            </a:ext>
          </a:extLst>
        </xdr:cNvPr>
        <xdr:cNvPicPr>
          <a:picLocks noChangeAspect="1"/>
        </xdr:cNvPicPr>
      </xdr:nvPicPr>
      <xdr:blipFill>
        <a:blip xmlns:r="http://schemas.openxmlformats.org/officeDocument/2006/relationships" r:embed="rId4"/>
        <a:stretch>
          <a:fillRect/>
        </a:stretch>
      </xdr:blipFill>
      <xdr:spPr>
        <a:xfrm>
          <a:off x="9277350" y="7962900"/>
          <a:ext cx="12152381" cy="8047669"/>
        </a:xfrm>
        <a:prstGeom prst="rect">
          <a:avLst/>
        </a:prstGeom>
      </xdr:spPr>
    </xdr:pic>
    <xdr:clientData/>
  </xdr:twoCellAnchor>
  <xdr:twoCellAnchor editAs="oneCell">
    <xdr:from>
      <xdr:col>0</xdr:col>
      <xdr:colOff>0</xdr:colOff>
      <xdr:row>83</xdr:row>
      <xdr:rowOff>54429</xdr:rowOff>
    </xdr:from>
    <xdr:to>
      <xdr:col>15</xdr:col>
      <xdr:colOff>189262</xdr:colOff>
      <xdr:row>109</xdr:row>
      <xdr:rowOff>57924</xdr:rowOff>
    </xdr:to>
    <xdr:pic>
      <xdr:nvPicPr>
        <xdr:cNvPr id="6" name="Picture 5">
          <a:extLst>
            <a:ext uri="{FF2B5EF4-FFF2-40B4-BE49-F238E27FC236}">
              <a16:creationId xmlns:a16="http://schemas.microsoft.com/office/drawing/2014/main" id="{2E5996FA-F83C-47F2-9723-DC7F7974AC64}"/>
            </a:ext>
          </a:extLst>
        </xdr:cNvPr>
        <xdr:cNvPicPr>
          <a:picLocks noChangeAspect="1"/>
        </xdr:cNvPicPr>
      </xdr:nvPicPr>
      <xdr:blipFill>
        <a:blip xmlns:r="http://schemas.openxmlformats.org/officeDocument/2006/relationships" r:embed="rId5"/>
        <a:stretch>
          <a:fillRect/>
        </a:stretch>
      </xdr:blipFill>
      <xdr:spPr>
        <a:xfrm>
          <a:off x="0" y="14736536"/>
          <a:ext cx="9986405" cy="46027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nmetro.gov.br/consumidor/pbe/veiculos_leves_2015.pdf" TargetMode="External"/><Relationship Id="rId3" Type="http://schemas.openxmlformats.org/officeDocument/2006/relationships/hyperlink" Target="https://www.mctic.gov.br/mctic/export/sites/institucional/ciencia/SEPED/clima/arquivos/projeto_opcoes_mitigacao/publicacoes/Setor-Transportes.pdf" TargetMode="External"/><Relationship Id="rId7" Type="http://schemas.openxmlformats.org/officeDocument/2006/relationships/hyperlink" Target="https://motoclube.com/10-motos-economicas-para-2016" TargetMode="External"/><Relationship Id="rId2" Type="http://schemas.openxmlformats.org/officeDocument/2006/relationships/hyperlink" Target="https://www.mctic.gov.br/mctic/export/sites/institucional/ciencia/SEPED/clima/arquivos/projeto_opcoes_mitigacao/publicacoes/Setor-Transportes.pdf" TargetMode="External"/><Relationship Id="rId1" Type="http://schemas.openxmlformats.org/officeDocument/2006/relationships/hyperlink" Target="https://www.californiahydrogen.org/wp-content/uploads/files/doe_fuelcell_factsheet.pdf" TargetMode="External"/><Relationship Id="rId6" Type="http://schemas.openxmlformats.org/officeDocument/2006/relationships/hyperlink" Target="https://www.mctic.gov.br/mctic/export/sites/institucional/ciencia/SEPED/clima/arquivos/projeto_opcoes_mitigacao/publicacoes/Setor-Transportes.pdf" TargetMode="External"/><Relationship Id="rId5" Type="http://schemas.openxmlformats.org/officeDocument/2006/relationships/hyperlink" Target="https://anptrilhos.org.br/wp-content/uploads/2019/05/anptrilhos-balancosetor-2019-web.pdf" TargetMode="External"/><Relationship Id="rId10" Type="http://schemas.openxmlformats.org/officeDocument/2006/relationships/printerSettings" Target="../printerSettings/printerSettings1.bin"/><Relationship Id="rId4" Type="http://schemas.openxmlformats.org/officeDocument/2006/relationships/hyperlink" Target="https://www.mctic.gov.br/mctic/export/sites/institucional/ciencia/SEPED/clima/arquivos/projeto_opcoes_mitigacao/publicacoes/Setor-Transportes.pdf" TargetMode="External"/><Relationship Id="rId9" Type="http://schemas.openxmlformats.org/officeDocument/2006/relationships/hyperlink" Target="https://www.iea.org/reports/fuel-economy-in-major-car-markets"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9.xml.rels><?xml version="1.0" encoding="UTF-8" standalone="yes"?>
<Relationships xmlns="http://schemas.openxmlformats.org/package/2006/relationships"><Relationship Id="rId1" Type="http://schemas.openxmlformats.org/officeDocument/2006/relationships/hyperlink" Target="https://webstore.iea.org/download/direct/2458?fileName=Fuel_Economy_in_Major_Car_Markets.pdf"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rioonibus.com/wp-content/uploads/2018/08/5-Estudo-consumo-diesel.pdf"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90"/>
  <sheetViews>
    <sheetView workbookViewId="0"/>
  </sheetViews>
  <sheetFormatPr defaultRowHeight="14.25"/>
  <cols>
    <col min="1" max="1" width="13.3984375" customWidth="1"/>
    <col min="2" max="2" width="87.265625" customWidth="1"/>
  </cols>
  <sheetData>
    <row r="1" spans="1:16384">
      <c r="A1" s="1" t="s">
        <v>0</v>
      </c>
    </row>
    <row r="3" spans="1:16384">
      <c r="A3" s="1" t="s">
        <v>1</v>
      </c>
      <c r="B3" s="2" t="s">
        <v>145</v>
      </c>
    </row>
    <row r="4" spans="1:16384">
      <c r="B4" t="s">
        <v>218</v>
      </c>
    </row>
    <row r="5" spans="1:16384">
      <c r="B5" s="5">
        <v>2017</v>
      </c>
    </row>
    <row r="6" spans="1:16384">
      <c r="B6" t="s">
        <v>219</v>
      </c>
    </row>
    <row r="7" spans="1:16384">
      <c r="B7" t="s">
        <v>220</v>
      </c>
    </row>
    <row r="8" spans="1:16384">
      <c r="B8" s="14" t="s">
        <v>221</v>
      </c>
    </row>
    <row r="9" spans="1:16384">
      <c r="B9" t="s">
        <v>160</v>
      </c>
    </row>
    <row r="10" spans="1:16384">
      <c r="B10" t="s">
        <v>161</v>
      </c>
    </row>
    <row r="12" spans="1:16384">
      <c r="A12" s="1"/>
      <c r="B12" s="2" t="s">
        <v>222</v>
      </c>
    </row>
    <row r="13" spans="1:16384">
      <c r="B13" t="s">
        <v>218</v>
      </c>
    </row>
    <row r="14" spans="1:16384">
      <c r="B14" s="5">
        <v>2017</v>
      </c>
      <c r="C14" s="31"/>
      <c r="D14" s="31"/>
      <c r="E14" s="31"/>
      <c r="F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c r="HN14" s="31"/>
      <c r="HO14" s="31"/>
      <c r="HP14" s="31"/>
      <c r="HQ14" s="31"/>
      <c r="HR14" s="31"/>
      <c r="HS14" s="31"/>
      <c r="HT14" s="31"/>
      <c r="HU14" s="31"/>
      <c r="HV14" s="31"/>
      <c r="HW14" s="31"/>
      <c r="HX14" s="31"/>
      <c r="HY14" s="31"/>
      <c r="HZ14" s="31"/>
      <c r="IA14" s="31"/>
      <c r="IB14" s="31"/>
      <c r="IC14" s="31"/>
      <c r="ID14" s="31"/>
      <c r="IE14" s="31"/>
      <c r="IF14" s="31"/>
      <c r="IG14" s="31"/>
      <c r="IH14" s="31"/>
      <c r="II14" s="31"/>
      <c r="IJ14" s="31"/>
      <c r="IK14" s="31"/>
      <c r="IL14" s="31"/>
      <c r="IM14" s="31"/>
      <c r="IN14" s="31"/>
      <c r="IO14" s="31"/>
      <c r="IP14" s="31"/>
      <c r="IQ14" s="31"/>
      <c r="IR14" s="31"/>
      <c r="IS14" s="31"/>
      <c r="IT14" s="31"/>
      <c r="IU14" s="31"/>
      <c r="IV14" s="31"/>
      <c r="IW14" s="31"/>
      <c r="IX14" s="31"/>
      <c r="IY14" s="31"/>
      <c r="IZ14" s="31"/>
      <c r="JA14" s="31"/>
      <c r="JB14" s="31"/>
      <c r="JC14" s="31"/>
      <c r="JD14" s="31"/>
      <c r="JE14" s="31"/>
      <c r="JF14" s="31"/>
      <c r="JG14" s="31"/>
      <c r="JH14" s="31"/>
      <c r="JI14" s="31"/>
      <c r="JJ14" s="31"/>
      <c r="JK14" s="31"/>
      <c r="JL14" s="31"/>
      <c r="JM14" s="31"/>
      <c r="JN14" s="31"/>
      <c r="JO14" s="31"/>
      <c r="JP14" s="31"/>
      <c r="JQ14" s="31"/>
      <c r="JR14" s="31"/>
      <c r="JS14" s="31"/>
      <c r="JT14" s="31"/>
      <c r="JU14" s="31"/>
      <c r="JV14" s="31"/>
      <c r="JW14" s="31"/>
      <c r="JX14" s="31"/>
      <c r="JY14" s="31"/>
      <c r="JZ14" s="31"/>
      <c r="KA14" s="31"/>
      <c r="KB14" s="31"/>
      <c r="KC14" s="31"/>
      <c r="KD14" s="31"/>
      <c r="KE14" s="31"/>
      <c r="KF14" s="31"/>
      <c r="KG14" s="31"/>
      <c r="KH14" s="31"/>
      <c r="KI14" s="31"/>
      <c r="KJ14" s="31"/>
      <c r="KK14" s="31"/>
      <c r="KL14" s="31"/>
      <c r="KM14" s="31"/>
      <c r="KN14" s="31"/>
      <c r="KO14" s="31"/>
      <c r="KP14" s="31"/>
      <c r="KQ14" s="31"/>
      <c r="KR14" s="31"/>
      <c r="KS14" s="31"/>
      <c r="KT14" s="31"/>
      <c r="KU14" s="31"/>
      <c r="KV14" s="31"/>
      <c r="KW14" s="31"/>
      <c r="KX14" s="31"/>
      <c r="KY14" s="31"/>
      <c r="KZ14" s="31"/>
      <c r="LA14" s="31"/>
      <c r="LB14" s="31"/>
      <c r="LC14" s="31"/>
      <c r="LD14" s="31"/>
      <c r="LE14" s="31"/>
      <c r="LF14" s="31"/>
      <c r="LG14" s="31"/>
      <c r="LH14" s="31"/>
      <c r="LI14" s="31"/>
      <c r="LJ14" s="31"/>
      <c r="LK14" s="31"/>
      <c r="LL14" s="31"/>
      <c r="LM14" s="31"/>
      <c r="LN14" s="31"/>
      <c r="LO14" s="31"/>
      <c r="LP14" s="31"/>
      <c r="LQ14" s="31"/>
      <c r="LR14" s="31"/>
      <c r="LS14" s="31"/>
      <c r="LT14" s="31"/>
      <c r="LU14" s="31"/>
      <c r="LV14" s="31"/>
      <c r="LW14" s="31"/>
      <c r="LX14" s="31"/>
      <c r="LY14" s="31"/>
      <c r="LZ14" s="31"/>
      <c r="MA14" s="31"/>
      <c r="MB14" s="31"/>
      <c r="MC14" s="31"/>
      <c r="MD14" s="31"/>
      <c r="ME14" s="31"/>
      <c r="MF14" s="31"/>
      <c r="MG14" s="31"/>
      <c r="MH14" s="31"/>
      <c r="MI14" s="31"/>
      <c r="MJ14" s="31"/>
      <c r="MK14" s="31"/>
      <c r="ML14" s="31"/>
      <c r="MM14" s="31"/>
      <c r="MN14" s="31"/>
      <c r="MO14" s="31"/>
      <c r="MP14" s="31"/>
      <c r="MQ14" s="31"/>
      <c r="MR14" s="31"/>
      <c r="MS14" s="31"/>
      <c r="MT14" s="31"/>
      <c r="MU14" s="31"/>
      <c r="MV14" s="31"/>
      <c r="MW14" s="31"/>
      <c r="MX14" s="31"/>
      <c r="MY14" s="31"/>
      <c r="MZ14" s="31"/>
      <c r="NA14" s="31"/>
      <c r="NB14" s="31"/>
      <c r="NC14" s="31"/>
      <c r="ND14" s="31"/>
      <c r="NE14" s="31"/>
      <c r="NF14" s="31"/>
      <c r="NG14" s="31"/>
      <c r="NH14" s="31"/>
      <c r="NI14" s="31"/>
      <c r="NJ14" s="31"/>
      <c r="NK14" s="31"/>
      <c r="NL14" s="31"/>
      <c r="NM14" s="31"/>
      <c r="NN14" s="31"/>
      <c r="NO14" s="31"/>
      <c r="NP14" s="31"/>
      <c r="NQ14" s="31"/>
      <c r="NR14" s="31"/>
      <c r="NS14" s="31"/>
      <c r="NT14" s="31"/>
      <c r="NU14" s="31"/>
      <c r="NV14" s="31"/>
      <c r="NW14" s="31"/>
      <c r="NX14" s="31"/>
      <c r="NY14" s="31"/>
      <c r="NZ14" s="31"/>
      <c r="OA14" s="31"/>
      <c r="OB14" s="31"/>
      <c r="OC14" s="31"/>
      <c r="OD14" s="31"/>
      <c r="OE14" s="31"/>
      <c r="OF14" s="31"/>
      <c r="OG14" s="31"/>
      <c r="OH14" s="31"/>
      <c r="OI14" s="31"/>
      <c r="OJ14" s="31"/>
      <c r="OK14" s="31"/>
      <c r="OL14" s="31"/>
      <c r="OM14" s="31"/>
      <c r="ON14" s="31"/>
      <c r="OO14" s="31"/>
      <c r="OP14" s="31"/>
      <c r="OQ14" s="31"/>
      <c r="OR14" s="31"/>
      <c r="OS14" s="31"/>
      <c r="OT14" s="31"/>
      <c r="OU14" s="31"/>
      <c r="OV14" s="31"/>
      <c r="OW14" s="31"/>
      <c r="OX14" s="31"/>
      <c r="OY14" s="31"/>
      <c r="OZ14" s="31"/>
      <c r="PA14" s="31"/>
      <c r="PB14" s="31"/>
      <c r="PC14" s="31"/>
      <c r="PD14" s="31"/>
      <c r="PE14" s="31"/>
      <c r="PF14" s="31"/>
      <c r="PG14" s="31"/>
      <c r="PH14" s="31"/>
      <c r="PI14" s="31"/>
      <c r="PJ14" s="31"/>
      <c r="PK14" s="31"/>
      <c r="PL14" s="31"/>
      <c r="PM14" s="31"/>
      <c r="PN14" s="31"/>
      <c r="PO14" s="31"/>
      <c r="PP14" s="31"/>
      <c r="PQ14" s="31"/>
      <c r="PR14" s="31"/>
      <c r="PS14" s="31"/>
      <c r="PT14" s="31"/>
      <c r="PU14" s="31"/>
      <c r="PV14" s="31"/>
      <c r="PW14" s="31"/>
      <c r="PX14" s="31"/>
      <c r="PY14" s="31"/>
      <c r="PZ14" s="31"/>
      <c r="QA14" s="31"/>
      <c r="QB14" s="31"/>
      <c r="QC14" s="31"/>
      <c r="QD14" s="31"/>
      <c r="QE14" s="31"/>
      <c r="QF14" s="31"/>
      <c r="QG14" s="31"/>
      <c r="QH14" s="31"/>
      <c r="QI14" s="31"/>
      <c r="QJ14" s="31"/>
      <c r="QK14" s="31"/>
      <c r="QL14" s="31"/>
      <c r="QM14" s="31"/>
      <c r="QN14" s="31"/>
      <c r="QO14" s="31"/>
      <c r="QP14" s="31"/>
      <c r="QQ14" s="31"/>
      <c r="QR14" s="31"/>
      <c r="QS14" s="31"/>
      <c r="QT14" s="31"/>
      <c r="QU14" s="31"/>
      <c r="QV14" s="31"/>
      <c r="QW14" s="31"/>
      <c r="QX14" s="31"/>
      <c r="QY14" s="31"/>
      <c r="QZ14" s="31"/>
      <c r="RA14" s="31"/>
      <c r="RB14" s="31"/>
      <c r="RC14" s="31"/>
      <c r="RD14" s="31"/>
      <c r="RE14" s="31"/>
      <c r="RF14" s="31"/>
      <c r="RG14" s="31"/>
      <c r="RH14" s="31"/>
      <c r="RI14" s="31"/>
      <c r="RJ14" s="31"/>
      <c r="RK14" s="31"/>
      <c r="RL14" s="31"/>
      <c r="RM14" s="31"/>
      <c r="RN14" s="31"/>
      <c r="RO14" s="31"/>
      <c r="RP14" s="31"/>
      <c r="RQ14" s="31"/>
      <c r="RR14" s="31"/>
      <c r="RS14" s="31"/>
      <c r="RT14" s="31"/>
      <c r="RU14" s="31"/>
      <c r="RV14" s="31"/>
      <c r="RW14" s="31"/>
      <c r="RX14" s="31"/>
      <c r="RY14" s="31"/>
      <c r="RZ14" s="31"/>
      <c r="SA14" s="31"/>
      <c r="SB14" s="31"/>
      <c r="SC14" s="31"/>
      <c r="SD14" s="31"/>
      <c r="SE14" s="31"/>
      <c r="SF14" s="31"/>
      <c r="SG14" s="31"/>
      <c r="SH14" s="31"/>
      <c r="SI14" s="31"/>
      <c r="SJ14" s="31"/>
      <c r="SK14" s="31"/>
      <c r="SL14" s="31"/>
      <c r="SM14" s="31"/>
      <c r="SN14" s="31"/>
      <c r="SO14" s="31"/>
      <c r="SP14" s="31"/>
      <c r="SQ14" s="31"/>
      <c r="SR14" s="31"/>
      <c r="SS14" s="31"/>
      <c r="ST14" s="31"/>
      <c r="SU14" s="31"/>
      <c r="SV14" s="31"/>
      <c r="SW14" s="31"/>
      <c r="SX14" s="31"/>
      <c r="SY14" s="31"/>
      <c r="SZ14" s="31"/>
      <c r="TA14" s="31"/>
      <c r="TB14" s="31"/>
      <c r="TC14" s="31"/>
      <c r="TD14" s="31"/>
      <c r="TE14" s="31"/>
      <c r="TF14" s="31"/>
      <c r="TG14" s="31"/>
      <c r="TH14" s="31"/>
      <c r="TI14" s="31"/>
      <c r="TJ14" s="31"/>
      <c r="TK14" s="31"/>
      <c r="TL14" s="31"/>
      <c r="TM14" s="31"/>
      <c r="TN14" s="31"/>
      <c r="TO14" s="31"/>
      <c r="TP14" s="31"/>
      <c r="TQ14" s="31"/>
      <c r="TR14" s="31"/>
      <c r="TS14" s="31"/>
      <c r="TT14" s="31"/>
      <c r="TU14" s="31"/>
      <c r="TV14" s="31"/>
      <c r="TW14" s="31"/>
      <c r="TX14" s="31"/>
      <c r="TY14" s="31"/>
      <c r="TZ14" s="31"/>
      <c r="UA14" s="31"/>
      <c r="UB14" s="31"/>
      <c r="UC14" s="31"/>
      <c r="UD14" s="31"/>
      <c r="UE14" s="31"/>
      <c r="UF14" s="31"/>
      <c r="UG14" s="31"/>
      <c r="UH14" s="31"/>
      <c r="UI14" s="31"/>
      <c r="UJ14" s="31"/>
      <c r="UK14" s="31"/>
      <c r="UL14" s="31"/>
      <c r="UM14" s="31"/>
      <c r="UN14" s="31"/>
      <c r="UO14" s="31"/>
      <c r="UP14" s="31"/>
      <c r="UQ14" s="31"/>
      <c r="UR14" s="31"/>
      <c r="US14" s="31"/>
      <c r="UT14" s="31"/>
      <c r="UU14" s="31"/>
      <c r="UV14" s="31"/>
      <c r="UW14" s="31"/>
      <c r="UX14" s="31"/>
      <c r="UY14" s="31"/>
      <c r="UZ14" s="31"/>
      <c r="VA14" s="31"/>
      <c r="VB14" s="31"/>
      <c r="VC14" s="31"/>
      <c r="VD14" s="31"/>
      <c r="VE14" s="31"/>
      <c r="VF14" s="31"/>
      <c r="VG14" s="31"/>
      <c r="VH14" s="31"/>
      <c r="VI14" s="31"/>
      <c r="VJ14" s="31"/>
      <c r="VK14" s="31"/>
      <c r="VL14" s="31"/>
      <c r="VM14" s="31"/>
      <c r="VN14" s="31"/>
      <c r="VO14" s="31"/>
      <c r="VP14" s="31"/>
      <c r="VQ14" s="31"/>
      <c r="VR14" s="31"/>
      <c r="VS14" s="31"/>
      <c r="VT14" s="31"/>
      <c r="VU14" s="31"/>
      <c r="VV14" s="31"/>
      <c r="VW14" s="31"/>
      <c r="VX14" s="31"/>
      <c r="VY14" s="31"/>
      <c r="VZ14" s="31"/>
      <c r="WA14" s="31"/>
      <c r="WB14" s="31"/>
      <c r="WC14" s="31"/>
      <c r="WD14" s="31"/>
      <c r="WE14" s="31"/>
      <c r="WF14" s="31"/>
      <c r="WG14" s="31"/>
      <c r="WH14" s="31"/>
      <c r="WI14" s="31"/>
      <c r="WJ14" s="31"/>
      <c r="WK14" s="31"/>
      <c r="WL14" s="31"/>
      <c r="WM14" s="31"/>
      <c r="WN14" s="31"/>
      <c r="WO14" s="31"/>
      <c r="WP14" s="31"/>
      <c r="WQ14" s="31"/>
      <c r="WR14" s="31"/>
      <c r="WS14" s="31"/>
      <c r="WT14" s="31"/>
      <c r="WU14" s="31"/>
      <c r="WV14" s="31"/>
      <c r="WW14" s="31"/>
      <c r="WX14" s="31"/>
      <c r="WY14" s="31"/>
      <c r="WZ14" s="31"/>
      <c r="XA14" s="31"/>
      <c r="XB14" s="31"/>
      <c r="XC14" s="31"/>
      <c r="XD14" s="31"/>
      <c r="XE14" s="31"/>
      <c r="XF14" s="31"/>
      <c r="XG14" s="31"/>
      <c r="XH14" s="31"/>
      <c r="XI14" s="31"/>
      <c r="XJ14" s="31"/>
      <c r="XK14" s="31"/>
      <c r="XL14" s="31"/>
      <c r="XM14" s="31"/>
      <c r="XN14" s="31"/>
      <c r="XO14" s="31"/>
      <c r="XP14" s="31"/>
      <c r="XQ14" s="31"/>
      <c r="XR14" s="31"/>
      <c r="XS14" s="31"/>
      <c r="XT14" s="31"/>
      <c r="XU14" s="31"/>
      <c r="XV14" s="31"/>
      <c r="XW14" s="31"/>
      <c r="XX14" s="31"/>
      <c r="XY14" s="31"/>
      <c r="XZ14" s="31"/>
      <c r="YA14" s="31"/>
      <c r="YB14" s="31"/>
      <c r="YC14" s="31"/>
      <c r="YD14" s="31"/>
      <c r="YE14" s="31"/>
      <c r="YF14" s="31"/>
      <c r="YG14" s="31"/>
      <c r="YH14" s="31"/>
      <c r="YI14" s="31"/>
      <c r="YJ14" s="31"/>
      <c r="YK14" s="31"/>
      <c r="YL14" s="31"/>
      <c r="YM14" s="31"/>
      <c r="YN14" s="31"/>
      <c r="YO14" s="31"/>
      <c r="YP14" s="31"/>
      <c r="YQ14" s="31"/>
      <c r="YR14" s="31"/>
      <c r="YS14" s="31"/>
      <c r="YT14" s="31"/>
      <c r="YU14" s="31"/>
      <c r="YV14" s="31"/>
      <c r="YW14" s="31"/>
      <c r="YX14" s="31"/>
      <c r="YY14" s="31"/>
      <c r="YZ14" s="31"/>
      <c r="ZA14" s="31"/>
      <c r="ZB14" s="31"/>
      <c r="ZC14" s="31"/>
      <c r="ZD14" s="31"/>
      <c r="ZE14" s="31"/>
      <c r="ZF14" s="31"/>
      <c r="ZG14" s="31"/>
      <c r="ZH14" s="31"/>
      <c r="ZI14" s="31"/>
      <c r="ZJ14" s="31"/>
      <c r="ZK14" s="31"/>
      <c r="ZL14" s="31"/>
      <c r="ZM14" s="31"/>
      <c r="ZN14" s="31"/>
      <c r="ZO14" s="31"/>
      <c r="ZP14" s="31"/>
      <c r="ZQ14" s="31"/>
      <c r="ZR14" s="31"/>
      <c r="ZS14" s="31"/>
      <c r="ZT14" s="31"/>
      <c r="ZU14" s="31"/>
      <c r="ZV14" s="31"/>
      <c r="ZW14" s="31"/>
      <c r="ZX14" s="31"/>
      <c r="ZY14" s="31"/>
      <c r="ZZ14" s="31"/>
      <c r="AAA14" s="31"/>
      <c r="AAB14" s="31"/>
      <c r="AAC14" s="31"/>
      <c r="AAD14" s="31"/>
      <c r="AAE14" s="31"/>
      <c r="AAF14" s="31"/>
      <c r="AAG14" s="31"/>
      <c r="AAH14" s="31"/>
      <c r="AAI14" s="31"/>
      <c r="AAJ14" s="31"/>
      <c r="AAK14" s="31"/>
      <c r="AAL14" s="31"/>
      <c r="AAM14" s="31"/>
      <c r="AAN14" s="31"/>
      <c r="AAO14" s="31"/>
      <c r="AAP14" s="31"/>
      <c r="AAQ14" s="31"/>
      <c r="AAR14" s="31"/>
      <c r="AAS14" s="31"/>
      <c r="AAT14" s="31"/>
      <c r="AAU14" s="31"/>
      <c r="AAV14" s="31"/>
      <c r="AAW14" s="31"/>
      <c r="AAX14" s="31"/>
      <c r="AAY14" s="31"/>
      <c r="AAZ14" s="31"/>
      <c r="ABA14" s="31"/>
      <c r="ABB14" s="31"/>
      <c r="ABC14" s="31"/>
      <c r="ABD14" s="31"/>
      <c r="ABE14" s="31"/>
      <c r="ABF14" s="31"/>
      <c r="ABG14" s="31"/>
      <c r="ABH14" s="31"/>
      <c r="ABI14" s="31"/>
      <c r="ABJ14" s="31"/>
      <c r="ABK14" s="31"/>
      <c r="ABL14" s="31"/>
      <c r="ABM14" s="31"/>
      <c r="ABN14" s="31"/>
      <c r="ABO14" s="31"/>
      <c r="ABP14" s="31"/>
      <c r="ABQ14" s="31"/>
      <c r="ABR14" s="31"/>
      <c r="ABS14" s="31"/>
      <c r="ABT14" s="31"/>
      <c r="ABU14" s="31"/>
      <c r="ABV14" s="31"/>
      <c r="ABW14" s="31"/>
      <c r="ABX14" s="31"/>
      <c r="ABY14" s="31"/>
      <c r="ABZ14" s="31"/>
      <c r="ACA14" s="31"/>
      <c r="ACB14" s="31"/>
      <c r="ACC14" s="31"/>
      <c r="ACD14" s="31"/>
      <c r="ACE14" s="31"/>
      <c r="ACF14" s="31"/>
      <c r="ACG14" s="31"/>
      <c r="ACH14" s="31"/>
      <c r="ACI14" s="31"/>
      <c r="ACJ14" s="31"/>
      <c r="ACK14" s="31"/>
      <c r="ACL14" s="31"/>
      <c r="ACM14" s="31"/>
      <c r="ACN14" s="31"/>
      <c r="ACO14" s="31"/>
      <c r="ACP14" s="31"/>
      <c r="ACQ14" s="31"/>
      <c r="ACR14" s="31"/>
      <c r="ACS14" s="31"/>
      <c r="ACT14" s="31"/>
      <c r="ACU14" s="31"/>
      <c r="ACV14" s="31"/>
      <c r="ACW14" s="31"/>
      <c r="ACX14" s="31"/>
      <c r="ACY14" s="31"/>
      <c r="ACZ14" s="31"/>
      <c r="ADA14" s="31"/>
      <c r="ADB14" s="31"/>
      <c r="ADC14" s="31"/>
      <c r="ADD14" s="31"/>
      <c r="ADE14" s="31"/>
      <c r="ADF14" s="31"/>
      <c r="ADG14" s="31"/>
      <c r="ADH14" s="31"/>
      <c r="ADI14" s="31"/>
      <c r="ADJ14" s="31"/>
      <c r="ADK14" s="31"/>
      <c r="ADL14" s="31"/>
      <c r="ADM14" s="31"/>
      <c r="ADN14" s="31"/>
      <c r="ADO14" s="31"/>
      <c r="ADP14" s="31"/>
      <c r="ADQ14" s="31"/>
      <c r="ADR14" s="31"/>
      <c r="ADS14" s="31"/>
      <c r="ADT14" s="31"/>
      <c r="ADU14" s="31"/>
      <c r="ADV14" s="31"/>
      <c r="ADW14" s="31"/>
      <c r="ADX14" s="31"/>
      <c r="ADY14" s="31"/>
      <c r="ADZ14" s="31"/>
      <c r="AEA14" s="31"/>
      <c r="AEB14" s="31"/>
      <c r="AEC14" s="31"/>
      <c r="AED14" s="31"/>
      <c r="AEE14" s="31"/>
      <c r="AEF14" s="31"/>
      <c r="AEG14" s="31"/>
      <c r="AEH14" s="31"/>
      <c r="AEI14" s="31"/>
      <c r="AEJ14" s="31"/>
      <c r="AEK14" s="31"/>
      <c r="AEL14" s="31"/>
      <c r="AEM14" s="31"/>
      <c r="AEN14" s="31"/>
      <c r="AEO14" s="31"/>
      <c r="AEP14" s="31"/>
      <c r="AEQ14" s="31"/>
      <c r="AER14" s="31"/>
      <c r="AES14" s="31"/>
      <c r="AET14" s="31"/>
      <c r="AEU14" s="31"/>
      <c r="AEV14" s="31"/>
      <c r="AEW14" s="31"/>
      <c r="AEX14" s="31"/>
      <c r="AEY14" s="31"/>
      <c r="AEZ14" s="31"/>
      <c r="AFA14" s="31"/>
      <c r="AFB14" s="31"/>
      <c r="AFC14" s="31"/>
      <c r="AFD14" s="31"/>
      <c r="AFE14" s="31"/>
      <c r="AFF14" s="31"/>
      <c r="AFG14" s="31"/>
      <c r="AFH14" s="31"/>
      <c r="AFI14" s="31"/>
      <c r="AFJ14" s="31"/>
      <c r="AFK14" s="31"/>
      <c r="AFL14" s="31"/>
      <c r="AFM14" s="31"/>
      <c r="AFN14" s="31"/>
      <c r="AFO14" s="31"/>
      <c r="AFP14" s="31"/>
      <c r="AFQ14" s="31"/>
      <c r="AFR14" s="31"/>
      <c r="AFS14" s="31"/>
      <c r="AFT14" s="31"/>
      <c r="AFU14" s="31"/>
      <c r="AFV14" s="31"/>
      <c r="AFW14" s="31"/>
      <c r="AFX14" s="31"/>
      <c r="AFY14" s="31"/>
      <c r="AFZ14" s="31"/>
      <c r="AGA14" s="31"/>
      <c r="AGB14" s="31"/>
      <c r="AGC14" s="31"/>
      <c r="AGD14" s="31"/>
      <c r="AGE14" s="31"/>
      <c r="AGF14" s="31"/>
      <c r="AGG14" s="31"/>
      <c r="AGH14" s="31"/>
      <c r="AGI14" s="31"/>
      <c r="AGJ14" s="31"/>
      <c r="AGK14" s="31"/>
      <c r="AGL14" s="31"/>
      <c r="AGM14" s="31"/>
      <c r="AGN14" s="31"/>
      <c r="AGO14" s="31"/>
      <c r="AGP14" s="31"/>
      <c r="AGQ14" s="31"/>
      <c r="AGR14" s="31"/>
      <c r="AGS14" s="31"/>
      <c r="AGT14" s="31"/>
      <c r="AGU14" s="31"/>
      <c r="AGV14" s="31"/>
      <c r="AGW14" s="31"/>
      <c r="AGX14" s="31"/>
      <c r="AGY14" s="31"/>
      <c r="AGZ14" s="31"/>
      <c r="AHA14" s="31"/>
      <c r="AHB14" s="31"/>
      <c r="AHC14" s="31"/>
      <c r="AHD14" s="31"/>
      <c r="AHE14" s="31"/>
      <c r="AHF14" s="31"/>
      <c r="AHG14" s="31"/>
      <c r="AHH14" s="31"/>
      <c r="AHI14" s="31"/>
      <c r="AHJ14" s="31"/>
      <c r="AHK14" s="31"/>
      <c r="AHL14" s="31"/>
      <c r="AHM14" s="31"/>
      <c r="AHN14" s="31"/>
      <c r="AHO14" s="31"/>
      <c r="AHP14" s="31"/>
      <c r="AHQ14" s="31"/>
      <c r="AHR14" s="31"/>
      <c r="AHS14" s="31"/>
      <c r="AHT14" s="31"/>
      <c r="AHU14" s="31"/>
      <c r="AHV14" s="31"/>
      <c r="AHW14" s="31"/>
      <c r="AHX14" s="31"/>
      <c r="AHY14" s="31"/>
      <c r="AHZ14" s="31"/>
      <c r="AIA14" s="31"/>
      <c r="AIB14" s="31"/>
      <c r="AIC14" s="31"/>
      <c r="AID14" s="31"/>
      <c r="AIE14" s="31"/>
      <c r="AIF14" s="31"/>
      <c r="AIG14" s="31"/>
      <c r="AIH14" s="31"/>
      <c r="AII14" s="31"/>
      <c r="AIJ14" s="31"/>
      <c r="AIK14" s="31"/>
      <c r="AIL14" s="31"/>
      <c r="AIM14" s="31"/>
      <c r="AIN14" s="31"/>
      <c r="AIO14" s="31"/>
      <c r="AIP14" s="31"/>
      <c r="AIQ14" s="31"/>
      <c r="AIR14" s="31"/>
      <c r="AIS14" s="31"/>
      <c r="AIT14" s="31"/>
      <c r="AIU14" s="31"/>
      <c r="AIV14" s="31"/>
      <c r="AIW14" s="31"/>
      <c r="AIX14" s="31"/>
      <c r="AIY14" s="31"/>
      <c r="AIZ14" s="31"/>
      <c r="AJA14" s="31"/>
      <c r="AJB14" s="31"/>
      <c r="AJC14" s="31"/>
      <c r="AJD14" s="31"/>
      <c r="AJE14" s="31"/>
      <c r="AJF14" s="31"/>
      <c r="AJG14" s="31"/>
      <c r="AJH14" s="31"/>
      <c r="AJI14" s="31"/>
      <c r="AJJ14" s="31"/>
      <c r="AJK14" s="31"/>
      <c r="AJL14" s="31"/>
      <c r="AJM14" s="31"/>
      <c r="AJN14" s="31"/>
      <c r="AJO14" s="31"/>
      <c r="AJP14" s="31"/>
      <c r="AJQ14" s="31"/>
      <c r="AJR14" s="31"/>
      <c r="AJS14" s="31"/>
      <c r="AJT14" s="31"/>
      <c r="AJU14" s="31"/>
      <c r="AJV14" s="31"/>
      <c r="AJW14" s="31"/>
      <c r="AJX14" s="31"/>
      <c r="AJY14" s="31"/>
      <c r="AJZ14" s="31"/>
      <c r="AKA14" s="31"/>
      <c r="AKB14" s="31"/>
      <c r="AKC14" s="31"/>
      <c r="AKD14" s="31"/>
      <c r="AKE14" s="31"/>
      <c r="AKF14" s="31"/>
      <c r="AKG14" s="31"/>
      <c r="AKH14" s="31"/>
      <c r="AKI14" s="31"/>
      <c r="AKJ14" s="31"/>
      <c r="AKK14" s="31"/>
      <c r="AKL14" s="31"/>
      <c r="AKM14" s="31"/>
      <c r="AKN14" s="31"/>
      <c r="AKO14" s="31"/>
      <c r="AKP14" s="31"/>
      <c r="AKQ14" s="31"/>
      <c r="AKR14" s="31"/>
      <c r="AKS14" s="31"/>
      <c r="AKT14" s="31"/>
      <c r="AKU14" s="31"/>
      <c r="AKV14" s="31"/>
      <c r="AKW14" s="31"/>
      <c r="AKX14" s="31"/>
      <c r="AKY14" s="31"/>
      <c r="AKZ14" s="31"/>
      <c r="ALA14" s="31"/>
      <c r="ALB14" s="31"/>
      <c r="ALC14" s="31"/>
      <c r="ALD14" s="31"/>
      <c r="ALE14" s="31"/>
      <c r="ALF14" s="31"/>
      <c r="ALG14" s="31"/>
      <c r="ALH14" s="31"/>
      <c r="ALI14" s="31"/>
      <c r="ALJ14" s="31"/>
      <c r="ALK14" s="31"/>
      <c r="ALL14" s="31"/>
      <c r="ALM14" s="31"/>
      <c r="ALN14" s="31"/>
      <c r="ALO14" s="31"/>
      <c r="ALP14" s="31"/>
      <c r="ALQ14" s="31"/>
      <c r="ALR14" s="31"/>
      <c r="ALS14" s="31"/>
      <c r="ALT14" s="31"/>
      <c r="ALU14" s="31"/>
      <c r="ALV14" s="31"/>
      <c r="ALW14" s="31"/>
      <c r="ALX14" s="31"/>
      <c r="ALY14" s="31"/>
      <c r="ALZ14" s="31"/>
      <c r="AMA14" s="31"/>
      <c r="AMB14" s="31"/>
      <c r="AMC14" s="31"/>
      <c r="AMD14" s="31"/>
      <c r="AME14" s="31"/>
      <c r="AMF14" s="31"/>
      <c r="AMG14" s="31"/>
      <c r="AMH14" s="31"/>
      <c r="AMI14" s="31"/>
      <c r="AMJ14" s="31"/>
      <c r="AMK14" s="31"/>
      <c r="AML14" s="31"/>
      <c r="AMM14" s="31"/>
      <c r="AMN14" s="31"/>
      <c r="AMO14" s="31"/>
      <c r="AMP14" s="31"/>
      <c r="AMQ14" s="31"/>
      <c r="AMR14" s="31"/>
      <c r="AMS14" s="31"/>
      <c r="AMT14" s="31"/>
      <c r="AMU14" s="31"/>
      <c r="AMV14" s="31"/>
      <c r="AMW14" s="31"/>
      <c r="AMX14" s="31"/>
      <c r="AMY14" s="31"/>
      <c r="AMZ14" s="31"/>
      <c r="ANA14" s="31"/>
      <c r="ANB14" s="31"/>
      <c r="ANC14" s="31"/>
      <c r="AND14" s="31"/>
      <c r="ANE14" s="31"/>
      <c r="ANF14" s="31"/>
      <c r="ANG14" s="31"/>
      <c r="ANH14" s="31"/>
      <c r="ANI14" s="31"/>
      <c r="ANJ14" s="31"/>
      <c r="ANK14" s="31"/>
      <c r="ANL14" s="31"/>
      <c r="ANM14" s="31"/>
      <c r="ANN14" s="31"/>
      <c r="ANO14" s="31"/>
      <c r="ANP14" s="31"/>
      <c r="ANQ14" s="31"/>
      <c r="ANR14" s="31"/>
      <c r="ANS14" s="31"/>
      <c r="ANT14" s="31"/>
      <c r="ANU14" s="31"/>
      <c r="ANV14" s="31"/>
      <c r="ANW14" s="31"/>
      <c r="ANX14" s="31"/>
      <c r="ANY14" s="31"/>
      <c r="ANZ14" s="31"/>
      <c r="AOA14" s="31"/>
      <c r="AOB14" s="31"/>
      <c r="AOC14" s="31"/>
      <c r="AOD14" s="31"/>
      <c r="AOE14" s="31"/>
      <c r="AOF14" s="31"/>
      <c r="AOG14" s="31"/>
      <c r="AOH14" s="31"/>
      <c r="AOI14" s="31"/>
      <c r="AOJ14" s="31"/>
      <c r="AOK14" s="31"/>
      <c r="AOL14" s="31"/>
      <c r="AOM14" s="31"/>
      <c r="AON14" s="31"/>
      <c r="AOO14" s="31"/>
      <c r="AOP14" s="31"/>
      <c r="AOQ14" s="31"/>
      <c r="AOR14" s="31"/>
      <c r="AOS14" s="31"/>
      <c r="AOT14" s="31"/>
      <c r="AOU14" s="31"/>
      <c r="AOV14" s="31"/>
      <c r="AOW14" s="31"/>
      <c r="AOX14" s="31"/>
      <c r="AOY14" s="31"/>
      <c r="AOZ14" s="31"/>
      <c r="APA14" s="31"/>
      <c r="APB14" s="31"/>
      <c r="APC14" s="31"/>
      <c r="APD14" s="31"/>
      <c r="APE14" s="31"/>
      <c r="APF14" s="31"/>
      <c r="APG14" s="31"/>
      <c r="APH14" s="31"/>
      <c r="API14" s="31"/>
      <c r="APJ14" s="31"/>
      <c r="APK14" s="31"/>
      <c r="APL14" s="31"/>
      <c r="APM14" s="31"/>
      <c r="APN14" s="31"/>
      <c r="APO14" s="31"/>
      <c r="APP14" s="31"/>
      <c r="APQ14" s="31"/>
      <c r="APR14" s="31"/>
      <c r="APS14" s="31"/>
      <c r="APT14" s="31"/>
      <c r="APU14" s="31"/>
      <c r="APV14" s="31"/>
      <c r="APW14" s="31"/>
      <c r="APX14" s="31"/>
      <c r="APY14" s="31"/>
      <c r="APZ14" s="31"/>
      <c r="AQA14" s="31"/>
      <c r="AQB14" s="31"/>
      <c r="AQC14" s="31"/>
      <c r="AQD14" s="31"/>
      <c r="AQE14" s="31"/>
      <c r="AQF14" s="31"/>
      <c r="AQG14" s="31"/>
      <c r="AQH14" s="31"/>
      <c r="AQI14" s="31"/>
      <c r="AQJ14" s="31"/>
      <c r="AQK14" s="31"/>
      <c r="AQL14" s="31"/>
      <c r="AQM14" s="31"/>
      <c r="AQN14" s="31"/>
      <c r="AQO14" s="31"/>
      <c r="AQP14" s="31"/>
      <c r="AQQ14" s="31"/>
      <c r="AQR14" s="31"/>
      <c r="AQS14" s="31"/>
      <c r="AQT14" s="31"/>
      <c r="AQU14" s="31"/>
      <c r="AQV14" s="31"/>
      <c r="AQW14" s="31"/>
      <c r="AQX14" s="31"/>
      <c r="AQY14" s="31"/>
      <c r="AQZ14" s="31"/>
      <c r="ARA14" s="31"/>
      <c r="ARB14" s="31"/>
      <c r="ARC14" s="31"/>
      <c r="ARD14" s="31"/>
      <c r="ARE14" s="31"/>
      <c r="ARF14" s="31"/>
      <c r="ARG14" s="31"/>
      <c r="ARH14" s="31"/>
      <c r="ARI14" s="31"/>
      <c r="ARJ14" s="31"/>
      <c r="ARK14" s="31"/>
      <c r="ARL14" s="31"/>
      <c r="ARM14" s="31"/>
      <c r="ARN14" s="31"/>
      <c r="ARO14" s="31"/>
      <c r="ARP14" s="31"/>
      <c r="ARQ14" s="31"/>
      <c r="ARR14" s="31"/>
      <c r="ARS14" s="31"/>
      <c r="ART14" s="31"/>
      <c r="ARU14" s="31"/>
      <c r="ARV14" s="31"/>
      <c r="ARW14" s="31"/>
      <c r="ARX14" s="31"/>
      <c r="ARY14" s="31"/>
      <c r="ARZ14" s="31"/>
      <c r="ASA14" s="31"/>
      <c r="ASB14" s="31"/>
      <c r="ASC14" s="31"/>
      <c r="ASD14" s="31"/>
      <c r="ASE14" s="31"/>
      <c r="ASF14" s="31"/>
      <c r="ASG14" s="31"/>
      <c r="ASH14" s="31"/>
      <c r="ASI14" s="31"/>
      <c r="ASJ14" s="31"/>
      <c r="ASK14" s="31"/>
      <c r="ASL14" s="31"/>
      <c r="ASM14" s="31"/>
      <c r="ASN14" s="31"/>
      <c r="ASO14" s="31"/>
      <c r="ASP14" s="31"/>
      <c r="ASQ14" s="31"/>
      <c r="ASR14" s="31"/>
      <c r="ASS14" s="31"/>
      <c r="AST14" s="31"/>
      <c r="ASU14" s="31"/>
      <c r="ASV14" s="31"/>
      <c r="ASW14" s="31"/>
      <c r="ASX14" s="31"/>
      <c r="ASY14" s="31"/>
      <c r="ASZ14" s="31"/>
      <c r="ATA14" s="31"/>
      <c r="ATB14" s="31"/>
      <c r="ATC14" s="31"/>
      <c r="ATD14" s="31"/>
      <c r="ATE14" s="31"/>
      <c r="ATF14" s="31"/>
      <c r="ATG14" s="31"/>
      <c r="ATH14" s="31"/>
      <c r="ATI14" s="31"/>
      <c r="ATJ14" s="31"/>
      <c r="ATK14" s="31"/>
      <c r="ATL14" s="31"/>
      <c r="ATM14" s="31"/>
      <c r="ATN14" s="31"/>
      <c r="ATO14" s="31"/>
      <c r="ATP14" s="31"/>
      <c r="ATQ14" s="31"/>
      <c r="ATR14" s="31"/>
      <c r="ATS14" s="31"/>
      <c r="ATT14" s="31"/>
      <c r="ATU14" s="31"/>
      <c r="ATV14" s="31"/>
      <c r="ATW14" s="31"/>
      <c r="ATX14" s="31"/>
      <c r="ATY14" s="31"/>
      <c r="ATZ14" s="31"/>
      <c r="AUA14" s="31"/>
      <c r="AUB14" s="31"/>
      <c r="AUC14" s="31"/>
      <c r="AUD14" s="31"/>
      <c r="AUE14" s="31"/>
      <c r="AUF14" s="31"/>
      <c r="AUG14" s="31"/>
      <c r="AUH14" s="31"/>
      <c r="AUI14" s="31"/>
      <c r="AUJ14" s="31"/>
      <c r="AUK14" s="31"/>
      <c r="AUL14" s="31"/>
      <c r="AUM14" s="31"/>
      <c r="AUN14" s="31"/>
      <c r="AUO14" s="31"/>
      <c r="AUP14" s="31"/>
      <c r="AUQ14" s="31"/>
      <c r="AUR14" s="31"/>
      <c r="AUS14" s="31"/>
      <c r="AUT14" s="31"/>
      <c r="AUU14" s="31"/>
      <c r="AUV14" s="31"/>
      <c r="AUW14" s="31"/>
      <c r="AUX14" s="31"/>
      <c r="AUY14" s="31"/>
      <c r="AUZ14" s="31"/>
      <c r="AVA14" s="31"/>
      <c r="AVB14" s="31"/>
      <c r="AVC14" s="31"/>
      <c r="AVD14" s="31"/>
      <c r="AVE14" s="31"/>
      <c r="AVF14" s="31"/>
      <c r="AVG14" s="31"/>
      <c r="AVH14" s="31"/>
      <c r="AVI14" s="31"/>
      <c r="AVJ14" s="31"/>
      <c r="AVK14" s="31"/>
      <c r="AVL14" s="31"/>
      <c r="AVM14" s="31"/>
      <c r="AVN14" s="31"/>
      <c r="AVO14" s="31"/>
      <c r="AVP14" s="31"/>
      <c r="AVQ14" s="31"/>
      <c r="AVR14" s="31"/>
      <c r="AVS14" s="31"/>
      <c r="AVT14" s="31"/>
      <c r="AVU14" s="31"/>
      <c r="AVV14" s="31"/>
      <c r="AVW14" s="31"/>
      <c r="AVX14" s="31"/>
      <c r="AVY14" s="31"/>
      <c r="AVZ14" s="31"/>
      <c r="AWA14" s="31"/>
      <c r="AWB14" s="31"/>
      <c r="AWC14" s="31"/>
      <c r="AWD14" s="31"/>
      <c r="AWE14" s="31"/>
      <c r="AWF14" s="31"/>
      <c r="AWG14" s="31"/>
      <c r="AWH14" s="31"/>
      <c r="AWI14" s="31"/>
      <c r="AWJ14" s="31"/>
      <c r="AWK14" s="31"/>
      <c r="AWL14" s="31"/>
      <c r="AWM14" s="31"/>
      <c r="AWN14" s="31"/>
      <c r="AWO14" s="31"/>
      <c r="AWP14" s="31"/>
      <c r="AWQ14" s="31"/>
      <c r="AWR14" s="31"/>
      <c r="AWS14" s="31"/>
      <c r="AWT14" s="31"/>
      <c r="AWU14" s="31"/>
      <c r="AWV14" s="31"/>
      <c r="AWW14" s="31"/>
      <c r="AWX14" s="31"/>
      <c r="AWY14" s="31"/>
      <c r="AWZ14" s="31"/>
      <c r="AXA14" s="31"/>
      <c r="AXB14" s="31"/>
      <c r="AXC14" s="31"/>
      <c r="AXD14" s="31"/>
      <c r="AXE14" s="31"/>
      <c r="AXF14" s="31"/>
      <c r="AXG14" s="31"/>
      <c r="AXH14" s="31"/>
      <c r="AXI14" s="31"/>
      <c r="AXJ14" s="31"/>
      <c r="AXK14" s="31"/>
      <c r="AXL14" s="31"/>
      <c r="AXM14" s="31"/>
      <c r="AXN14" s="31"/>
      <c r="AXO14" s="31"/>
      <c r="AXP14" s="31"/>
      <c r="AXQ14" s="31"/>
      <c r="AXR14" s="31"/>
      <c r="AXS14" s="31"/>
      <c r="AXT14" s="31"/>
      <c r="AXU14" s="31"/>
      <c r="AXV14" s="31"/>
      <c r="AXW14" s="31"/>
      <c r="AXX14" s="31"/>
      <c r="AXY14" s="31"/>
      <c r="AXZ14" s="31"/>
      <c r="AYA14" s="31"/>
      <c r="AYB14" s="31"/>
      <c r="AYC14" s="31"/>
      <c r="AYD14" s="31"/>
      <c r="AYE14" s="31"/>
      <c r="AYF14" s="31"/>
      <c r="AYG14" s="31"/>
      <c r="AYH14" s="31"/>
      <c r="AYI14" s="31"/>
      <c r="AYJ14" s="31"/>
      <c r="AYK14" s="31"/>
      <c r="AYL14" s="31"/>
      <c r="AYM14" s="31"/>
      <c r="AYN14" s="31"/>
      <c r="AYO14" s="31"/>
      <c r="AYP14" s="31"/>
      <c r="AYQ14" s="31"/>
      <c r="AYR14" s="31"/>
      <c r="AYS14" s="31"/>
      <c r="AYT14" s="31"/>
      <c r="AYU14" s="31"/>
      <c r="AYV14" s="31"/>
      <c r="AYW14" s="31"/>
      <c r="AYX14" s="31"/>
      <c r="AYY14" s="31"/>
      <c r="AYZ14" s="31"/>
      <c r="AZA14" s="31"/>
      <c r="AZB14" s="31"/>
      <c r="AZC14" s="31"/>
      <c r="AZD14" s="31"/>
      <c r="AZE14" s="31"/>
      <c r="AZF14" s="31"/>
      <c r="AZG14" s="31"/>
      <c r="AZH14" s="31"/>
      <c r="AZI14" s="31"/>
      <c r="AZJ14" s="31"/>
      <c r="AZK14" s="31"/>
      <c r="AZL14" s="31"/>
      <c r="AZM14" s="31"/>
      <c r="AZN14" s="31"/>
      <c r="AZO14" s="31"/>
      <c r="AZP14" s="31"/>
      <c r="AZQ14" s="31"/>
      <c r="AZR14" s="31"/>
      <c r="AZS14" s="31"/>
      <c r="AZT14" s="31"/>
      <c r="AZU14" s="31"/>
      <c r="AZV14" s="31"/>
      <c r="AZW14" s="31"/>
      <c r="AZX14" s="31"/>
      <c r="AZY14" s="31"/>
      <c r="AZZ14" s="31"/>
      <c r="BAA14" s="31"/>
      <c r="BAB14" s="31"/>
      <c r="BAC14" s="31"/>
      <c r="BAD14" s="31"/>
      <c r="BAE14" s="31"/>
      <c r="BAF14" s="31"/>
      <c r="BAG14" s="31"/>
      <c r="BAH14" s="31"/>
      <c r="BAI14" s="31"/>
      <c r="BAJ14" s="31"/>
      <c r="BAK14" s="31"/>
      <c r="BAL14" s="31"/>
      <c r="BAM14" s="31"/>
      <c r="BAN14" s="31"/>
      <c r="BAO14" s="31"/>
      <c r="BAP14" s="31"/>
      <c r="BAQ14" s="31"/>
      <c r="BAR14" s="31"/>
      <c r="BAS14" s="31"/>
      <c r="BAT14" s="31"/>
      <c r="BAU14" s="31"/>
      <c r="BAV14" s="31"/>
      <c r="BAW14" s="31"/>
      <c r="BAX14" s="31"/>
      <c r="BAY14" s="31"/>
      <c r="BAZ14" s="31"/>
      <c r="BBA14" s="31"/>
      <c r="BBB14" s="31"/>
      <c r="BBC14" s="31"/>
      <c r="BBD14" s="31"/>
      <c r="BBE14" s="31"/>
      <c r="BBF14" s="31"/>
      <c r="BBG14" s="31"/>
      <c r="BBH14" s="31"/>
      <c r="BBI14" s="31"/>
      <c r="BBJ14" s="31"/>
      <c r="BBK14" s="31"/>
      <c r="BBL14" s="31"/>
      <c r="BBM14" s="31"/>
      <c r="BBN14" s="31"/>
      <c r="BBO14" s="31"/>
      <c r="BBP14" s="31"/>
      <c r="BBQ14" s="31"/>
      <c r="BBR14" s="31"/>
      <c r="BBS14" s="31"/>
      <c r="BBT14" s="31"/>
      <c r="BBU14" s="31"/>
      <c r="BBV14" s="31"/>
      <c r="BBW14" s="31"/>
      <c r="BBX14" s="31"/>
      <c r="BBY14" s="31"/>
      <c r="BBZ14" s="31"/>
      <c r="BCA14" s="31"/>
      <c r="BCB14" s="31"/>
      <c r="BCC14" s="31"/>
      <c r="BCD14" s="31"/>
      <c r="BCE14" s="31"/>
      <c r="BCF14" s="31"/>
      <c r="BCG14" s="31"/>
      <c r="BCH14" s="31"/>
      <c r="BCI14" s="31"/>
      <c r="BCJ14" s="31"/>
      <c r="BCK14" s="31"/>
      <c r="BCL14" s="31"/>
      <c r="BCM14" s="31"/>
      <c r="BCN14" s="31"/>
      <c r="BCO14" s="31"/>
      <c r="BCP14" s="31"/>
      <c r="BCQ14" s="31"/>
      <c r="BCR14" s="31"/>
      <c r="BCS14" s="31"/>
      <c r="BCT14" s="31"/>
      <c r="BCU14" s="31"/>
      <c r="BCV14" s="31"/>
      <c r="BCW14" s="31"/>
      <c r="BCX14" s="31"/>
      <c r="BCY14" s="31"/>
      <c r="BCZ14" s="31"/>
      <c r="BDA14" s="31"/>
      <c r="BDB14" s="31"/>
      <c r="BDC14" s="31"/>
      <c r="BDD14" s="31"/>
      <c r="BDE14" s="31"/>
      <c r="BDF14" s="31"/>
      <c r="BDG14" s="31"/>
      <c r="BDH14" s="31"/>
      <c r="BDI14" s="31"/>
      <c r="BDJ14" s="31"/>
      <c r="BDK14" s="31"/>
      <c r="BDL14" s="31"/>
      <c r="BDM14" s="31"/>
      <c r="BDN14" s="31"/>
      <c r="BDO14" s="31"/>
      <c r="BDP14" s="31"/>
      <c r="BDQ14" s="31"/>
      <c r="BDR14" s="31"/>
      <c r="BDS14" s="31"/>
      <c r="BDT14" s="31"/>
      <c r="BDU14" s="31"/>
      <c r="BDV14" s="31"/>
      <c r="BDW14" s="31"/>
      <c r="BDX14" s="31"/>
      <c r="BDY14" s="31"/>
      <c r="BDZ14" s="31"/>
      <c r="BEA14" s="31"/>
      <c r="BEB14" s="31"/>
      <c r="BEC14" s="31"/>
      <c r="BED14" s="31"/>
      <c r="BEE14" s="31"/>
      <c r="BEF14" s="31"/>
      <c r="BEG14" s="31"/>
      <c r="BEH14" s="31"/>
      <c r="BEI14" s="31"/>
      <c r="BEJ14" s="31"/>
      <c r="BEK14" s="31"/>
      <c r="BEL14" s="31"/>
      <c r="BEM14" s="31"/>
      <c r="BEN14" s="31"/>
      <c r="BEO14" s="31"/>
      <c r="BEP14" s="31"/>
      <c r="BEQ14" s="31"/>
      <c r="BER14" s="31"/>
      <c r="BES14" s="31"/>
      <c r="BET14" s="31"/>
      <c r="BEU14" s="31"/>
      <c r="BEV14" s="31"/>
      <c r="BEW14" s="31"/>
      <c r="BEX14" s="31"/>
      <c r="BEY14" s="31"/>
      <c r="BEZ14" s="31"/>
      <c r="BFA14" s="31"/>
      <c r="BFB14" s="31"/>
      <c r="BFC14" s="31"/>
      <c r="BFD14" s="31"/>
      <c r="BFE14" s="31"/>
      <c r="BFF14" s="31"/>
      <c r="BFG14" s="31"/>
      <c r="BFH14" s="31"/>
      <c r="BFI14" s="31"/>
      <c r="BFJ14" s="31"/>
      <c r="BFK14" s="31"/>
      <c r="BFL14" s="31"/>
      <c r="BFM14" s="31"/>
      <c r="BFN14" s="31"/>
      <c r="BFO14" s="31"/>
      <c r="BFP14" s="31"/>
      <c r="BFQ14" s="31"/>
      <c r="BFR14" s="31"/>
      <c r="BFS14" s="31"/>
      <c r="BFT14" s="31"/>
      <c r="BFU14" s="31"/>
      <c r="BFV14" s="31"/>
      <c r="BFW14" s="31"/>
      <c r="BFX14" s="31"/>
      <c r="BFY14" s="31"/>
      <c r="BFZ14" s="31"/>
      <c r="BGA14" s="31"/>
      <c r="BGB14" s="31"/>
      <c r="BGC14" s="31"/>
      <c r="BGD14" s="31"/>
      <c r="BGE14" s="31"/>
      <c r="BGF14" s="31"/>
      <c r="BGG14" s="31"/>
      <c r="BGH14" s="31"/>
      <c r="BGI14" s="31"/>
      <c r="BGJ14" s="31"/>
      <c r="BGK14" s="31"/>
      <c r="BGL14" s="31"/>
      <c r="BGM14" s="31"/>
      <c r="BGN14" s="31"/>
      <c r="BGO14" s="31"/>
      <c r="BGP14" s="31"/>
      <c r="BGQ14" s="31"/>
      <c r="BGR14" s="31"/>
      <c r="BGS14" s="31"/>
      <c r="BGT14" s="31"/>
      <c r="BGU14" s="31"/>
      <c r="BGV14" s="31"/>
      <c r="BGW14" s="31"/>
      <c r="BGX14" s="31"/>
      <c r="BGY14" s="31"/>
      <c r="BGZ14" s="31"/>
      <c r="BHA14" s="31"/>
      <c r="BHB14" s="31"/>
      <c r="BHC14" s="31"/>
      <c r="BHD14" s="31"/>
      <c r="BHE14" s="31"/>
      <c r="BHF14" s="31"/>
      <c r="BHG14" s="31"/>
      <c r="BHH14" s="31"/>
      <c r="BHI14" s="31"/>
      <c r="BHJ14" s="31"/>
      <c r="BHK14" s="31"/>
      <c r="BHL14" s="31"/>
      <c r="BHM14" s="31"/>
      <c r="BHN14" s="31"/>
      <c r="BHO14" s="31"/>
      <c r="BHP14" s="31"/>
      <c r="BHQ14" s="31"/>
      <c r="BHR14" s="31"/>
      <c r="BHS14" s="31"/>
      <c r="BHT14" s="31"/>
      <c r="BHU14" s="31"/>
      <c r="BHV14" s="31"/>
      <c r="BHW14" s="31"/>
      <c r="BHX14" s="31"/>
      <c r="BHY14" s="31"/>
      <c r="BHZ14" s="31"/>
      <c r="BIA14" s="31"/>
      <c r="BIB14" s="31"/>
      <c r="BIC14" s="31"/>
      <c r="BID14" s="31"/>
      <c r="BIE14" s="31"/>
      <c r="BIF14" s="31"/>
      <c r="BIG14" s="31"/>
      <c r="BIH14" s="31"/>
      <c r="BII14" s="31"/>
      <c r="BIJ14" s="31"/>
      <c r="BIK14" s="31"/>
      <c r="BIL14" s="31"/>
      <c r="BIM14" s="31"/>
      <c r="BIN14" s="31"/>
      <c r="BIO14" s="31"/>
      <c r="BIP14" s="31"/>
      <c r="BIQ14" s="31"/>
      <c r="BIR14" s="31"/>
      <c r="BIS14" s="31"/>
      <c r="BIT14" s="31"/>
      <c r="BIU14" s="31"/>
      <c r="BIV14" s="31"/>
      <c r="BIW14" s="31"/>
      <c r="BIX14" s="31"/>
      <c r="BIY14" s="31"/>
      <c r="BIZ14" s="31"/>
      <c r="BJA14" s="31"/>
      <c r="BJB14" s="31"/>
      <c r="BJC14" s="31"/>
      <c r="BJD14" s="31"/>
      <c r="BJE14" s="31"/>
      <c r="BJF14" s="31"/>
      <c r="BJG14" s="31"/>
      <c r="BJH14" s="31"/>
      <c r="BJI14" s="31"/>
      <c r="BJJ14" s="31"/>
      <c r="BJK14" s="31"/>
      <c r="BJL14" s="31"/>
      <c r="BJM14" s="31"/>
      <c r="BJN14" s="31"/>
      <c r="BJO14" s="31"/>
      <c r="BJP14" s="31"/>
      <c r="BJQ14" s="31"/>
      <c r="BJR14" s="31"/>
      <c r="BJS14" s="31"/>
      <c r="BJT14" s="31"/>
      <c r="BJU14" s="31"/>
      <c r="BJV14" s="31"/>
      <c r="BJW14" s="31"/>
      <c r="BJX14" s="31"/>
      <c r="BJY14" s="31"/>
      <c r="BJZ14" s="31"/>
      <c r="BKA14" s="31"/>
      <c r="BKB14" s="31"/>
      <c r="BKC14" s="31"/>
      <c r="BKD14" s="31"/>
      <c r="BKE14" s="31"/>
      <c r="BKF14" s="31"/>
      <c r="BKG14" s="31"/>
      <c r="BKH14" s="31"/>
      <c r="BKI14" s="31"/>
      <c r="BKJ14" s="31"/>
      <c r="BKK14" s="31"/>
      <c r="BKL14" s="31"/>
      <c r="BKM14" s="31"/>
      <c r="BKN14" s="31"/>
      <c r="BKO14" s="31"/>
      <c r="BKP14" s="31"/>
      <c r="BKQ14" s="31"/>
      <c r="BKR14" s="31"/>
      <c r="BKS14" s="31"/>
      <c r="BKT14" s="31"/>
      <c r="BKU14" s="31"/>
      <c r="BKV14" s="31"/>
      <c r="BKW14" s="31"/>
      <c r="BKX14" s="31"/>
      <c r="BKY14" s="31"/>
      <c r="BKZ14" s="31"/>
      <c r="BLA14" s="31"/>
      <c r="BLB14" s="31"/>
      <c r="BLC14" s="31"/>
      <c r="BLD14" s="31"/>
      <c r="BLE14" s="31"/>
      <c r="BLF14" s="31"/>
      <c r="BLG14" s="31"/>
      <c r="BLH14" s="31"/>
      <c r="BLI14" s="31"/>
      <c r="BLJ14" s="31"/>
      <c r="BLK14" s="31"/>
      <c r="BLL14" s="31"/>
      <c r="BLM14" s="31"/>
      <c r="BLN14" s="31"/>
      <c r="BLO14" s="31"/>
      <c r="BLP14" s="31"/>
      <c r="BLQ14" s="31"/>
      <c r="BLR14" s="31"/>
      <c r="BLS14" s="31"/>
      <c r="BLT14" s="31"/>
      <c r="BLU14" s="31"/>
      <c r="BLV14" s="31"/>
      <c r="BLW14" s="31"/>
      <c r="BLX14" s="31"/>
      <c r="BLY14" s="31"/>
      <c r="BLZ14" s="31"/>
      <c r="BMA14" s="31"/>
      <c r="BMB14" s="31"/>
      <c r="BMC14" s="31"/>
      <c r="BMD14" s="31"/>
      <c r="BME14" s="31"/>
      <c r="BMF14" s="31"/>
      <c r="BMG14" s="31"/>
      <c r="BMH14" s="31"/>
      <c r="BMI14" s="31"/>
      <c r="BMJ14" s="31"/>
      <c r="BMK14" s="31"/>
      <c r="BML14" s="31"/>
      <c r="BMM14" s="31"/>
      <c r="BMN14" s="31"/>
      <c r="BMO14" s="31"/>
      <c r="BMP14" s="31"/>
      <c r="BMQ14" s="31"/>
      <c r="BMR14" s="31"/>
      <c r="BMS14" s="31"/>
      <c r="BMT14" s="31"/>
      <c r="BMU14" s="31"/>
      <c r="BMV14" s="31"/>
      <c r="BMW14" s="31"/>
      <c r="BMX14" s="31"/>
      <c r="BMY14" s="31"/>
      <c r="BMZ14" s="31"/>
      <c r="BNA14" s="31"/>
      <c r="BNB14" s="31"/>
      <c r="BNC14" s="31"/>
      <c r="BND14" s="31"/>
      <c r="BNE14" s="31"/>
      <c r="BNF14" s="31"/>
      <c r="BNG14" s="31"/>
      <c r="BNH14" s="31"/>
      <c r="BNI14" s="31"/>
      <c r="BNJ14" s="31"/>
      <c r="BNK14" s="31"/>
      <c r="BNL14" s="31"/>
      <c r="BNM14" s="31"/>
      <c r="BNN14" s="31"/>
      <c r="BNO14" s="31"/>
      <c r="BNP14" s="31"/>
      <c r="BNQ14" s="31"/>
      <c r="BNR14" s="31"/>
      <c r="BNS14" s="31"/>
      <c r="BNT14" s="31"/>
      <c r="BNU14" s="31"/>
      <c r="BNV14" s="31"/>
      <c r="BNW14" s="31"/>
      <c r="BNX14" s="31"/>
      <c r="BNY14" s="31"/>
      <c r="BNZ14" s="31"/>
      <c r="BOA14" s="31"/>
      <c r="BOB14" s="31"/>
      <c r="BOC14" s="31"/>
      <c r="BOD14" s="31"/>
      <c r="BOE14" s="31"/>
      <c r="BOF14" s="31"/>
      <c r="BOG14" s="31"/>
      <c r="BOH14" s="31"/>
      <c r="BOI14" s="31"/>
      <c r="BOJ14" s="31"/>
      <c r="BOK14" s="31"/>
      <c r="BOL14" s="31"/>
      <c r="BOM14" s="31"/>
      <c r="BON14" s="31"/>
      <c r="BOO14" s="31"/>
      <c r="BOP14" s="31"/>
      <c r="BOQ14" s="31"/>
      <c r="BOR14" s="31"/>
      <c r="BOS14" s="31"/>
      <c r="BOT14" s="31"/>
      <c r="BOU14" s="31"/>
      <c r="BOV14" s="31"/>
      <c r="BOW14" s="31"/>
      <c r="BOX14" s="31"/>
      <c r="BOY14" s="31"/>
      <c r="BOZ14" s="31"/>
      <c r="BPA14" s="31"/>
      <c r="BPB14" s="31"/>
      <c r="BPC14" s="31"/>
      <c r="BPD14" s="31"/>
      <c r="BPE14" s="31"/>
      <c r="BPF14" s="31"/>
      <c r="BPG14" s="31"/>
      <c r="BPH14" s="31"/>
      <c r="BPI14" s="31"/>
      <c r="BPJ14" s="31"/>
      <c r="BPK14" s="31"/>
      <c r="BPL14" s="31"/>
      <c r="BPM14" s="31"/>
      <c r="BPN14" s="31"/>
      <c r="BPO14" s="31"/>
      <c r="BPP14" s="31"/>
      <c r="BPQ14" s="31"/>
      <c r="BPR14" s="31"/>
      <c r="BPS14" s="31"/>
      <c r="BPT14" s="31"/>
      <c r="BPU14" s="31"/>
      <c r="BPV14" s="31"/>
      <c r="BPW14" s="31"/>
      <c r="BPX14" s="31"/>
      <c r="BPY14" s="31"/>
      <c r="BPZ14" s="31"/>
      <c r="BQA14" s="31"/>
      <c r="BQB14" s="31"/>
      <c r="BQC14" s="31"/>
      <c r="BQD14" s="31"/>
      <c r="BQE14" s="31"/>
      <c r="BQF14" s="31"/>
      <c r="BQG14" s="31"/>
      <c r="BQH14" s="31"/>
      <c r="BQI14" s="31"/>
      <c r="BQJ14" s="31"/>
      <c r="BQK14" s="31"/>
      <c r="BQL14" s="31"/>
      <c r="BQM14" s="31"/>
      <c r="BQN14" s="31"/>
      <c r="BQO14" s="31"/>
      <c r="BQP14" s="31"/>
      <c r="BQQ14" s="31"/>
      <c r="BQR14" s="31"/>
      <c r="BQS14" s="31"/>
      <c r="BQT14" s="31"/>
      <c r="BQU14" s="31"/>
      <c r="BQV14" s="31"/>
      <c r="BQW14" s="31"/>
      <c r="BQX14" s="31"/>
      <c r="BQY14" s="31"/>
      <c r="BQZ14" s="31"/>
      <c r="BRA14" s="31"/>
      <c r="BRB14" s="31"/>
      <c r="BRC14" s="31"/>
      <c r="BRD14" s="31"/>
      <c r="BRE14" s="31"/>
      <c r="BRF14" s="31"/>
      <c r="BRG14" s="31"/>
      <c r="BRH14" s="31"/>
      <c r="BRI14" s="31"/>
      <c r="BRJ14" s="31"/>
      <c r="BRK14" s="31"/>
      <c r="BRL14" s="31"/>
      <c r="BRM14" s="31"/>
      <c r="BRN14" s="31"/>
      <c r="BRO14" s="31"/>
      <c r="BRP14" s="31"/>
      <c r="BRQ14" s="31"/>
      <c r="BRR14" s="31"/>
      <c r="BRS14" s="31"/>
      <c r="BRT14" s="31"/>
      <c r="BRU14" s="31"/>
      <c r="BRV14" s="31"/>
      <c r="BRW14" s="31"/>
      <c r="BRX14" s="31"/>
      <c r="BRY14" s="31"/>
      <c r="BRZ14" s="31"/>
      <c r="BSA14" s="31"/>
      <c r="BSB14" s="31"/>
      <c r="BSC14" s="31"/>
      <c r="BSD14" s="31"/>
      <c r="BSE14" s="31"/>
      <c r="BSF14" s="31"/>
      <c r="BSG14" s="31"/>
      <c r="BSH14" s="31"/>
      <c r="BSI14" s="31"/>
      <c r="BSJ14" s="31"/>
      <c r="BSK14" s="31"/>
      <c r="BSL14" s="31"/>
      <c r="BSM14" s="31"/>
      <c r="BSN14" s="31"/>
      <c r="BSO14" s="31"/>
      <c r="BSP14" s="31"/>
      <c r="BSQ14" s="31"/>
      <c r="BSR14" s="31"/>
      <c r="BSS14" s="31"/>
      <c r="BST14" s="31"/>
      <c r="BSU14" s="31"/>
      <c r="BSV14" s="31"/>
      <c r="BSW14" s="31"/>
      <c r="BSX14" s="31"/>
      <c r="BSY14" s="31"/>
      <c r="BSZ14" s="31"/>
      <c r="BTA14" s="31"/>
      <c r="BTB14" s="31"/>
      <c r="BTC14" s="31"/>
      <c r="BTD14" s="31"/>
      <c r="BTE14" s="31"/>
      <c r="BTF14" s="31"/>
      <c r="BTG14" s="31"/>
      <c r="BTH14" s="31"/>
      <c r="BTI14" s="31"/>
      <c r="BTJ14" s="31"/>
      <c r="BTK14" s="31"/>
      <c r="BTL14" s="31"/>
      <c r="BTM14" s="31"/>
      <c r="BTN14" s="31"/>
      <c r="BTO14" s="31"/>
      <c r="BTP14" s="31"/>
      <c r="BTQ14" s="31"/>
      <c r="BTR14" s="31"/>
      <c r="BTS14" s="31"/>
      <c r="BTT14" s="31"/>
      <c r="BTU14" s="31"/>
      <c r="BTV14" s="31"/>
      <c r="BTW14" s="31"/>
      <c r="BTX14" s="31"/>
      <c r="BTY14" s="31"/>
      <c r="BTZ14" s="31"/>
      <c r="BUA14" s="31"/>
      <c r="BUB14" s="31"/>
      <c r="BUC14" s="31"/>
      <c r="BUD14" s="31"/>
      <c r="BUE14" s="31"/>
      <c r="BUF14" s="31"/>
      <c r="BUG14" s="31"/>
      <c r="BUH14" s="31"/>
      <c r="BUI14" s="31"/>
      <c r="BUJ14" s="31"/>
      <c r="BUK14" s="31"/>
      <c r="BUL14" s="31"/>
      <c r="BUM14" s="31"/>
      <c r="BUN14" s="31"/>
      <c r="BUO14" s="31"/>
      <c r="BUP14" s="31"/>
      <c r="BUQ14" s="31"/>
      <c r="BUR14" s="31"/>
      <c r="BUS14" s="31"/>
      <c r="BUT14" s="31"/>
      <c r="BUU14" s="31"/>
      <c r="BUV14" s="31"/>
      <c r="BUW14" s="31"/>
      <c r="BUX14" s="31"/>
      <c r="BUY14" s="31"/>
      <c r="BUZ14" s="31"/>
      <c r="BVA14" s="31"/>
      <c r="BVB14" s="31"/>
      <c r="BVC14" s="31"/>
      <c r="BVD14" s="31"/>
      <c r="BVE14" s="31"/>
      <c r="BVF14" s="31"/>
      <c r="BVG14" s="31"/>
      <c r="BVH14" s="31"/>
      <c r="BVI14" s="31"/>
      <c r="BVJ14" s="31"/>
      <c r="BVK14" s="31"/>
      <c r="BVL14" s="31"/>
      <c r="BVM14" s="31"/>
      <c r="BVN14" s="31"/>
      <c r="BVO14" s="31"/>
      <c r="BVP14" s="31"/>
      <c r="BVQ14" s="31"/>
      <c r="BVR14" s="31"/>
      <c r="BVS14" s="31"/>
      <c r="BVT14" s="31"/>
      <c r="BVU14" s="31"/>
      <c r="BVV14" s="31"/>
      <c r="BVW14" s="31"/>
      <c r="BVX14" s="31"/>
      <c r="BVY14" s="31"/>
      <c r="BVZ14" s="31"/>
      <c r="BWA14" s="31"/>
      <c r="BWB14" s="31"/>
      <c r="BWC14" s="31"/>
      <c r="BWD14" s="31"/>
      <c r="BWE14" s="31"/>
      <c r="BWF14" s="31"/>
      <c r="BWG14" s="31"/>
      <c r="BWH14" s="31"/>
      <c r="BWI14" s="31"/>
      <c r="BWJ14" s="31"/>
      <c r="BWK14" s="31"/>
      <c r="BWL14" s="31"/>
      <c r="BWM14" s="31"/>
      <c r="BWN14" s="31"/>
      <c r="BWO14" s="31"/>
      <c r="BWP14" s="31"/>
      <c r="BWQ14" s="31"/>
      <c r="BWR14" s="31"/>
      <c r="BWS14" s="31"/>
      <c r="BWT14" s="31"/>
      <c r="BWU14" s="31"/>
      <c r="BWV14" s="31"/>
      <c r="BWW14" s="31"/>
      <c r="BWX14" s="31"/>
      <c r="BWY14" s="31"/>
      <c r="BWZ14" s="31"/>
      <c r="BXA14" s="31"/>
      <c r="BXB14" s="31"/>
      <c r="BXC14" s="31"/>
      <c r="BXD14" s="31"/>
      <c r="BXE14" s="31"/>
      <c r="BXF14" s="31"/>
      <c r="BXG14" s="31"/>
      <c r="BXH14" s="31"/>
      <c r="BXI14" s="31"/>
      <c r="BXJ14" s="31"/>
      <c r="BXK14" s="31"/>
      <c r="BXL14" s="31"/>
      <c r="BXM14" s="31"/>
      <c r="BXN14" s="31"/>
      <c r="BXO14" s="31"/>
      <c r="BXP14" s="31"/>
      <c r="BXQ14" s="31"/>
      <c r="BXR14" s="31"/>
      <c r="BXS14" s="31"/>
      <c r="BXT14" s="31"/>
      <c r="BXU14" s="31"/>
      <c r="BXV14" s="31"/>
      <c r="BXW14" s="31"/>
      <c r="BXX14" s="31"/>
      <c r="BXY14" s="31"/>
      <c r="BXZ14" s="31"/>
      <c r="BYA14" s="31"/>
      <c r="BYB14" s="31"/>
      <c r="BYC14" s="31"/>
      <c r="BYD14" s="31"/>
      <c r="BYE14" s="31"/>
      <c r="BYF14" s="31"/>
      <c r="BYG14" s="31"/>
      <c r="BYH14" s="31"/>
      <c r="BYI14" s="31"/>
      <c r="BYJ14" s="31"/>
      <c r="BYK14" s="31"/>
      <c r="BYL14" s="31"/>
      <c r="BYM14" s="31"/>
      <c r="BYN14" s="31"/>
      <c r="BYO14" s="31"/>
      <c r="BYP14" s="31"/>
      <c r="BYQ14" s="31"/>
      <c r="BYR14" s="31"/>
      <c r="BYS14" s="31"/>
      <c r="BYT14" s="31"/>
      <c r="BYU14" s="31"/>
      <c r="BYV14" s="31"/>
      <c r="BYW14" s="31"/>
      <c r="BYX14" s="31"/>
      <c r="BYY14" s="31"/>
      <c r="BYZ14" s="31"/>
      <c r="BZA14" s="31"/>
      <c r="BZB14" s="31"/>
      <c r="BZC14" s="31"/>
      <c r="BZD14" s="31"/>
      <c r="BZE14" s="31"/>
      <c r="BZF14" s="31"/>
      <c r="BZG14" s="31"/>
      <c r="BZH14" s="31"/>
      <c r="BZI14" s="31"/>
      <c r="BZJ14" s="31"/>
      <c r="BZK14" s="31"/>
      <c r="BZL14" s="31"/>
      <c r="BZM14" s="31"/>
      <c r="BZN14" s="31"/>
      <c r="BZO14" s="31"/>
      <c r="BZP14" s="31"/>
      <c r="BZQ14" s="31"/>
      <c r="BZR14" s="31"/>
      <c r="BZS14" s="31"/>
      <c r="BZT14" s="31"/>
      <c r="BZU14" s="31"/>
      <c r="BZV14" s="31"/>
      <c r="BZW14" s="31"/>
      <c r="BZX14" s="31"/>
      <c r="BZY14" s="31"/>
      <c r="BZZ14" s="31"/>
      <c r="CAA14" s="31"/>
      <c r="CAB14" s="31"/>
      <c r="CAC14" s="31"/>
      <c r="CAD14" s="31"/>
      <c r="CAE14" s="31"/>
      <c r="CAF14" s="31"/>
      <c r="CAG14" s="31"/>
      <c r="CAH14" s="31"/>
      <c r="CAI14" s="31"/>
      <c r="CAJ14" s="31"/>
      <c r="CAK14" s="31"/>
      <c r="CAL14" s="31"/>
      <c r="CAM14" s="31"/>
      <c r="CAN14" s="31"/>
      <c r="CAO14" s="31"/>
      <c r="CAP14" s="31"/>
      <c r="CAQ14" s="31"/>
      <c r="CAR14" s="31"/>
      <c r="CAS14" s="31"/>
      <c r="CAT14" s="31"/>
      <c r="CAU14" s="31"/>
      <c r="CAV14" s="31"/>
      <c r="CAW14" s="31"/>
      <c r="CAX14" s="31"/>
      <c r="CAY14" s="31"/>
      <c r="CAZ14" s="31"/>
      <c r="CBA14" s="31"/>
      <c r="CBB14" s="31"/>
      <c r="CBC14" s="31"/>
      <c r="CBD14" s="31"/>
      <c r="CBE14" s="31"/>
      <c r="CBF14" s="31"/>
      <c r="CBG14" s="31"/>
      <c r="CBH14" s="31"/>
      <c r="CBI14" s="31"/>
      <c r="CBJ14" s="31"/>
      <c r="CBK14" s="31"/>
      <c r="CBL14" s="31"/>
      <c r="CBM14" s="31"/>
      <c r="CBN14" s="31"/>
      <c r="CBO14" s="31"/>
      <c r="CBP14" s="31"/>
      <c r="CBQ14" s="31"/>
      <c r="CBR14" s="31"/>
      <c r="CBS14" s="31"/>
      <c r="CBT14" s="31"/>
      <c r="CBU14" s="31"/>
      <c r="CBV14" s="31"/>
      <c r="CBW14" s="31"/>
      <c r="CBX14" s="31"/>
      <c r="CBY14" s="31"/>
      <c r="CBZ14" s="31"/>
      <c r="CCA14" s="31"/>
      <c r="CCB14" s="31"/>
      <c r="CCC14" s="31"/>
      <c r="CCD14" s="31"/>
      <c r="CCE14" s="31"/>
      <c r="CCF14" s="31"/>
      <c r="CCG14" s="31"/>
      <c r="CCH14" s="31"/>
      <c r="CCI14" s="31"/>
      <c r="CCJ14" s="31"/>
      <c r="CCK14" s="31"/>
      <c r="CCL14" s="31"/>
      <c r="CCM14" s="31"/>
      <c r="CCN14" s="31"/>
      <c r="CCO14" s="31"/>
      <c r="CCP14" s="31"/>
      <c r="CCQ14" s="31"/>
      <c r="CCR14" s="31"/>
      <c r="CCS14" s="31"/>
      <c r="CCT14" s="31"/>
      <c r="CCU14" s="31"/>
      <c r="CCV14" s="31"/>
      <c r="CCW14" s="31"/>
      <c r="CCX14" s="31"/>
      <c r="CCY14" s="31"/>
      <c r="CCZ14" s="31"/>
      <c r="CDA14" s="31"/>
      <c r="CDB14" s="31"/>
      <c r="CDC14" s="31"/>
      <c r="CDD14" s="31"/>
      <c r="CDE14" s="31"/>
      <c r="CDF14" s="31"/>
      <c r="CDG14" s="31"/>
      <c r="CDH14" s="31"/>
      <c r="CDI14" s="31"/>
      <c r="CDJ14" s="31"/>
      <c r="CDK14" s="31"/>
      <c r="CDL14" s="31"/>
      <c r="CDM14" s="31"/>
      <c r="CDN14" s="31"/>
      <c r="CDO14" s="31"/>
      <c r="CDP14" s="31"/>
      <c r="CDQ14" s="31"/>
      <c r="CDR14" s="31"/>
      <c r="CDS14" s="31"/>
      <c r="CDT14" s="31"/>
      <c r="CDU14" s="31"/>
      <c r="CDV14" s="31"/>
      <c r="CDW14" s="31"/>
      <c r="CDX14" s="31"/>
      <c r="CDY14" s="31"/>
      <c r="CDZ14" s="31"/>
      <c r="CEA14" s="31"/>
      <c r="CEB14" s="31"/>
      <c r="CEC14" s="31"/>
      <c r="CED14" s="31"/>
      <c r="CEE14" s="31"/>
      <c r="CEF14" s="31"/>
      <c r="CEG14" s="31"/>
      <c r="CEH14" s="31"/>
      <c r="CEI14" s="31"/>
      <c r="CEJ14" s="31"/>
      <c r="CEK14" s="31"/>
      <c r="CEL14" s="31"/>
      <c r="CEM14" s="31"/>
      <c r="CEN14" s="31"/>
      <c r="CEO14" s="31"/>
      <c r="CEP14" s="31"/>
      <c r="CEQ14" s="31"/>
      <c r="CER14" s="31"/>
      <c r="CES14" s="31"/>
      <c r="CET14" s="31"/>
      <c r="CEU14" s="31"/>
      <c r="CEV14" s="31"/>
      <c r="CEW14" s="31"/>
      <c r="CEX14" s="31"/>
      <c r="CEY14" s="31"/>
      <c r="CEZ14" s="31"/>
      <c r="CFA14" s="31"/>
      <c r="CFB14" s="31"/>
      <c r="CFC14" s="31"/>
      <c r="CFD14" s="31"/>
      <c r="CFE14" s="31"/>
      <c r="CFF14" s="31"/>
      <c r="CFG14" s="31"/>
      <c r="CFH14" s="31"/>
      <c r="CFI14" s="31"/>
      <c r="CFJ14" s="31"/>
      <c r="CFK14" s="31"/>
      <c r="CFL14" s="31"/>
      <c r="CFM14" s="31"/>
      <c r="CFN14" s="31"/>
      <c r="CFO14" s="31"/>
      <c r="CFP14" s="31"/>
      <c r="CFQ14" s="31"/>
      <c r="CFR14" s="31"/>
      <c r="CFS14" s="31"/>
      <c r="CFT14" s="31"/>
      <c r="CFU14" s="31"/>
      <c r="CFV14" s="31"/>
      <c r="CFW14" s="31"/>
      <c r="CFX14" s="31"/>
      <c r="CFY14" s="31"/>
      <c r="CFZ14" s="31"/>
      <c r="CGA14" s="31"/>
      <c r="CGB14" s="31"/>
      <c r="CGC14" s="31"/>
      <c r="CGD14" s="31"/>
      <c r="CGE14" s="31"/>
      <c r="CGF14" s="31"/>
      <c r="CGG14" s="31"/>
      <c r="CGH14" s="31"/>
      <c r="CGI14" s="31"/>
      <c r="CGJ14" s="31"/>
      <c r="CGK14" s="31"/>
      <c r="CGL14" s="31"/>
      <c r="CGM14" s="31"/>
      <c r="CGN14" s="31"/>
      <c r="CGO14" s="31"/>
      <c r="CGP14" s="31"/>
      <c r="CGQ14" s="31"/>
      <c r="CGR14" s="31"/>
      <c r="CGS14" s="31"/>
      <c r="CGT14" s="31"/>
      <c r="CGU14" s="31"/>
      <c r="CGV14" s="31"/>
      <c r="CGW14" s="31"/>
      <c r="CGX14" s="31"/>
      <c r="CGY14" s="31"/>
      <c r="CGZ14" s="31"/>
      <c r="CHA14" s="31"/>
      <c r="CHB14" s="31"/>
      <c r="CHC14" s="31"/>
      <c r="CHD14" s="31"/>
      <c r="CHE14" s="31"/>
      <c r="CHF14" s="31"/>
      <c r="CHG14" s="31"/>
      <c r="CHH14" s="31"/>
      <c r="CHI14" s="31"/>
      <c r="CHJ14" s="31"/>
      <c r="CHK14" s="31"/>
      <c r="CHL14" s="31"/>
      <c r="CHM14" s="31"/>
      <c r="CHN14" s="31"/>
      <c r="CHO14" s="31"/>
      <c r="CHP14" s="31"/>
      <c r="CHQ14" s="31"/>
      <c r="CHR14" s="31"/>
      <c r="CHS14" s="31"/>
      <c r="CHT14" s="31"/>
      <c r="CHU14" s="31"/>
      <c r="CHV14" s="31"/>
      <c r="CHW14" s="31"/>
      <c r="CHX14" s="31"/>
      <c r="CHY14" s="31"/>
      <c r="CHZ14" s="31"/>
      <c r="CIA14" s="31"/>
      <c r="CIB14" s="31"/>
      <c r="CIC14" s="31"/>
      <c r="CID14" s="31"/>
      <c r="CIE14" s="31"/>
      <c r="CIF14" s="31"/>
      <c r="CIG14" s="31"/>
      <c r="CIH14" s="31"/>
      <c r="CII14" s="31"/>
      <c r="CIJ14" s="31"/>
      <c r="CIK14" s="31"/>
      <c r="CIL14" s="31"/>
      <c r="CIM14" s="31"/>
      <c r="CIN14" s="31"/>
      <c r="CIO14" s="31"/>
      <c r="CIP14" s="31"/>
      <c r="CIQ14" s="31"/>
      <c r="CIR14" s="31"/>
      <c r="CIS14" s="31"/>
      <c r="CIT14" s="31"/>
      <c r="CIU14" s="31"/>
      <c r="CIV14" s="31"/>
      <c r="CIW14" s="31"/>
      <c r="CIX14" s="31"/>
      <c r="CIY14" s="31"/>
      <c r="CIZ14" s="31"/>
      <c r="CJA14" s="31"/>
      <c r="CJB14" s="31"/>
      <c r="CJC14" s="31"/>
      <c r="CJD14" s="31"/>
      <c r="CJE14" s="31"/>
      <c r="CJF14" s="31"/>
      <c r="CJG14" s="31"/>
      <c r="CJH14" s="31"/>
      <c r="CJI14" s="31"/>
      <c r="CJJ14" s="31"/>
      <c r="CJK14" s="31"/>
      <c r="CJL14" s="31"/>
      <c r="CJM14" s="31"/>
      <c r="CJN14" s="31"/>
      <c r="CJO14" s="31"/>
      <c r="CJP14" s="31"/>
      <c r="CJQ14" s="31"/>
      <c r="CJR14" s="31"/>
      <c r="CJS14" s="31"/>
      <c r="CJT14" s="31"/>
      <c r="CJU14" s="31"/>
      <c r="CJV14" s="31"/>
      <c r="CJW14" s="31"/>
      <c r="CJX14" s="31"/>
      <c r="CJY14" s="31"/>
      <c r="CJZ14" s="31"/>
      <c r="CKA14" s="31"/>
      <c r="CKB14" s="31"/>
      <c r="CKC14" s="31"/>
      <c r="CKD14" s="31"/>
      <c r="CKE14" s="31"/>
      <c r="CKF14" s="31"/>
      <c r="CKG14" s="31"/>
      <c r="CKH14" s="31"/>
      <c r="CKI14" s="31"/>
      <c r="CKJ14" s="31"/>
      <c r="CKK14" s="31"/>
      <c r="CKL14" s="31"/>
      <c r="CKM14" s="31"/>
      <c r="CKN14" s="31"/>
      <c r="CKO14" s="31"/>
      <c r="CKP14" s="31"/>
      <c r="CKQ14" s="31"/>
      <c r="CKR14" s="31"/>
      <c r="CKS14" s="31"/>
      <c r="CKT14" s="31"/>
      <c r="CKU14" s="31"/>
      <c r="CKV14" s="31"/>
      <c r="CKW14" s="31"/>
      <c r="CKX14" s="31"/>
      <c r="CKY14" s="31"/>
      <c r="CKZ14" s="31"/>
      <c r="CLA14" s="31"/>
      <c r="CLB14" s="31"/>
      <c r="CLC14" s="31"/>
      <c r="CLD14" s="31"/>
      <c r="CLE14" s="31"/>
      <c r="CLF14" s="31"/>
      <c r="CLG14" s="31"/>
      <c r="CLH14" s="31"/>
      <c r="CLI14" s="31"/>
      <c r="CLJ14" s="31"/>
      <c r="CLK14" s="31"/>
      <c r="CLL14" s="31"/>
      <c r="CLM14" s="31"/>
      <c r="CLN14" s="31"/>
      <c r="CLO14" s="31"/>
      <c r="CLP14" s="31"/>
      <c r="CLQ14" s="31"/>
      <c r="CLR14" s="31"/>
      <c r="CLS14" s="31"/>
      <c r="CLT14" s="31"/>
      <c r="CLU14" s="31"/>
      <c r="CLV14" s="31"/>
      <c r="CLW14" s="31"/>
      <c r="CLX14" s="31"/>
      <c r="CLY14" s="31"/>
      <c r="CLZ14" s="31"/>
      <c r="CMA14" s="31"/>
      <c r="CMB14" s="31"/>
      <c r="CMC14" s="31"/>
      <c r="CMD14" s="31"/>
      <c r="CME14" s="31"/>
      <c r="CMF14" s="31"/>
      <c r="CMG14" s="31"/>
      <c r="CMH14" s="31"/>
      <c r="CMI14" s="31"/>
      <c r="CMJ14" s="31"/>
      <c r="CMK14" s="31"/>
      <c r="CML14" s="31"/>
      <c r="CMM14" s="31"/>
      <c r="CMN14" s="31"/>
      <c r="CMO14" s="31"/>
      <c r="CMP14" s="31"/>
      <c r="CMQ14" s="31"/>
      <c r="CMR14" s="31"/>
      <c r="CMS14" s="31"/>
      <c r="CMT14" s="31"/>
      <c r="CMU14" s="31"/>
      <c r="CMV14" s="31"/>
      <c r="CMW14" s="31"/>
      <c r="CMX14" s="31"/>
      <c r="CMY14" s="31"/>
      <c r="CMZ14" s="31"/>
      <c r="CNA14" s="31"/>
      <c r="CNB14" s="31"/>
      <c r="CNC14" s="31"/>
      <c r="CND14" s="31"/>
      <c r="CNE14" s="31"/>
      <c r="CNF14" s="31"/>
      <c r="CNG14" s="31"/>
      <c r="CNH14" s="31"/>
      <c r="CNI14" s="31"/>
      <c r="CNJ14" s="31"/>
      <c r="CNK14" s="31"/>
      <c r="CNL14" s="31"/>
      <c r="CNM14" s="31"/>
      <c r="CNN14" s="31"/>
      <c r="CNO14" s="31"/>
      <c r="CNP14" s="31"/>
      <c r="CNQ14" s="31"/>
      <c r="CNR14" s="31"/>
      <c r="CNS14" s="31"/>
      <c r="CNT14" s="31"/>
      <c r="CNU14" s="31"/>
      <c r="CNV14" s="31"/>
      <c r="CNW14" s="31"/>
      <c r="CNX14" s="31"/>
      <c r="CNY14" s="31"/>
      <c r="CNZ14" s="31"/>
      <c r="COA14" s="31"/>
      <c r="COB14" s="31"/>
      <c r="COC14" s="31"/>
      <c r="COD14" s="31"/>
      <c r="COE14" s="31"/>
      <c r="COF14" s="31"/>
      <c r="COG14" s="31"/>
      <c r="COH14" s="31"/>
      <c r="COI14" s="31"/>
      <c r="COJ14" s="31"/>
      <c r="COK14" s="31"/>
      <c r="COL14" s="31"/>
      <c r="COM14" s="31"/>
      <c r="CON14" s="31"/>
      <c r="COO14" s="31"/>
      <c r="COP14" s="31"/>
      <c r="COQ14" s="31"/>
      <c r="COR14" s="31"/>
      <c r="COS14" s="31"/>
      <c r="COT14" s="31"/>
      <c r="COU14" s="31"/>
      <c r="COV14" s="31"/>
      <c r="COW14" s="31"/>
      <c r="COX14" s="31"/>
      <c r="COY14" s="31"/>
      <c r="COZ14" s="31"/>
      <c r="CPA14" s="31"/>
      <c r="CPB14" s="31"/>
      <c r="CPC14" s="31"/>
      <c r="CPD14" s="31"/>
      <c r="CPE14" s="31"/>
      <c r="CPF14" s="31"/>
      <c r="CPG14" s="31"/>
      <c r="CPH14" s="31"/>
      <c r="CPI14" s="31"/>
      <c r="CPJ14" s="31"/>
      <c r="CPK14" s="31"/>
      <c r="CPL14" s="31"/>
      <c r="CPM14" s="31"/>
      <c r="CPN14" s="31"/>
      <c r="CPO14" s="31"/>
      <c r="CPP14" s="31"/>
      <c r="CPQ14" s="31"/>
      <c r="CPR14" s="31"/>
      <c r="CPS14" s="31"/>
      <c r="CPT14" s="31"/>
      <c r="CPU14" s="31"/>
      <c r="CPV14" s="31"/>
      <c r="CPW14" s="31"/>
      <c r="CPX14" s="31"/>
      <c r="CPY14" s="31"/>
      <c r="CPZ14" s="31"/>
      <c r="CQA14" s="31"/>
      <c r="CQB14" s="31"/>
      <c r="CQC14" s="31"/>
      <c r="CQD14" s="31"/>
      <c r="CQE14" s="31"/>
      <c r="CQF14" s="31"/>
      <c r="CQG14" s="31"/>
      <c r="CQH14" s="31"/>
      <c r="CQI14" s="31"/>
      <c r="CQJ14" s="31"/>
      <c r="CQK14" s="31"/>
      <c r="CQL14" s="31"/>
      <c r="CQM14" s="31"/>
      <c r="CQN14" s="31"/>
      <c r="CQO14" s="31"/>
      <c r="CQP14" s="31"/>
      <c r="CQQ14" s="31"/>
      <c r="CQR14" s="31"/>
      <c r="CQS14" s="31"/>
      <c r="CQT14" s="31"/>
      <c r="CQU14" s="31"/>
      <c r="CQV14" s="31"/>
      <c r="CQW14" s="31"/>
      <c r="CQX14" s="31"/>
      <c r="CQY14" s="31"/>
      <c r="CQZ14" s="31"/>
      <c r="CRA14" s="31"/>
      <c r="CRB14" s="31"/>
      <c r="CRC14" s="31"/>
      <c r="CRD14" s="31"/>
      <c r="CRE14" s="31"/>
      <c r="CRF14" s="31"/>
      <c r="CRG14" s="31"/>
      <c r="CRH14" s="31"/>
      <c r="CRI14" s="31"/>
      <c r="CRJ14" s="31"/>
      <c r="CRK14" s="31"/>
      <c r="CRL14" s="31"/>
      <c r="CRM14" s="31"/>
      <c r="CRN14" s="31"/>
      <c r="CRO14" s="31"/>
      <c r="CRP14" s="31"/>
      <c r="CRQ14" s="31"/>
      <c r="CRR14" s="31"/>
      <c r="CRS14" s="31"/>
      <c r="CRT14" s="31"/>
      <c r="CRU14" s="31"/>
      <c r="CRV14" s="31"/>
      <c r="CRW14" s="31"/>
      <c r="CRX14" s="31"/>
      <c r="CRY14" s="31"/>
      <c r="CRZ14" s="31"/>
      <c r="CSA14" s="31"/>
      <c r="CSB14" s="31"/>
      <c r="CSC14" s="31"/>
      <c r="CSD14" s="31"/>
      <c r="CSE14" s="31"/>
      <c r="CSF14" s="31"/>
      <c r="CSG14" s="31"/>
      <c r="CSH14" s="31"/>
      <c r="CSI14" s="31"/>
      <c r="CSJ14" s="31"/>
      <c r="CSK14" s="31"/>
      <c r="CSL14" s="31"/>
      <c r="CSM14" s="31"/>
      <c r="CSN14" s="31"/>
      <c r="CSO14" s="31"/>
      <c r="CSP14" s="31"/>
      <c r="CSQ14" s="31"/>
      <c r="CSR14" s="31"/>
      <c r="CSS14" s="31"/>
      <c r="CST14" s="31"/>
      <c r="CSU14" s="31"/>
      <c r="CSV14" s="31"/>
      <c r="CSW14" s="31"/>
      <c r="CSX14" s="31"/>
      <c r="CSY14" s="31"/>
      <c r="CSZ14" s="31"/>
      <c r="CTA14" s="31"/>
      <c r="CTB14" s="31"/>
      <c r="CTC14" s="31"/>
      <c r="CTD14" s="31"/>
      <c r="CTE14" s="31"/>
      <c r="CTF14" s="31"/>
      <c r="CTG14" s="31"/>
      <c r="CTH14" s="31"/>
      <c r="CTI14" s="31"/>
      <c r="CTJ14" s="31"/>
      <c r="CTK14" s="31"/>
      <c r="CTL14" s="31"/>
      <c r="CTM14" s="31"/>
      <c r="CTN14" s="31"/>
      <c r="CTO14" s="31"/>
      <c r="CTP14" s="31"/>
      <c r="CTQ14" s="31"/>
      <c r="CTR14" s="31"/>
      <c r="CTS14" s="31"/>
      <c r="CTT14" s="31"/>
      <c r="CTU14" s="31"/>
      <c r="CTV14" s="31"/>
      <c r="CTW14" s="31"/>
      <c r="CTX14" s="31"/>
      <c r="CTY14" s="31"/>
      <c r="CTZ14" s="31"/>
      <c r="CUA14" s="31"/>
      <c r="CUB14" s="31"/>
      <c r="CUC14" s="31"/>
      <c r="CUD14" s="31"/>
      <c r="CUE14" s="31"/>
      <c r="CUF14" s="31"/>
      <c r="CUG14" s="31"/>
      <c r="CUH14" s="31"/>
      <c r="CUI14" s="31"/>
      <c r="CUJ14" s="31"/>
      <c r="CUK14" s="31"/>
      <c r="CUL14" s="31"/>
      <c r="CUM14" s="31"/>
      <c r="CUN14" s="31"/>
      <c r="CUO14" s="31"/>
      <c r="CUP14" s="31"/>
      <c r="CUQ14" s="31"/>
      <c r="CUR14" s="31"/>
      <c r="CUS14" s="31"/>
      <c r="CUT14" s="31"/>
      <c r="CUU14" s="31"/>
      <c r="CUV14" s="31"/>
      <c r="CUW14" s="31"/>
      <c r="CUX14" s="31"/>
      <c r="CUY14" s="31"/>
      <c r="CUZ14" s="31"/>
      <c r="CVA14" s="31"/>
      <c r="CVB14" s="31"/>
      <c r="CVC14" s="31"/>
      <c r="CVD14" s="31"/>
      <c r="CVE14" s="31"/>
      <c r="CVF14" s="31"/>
      <c r="CVG14" s="31"/>
      <c r="CVH14" s="31"/>
      <c r="CVI14" s="31"/>
      <c r="CVJ14" s="31"/>
      <c r="CVK14" s="31"/>
      <c r="CVL14" s="31"/>
      <c r="CVM14" s="31"/>
      <c r="CVN14" s="31"/>
      <c r="CVO14" s="31"/>
      <c r="CVP14" s="31"/>
      <c r="CVQ14" s="31"/>
      <c r="CVR14" s="31"/>
      <c r="CVS14" s="31"/>
      <c r="CVT14" s="31"/>
      <c r="CVU14" s="31"/>
      <c r="CVV14" s="31"/>
      <c r="CVW14" s="31"/>
      <c r="CVX14" s="31"/>
      <c r="CVY14" s="31"/>
      <c r="CVZ14" s="31"/>
      <c r="CWA14" s="31"/>
      <c r="CWB14" s="31"/>
      <c r="CWC14" s="31"/>
      <c r="CWD14" s="31"/>
      <c r="CWE14" s="31"/>
      <c r="CWF14" s="31"/>
      <c r="CWG14" s="31"/>
      <c r="CWH14" s="31"/>
      <c r="CWI14" s="31"/>
      <c r="CWJ14" s="31"/>
      <c r="CWK14" s="31"/>
      <c r="CWL14" s="31"/>
      <c r="CWM14" s="31"/>
      <c r="CWN14" s="31"/>
      <c r="CWO14" s="31"/>
      <c r="CWP14" s="31"/>
      <c r="CWQ14" s="31"/>
      <c r="CWR14" s="31"/>
      <c r="CWS14" s="31"/>
      <c r="CWT14" s="31"/>
      <c r="CWU14" s="31"/>
      <c r="CWV14" s="31"/>
      <c r="CWW14" s="31"/>
      <c r="CWX14" s="31"/>
      <c r="CWY14" s="31"/>
      <c r="CWZ14" s="31"/>
      <c r="CXA14" s="31"/>
      <c r="CXB14" s="31"/>
      <c r="CXC14" s="31"/>
      <c r="CXD14" s="31"/>
      <c r="CXE14" s="31"/>
      <c r="CXF14" s="31"/>
      <c r="CXG14" s="31"/>
      <c r="CXH14" s="31"/>
      <c r="CXI14" s="31"/>
      <c r="CXJ14" s="31"/>
      <c r="CXK14" s="31"/>
      <c r="CXL14" s="31"/>
      <c r="CXM14" s="31"/>
      <c r="CXN14" s="31"/>
      <c r="CXO14" s="31"/>
      <c r="CXP14" s="31"/>
      <c r="CXQ14" s="31"/>
      <c r="CXR14" s="31"/>
      <c r="CXS14" s="31"/>
      <c r="CXT14" s="31"/>
      <c r="CXU14" s="31"/>
      <c r="CXV14" s="31"/>
      <c r="CXW14" s="31"/>
      <c r="CXX14" s="31"/>
      <c r="CXY14" s="31"/>
      <c r="CXZ14" s="31"/>
      <c r="CYA14" s="31"/>
      <c r="CYB14" s="31"/>
      <c r="CYC14" s="31"/>
      <c r="CYD14" s="31"/>
      <c r="CYE14" s="31"/>
      <c r="CYF14" s="31"/>
      <c r="CYG14" s="31"/>
      <c r="CYH14" s="31"/>
      <c r="CYI14" s="31"/>
      <c r="CYJ14" s="31"/>
      <c r="CYK14" s="31"/>
      <c r="CYL14" s="31"/>
      <c r="CYM14" s="31"/>
      <c r="CYN14" s="31"/>
      <c r="CYO14" s="31"/>
      <c r="CYP14" s="31"/>
      <c r="CYQ14" s="31"/>
      <c r="CYR14" s="31"/>
      <c r="CYS14" s="31"/>
      <c r="CYT14" s="31"/>
      <c r="CYU14" s="31"/>
      <c r="CYV14" s="31"/>
      <c r="CYW14" s="31"/>
      <c r="CYX14" s="31"/>
      <c r="CYY14" s="31"/>
      <c r="CYZ14" s="31"/>
      <c r="CZA14" s="31"/>
      <c r="CZB14" s="31"/>
      <c r="CZC14" s="31"/>
      <c r="CZD14" s="31"/>
      <c r="CZE14" s="31"/>
      <c r="CZF14" s="31"/>
      <c r="CZG14" s="31"/>
      <c r="CZH14" s="31"/>
      <c r="CZI14" s="31"/>
      <c r="CZJ14" s="31"/>
      <c r="CZK14" s="31"/>
      <c r="CZL14" s="31"/>
      <c r="CZM14" s="31"/>
      <c r="CZN14" s="31"/>
      <c r="CZO14" s="31"/>
      <c r="CZP14" s="31"/>
      <c r="CZQ14" s="31"/>
      <c r="CZR14" s="31"/>
      <c r="CZS14" s="31"/>
      <c r="CZT14" s="31"/>
      <c r="CZU14" s="31"/>
      <c r="CZV14" s="31"/>
      <c r="CZW14" s="31"/>
      <c r="CZX14" s="31"/>
      <c r="CZY14" s="31"/>
      <c r="CZZ14" s="31"/>
      <c r="DAA14" s="31"/>
      <c r="DAB14" s="31"/>
      <c r="DAC14" s="31"/>
      <c r="DAD14" s="31"/>
      <c r="DAE14" s="31"/>
      <c r="DAF14" s="31"/>
      <c r="DAG14" s="31"/>
      <c r="DAH14" s="31"/>
      <c r="DAI14" s="31"/>
      <c r="DAJ14" s="31"/>
      <c r="DAK14" s="31"/>
      <c r="DAL14" s="31"/>
      <c r="DAM14" s="31"/>
      <c r="DAN14" s="31"/>
      <c r="DAO14" s="31"/>
      <c r="DAP14" s="31"/>
      <c r="DAQ14" s="31"/>
      <c r="DAR14" s="31"/>
      <c r="DAS14" s="31"/>
      <c r="DAT14" s="31"/>
      <c r="DAU14" s="31"/>
      <c r="DAV14" s="31"/>
      <c r="DAW14" s="31"/>
      <c r="DAX14" s="31"/>
      <c r="DAY14" s="31"/>
      <c r="DAZ14" s="31"/>
      <c r="DBA14" s="31"/>
      <c r="DBB14" s="31"/>
      <c r="DBC14" s="31"/>
      <c r="DBD14" s="31"/>
      <c r="DBE14" s="31"/>
      <c r="DBF14" s="31"/>
      <c r="DBG14" s="31"/>
      <c r="DBH14" s="31"/>
      <c r="DBI14" s="31"/>
      <c r="DBJ14" s="31"/>
      <c r="DBK14" s="31"/>
      <c r="DBL14" s="31"/>
      <c r="DBM14" s="31"/>
      <c r="DBN14" s="31"/>
      <c r="DBO14" s="31"/>
      <c r="DBP14" s="31"/>
      <c r="DBQ14" s="31"/>
      <c r="DBR14" s="31"/>
      <c r="DBS14" s="31"/>
      <c r="DBT14" s="31"/>
      <c r="DBU14" s="31"/>
      <c r="DBV14" s="31"/>
      <c r="DBW14" s="31"/>
      <c r="DBX14" s="31"/>
      <c r="DBY14" s="31"/>
      <c r="DBZ14" s="31"/>
      <c r="DCA14" s="31"/>
      <c r="DCB14" s="31"/>
      <c r="DCC14" s="31"/>
      <c r="DCD14" s="31"/>
      <c r="DCE14" s="31"/>
      <c r="DCF14" s="31"/>
      <c r="DCG14" s="31"/>
      <c r="DCH14" s="31"/>
      <c r="DCI14" s="31"/>
      <c r="DCJ14" s="31"/>
      <c r="DCK14" s="31"/>
      <c r="DCL14" s="31"/>
      <c r="DCM14" s="31"/>
      <c r="DCN14" s="31"/>
      <c r="DCO14" s="31"/>
      <c r="DCP14" s="31"/>
      <c r="DCQ14" s="31"/>
      <c r="DCR14" s="31"/>
      <c r="DCS14" s="31"/>
      <c r="DCT14" s="31"/>
      <c r="DCU14" s="31"/>
      <c r="DCV14" s="31"/>
      <c r="DCW14" s="31"/>
      <c r="DCX14" s="31"/>
      <c r="DCY14" s="31"/>
      <c r="DCZ14" s="31"/>
      <c r="DDA14" s="31"/>
      <c r="DDB14" s="31"/>
      <c r="DDC14" s="31"/>
      <c r="DDD14" s="31"/>
      <c r="DDE14" s="31"/>
      <c r="DDF14" s="31"/>
      <c r="DDG14" s="31"/>
      <c r="DDH14" s="31"/>
      <c r="DDI14" s="31"/>
      <c r="DDJ14" s="31"/>
      <c r="DDK14" s="31"/>
      <c r="DDL14" s="31"/>
      <c r="DDM14" s="31"/>
      <c r="DDN14" s="31"/>
      <c r="DDO14" s="31"/>
      <c r="DDP14" s="31"/>
      <c r="DDQ14" s="31"/>
      <c r="DDR14" s="31"/>
      <c r="DDS14" s="31"/>
      <c r="DDT14" s="31"/>
      <c r="DDU14" s="31"/>
      <c r="DDV14" s="31"/>
      <c r="DDW14" s="31"/>
      <c r="DDX14" s="31"/>
      <c r="DDY14" s="31"/>
      <c r="DDZ14" s="31"/>
      <c r="DEA14" s="31"/>
      <c r="DEB14" s="31"/>
      <c r="DEC14" s="31"/>
      <c r="DED14" s="31"/>
      <c r="DEE14" s="31"/>
      <c r="DEF14" s="31"/>
      <c r="DEG14" s="31"/>
      <c r="DEH14" s="31"/>
      <c r="DEI14" s="31"/>
      <c r="DEJ14" s="31"/>
      <c r="DEK14" s="31"/>
      <c r="DEL14" s="31"/>
      <c r="DEM14" s="31"/>
      <c r="DEN14" s="31"/>
      <c r="DEO14" s="31"/>
      <c r="DEP14" s="31"/>
      <c r="DEQ14" s="31"/>
      <c r="DER14" s="31"/>
      <c r="DES14" s="31"/>
      <c r="DET14" s="31"/>
      <c r="DEU14" s="31"/>
      <c r="DEV14" s="31"/>
      <c r="DEW14" s="31"/>
      <c r="DEX14" s="31"/>
      <c r="DEY14" s="31"/>
      <c r="DEZ14" s="31"/>
      <c r="DFA14" s="31"/>
      <c r="DFB14" s="31"/>
      <c r="DFC14" s="31"/>
      <c r="DFD14" s="31"/>
      <c r="DFE14" s="31"/>
      <c r="DFF14" s="31"/>
      <c r="DFG14" s="31"/>
      <c r="DFH14" s="31"/>
      <c r="DFI14" s="31"/>
      <c r="DFJ14" s="31"/>
      <c r="DFK14" s="31"/>
      <c r="DFL14" s="31"/>
      <c r="DFM14" s="31"/>
      <c r="DFN14" s="31"/>
      <c r="DFO14" s="31"/>
      <c r="DFP14" s="31"/>
      <c r="DFQ14" s="31"/>
      <c r="DFR14" s="31"/>
      <c r="DFS14" s="31"/>
      <c r="DFT14" s="31"/>
      <c r="DFU14" s="31"/>
      <c r="DFV14" s="31"/>
      <c r="DFW14" s="31"/>
      <c r="DFX14" s="31"/>
      <c r="DFY14" s="31"/>
      <c r="DFZ14" s="31"/>
      <c r="DGA14" s="31"/>
      <c r="DGB14" s="31"/>
      <c r="DGC14" s="31"/>
      <c r="DGD14" s="31"/>
      <c r="DGE14" s="31"/>
      <c r="DGF14" s="31"/>
      <c r="DGG14" s="31"/>
      <c r="DGH14" s="31"/>
      <c r="DGI14" s="31"/>
      <c r="DGJ14" s="31"/>
      <c r="DGK14" s="31"/>
      <c r="DGL14" s="31"/>
      <c r="DGM14" s="31"/>
      <c r="DGN14" s="31"/>
      <c r="DGO14" s="31"/>
      <c r="DGP14" s="31"/>
      <c r="DGQ14" s="31"/>
      <c r="DGR14" s="31"/>
      <c r="DGS14" s="31"/>
      <c r="DGT14" s="31"/>
      <c r="DGU14" s="31"/>
      <c r="DGV14" s="31"/>
      <c r="DGW14" s="31"/>
      <c r="DGX14" s="31"/>
      <c r="DGY14" s="31"/>
      <c r="DGZ14" s="31"/>
      <c r="DHA14" s="31"/>
      <c r="DHB14" s="31"/>
      <c r="DHC14" s="31"/>
      <c r="DHD14" s="31"/>
      <c r="DHE14" s="31"/>
      <c r="DHF14" s="31"/>
      <c r="DHG14" s="31"/>
      <c r="DHH14" s="31"/>
      <c r="DHI14" s="31"/>
      <c r="DHJ14" s="31"/>
      <c r="DHK14" s="31"/>
      <c r="DHL14" s="31"/>
      <c r="DHM14" s="31"/>
      <c r="DHN14" s="31"/>
      <c r="DHO14" s="31"/>
      <c r="DHP14" s="31"/>
      <c r="DHQ14" s="31"/>
      <c r="DHR14" s="31"/>
      <c r="DHS14" s="31"/>
      <c r="DHT14" s="31"/>
      <c r="DHU14" s="31"/>
      <c r="DHV14" s="31"/>
      <c r="DHW14" s="31"/>
      <c r="DHX14" s="31"/>
      <c r="DHY14" s="31"/>
      <c r="DHZ14" s="31"/>
      <c r="DIA14" s="31"/>
      <c r="DIB14" s="31"/>
      <c r="DIC14" s="31"/>
      <c r="DID14" s="31"/>
      <c r="DIE14" s="31"/>
      <c r="DIF14" s="31"/>
      <c r="DIG14" s="31"/>
      <c r="DIH14" s="31"/>
      <c r="DII14" s="31"/>
      <c r="DIJ14" s="31"/>
      <c r="DIK14" s="31"/>
      <c r="DIL14" s="31"/>
      <c r="DIM14" s="31"/>
      <c r="DIN14" s="31"/>
      <c r="DIO14" s="31"/>
      <c r="DIP14" s="31"/>
      <c r="DIQ14" s="31"/>
      <c r="DIR14" s="31"/>
      <c r="DIS14" s="31"/>
      <c r="DIT14" s="31"/>
      <c r="DIU14" s="31"/>
      <c r="DIV14" s="31"/>
      <c r="DIW14" s="31"/>
      <c r="DIX14" s="31"/>
      <c r="DIY14" s="31"/>
      <c r="DIZ14" s="31"/>
      <c r="DJA14" s="31"/>
      <c r="DJB14" s="31"/>
      <c r="DJC14" s="31"/>
      <c r="DJD14" s="31"/>
      <c r="DJE14" s="31"/>
      <c r="DJF14" s="31"/>
      <c r="DJG14" s="31"/>
      <c r="DJH14" s="31"/>
      <c r="DJI14" s="31"/>
      <c r="DJJ14" s="31"/>
      <c r="DJK14" s="31"/>
      <c r="DJL14" s="31"/>
      <c r="DJM14" s="31"/>
      <c r="DJN14" s="31"/>
      <c r="DJO14" s="31"/>
      <c r="DJP14" s="31"/>
      <c r="DJQ14" s="31"/>
      <c r="DJR14" s="31"/>
      <c r="DJS14" s="31"/>
      <c r="DJT14" s="31"/>
      <c r="DJU14" s="31"/>
      <c r="DJV14" s="31"/>
      <c r="DJW14" s="31"/>
      <c r="DJX14" s="31"/>
      <c r="DJY14" s="31"/>
      <c r="DJZ14" s="31"/>
      <c r="DKA14" s="31"/>
      <c r="DKB14" s="31"/>
      <c r="DKC14" s="31"/>
      <c r="DKD14" s="31"/>
      <c r="DKE14" s="31"/>
      <c r="DKF14" s="31"/>
      <c r="DKG14" s="31"/>
      <c r="DKH14" s="31"/>
      <c r="DKI14" s="31"/>
      <c r="DKJ14" s="31"/>
      <c r="DKK14" s="31"/>
      <c r="DKL14" s="31"/>
      <c r="DKM14" s="31"/>
      <c r="DKN14" s="31"/>
      <c r="DKO14" s="31"/>
      <c r="DKP14" s="31"/>
      <c r="DKQ14" s="31"/>
      <c r="DKR14" s="31"/>
      <c r="DKS14" s="31"/>
      <c r="DKT14" s="31"/>
      <c r="DKU14" s="31"/>
      <c r="DKV14" s="31"/>
      <c r="DKW14" s="31"/>
      <c r="DKX14" s="31"/>
      <c r="DKY14" s="31"/>
      <c r="DKZ14" s="31"/>
      <c r="DLA14" s="31"/>
      <c r="DLB14" s="31"/>
      <c r="DLC14" s="31"/>
      <c r="DLD14" s="31"/>
      <c r="DLE14" s="31"/>
      <c r="DLF14" s="31"/>
      <c r="DLG14" s="31"/>
      <c r="DLH14" s="31"/>
      <c r="DLI14" s="31"/>
      <c r="DLJ14" s="31"/>
      <c r="DLK14" s="31"/>
      <c r="DLL14" s="31"/>
      <c r="DLM14" s="31"/>
      <c r="DLN14" s="31"/>
      <c r="DLO14" s="31"/>
      <c r="DLP14" s="31"/>
      <c r="DLQ14" s="31"/>
      <c r="DLR14" s="31"/>
      <c r="DLS14" s="31"/>
      <c r="DLT14" s="31"/>
      <c r="DLU14" s="31"/>
      <c r="DLV14" s="31"/>
      <c r="DLW14" s="31"/>
      <c r="DLX14" s="31"/>
      <c r="DLY14" s="31"/>
      <c r="DLZ14" s="31"/>
      <c r="DMA14" s="31"/>
      <c r="DMB14" s="31"/>
      <c r="DMC14" s="31"/>
      <c r="DMD14" s="31"/>
      <c r="DME14" s="31"/>
      <c r="DMF14" s="31"/>
      <c r="DMG14" s="31"/>
      <c r="DMH14" s="31"/>
      <c r="DMI14" s="31"/>
      <c r="DMJ14" s="31"/>
      <c r="DMK14" s="31"/>
      <c r="DML14" s="31"/>
      <c r="DMM14" s="31"/>
      <c r="DMN14" s="31"/>
      <c r="DMO14" s="31"/>
      <c r="DMP14" s="31"/>
      <c r="DMQ14" s="31"/>
      <c r="DMR14" s="31"/>
      <c r="DMS14" s="31"/>
      <c r="DMT14" s="31"/>
      <c r="DMU14" s="31"/>
      <c r="DMV14" s="31"/>
      <c r="DMW14" s="31"/>
      <c r="DMX14" s="31"/>
      <c r="DMY14" s="31"/>
      <c r="DMZ14" s="31"/>
      <c r="DNA14" s="31"/>
      <c r="DNB14" s="31"/>
      <c r="DNC14" s="31"/>
      <c r="DND14" s="31"/>
      <c r="DNE14" s="31"/>
      <c r="DNF14" s="31"/>
      <c r="DNG14" s="31"/>
      <c r="DNH14" s="31"/>
      <c r="DNI14" s="31"/>
      <c r="DNJ14" s="31"/>
      <c r="DNK14" s="31"/>
      <c r="DNL14" s="31"/>
      <c r="DNM14" s="31"/>
      <c r="DNN14" s="31"/>
      <c r="DNO14" s="31"/>
      <c r="DNP14" s="31"/>
      <c r="DNQ14" s="31"/>
      <c r="DNR14" s="31"/>
      <c r="DNS14" s="31"/>
      <c r="DNT14" s="31"/>
      <c r="DNU14" s="31"/>
      <c r="DNV14" s="31"/>
      <c r="DNW14" s="31"/>
      <c r="DNX14" s="31"/>
      <c r="DNY14" s="31"/>
      <c r="DNZ14" s="31"/>
      <c r="DOA14" s="31"/>
      <c r="DOB14" s="31"/>
      <c r="DOC14" s="31"/>
      <c r="DOD14" s="31"/>
      <c r="DOE14" s="31"/>
      <c r="DOF14" s="31"/>
      <c r="DOG14" s="31"/>
      <c r="DOH14" s="31"/>
      <c r="DOI14" s="31"/>
      <c r="DOJ14" s="31"/>
      <c r="DOK14" s="31"/>
      <c r="DOL14" s="31"/>
      <c r="DOM14" s="31"/>
      <c r="DON14" s="31"/>
      <c r="DOO14" s="31"/>
      <c r="DOP14" s="31"/>
      <c r="DOQ14" s="31"/>
      <c r="DOR14" s="31"/>
      <c r="DOS14" s="31"/>
      <c r="DOT14" s="31"/>
      <c r="DOU14" s="31"/>
      <c r="DOV14" s="31"/>
      <c r="DOW14" s="31"/>
      <c r="DOX14" s="31"/>
      <c r="DOY14" s="31"/>
      <c r="DOZ14" s="31"/>
      <c r="DPA14" s="31"/>
      <c r="DPB14" s="31"/>
      <c r="DPC14" s="31"/>
      <c r="DPD14" s="31"/>
      <c r="DPE14" s="31"/>
      <c r="DPF14" s="31"/>
      <c r="DPG14" s="31"/>
      <c r="DPH14" s="31"/>
      <c r="DPI14" s="31"/>
      <c r="DPJ14" s="31"/>
      <c r="DPK14" s="31"/>
      <c r="DPL14" s="31"/>
      <c r="DPM14" s="31"/>
      <c r="DPN14" s="31"/>
      <c r="DPO14" s="31"/>
      <c r="DPP14" s="31"/>
      <c r="DPQ14" s="31"/>
      <c r="DPR14" s="31"/>
      <c r="DPS14" s="31"/>
      <c r="DPT14" s="31"/>
      <c r="DPU14" s="31"/>
      <c r="DPV14" s="31"/>
      <c r="DPW14" s="31"/>
      <c r="DPX14" s="31"/>
      <c r="DPY14" s="31"/>
      <c r="DPZ14" s="31"/>
      <c r="DQA14" s="31"/>
      <c r="DQB14" s="31"/>
      <c r="DQC14" s="31"/>
      <c r="DQD14" s="31"/>
      <c r="DQE14" s="31"/>
      <c r="DQF14" s="31"/>
      <c r="DQG14" s="31"/>
      <c r="DQH14" s="31"/>
      <c r="DQI14" s="31"/>
      <c r="DQJ14" s="31"/>
      <c r="DQK14" s="31"/>
      <c r="DQL14" s="31"/>
      <c r="DQM14" s="31"/>
      <c r="DQN14" s="31"/>
      <c r="DQO14" s="31"/>
      <c r="DQP14" s="31"/>
      <c r="DQQ14" s="31"/>
      <c r="DQR14" s="31"/>
      <c r="DQS14" s="31"/>
      <c r="DQT14" s="31"/>
      <c r="DQU14" s="31"/>
      <c r="DQV14" s="31"/>
      <c r="DQW14" s="31"/>
      <c r="DQX14" s="31"/>
      <c r="DQY14" s="31"/>
      <c r="DQZ14" s="31"/>
      <c r="DRA14" s="31"/>
      <c r="DRB14" s="31"/>
      <c r="DRC14" s="31"/>
      <c r="DRD14" s="31"/>
      <c r="DRE14" s="31"/>
      <c r="DRF14" s="31"/>
      <c r="DRG14" s="31"/>
      <c r="DRH14" s="31"/>
      <c r="DRI14" s="31"/>
      <c r="DRJ14" s="31"/>
      <c r="DRK14" s="31"/>
      <c r="DRL14" s="31"/>
      <c r="DRM14" s="31"/>
      <c r="DRN14" s="31"/>
      <c r="DRO14" s="31"/>
      <c r="DRP14" s="31"/>
      <c r="DRQ14" s="31"/>
      <c r="DRR14" s="31"/>
      <c r="DRS14" s="31"/>
      <c r="DRT14" s="31"/>
      <c r="DRU14" s="31"/>
      <c r="DRV14" s="31"/>
      <c r="DRW14" s="31"/>
      <c r="DRX14" s="31"/>
      <c r="DRY14" s="31"/>
      <c r="DRZ14" s="31"/>
      <c r="DSA14" s="31"/>
      <c r="DSB14" s="31"/>
      <c r="DSC14" s="31"/>
      <c r="DSD14" s="31"/>
      <c r="DSE14" s="31"/>
      <c r="DSF14" s="31"/>
      <c r="DSG14" s="31"/>
      <c r="DSH14" s="31"/>
      <c r="DSI14" s="31"/>
      <c r="DSJ14" s="31"/>
      <c r="DSK14" s="31"/>
      <c r="DSL14" s="31"/>
      <c r="DSM14" s="31"/>
      <c r="DSN14" s="31"/>
      <c r="DSO14" s="31"/>
      <c r="DSP14" s="31"/>
      <c r="DSQ14" s="31"/>
      <c r="DSR14" s="31"/>
      <c r="DSS14" s="31"/>
      <c r="DST14" s="31"/>
      <c r="DSU14" s="31"/>
      <c r="DSV14" s="31"/>
      <c r="DSW14" s="31"/>
      <c r="DSX14" s="31"/>
      <c r="DSY14" s="31"/>
      <c r="DSZ14" s="31"/>
      <c r="DTA14" s="31"/>
      <c r="DTB14" s="31"/>
      <c r="DTC14" s="31"/>
      <c r="DTD14" s="31"/>
      <c r="DTE14" s="31"/>
      <c r="DTF14" s="31"/>
      <c r="DTG14" s="31"/>
      <c r="DTH14" s="31"/>
      <c r="DTI14" s="31"/>
      <c r="DTJ14" s="31"/>
      <c r="DTK14" s="31"/>
      <c r="DTL14" s="31"/>
      <c r="DTM14" s="31"/>
      <c r="DTN14" s="31"/>
      <c r="DTO14" s="31"/>
      <c r="DTP14" s="31"/>
      <c r="DTQ14" s="31"/>
      <c r="DTR14" s="31"/>
      <c r="DTS14" s="31"/>
      <c r="DTT14" s="31"/>
      <c r="DTU14" s="31"/>
      <c r="DTV14" s="31"/>
      <c r="DTW14" s="31"/>
      <c r="DTX14" s="31"/>
      <c r="DTY14" s="31"/>
      <c r="DTZ14" s="31"/>
      <c r="DUA14" s="31"/>
      <c r="DUB14" s="31"/>
      <c r="DUC14" s="31"/>
      <c r="DUD14" s="31"/>
      <c r="DUE14" s="31"/>
      <c r="DUF14" s="31"/>
      <c r="DUG14" s="31"/>
      <c r="DUH14" s="31"/>
      <c r="DUI14" s="31"/>
      <c r="DUJ14" s="31"/>
      <c r="DUK14" s="31"/>
      <c r="DUL14" s="31"/>
      <c r="DUM14" s="31"/>
      <c r="DUN14" s="31"/>
      <c r="DUO14" s="31"/>
      <c r="DUP14" s="31"/>
      <c r="DUQ14" s="31"/>
      <c r="DUR14" s="31"/>
      <c r="DUS14" s="31"/>
      <c r="DUT14" s="31"/>
      <c r="DUU14" s="31"/>
      <c r="DUV14" s="31"/>
      <c r="DUW14" s="31"/>
      <c r="DUX14" s="31"/>
      <c r="DUY14" s="31"/>
      <c r="DUZ14" s="31"/>
      <c r="DVA14" s="31"/>
      <c r="DVB14" s="31"/>
      <c r="DVC14" s="31"/>
      <c r="DVD14" s="31"/>
      <c r="DVE14" s="31"/>
      <c r="DVF14" s="31"/>
      <c r="DVG14" s="31"/>
      <c r="DVH14" s="31"/>
      <c r="DVI14" s="31"/>
      <c r="DVJ14" s="31"/>
      <c r="DVK14" s="31"/>
      <c r="DVL14" s="31"/>
      <c r="DVM14" s="31"/>
      <c r="DVN14" s="31"/>
      <c r="DVO14" s="31"/>
      <c r="DVP14" s="31"/>
      <c r="DVQ14" s="31"/>
      <c r="DVR14" s="31"/>
      <c r="DVS14" s="31"/>
      <c r="DVT14" s="31"/>
      <c r="DVU14" s="31"/>
      <c r="DVV14" s="31"/>
      <c r="DVW14" s="31"/>
      <c r="DVX14" s="31"/>
      <c r="DVY14" s="31"/>
      <c r="DVZ14" s="31"/>
      <c r="DWA14" s="31"/>
      <c r="DWB14" s="31"/>
      <c r="DWC14" s="31"/>
      <c r="DWD14" s="31"/>
      <c r="DWE14" s="31"/>
      <c r="DWF14" s="31"/>
      <c r="DWG14" s="31"/>
      <c r="DWH14" s="31"/>
      <c r="DWI14" s="31"/>
      <c r="DWJ14" s="31"/>
      <c r="DWK14" s="31"/>
      <c r="DWL14" s="31"/>
      <c r="DWM14" s="31"/>
      <c r="DWN14" s="31"/>
      <c r="DWO14" s="31"/>
      <c r="DWP14" s="31"/>
      <c r="DWQ14" s="31"/>
      <c r="DWR14" s="31"/>
      <c r="DWS14" s="31"/>
      <c r="DWT14" s="31"/>
      <c r="DWU14" s="31"/>
      <c r="DWV14" s="31"/>
      <c r="DWW14" s="31"/>
      <c r="DWX14" s="31"/>
      <c r="DWY14" s="31"/>
      <c r="DWZ14" s="31"/>
      <c r="DXA14" s="31"/>
      <c r="DXB14" s="31"/>
      <c r="DXC14" s="31"/>
      <c r="DXD14" s="31"/>
      <c r="DXE14" s="31"/>
      <c r="DXF14" s="31"/>
      <c r="DXG14" s="31"/>
      <c r="DXH14" s="31"/>
      <c r="DXI14" s="31"/>
      <c r="DXJ14" s="31"/>
      <c r="DXK14" s="31"/>
      <c r="DXL14" s="31"/>
      <c r="DXM14" s="31"/>
      <c r="DXN14" s="31"/>
      <c r="DXO14" s="31"/>
      <c r="DXP14" s="31"/>
      <c r="DXQ14" s="31"/>
      <c r="DXR14" s="31"/>
      <c r="DXS14" s="31"/>
      <c r="DXT14" s="31"/>
      <c r="DXU14" s="31"/>
      <c r="DXV14" s="31"/>
      <c r="DXW14" s="31"/>
      <c r="DXX14" s="31"/>
      <c r="DXY14" s="31"/>
      <c r="DXZ14" s="31"/>
      <c r="DYA14" s="31"/>
      <c r="DYB14" s="31"/>
      <c r="DYC14" s="31"/>
      <c r="DYD14" s="31"/>
      <c r="DYE14" s="31"/>
      <c r="DYF14" s="31"/>
      <c r="DYG14" s="31"/>
      <c r="DYH14" s="31"/>
      <c r="DYI14" s="31"/>
      <c r="DYJ14" s="31"/>
      <c r="DYK14" s="31"/>
      <c r="DYL14" s="31"/>
      <c r="DYM14" s="31"/>
      <c r="DYN14" s="31"/>
      <c r="DYO14" s="31"/>
      <c r="DYP14" s="31"/>
      <c r="DYQ14" s="31"/>
      <c r="DYR14" s="31"/>
      <c r="DYS14" s="31"/>
      <c r="DYT14" s="31"/>
      <c r="DYU14" s="31"/>
      <c r="DYV14" s="31"/>
      <c r="DYW14" s="31"/>
      <c r="DYX14" s="31"/>
      <c r="DYY14" s="31"/>
      <c r="DYZ14" s="31"/>
      <c r="DZA14" s="31"/>
      <c r="DZB14" s="31"/>
      <c r="DZC14" s="31"/>
      <c r="DZD14" s="31"/>
      <c r="DZE14" s="31"/>
      <c r="DZF14" s="31"/>
      <c r="DZG14" s="31"/>
      <c r="DZH14" s="31"/>
      <c r="DZI14" s="31"/>
      <c r="DZJ14" s="31"/>
      <c r="DZK14" s="31"/>
      <c r="DZL14" s="31"/>
      <c r="DZM14" s="31"/>
      <c r="DZN14" s="31"/>
      <c r="DZO14" s="31"/>
      <c r="DZP14" s="31"/>
      <c r="DZQ14" s="31"/>
      <c r="DZR14" s="31"/>
      <c r="DZS14" s="31"/>
      <c r="DZT14" s="31"/>
      <c r="DZU14" s="31"/>
      <c r="DZV14" s="31"/>
      <c r="DZW14" s="31"/>
      <c r="DZX14" s="31"/>
      <c r="DZY14" s="31"/>
      <c r="DZZ14" s="31"/>
      <c r="EAA14" s="31"/>
      <c r="EAB14" s="31"/>
      <c r="EAC14" s="31"/>
      <c r="EAD14" s="31"/>
      <c r="EAE14" s="31"/>
      <c r="EAF14" s="31"/>
      <c r="EAG14" s="31"/>
      <c r="EAH14" s="31"/>
      <c r="EAI14" s="31"/>
      <c r="EAJ14" s="31"/>
      <c r="EAK14" s="31"/>
      <c r="EAL14" s="31"/>
      <c r="EAM14" s="31"/>
      <c r="EAN14" s="31"/>
      <c r="EAO14" s="31"/>
      <c r="EAP14" s="31"/>
      <c r="EAQ14" s="31"/>
      <c r="EAR14" s="31"/>
      <c r="EAS14" s="31"/>
      <c r="EAT14" s="31"/>
      <c r="EAU14" s="31"/>
      <c r="EAV14" s="31"/>
      <c r="EAW14" s="31"/>
      <c r="EAX14" s="31"/>
      <c r="EAY14" s="31"/>
      <c r="EAZ14" s="31"/>
      <c r="EBA14" s="31"/>
      <c r="EBB14" s="31"/>
      <c r="EBC14" s="31"/>
      <c r="EBD14" s="31"/>
      <c r="EBE14" s="31"/>
      <c r="EBF14" s="31"/>
      <c r="EBG14" s="31"/>
      <c r="EBH14" s="31"/>
      <c r="EBI14" s="31"/>
      <c r="EBJ14" s="31"/>
      <c r="EBK14" s="31"/>
      <c r="EBL14" s="31"/>
      <c r="EBM14" s="31"/>
      <c r="EBN14" s="31"/>
      <c r="EBO14" s="31"/>
      <c r="EBP14" s="31"/>
      <c r="EBQ14" s="31"/>
      <c r="EBR14" s="31"/>
      <c r="EBS14" s="31"/>
      <c r="EBT14" s="31"/>
      <c r="EBU14" s="31"/>
      <c r="EBV14" s="31"/>
      <c r="EBW14" s="31"/>
      <c r="EBX14" s="31"/>
      <c r="EBY14" s="31"/>
      <c r="EBZ14" s="31"/>
      <c r="ECA14" s="31"/>
      <c r="ECB14" s="31"/>
      <c r="ECC14" s="31"/>
      <c r="ECD14" s="31"/>
      <c r="ECE14" s="31"/>
      <c r="ECF14" s="31"/>
      <c r="ECG14" s="31"/>
      <c r="ECH14" s="31"/>
      <c r="ECI14" s="31"/>
      <c r="ECJ14" s="31"/>
      <c r="ECK14" s="31"/>
      <c r="ECL14" s="31"/>
      <c r="ECM14" s="31"/>
      <c r="ECN14" s="31"/>
      <c r="ECO14" s="31"/>
      <c r="ECP14" s="31"/>
      <c r="ECQ14" s="31"/>
      <c r="ECR14" s="31"/>
      <c r="ECS14" s="31"/>
      <c r="ECT14" s="31"/>
      <c r="ECU14" s="31"/>
      <c r="ECV14" s="31"/>
      <c r="ECW14" s="31"/>
      <c r="ECX14" s="31"/>
      <c r="ECY14" s="31"/>
      <c r="ECZ14" s="31"/>
      <c r="EDA14" s="31"/>
      <c r="EDB14" s="31"/>
      <c r="EDC14" s="31"/>
      <c r="EDD14" s="31"/>
      <c r="EDE14" s="31"/>
      <c r="EDF14" s="31"/>
      <c r="EDG14" s="31"/>
      <c r="EDH14" s="31"/>
      <c r="EDI14" s="31"/>
      <c r="EDJ14" s="31"/>
      <c r="EDK14" s="31"/>
      <c r="EDL14" s="31"/>
      <c r="EDM14" s="31"/>
      <c r="EDN14" s="31"/>
      <c r="EDO14" s="31"/>
      <c r="EDP14" s="31"/>
      <c r="EDQ14" s="31"/>
      <c r="EDR14" s="31"/>
      <c r="EDS14" s="31"/>
      <c r="EDT14" s="31"/>
      <c r="EDU14" s="31"/>
      <c r="EDV14" s="31"/>
      <c r="EDW14" s="31"/>
      <c r="EDX14" s="31"/>
      <c r="EDY14" s="31"/>
      <c r="EDZ14" s="31"/>
      <c r="EEA14" s="31"/>
      <c r="EEB14" s="31"/>
      <c r="EEC14" s="31"/>
      <c r="EED14" s="31"/>
      <c r="EEE14" s="31"/>
      <c r="EEF14" s="31"/>
      <c r="EEG14" s="31"/>
      <c r="EEH14" s="31"/>
      <c r="EEI14" s="31"/>
      <c r="EEJ14" s="31"/>
      <c r="EEK14" s="31"/>
      <c r="EEL14" s="31"/>
      <c r="EEM14" s="31"/>
      <c r="EEN14" s="31"/>
      <c r="EEO14" s="31"/>
      <c r="EEP14" s="31"/>
      <c r="EEQ14" s="31"/>
      <c r="EER14" s="31"/>
      <c r="EES14" s="31"/>
      <c r="EET14" s="31"/>
      <c r="EEU14" s="31"/>
      <c r="EEV14" s="31"/>
      <c r="EEW14" s="31"/>
      <c r="EEX14" s="31"/>
      <c r="EEY14" s="31"/>
      <c r="EEZ14" s="31"/>
      <c r="EFA14" s="31"/>
      <c r="EFB14" s="31"/>
      <c r="EFC14" s="31"/>
      <c r="EFD14" s="31"/>
      <c r="EFE14" s="31"/>
      <c r="EFF14" s="31"/>
      <c r="EFG14" s="31"/>
      <c r="EFH14" s="31"/>
      <c r="EFI14" s="31"/>
      <c r="EFJ14" s="31"/>
      <c r="EFK14" s="31"/>
      <c r="EFL14" s="31"/>
      <c r="EFM14" s="31"/>
      <c r="EFN14" s="31"/>
      <c r="EFO14" s="31"/>
      <c r="EFP14" s="31"/>
      <c r="EFQ14" s="31"/>
      <c r="EFR14" s="31"/>
      <c r="EFS14" s="31"/>
      <c r="EFT14" s="31"/>
      <c r="EFU14" s="31"/>
      <c r="EFV14" s="31"/>
      <c r="EFW14" s="31"/>
      <c r="EFX14" s="31"/>
      <c r="EFY14" s="31"/>
      <c r="EFZ14" s="31"/>
      <c r="EGA14" s="31"/>
      <c r="EGB14" s="31"/>
      <c r="EGC14" s="31"/>
      <c r="EGD14" s="31"/>
      <c r="EGE14" s="31"/>
      <c r="EGF14" s="31"/>
      <c r="EGG14" s="31"/>
      <c r="EGH14" s="31"/>
      <c r="EGI14" s="31"/>
      <c r="EGJ14" s="31"/>
      <c r="EGK14" s="31"/>
      <c r="EGL14" s="31"/>
      <c r="EGM14" s="31"/>
      <c r="EGN14" s="31"/>
      <c r="EGO14" s="31"/>
      <c r="EGP14" s="31"/>
      <c r="EGQ14" s="31"/>
      <c r="EGR14" s="31"/>
      <c r="EGS14" s="31"/>
      <c r="EGT14" s="31"/>
      <c r="EGU14" s="31"/>
      <c r="EGV14" s="31"/>
      <c r="EGW14" s="31"/>
      <c r="EGX14" s="31"/>
      <c r="EGY14" s="31"/>
      <c r="EGZ14" s="31"/>
      <c r="EHA14" s="31"/>
      <c r="EHB14" s="31"/>
      <c r="EHC14" s="31"/>
      <c r="EHD14" s="31"/>
      <c r="EHE14" s="31"/>
      <c r="EHF14" s="31"/>
      <c r="EHG14" s="31"/>
      <c r="EHH14" s="31"/>
      <c r="EHI14" s="31"/>
      <c r="EHJ14" s="31"/>
      <c r="EHK14" s="31"/>
      <c r="EHL14" s="31"/>
      <c r="EHM14" s="31"/>
      <c r="EHN14" s="31"/>
      <c r="EHO14" s="31"/>
      <c r="EHP14" s="31"/>
      <c r="EHQ14" s="31"/>
      <c r="EHR14" s="31"/>
      <c r="EHS14" s="31"/>
      <c r="EHT14" s="31"/>
      <c r="EHU14" s="31"/>
      <c r="EHV14" s="31"/>
      <c r="EHW14" s="31"/>
      <c r="EHX14" s="31"/>
      <c r="EHY14" s="31"/>
      <c r="EHZ14" s="31"/>
      <c r="EIA14" s="31"/>
      <c r="EIB14" s="31"/>
      <c r="EIC14" s="31"/>
      <c r="EID14" s="31"/>
      <c r="EIE14" s="31"/>
      <c r="EIF14" s="31"/>
      <c r="EIG14" s="31"/>
      <c r="EIH14" s="31"/>
      <c r="EII14" s="31"/>
      <c r="EIJ14" s="31"/>
      <c r="EIK14" s="31"/>
      <c r="EIL14" s="31"/>
      <c r="EIM14" s="31"/>
      <c r="EIN14" s="31"/>
      <c r="EIO14" s="31"/>
      <c r="EIP14" s="31"/>
      <c r="EIQ14" s="31"/>
      <c r="EIR14" s="31"/>
      <c r="EIS14" s="31"/>
      <c r="EIT14" s="31"/>
      <c r="EIU14" s="31"/>
      <c r="EIV14" s="31"/>
      <c r="EIW14" s="31"/>
      <c r="EIX14" s="31"/>
      <c r="EIY14" s="31"/>
      <c r="EIZ14" s="31"/>
      <c r="EJA14" s="31"/>
      <c r="EJB14" s="31"/>
      <c r="EJC14" s="31"/>
      <c r="EJD14" s="31"/>
      <c r="EJE14" s="31"/>
      <c r="EJF14" s="31"/>
      <c r="EJG14" s="31"/>
      <c r="EJH14" s="31"/>
      <c r="EJI14" s="31"/>
      <c r="EJJ14" s="31"/>
      <c r="EJK14" s="31"/>
      <c r="EJL14" s="31"/>
      <c r="EJM14" s="31"/>
      <c r="EJN14" s="31"/>
      <c r="EJO14" s="31"/>
      <c r="EJP14" s="31"/>
      <c r="EJQ14" s="31"/>
      <c r="EJR14" s="31"/>
      <c r="EJS14" s="31"/>
      <c r="EJT14" s="31"/>
      <c r="EJU14" s="31"/>
      <c r="EJV14" s="31"/>
      <c r="EJW14" s="31"/>
      <c r="EJX14" s="31"/>
      <c r="EJY14" s="31"/>
      <c r="EJZ14" s="31"/>
      <c r="EKA14" s="31"/>
      <c r="EKB14" s="31"/>
      <c r="EKC14" s="31"/>
      <c r="EKD14" s="31"/>
      <c r="EKE14" s="31"/>
      <c r="EKF14" s="31"/>
      <c r="EKG14" s="31"/>
      <c r="EKH14" s="31"/>
      <c r="EKI14" s="31"/>
      <c r="EKJ14" s="31"/>
      <c r="EKK14" s="31"/>
      <c r="EKL14" s="31"/>
      <c r="EKM14" s="31"/>
      <c r="EKN14" s="31"/>
      <c r="EKO14" s="31"/>
      <c r="EKP14" s="31"/>
      <c r="EKQ14" s="31"/>
      <c r="EKR14" s="31"/>
      <c r="EKS14" s="31"/>
      <c r="EKT14" s="31"/>
      <c r="EKU14" s="31"/>
      <c r="EKV14" s="31"/>
      <c r="EKW14" s="31"/>
      <c r="EKX14" s="31"/>
      <c r="EKY14" s="31"/>
      <c r="EKZ14" s="31"/>
      <c r="ELA14" s="31"/>
      <c r="ELB14" s="31"/>
      <c r="ELC14" s="31"/>
      <c r="ELD14" s="31"/>
      <c r="ELE14" s="31"/>
      <c r="ELF14" s="31"/>
      <c r="ELG14" s="31"/>
      <c r="ELH14" s="31"/>
      <c r="ELI14" s="31"/>
      <c r="ELJ14" s="31"/>
      <c r="ELK14" s="31"/>
      <c r="ELL14" s="31"/>
      <c r="ELM14" s="31"/>
      <c r="ELN14" s="31"/>
      <c r="ELO14" s="31"/>
      <c r="ELP14" s="31"/>
      <c r="ELQ14" s="31"/>
      <c r="ELR14" s="31"/>
      <c r="ELS14" s="31"/>
      <c r="ELT14" s="31"/>
      <c r="ELU14" s="31"/>
      <c r="ELV14" s="31"/>
      <c r="ELW14" s="31"/>
      <c r="ELX14" s="31"/>
      <c r="ELY14" s="31"/>
      <c r="ELZ14" s="31"/>
      <c r="EMA14" s="31"/>
      <c r="EMB14" s="31"/>
      <c r="EMC14" s="31"/>
      <c r="EMD14" s="31"/>
      <c r="EME14" s="31"/>
      <c r="EMF14" s="31"/>
      <c r="EMG14" s="31"/>
      <c r="EMH14" s="31"/>
      <c r="EMI14" s="31"/>
      <c r="EMJ14" s="31"/>
      <c r="EMK14" s="31"/>
      <c r="EML14" s="31"/>
      <c r="EMM14" s="31"/>
      <c r="EMN14" s="31"/>
      <c r="EMO14" s="31"/>
      <c r="EMP14" s="31"/>
      <c r="EMQ14" s="31"/>
      <c r="EMR14" s="31"/>
      <c r="EMS14" s="31"/>
      <c r="EMT14" s="31"/>
      <c r="EMU14" s="31"/>
      <c r="EMV14" s="31"/>
      <c r="EMW14" s="31"/>
      <c r="EMX14" s="31"/>
      <c r="EMY14" s="31"/>
      <c r="EMZ14" s="31"/>
      <c r="ENA14" s="31"/>
      <c r="ENB14" s="31"/>
      <c r="ENC14" s="31"/>
      <c r="END14" s="31"/>
      <c r="ENE14" s="31"/>
      <c r="ENF14" s="31"/>
      <c r="ENG14" s="31"/>
      <c r="ENH14" s="31"/>
      <c r="ENI14" s="31"/>
      <c r="ENJ14" s="31"/>
      <c r="ENK14" s="31"/>
      <c r="ENL14" s="31"/>
      <c r="ENM14" s="31"/>
      <c r="ENN14" s="31"/>
      <c r="ENO14" s="31"/>
      <c r="ENP14" s="31"/>
      <c r="ENQ14" s="31"/>
      <c r="ENR14" s="31"/>
      <c r="ENS14" s="31"/>
      <c r="ENT14" s="31"/>
      <c r="ENU14" s="31"/>
      <c r="ENV14" s="31"/>
      <c r="ENW14" s="31"/>
      <c r="ENX14" s="31"/>
      <c r="ENY14" s="31"/>
      <c r="ENZ14" s="31"/>
      <c r="EOA14" s="31"/>
      <c r="EOB14" s="31"/>
      <c r="EOC14" s="31"/>
      <c r="EOD14" s="31"/>
      <c r="EOE14" s="31"/>
      <c r="EOF14" s="31"/>
      <c r="EOG14" s="31"/>
      <c r="EOH14" s="31"/>
      <c r="EOI14" s="31"/>
      <c r="EOJ14" s="31"/>
      <c r="EOK14" s="31"/>
      <c r="EOL14" s="31"/>
      <c r="EOM14" s="31"/>
      <c r="EON14" s="31"/>
      <c r="EOO14" s="31"/>
      <c r="EOP14" s="31"/>
      <c r="EOQ14" s="31"/>
      <c r="EOR14" s="31"/>
      <c r="EOS14" s="31"/>
      <c r="EOT14" s="31"/>
      <c r="EOU14" s="31"/>
      <c r="EOV14" s="31"/>
      <c r="EOW14" s="31"/>
      <c r="EOX14" s="31"/>
      <c r="EOY14" s="31"/>
      <c r="EOZ14" s="31"/>
      <c r="EPA14" s="31"/>
      <c r="EPB14" s="31"/>
      <c r="EPC14" s="31"/>
      <c r="EPD14" s="31"/>
      <c r="EPE14" s="31"/>
      <c r="EPF14" s="31"/>
      <c r="EPG14" s="31"/>
      <c r="EPH14" s="31"/>
      <c r="EPI14" s="31"/>
      <c r="EPJ14" s="31"/>
      <c r="EPK14" s="31"/>
      <c r="EPL14" s="31"/>
      <c r="EPM14" s="31"/>
      <c r="EPN14" s="31"/>
      <c r="EPO14" s="31"/>
      <c r="EPP14" s="31"/>
      <c r="EPQ14" s="31"/>
      <c r="EPR14" s="31"/>
      <c r="EPS14" s="31"/>
      <c r="EPT14" s="31"/>
      <c r="EPU14" s="31"/>
      <c r="EPV14" s="31"/>
      <c r="EPW14" s="31"/>
      <c r="EPX14" s="31"/>
      <c r="EPY14" s="31"/>
      <c r="EPZ14" s="31"/>
      <c r="EQA14" s="31"/>
      <c r="EQB14" s="31"/>
      <c r="EQC14" s="31"/>
      <c r="EQD14" s="31"/>
      <c r="EQE14" s="31"/>
      <c r="EQF14" s="31"/>
      <c r="EQG14" s="31"/>
      <c r="EQH14" s="31"/>
      <c r="EQI14" s="31"/>
      <c r="EQJ14" s="31"/>
      <c r="EQK14" s="31"/>
      <c r="EQL14" s="31"/>
      <c r="EQM14" s="31"/>
      <c r="EQN14" s="31"/>
      <c r="EQO14" s="31"/>
      <c r="EQP14" s="31"/>
      <c r="EQQ14" s="31"/>
      <c r="EQR14" s="31"/>
      <c r="EQS14" s="31"/>
      <c r="EQT14" s="31"/>
      <c r="EQU14" s="31"/>
      <c r="EQV14" s="31"/>
      <c r="EQW14" s="31"/>
      <c r="EQX14" s="31"/>
      <c r="EQY14" s="31"/>
      <c r="EQZ14" s="31"/>
      <c r="ERA14" s="31"/>
      <c r="ERB14" s="31"/>
      <c r="ERC14" s="31"/>
      <c r="ERD14" s="31"/>
      <c r="ERE14" s="31"/>
      <c r="ERF14" s="31"/>
      <c r="ERG14" s="31"/>
      <c r="ERH14" s="31"/>
      <c r="ERI14" s="31"/>
      <c r="ERJ14" s="31"/>
      <c r="ERK14" s="31"/>
      <c r="ERL14" s="31"/>
      <c r="ERM14" s="31"/>
      <c r="ERN14" s="31"/>
      <c r="ERO14" s="31"/>
      <c r="ERP14" s="31"/>
      <c r="ERQ14" s="31"/>
      <c r="ERR14" s="31"/>
      <c r="ERS14" s="31"/>
      <c r="ERT14" s="31"/>
      <c r="ERU14" s="31"/>
      <c r="ERV14" s="31"/>
      <c r="ERW14" s="31"/>
      <c r="ERX14" s="31"/>
      <c r="ERY14" s="31"/>
      <c r="ERZ14" s="31"/>
      <c r="ESA14" s="31"/>
      <c r="ESB14" s="31"/>
      <c r="ESC14" s="31"/>
      <c r="ESD14" s="31"/>
      <c r="ESE14" s="31"/>
      <c r="ESF14" s="31"/>
      <c r="ESG14" s="31"/>
      <c r="ESH14" s="31"/>
      <c r="ESI14" s="31"/>
      <c r="ESJ14" s="31"/>
      <c r="ESK14" s="31"/>
      <c r="ESL14" s="31"/>
      <c r="ESM14" s="31"/>
      <c r="ESN14" s="31"/>
      <c r="ESO14" s="31"/>
      <c r="ESP14" s="31"/>
      <c r="ESQ14" s="31"/>
      <c r="ESR14" s="31"/>
      <c r="ESS14" s="31"/>
      <c r="EST14" s="31"/>
      <c r="ESU14" s="31"/>
      <c r="ESV14" s="31"/>
      <c r="ESW14" s="31"/>
      <c r="ESX14" s="31"/>
      <c r="ESY14" s="31"/>
      <c r="ESZ14" s="31"/>
      <c r="ETA14" s="31"/>
      <c r="ETB14" s="31"/>
      <c r="ETC14" s="31"/>
      <c r="ETD14" s="31"/>
      <c r="ETE14" s="31"/>
      <c r="ETF14" s="31"/>
      <c r="ETG14" s="31"/>
      <c r="ETH14" s="31"/>
      <c r="ETI14" s="31"/>
      <c r="ETJ14" s="31"/>
      <c r="ETK14" s="31"/>
      <c r="ETL14" s="31"/>
      <c r="ETM14" s="31"/>
      <c r="ETN14" s="31"/>
      <c r="ETO14" s="31"/>
      <c r="ETP14" s="31"/>
      <c r="ETQ14" s="31"/>
      <c r="ETR14" s="31"/>
      <c r="ETS14" s="31"/>
      <c r="ETT14" s="31"/>
      <c r="ETU14" s="31"/>
      <c r="ETV14" s="31"/>
      <c r="ETW14" s="31"/>
      <c r="ETX14" s="31"/>
      <c r="ETY14" s="31"/>
      <c r="ETZ14" s="31"/>
      <c r="EUA14" s="31"/>
      <c r="EUB14" s="31"/>
      <c r="EUC14" s="31"/>
      <c r="EUD14" s="31"/>
      <c r="EUE14" s="31"/>
      <c r="EUF14" s="31"/>
      <c r="EUG14" s="31"/>
      <c r="EUH14" s="31"/>
      <c r="EUI14" s="31"/>
      <c r="EUJ14" s="31"/>
      <c r="EUK14" s="31"/>
      <c r="EUL14" s="31"/>
      <c r="EUM14" s="31"/>
      <c r="EUN14" s="31"/>
      <c r="EUO14" s="31"/>
      <c r="EUP14" s="31"/>
      <c r="EUQ14" s="31"/>
      <c r="EUR14" s="31"/>
      <c r="EUS14" s="31"/>
      <c r="EUT14" s="31"/>
      <c r="EUU14" s="31"/>
      <c r="EUV14" s="31"/>
      <c r="EUW14" s="31"/>
      <c r="EUX14" s="31"/>
      <c r="EUY14" s="31"/>
      <c r="EUZ14" s="31"/>
      <c r="EVA14" s="31"/>
      <c r="EVB14" s="31"/>
      <c r="EVC14" s="31"/>
      <c r="EVD14" s="31"/>
      <c r="EVE14" s="31"/>
      <c r="EVF14" s="31"/>
      <c r="EVG14" s="31"/>
      <c r="EVH14" s="31"/>
      <c r="EVI14" s="31"/>
      <c r="EVJ14" s="31"/>
      <c r="EVK14" s="31"/>
      <c r="EVL14" s="31"/>
      <c r="EVM14" s="31"/>
      <c r="EVN14" s="31"/>
      <c r="EVO14" s="31"/>
      <c r="EVP14" s="31"/>
      <c r="EVQ14" s="31"/>
      <c r="EVR14" s="31"/>
      <c r="EVS14" s="31"/>
      <c r="EVT14" s="31"/>
      <c r="EVU14" s="31"/>
      <c r="EVV14" s="31"/>
      <c r="EVW14" s="31"/>
      <c r="EVX14" s="31"/>
      <c r="EVY14" s="31"/>
      <c r="EVZ14" s="31"/>
      <c r="EWA14" s="31"/>
      <c r="EWB14" s="31"/>
      <c r="EWC14" s="31"/>
      <c r="EWD14" s="31"/>
      <c r="EWE14" s="31"/>
      <c r="EWF14" s="31"/>
      <c r="EWG14" s="31"/>
      <c r="EWH14" s="31"/>
      <c r="EWI14" s="31"/>
      <c r="EWJ14" s="31"/>
      <c r="EWK14" s="31"/>
      <c r="EWL14" s="31"/>
      <c r="EWM14" s="31"/>
      <c r="EWN14" s="31"/>
      <c r="EWO14" s="31"/>
      <c r="EWP14" s="31"/>
      <c r="EWQ14" s="31"/>
      <c r="EWR14" s="31"/>
      <c r="EWS14" s="31"/>
      <c r="EWT14" s="31"/>
      <c r="EWU14" s="31"/>
      <c r="EWV14" s="31"/>
      <c r="EWW14" s="31"/>
      <c r="EWX14" s="31"/>
      <c r="EWY14" s="31"/>
      <c r="EWZ14" s="31"/>
      <c r="EXA14" s="31"/>
      <c r="EXB14" s="31"/>
      <c r="EXC14" s="31"/>
      <c r="EXD14" s="31"/>
      <c r="EXE14" s="31"/>
      <c r="EXF14" s="31"/>
      <c r="EXG14" s="31"/>
      <c r="EXH14" s="31"/>
      <c r="EXI14" s="31"/>
      <c r="EXJ14" s="31"/>
      <c r="EXK14" s="31"/>
      <c r="EXL14" s="31"/>
      <c r="EXM14" s="31"/>
      <c r="EXN14" s="31"/>
      <c r="EXO14" s="31"/>
      <c r="EXP14" s="31"/>
      <c r="EXQ14" s="31"/>
      <c r="EXR14" s="31"/>
      <c r="EXS14" s="31"/>
      <c r="EXT14" s="31"/>
      <c r="EXU14" s="31"/>
      <c r="EXV14" s="31"/>
      <c r="EXW14" s="31"/>
      <c r="EXX14" s="31"/>
      <c r="EXY14" s="31"/>
      <c r="EXZ14" s="31"/>
      <c r="EYA14" s="31"/>
      <c r="EYB14" s="31"/>
      <c r="EYC14" s="31"/>
      <c r="EYD14" s="31"/>
      <c r="EYE14" s="31"/>
      <c r="EYF14" s="31"/>
      <c r="EYG14" s="31"/>
      <c r="EYH14" s="31"/>
      <c r="EYI14" s="31"/>
      <c r="EYJ14" s="31"/>
      <c r="EYK14" s="31"/>
      <c r="EYL14" s="31"/>
      <c r="EYM14" s="31"/>
      <c r="EYN14" s="31"/>
      <c r="EYO14" s="31"/>
      <c r="EYP14" s="31"/>
      <c r="EYQ14" s="31"/>
      <c r="EYR14" s="31"/>
      <c r="EYS14" s="31"/>
      <c r="EYT14" s="31"/>
      <c r="EYU14" s="31"/>
      <c r="EYV14" s="31"/>
      <c r="EYW14" s="31"/>
      <c r="EYX14" s="31"/>
      <c r="EYY14" s="31"/>
      <c r="EYZ14" s="31"/>
      <c r="EZA14" s="31"/>
      <c r="EZB14" s="31"/>
      <c r="EZC14" s="31"/>
      <c r="EZD14" s="31"/>
      <c r="EZE14" s="31"/>
      <c r="EZF14" s="31"/>
      <c r="EZG14" s="31"/>
      <c r="EZH14" s="31"/>
      <c r="EZI14" s="31"/>
      <c r="EZJ14" s="31"/>
      <c r="EZK14" s="31"/>
      <c r="EZL14" s="31"/>
      <c r="EZM14" s="31"/>
      <c r="EZN14" s="31"/>
      <c r="EZO14" s="31"/>
      <c r="EZP14" s="31"/>
      <c r="EZQ14" s="31"/>
      <c r="EZR14" s="31"/>
      <c r="EZS14" s="31"/>
      <c r="EZT14" s="31"/>
      <c r="EZU14" s="31"/>
      <c r="EZV14" s="31"/>
      <c r="EZW14" s="31"/>
      <c r="EZX14" s="31"/>
      <c r="EZY14" s="31"/>
      <c r="EZZ14" s="31"/>
      <c r="FAA14" s="31"/>
      <c r="FAB14" s="31"/>
      <c r="FAC14" s="31"/>
      <c r="FAD14" s="31"/>
      <c r="FAE14" s="31"/>
      <c r="FAF14" s="31"/>
      <c r="FAG14" s="31"/>
      <c r="FAH14" s="31"/>
      <c r="FAI14" s="31"/>
      <c r="FAJ14" s="31"/>
      <c r="FAK14" s="31"/>
      <c r="FAL14" s="31"/>
      <c r="FAM14" s="31"/>
      <c r="FAN14" s="31"/>
      <c r="FAO14" s="31"/>
      <c r="FAP14" s="31"/>
      <c r="FAQ14" s="31"/>
      <c r="FAR14" s="31"/>
      <c r="FAS14" s="31"/>
      <c r="FAT14" s="31"/>
      <c r="FAU14" s="31"/>
      <c r="FAV14" s="31"/>
      <c r="FAW14" s="31"/>
      <c r="FAX14" s="31"/>
      <c r="FAY14" s="31"/>
      <c r="FAZ14" s="31"/>
      <c r="FBA14" s="31"/>
      <c r="FBB14" s="31"/>
      <c r="FBC14" s="31"/>
      <c r="FBD14" s="31"/>
      <c r="FBE14" s="31"/>
      <c r="FBF14" s="31"/>
      <c r="FBG14" s="31"/>
      <c r="FBH14" s="31"/>
      <c r="FBI14" s="31"/>
      <c r="FBJ14" s="31"/>
      <c r="FBK14" s="31"/>
      <c r="FBL14" s="31"/>
      <c r="FBM14" s="31"/>
      <c r="FBN14" s="31"/>
      <c r="FBO14" s="31"/>
      <c r="FBP14" s="31"/>
      <c r="FBQ14" s="31"/>
      <c r="FBR14" s="31"/>
      <c r="FBS14" s="31"/>
      <c r="FBT14" s="31"/>
      <c r="FBU14" s="31"/>
      <c r="FBV14" s="31"/>
      <c r="FBW14" s="31"/>
      <c r="FBX14" s="31"/>
      <c r="FBY14" s="31"/>
      <c r="FBZ14" s="31"/>
      <c r="FCA14" s="31"/>
      <c r="FCB14" s="31"/>
      <c r="FCC14" s="31"/>
      <c r="FCD14" s="31"/>
      <c r="FCE14" s="31"/>
      <c r="FCF14" s="31"/>
      <c r="FCG14" s="31"/>
      <c r="FCH14" s="31"/>
      <c r="FCI14" s="31"/>
      <c r="FCJ14" s="31"/>
      <c r="FCK14" s="31"/>
      <c r="FCL14" s="31"/>
      <c r="FCM14" s="31"/>
      <c r="FCN14" s="31"/>
      <c r="FCO14" s="31"/>
      <c r="FCP14" s="31"/>
      <c r="FCQ14" s="31"/>
      <c r="FCR14" s="31"/>
      <c r="FCS14" s="31"/>
      <c r="FCT14" s="31"/>
      <c r="FCU14" s="31"/>
      <c r="FCV14" s="31"/>
      <c r="FCW14" s="31"/>
      <c r="FCX14" s="31"/>
      <c r="FCY14" s="31"/>
      <c r="FCZ14" s="31"/>
      <c r="FDA14" s="31"/>
      <c r="FDB14" s="31"/>
      <c r="FDC14" s="31"/>
      <c r="FDD14" s="31"/>
      <c r="FDE14" s="31"/>
      <c r="FDF14" s="31"/>
      <c r="FDG14" s="31"/>
      <c r="FDH14" s="31"/>
      <c r="FDI14" s="31"/>
      <c r="FDJ14" s="31"/>
      <c r="FDK14" s="31"/>
      <c r="FDL14" s="31"/>
      <c r="FDM14" s="31"/>
      <c r="FDN14" s="31"/>
      <c r="FDO14" s="31"/>
      <c r="FDP14" s="31"/>
      <c r="FDQ14" s="31"/>
      <c r="FDR14" s="31"/>
      <c r="FDS14" s="31"/>
      <c r="FDT14" s="31"/>
      <c r="FDU14" s="31"/>
      <c r="FDV14" s="31"/>
      <c r="FDW14" s="31"/>
      <c r="FDX14" s="31"/>
      <c r="FDY14" s="31"/>
      <c r="FDZ14" s="31"/>
      <c r="FEA14" s="31"/>
      <c r="FEB14" s="31"/>
      <c r="FEC14" s="31"/>
      <c r="FED14" s="31"/>
      <c r="FEE14" s="31"/>
      <c r="FEF14" s="31"/>
      <c r="FEG14" s="31"/>
      <c r="FEH14" s="31"/>
      <c r="FEI14" s="31"/>
      <c r="FEJ14" s="31"/>
      <c r="FEK14" s="31"/>
      <c r="FEL14" s="31"/>
      <c r="FEM14" s="31"/>
      <c r="FEN14" s="31"/>
      <c r="FEO14" s="31"/>
      <c r="FEP14" s="31"/>
      <c r="FEQ14" s="31"/>
      <c r="FER14" s="31"/>
      <c r="FES14" s="31"/>
      <c r="FET14" s="31"/>
      <c r="FEU14" s="31"/>
      <c r="FEV14" s="31"/>
      <c r="FEW14" s="31"/>
      <c r="FEX14" s="31"/>
      <c r="FEY14" s="31"/>
      <c r="FEZ14" s="31"/>
      <c r="FFA14" s="31"/>
      <c r="FFB14" s="31"/>
      <c r="FFC14" s="31"/>
      <c r="FFD14" s="31"/>
      <c r="FFE14" s="31"/>
      <c r="FFF14" s="31"/>
      <c r="FFG14" s="31"/>
      <c r="FFH14" s="31"/>
      <c r="FFI14" s="31"/>
      <c r="FFJ14" s="31"/>
      <c r="FFK14" s="31"/>
      <c r="FFL14" s="31"/>
      <c r="FFM14" s="31"/>
      <c r="FFN14" s="31"/>
      <c r="FFO14" s="31"/>
      <c r="FFP14" s="31"/>
      <c r="FFQ14" s="31"/>
      <c r="FFR14" s="31"/>
      <c r="FFS14" s="31"/>
      <c r="FFT14" s="31"/>
      <c r="FFU14" s="31"/>
      <c r="FFV14" s="31"/>
      <c r="FFW14" s="31"/>
      <c r="FFX14" s="31"/>
      <c r="FFY14" s="31"/>
      <c r="FFZ14" s="31"/>
      <c r="FGA14" s="31"/>
      <c r="FGB14" s="31"/>
      <c r="FGC14" s="31"/>
      <c r="FGD14" s="31"/>
      <c r="FGE14" s="31"/>
      <c r="FGF14" s="31"/>
      <c r="FGG14" s="31"/>
      <c r="FGH14" s="31"/>
      <c r="FGI14" s="31"/>
      <c r="FGJ14" s="31"/>
      <c r="FGK14" s="31"/>
      <c r="FGL14" s="31"/>
      <c r="FGM14" s="31"/>
      <c r="FGN14" s="31"/>
      <c r="FGO14" s="31"/>
      <c r="FGP14" s="31"/>
      <c r="FGQ14" s="31"/>
      <c r="FGR14" s="31"/>
      <c r="FGS14" s="31"/>
      <c r="FGT14" s="31"/>
      <c r="FGU14" s="31"/>
      <c r="FGV14" s="31"/>
      <c r="FGW14" s="31"/>
      <c r="FGX14" s="31"/>
      <c r="FGY14" s="31"/>
      <c r="FGZ14" s="31"/>
      <c r="FHA14" s="31"/>
      <c r="FHB14" s="31"/>
      <c r="FHC14" s="31"/>
      <c r="FHD14" s="31"/>
      <c r="FHE14" s="31"/>
      <c r="FHF14" s="31"/>
      <c r="FHG14" s="31"/>
      <c r="FHH14" s="31"/>
      <c r="FHI14" s="31"/>
      <c r="FHJ14" s="31"/>
      <c r="FHK14" s="31"/>
      <c r="FHL14" s="31"/>
      <c r="FHM14" s="31"/>
      <c r="FHN14" s="31"/>
      <c r="FHO14" s="31"/>
      <c r="FHP14" s="31"/>
      <c r="FHQ14" s="31"/>
      <c r="FHR14" s="31"/>
      <c r="FHS14" s="31"/>
      <c r="FHT14" s="31"/>
      <c r="FHU14" s="31"/>
      <c r="FHV14" s="31"/>
      <c r="FHW14" s="31"/>
      <c r="FHX14" s="31"/>
      <c r="FHY14" s="31"/>
      <c r="FHZ14" s="31"/>
      <c r="FIA14" s="31"/>
      <c r="FIB14" s="31"/>
      <c r="FIC14" s="31"/>
      <c r="FID14" s="31"/>
      <c r="FIE14" s="31"/>
      <c r="FIF14" s="31"/>
      <c r="FIG14" s="31"/>
      <c r="FIH14" s="31"/>
      <c r="FII14" s="31"/>
      <c r="FIJ14" s="31"/>
      <c r="FIK14" s="31"/>
      <c r="FIL14" s="31"/>
      <c r="FIM14" s="31"/>
      <c r="FIN14" s="31"/>
      <c r="FIO14" s="31"/>
      <c r="FIP14" s="31"/>
      <c r="FIQ14" s="31"/>
      <c r="FIR14" s="31"/>
      <c r="FIS14" s="31"/>
      <c r="FIT14" s="31"/>
      <c r="FIU14" s="31"/>
      <c r="FIV14" s="31"/>
      <c r="FIW14" s="31"/>
      <c r="FIX14" s="31"/>
      <c r="FIY14" s="31"/>
      <c r="FIZ14" s="31"/>
      <c r="FJA14" s="31"/>
      <c r="FJB14" s="31"/>
      <c r="FJC14" s="31"/>
      <c r="FJD14" s="31"/>
      <c r="FJE14" s="31"/>
      <c r="FJF14" s="31"/>
      <c r="FJG14" s="31"/>
      <c r="FJH14" s="31"/>
      <c r="FJI14" s="31"/>
      <c r="FJJ14" s="31"/>
      <c r="FJK14" s="31"/>
      <c r="FJL14" s="31"/>
      <c r="FJM14" s="31"/>
      <c r="FJN14" s="31"/>
      <c r="FJO14" s="31"/>
      <c r="FJP14" s="31"/>
      <c r="FJQ14" s="31"/>
      <c r="FJR14" s="31"/>
      <c r="FJS14" s="31"/>
      <c r="FJT14" s="31"/>
      <c r="FJU14" s="31"/>
      <c r="FJV14" s="31"/>
      <c r="FJW14" s="31"/>
      <c r="FJX14" s="31"/>
      <c r="FJY14" s="31"/>
      <c r="FJZ14" s="31"/>
      <c r="FKA14" s="31"/>
      <c r="FKB14" s="31"/>
      <c r="FKC14" s="31"/>
      <c r="FKD14" s="31"/>
      <c r="FKE14" s="31"/>
      <c r="FKF14" s="31"/>
      <c r="FKG14" s="31"/>
      <c r="FKH14" s="31"/>
      <c r="FKI14" s="31"/>
      <c r="FKJ14" s="31"/>
      <c r="FKK14" s="31"/>
      <c r="FKL14" s="31"/>
      <c r="FKM14" s="31"/>
      <c r="FKN14" s="31"/>
      <c r="FKO14" s="31"/>
      <c r="FKP14" s="31"/>
      <c r="FKQ14" s="31"/>
      <c r="FKR14" s="31"/>
      <c r="FKS14" s="31"/>
      <c r="FKT14" s="31"/>
      <c r="FKU14" s="31"/>
      <c r="FKV14" s="31"/>
      <c r="FKW14" s="31"/>
      <c r="FKX14" s="31"/>
      <c r="FKY14" s="31"/>
      <c r="FKZ14" s="31"/>
      <c r="FLA14" s="31"/>
      <c r="FLB14" s="31"/>
      <c r="FLC14" s="31"/>
      <c r="FLD14" s="31"/>
      <c r="FLE14" s="31"/>
      <c r="FLF14" s="31"/>
      <c r="FLG14" s="31"/>
      <c r="FLH14" s="31"/>
      <c r="FLI14" s="31"/>
      <c r="FLJ14" s="31"/>
      <c r="FLK14" s="31"/>
      <c r="FLL14" s="31"/>
      <c r="FLM14" s="31"/>
      <c r="FLN14" s="31"/>
      <c r="FLO14" s="31"/>
      <c r="FLP14" s="31"/>
      <c r="FLQ14" s="31"/>
      <c r="FLR14" s="31"/>
      <c r="FLS14" s="31"/>
      <c r="FLT14" s="31"/>
      <c r="FLU14" s="31"/>
      <c r="FLV14" s="31"/>
      <c r="FLW14" s="31"/>
      <c r="FLX14" s="31"/>
      <c r="FLY14" s="31"/>
      <c r="FLZ14" s="31"/>
      <c r="FMA14" s="31"/>
      <c r="FMB14" s="31"/>
      <c r="FMC14" s="31"/>
      <c r="FMD14" s="31"/>
      <c r="FME14" s="31"/>
      <c r="FMF14" s="31"/>
      <c r="FMG14" s="31"/>
      <c r="FMH14" s="31"/>
      <c r="FMI14" s="31"/>
      <c r="FMJ14" s="31"/>
      <c r="FMK14" s="31"/>
      <c r="FML14" s="31"/>
      <c r="FMM14" s="31"/>
      <c r="FMN14" s="31"/>
      <c r="FMO14" s="31"/>
      <c r="FMP14" s="31"/>
      <c r="FMQ14" s="31"/>
      <c r="FMR14" s="31"/>
      <c r="FMS14" s="31"/>
      <c r="FMT14" s="31"/>
      <c r="FMU14" s="31"/>
      <c r="FMV14" s="31"/>
      <c r="FMW14" s="31"/>
      <c r="FMX14" s="31"/>
      <c r="FMY14" s="31"/>
      <c r="FMZ14" s="31"/>
      <c r="FNA14" s="31"/>
      <c r="FNB14" s="31"/>
      <c r="FNC14" s="31"/>
      <c r="FND14" s="31"/>
      <c r="FNE14" s="31"/>
      <c r="FNF14" s="31"/>
      <c r="FNG14" s="31"/>
      <c r="FNH14" s="31"/>
      <c r="FNI14" s="31"/>
      <c r="FNJ14" s="31"/>
      <c r="FNK14" s="31"/>
      <c r="FNL14" s="31"/>
      <c r="FNM14" s="31"/>
      <c r="FNN14" s="31"/>
      <c r="FNO14" s="31"/>
      <c r="FNP14" s="31"/>
      <c r="FNQ14" s="31"/>
      <c r="FNR14" s="31"/>
      <c r="FNS14" s="31"/>
      <c r="FNT14" s="31"/>
      <c r="FNU14" s="31"/>
      <c r="FNV14" s="31"/>
      <c r="FNW14" s="31"/>
      <c r="FNX14" s="31"/>
      <c r="FNY14" s="31"/>
      <c r="FNZ14" s="31"/>
      <c r="FOA14" s="31"/>
      <c r="FOB14" s="31"/>
      <c r="FOC14" s="31"/>
      <c r="FOD14" s="31"/>
      <c r="FOE14" s="31"/>
      <c r="FOF14" s="31"/>
      <c r="FOG14" s="31"/>
      <c r="FOH14" s="31"/>
      <c r="FOI14" s="31"/>
      <c r="FOJ14" s="31"/>
      <c r="FOK14" s="31"/>
      <c r="FOL14" s="31"/>
      <c r="FOM14" s="31"/>
      <c r="FON14" s="31"/>
      <c r="FOO14" s="31"/>
      <c r="FOP14" s="31"/>
      <c r="FOQ14" s="31"/>
      <c r="FOR14" s="31"/>
      <c r="FOS14" s="31"/>
      <c r="FOT14" s="31"/>
      <c r="FOU14" s="31"/>
      <c r="FOV14" s="31"/>
      <c r="FOW14" s="31"/>
      <c r="FOX14" s="31"/>
      <c r="FOY14" s="31"/>
      <c r="FOZ14" s="31"/>
      <c r="FPA14" s="31"/>
      <c r="FPB14" s="31"/>
      <c r="FPC14" s="31"/>
      <c r="FPD14" s="31"/>
      <c r="FPE14" s="31"/>
      <c r="FPF14" s="31"/>
      <c r="FPG14" s="31"/>
      <c r="FPH14" s="31"/>
      <c r="FPI14" s="31"/>
      <c r="FPJ14" s="31"/>
      <c r="FPK14" s="31"/>
      <c r="FPL14" s="31"/>
      <c r="FPM14" s="31"/>
      <c r="FPN14" s="31"/>
      <c r="FPO14" s="31"/>
      <c r="FPP14" s="31"/>
      <c r="FPQ14" s="31"/>
      <c r="FPR14" s="31"/>
      <c r="FPS14" s="31"/>
      <c r="FPT14" s="31"/>
      <c r="FPU14" s="31"/>
      <c r="FPV14" s="31"/>
      <c r="FPW14" s="31"/>
      <c r="FPX14" s="31"/>
      <c r="FPY14" s="31"/>
      <c r="FPZ14" s="31"/>
      <c r="FQA14" s="31"/>
      <c r="FQB14" s="31"/>
      <c r="FQC14" s="31"/>
      <c r="FQD14" s="31"/>
      <c r="FQE14" s="31"/>
      <c r="FQF14" s="31"/>
      <c r="FQG14" s="31"/>
      <c r="FQH14" s="31"/>
      <c r="FQI14" s="31"/>
      <c r="FQJ14" s="31"/>
      <c r="FQK14" s="31"/>
      <c r="FQL14" s="31"/>
      <c r="FQM14" s="31"/>
      <c r="FQN14" s="31"/>
      <c r="FQO14" s="31"/>
      <c r="FQP14" s="31"/>
      <c r="FQQ14" s="31"/>
      <c r="FQR14" s="31"/>
      <c r="FQS14" s="31"/>
      <c r="FQT14" s="31"/>
      <c r="FQU14" s="31"/>
      <c r="FQV14" s="31"/>
      <c r="FQW14" s="31"/>
      <c r="FQX14" s="31"/>
      <c r="FQY14" s="31"/>
      <c r="FQZ14" s="31"/>
      <c r="FRA14" s="31"/>
      <c r="FRB14" s="31"/>
      <c r="FRC14" s="31"/>
      <c r="FRD14" s="31"/>
      <c r="FRE14" s="31"/>
      <c r="FRF14" s="31"/>
      <c r="FRG14" s="31"/>
      <c r="FRH14" s="31"/>
      <c r="FRI14" s="31"/>
      <c r="FRJ14" s="31"/>
      <c r="FRK14" s="31"/>
      <c r="FRL14" s="31"/>
      <c r="FRM14" s="31"/>
      <c r="FRN14" s="31"/>
      <c r="FRO14" s="31"/>
      <c r="FRP14" s="31"/>
      <c r="FRQ14" s="31"/>
      <c r="FRR14" s="31"/>
      <c r="FRS14" s="31"/>
      <c r="FRT14" s="31"/>
      <c r="FRU14" s="31"/>
      <c r="FRV14" s="31"/>
      <c r="FRW14" s="31"/>
      <c r="FRX14" s="31"/>
      <c r="FRY14" s="31"/>
      <c r="FRZ14" s="31"/>
      <c r="FSA14" s="31"/>
      <c r="FSB14" s="31"/>
      <c r="FSC14" s="31"/>
      <c r="FSD14" s="31"/>
      <c r="FSE14" s="31"/>
      <c r="FSF14" s="31"/>
      <c r="FSG14" s="31"/>
      <c r="FSH14" s="31"/>
      <c r="FSI14" s="31"/>
      <c r="FSJ14" s="31"/>
      <c r="FSK14" s="31"/>
      <c r="FSL14" s="31"/>
      <c r="FSM14" s="31"/>
      <c r="FSN14" s="31"/>
      <c r="FSO14" s="31"/>
      <c r="FSP14" s="31"/>
      <c r="FSQ14" s="31"/>
      <c r="FSR14" s="31"/>
      <c r="FSS14" s="31"/>
      <c r="FST14" s="31"/>
      <c r="FSU14" s="31"/>
      <c r="FSV14" s="31"/>
      <c r="FSW14" s="31"/>
      <c r="FSX14" s="31"/>
      <c r="FSY14" s="31"/>
      <c r="FSZ14" s="31"/>
      <c r="FTA14" s="31"/>
      <c r="FTB14" s="31"/>
      <c r="FTC14" s="31"/>
      <c r="FTD14" s="31"/>
      <c r="FTE14" s="31"/>
      <c r="FTF14" s="31"/>
      <c r="FTG14" s="31"/>
      <c r="FTH14" s="31"/>
      <c r="FTI14" s="31"/>
      <c r="FTJ14" s="31"/>
      <c r="FTK14" s="31"/>
      <c r="FTL14" s="31"/>
      <c r="FTM14" s="31"/>
      <c r="FTN14" s="31"/>
      <c r="FTO14" s="31"/>
      <c r="FTP14" s="31"/>
      <c r="FTQ14" s="31"/>
      <c r="FTR14" s="31"/>
      <c r="FTS14" s="31"/>
      <c r="FTT14" s="31"/>
      <c r="FTU14" s="31"/>
      <c r="FTV14" s="31"/>
      <c r="FTW14" s="31"/>
      <c r="FTX14" s="31"/>
      <c r="FTY14" s="31"/>
      <c r="FTZ14" s="31"/>
      <c r="FUA14" s="31"/>
      <c r="FUB14" s="31"/>
      <c r="FUC14" s="31"/>
      <c r="FUD14" s="31"/>
      <c r="FUE14" s="31"/>
      <c r="FUF14" s="31"/>
      <c r="FUG14" s="31"/>
      <c r="FUH14" s="31"/>
      <c r="FUI14" s="31"/>
      <c r="FUJ14" s="31"/>
      <c r="FUK14" s="31"/>
      <c r="FUL14" s="31"/>
      <c r="FUM14" s="31"/>
      <c r="FUN14" s="31"/>
      <c r="FUO14" s="31"/>
      <c r="FUP14" s="31"/>
      <c r="FUQ14" s="31"/>
      <c r="FUR14" s="31"/>
      <c r="FUS14" s="31"/>
      <c r="FUT14" s="31"/>
      <c r="FUU14" s="31"/>
      <c r="FUV14" s="31"/>
      <c r="FUW14" s="31"/>
      <c r="FUX14" s="31"/>
      <c r="FUY14" s="31"/>
      <c r="FUZ14" s="31"/>
      <c r="FVA14" s="31"/>
      <c r="FVB14" s="31"/>
      <c r="FVC14" s="31"/>
      <c r="FVD14" s="31"/>
      <c r="FVE14" s="31"/>
      <c r="FVF14" s="31"/>
      <c r="FVG14" s="31"/>
      <c r="FVH14" s="31"/>
      <c r="FVI14" s="31"/>
      <c r="FVJ14" s="31"/>
      <c r="FVK14" s="31"/>
      <c r="FVL14" s="31"/>
      <c r="FVM14" s="31"/>
      <c r="FVN14" s="31"/>
      <c r="FVO14" s="31"/>
      <c r="FVP14" s="31"/>
      <c r="FVQ14" s="31"/>
      <c r="FVR14" s="31"/>
      <c r="FVS14" s="31"/>
      <c r="FVT14" s="31"/>
      <c r="FVU14" s="31"/>
      <c r="FVV14" s="31"/>
      <c r="FVW14" s="31"/>
      <c r="FVX14" s="31"/>
      <c r="FVY14" s="31"/>
      <c r="FVZ14" s="31"/>
      <c r="FWA14" s="31"/>
      <c r="FWB14" s="31"/>
      <c r="FWC14" s="31"/>
      <c r="FWD14" s="31"/>
      <c r="FWE14" s="31"/>
      <c r="FWF14" s="31"/>
      <c r="FWG14" s="31"/>
      <c r="FWH14" s="31"/>
      <c r="FWI14" s="31"/>
      <c r="FWJ14" s="31"/>
      <c r="FWK14" s="31"/>
      <c r="FWL14" s="31"/>
      <c r="FWM14" s="31"/>
      <c r="FWN14" s="31"/>
      <c r="FWO14" s="31"/>
      <c r="FWP14" s="31"/>
      <c r="FWQ14" s="31"/>
      <c r="FWR14" s="31"/>
      <c r="FWS14" s="31"/>
      <c r="FWT14" s="31"/>
      <c r="FWU14" s="31"/>
      <c r="FWV14" s="31"/>
      <c r="FWW14" s="31"/>
      <c r="FWX14" s="31"/>
      <c r="FWY14" s="31"/>
      <c r="FWZ14" s="31"/>
      <c r="FXA14" s="31"/>
      <c r="FXB14" s="31"/>
      <c r="FXC14" s="31"/>
      <c r="FXD14" s="31"/>
      <c r="FXE14" s="31"/>
      <c r="FXF14" s="31"/>
      <c r="FXG14" s="31"/>
      <c r="FXH14" s="31"/>
      <c r="FXI14" s="31"/>
      <c r="FXJ14" s="31"/>
      <c r="FXK14" s="31"/>
      <c r="FXL14" s="31"/>
      <c r="FXM14" s="31"/>
      <c r="FXN14" s="31"/>
      <c r="FXO14" s="31"/>
      <c r="FXP14" s="31"/>
      <c r="FXQ14" s="31"/>
      <c r="FXR14" s="31"/>
      <c r="FXS14" s="31"/>
      <c r="FXT14" s="31"/>
      <c r="FXU14" s="31"/>
      <c r="FXV14" s="31"/>
      <c r="FXW14" s="31"/>
      <c r="FXX14" s="31"/>
      <c r="FXY14" s="31"/>
      <c r="FXZ14" s="31"/>
      <c r="FYA14" s="31"/>
      <c r="FYB14" s="31"/>
      <c r="FYC14" s="31"/>
      <c r="FYD14" s="31"/>
      <c r="FYE14" s="31"/>
      <c r="FYF14" s="31"/>
      <c r="FYG14" s="31"/>
      <c r="FYH14" s="31"/>
      <c r="FYI14" s="31"/>
      <c r="FYJ14" s="31"/>
      <c r="FYK14" s="31"/>
      <c r="FYL14" s="31"/>
      <c r="FYM14" s="31"/>
      <c r="FYN14" s="31"/>
      <c r="FYO14" s="31"/>
      <c r="FYP14" s="31"/>
      <c r="FYQ14" s="31"/>
      <c r="FYR14" s="31"/>
      <c r="FYS14" s="31"/>
      <c r="FYT14" s="31"/>
      <c r="FYU14" s="31"/>
      <c r="FYV14" s="31"/>
      <c r="FYW14" s="31"/>
      <c r="FYX14" s="31"/>
      <c r="FYY14" s="31"/>
      <c r="FYZ14" s="31"/>
      <c r="FZA14" s="31"/>
      <c r="FZB14" s="31"/>
      <c r="FZC14" s="31"/>
      <c r="FZD14" s="31"/>
      <c r="FZE14" s="31"/>
      <c r="FZF14" s="31"/>
      <c r="FZG14" s="31"/>
      <c r="FZH14" s="31"/>
      <c r="FZI14" s="31"/>
      <c r="FZJ14" s="31"/>
      <c r="FZK14" s="31"/>
      <c r="FZL14" s="31"/>
      <c r="FZM14" s="31"/>
      <c r="FZN14" s="31"/>
      <c r="FZO14" s="31"/>
      <c r="FZP14" s="31"/>
      <c r="FZQ14" s="31"/>
      <c r="FZR14" s="31"/>
      <c r="FZS14" s="31"/>
      <c r="FZT14" s="31"/>
      <c r="FZU14" s="31"/>
      <c r="FZV14" s="31"/>
      <c r="FZW14" s="31"/>
      <c r="FZX14" s="31"/>
      <c r="FZY14" s="31"/>
      <c r="FZZ14" s="31"/>
      <c r="GAA14" s="31"/>
      <c r="GAB14" s="31"/>
      <c r="GAC14" s="31"/>
      <c r="GAD14" s="31"/>
      <c r="GAE14" s="31"/>
      <c r="GAF14" s="31"/>
      <c r="GAG14" s="31"/>
      <c r="GAH14" s="31"/>
      <c r="GAI14" s="31"/>
      <c r="GAJ14" s="31"/>
      <c r="GAK14" s="31"/>
      <c r="GAL14" s="31"/>
      <c r="GAM14" s="31"/>
      <c r="GAN14" s="31"/>
      <c r="GAO14" s="31"/>
      <c r="GAP14" s="31"/>
      <c r="GAQ14" s="31"/>
      <c r="GAR14" s="31"/>
      <c r="GAS14" s="31"/>
      <c r="GAT14" s="31"/>
      <c r="GAU14" s="31"/>
      <c r="GAV14" s="31"/>
      <c r="GAW14" s="31"/>
      <c r="GAX14" s="31"/>
      <c r="GAY14" s="31"/>
      <c r="GAZ14" s="31"/>
      <c r="GBA14" s="31"/>
      <c r="GBB14" s="31"/>
      <c r="GBC14" s="31"/>
      <c r="GBD14" s="31"/>
      <c r="GBE14" s="31"/>
      <c r="GBF14" s="31"/>
      <c r="GBG14" s="31"/>
      <c r="GBH14" s="31"/>
      <c r="GBI14" s="31"/>
      <c r="GBJ14" s="31"/>
      <c r="GBK14" s="31"/>
      <c r="GBL14" s="31"/>
      <c r="GBM14" s="31"/>
      <c r="GBN14" s="31"/>
      <c r="GBO14" s="31"/>
      <c r="GBP14" s="31"/>
      <c r="GBQ14" s="31"/>
      <c r="GBR14" s="31"/>
      <c r="GBS14" s="31"/>
      <c r="GBT14" s="31"/>
      <c r="GBU14" s="31"/>
      <c r="GBV14" s="31"/>
      <c r="GBW14" s="31"/>
      <c r="GBX14" s="31"/>
      <c r="GBY14" s="31"/>
      <c r="GBZ14" s="31"/>
      <c r="GCA14" s="31"/>
      <c r="GCB14" s="31"/>
      <c r="GCC14" s="31"/>
      <c r="GCD14" s="31"/>
      <c r="GCE14" s="31"/>
      <c r="GCF14" s="31"/>
      <c r="GCG14" s="31"/>
      <c r="GCH14" s="31"/>
      <c r="GCI14" s="31"/>
      <c r="GCJ14" s="31"/>
      <c r="GCK14" s="31"/>
      <c r="GCL14" s="31"/>
      <c r="GCM14" s="31"/>
      <c r="GCN14" s="31"/>
      <c r="GCO14" s="31"/>
      <c r="GCP14" s="31"/>
      <c r="GCQ14" s="31"/>
      <c r="GCR14" s="31"/>
      <c r="GCS14" s="31"/>
      <c r="GCT14" s="31"/>
      <c r="GCU14" s="31"/>
      <c r="GCV14" s="31"/>
      <c r="GCW14" s="31"/>
      <c r="GCX14" s="31"/>
      <c r="GCY14" s="31"/>
      <c r="GCZ14" s="31"/>
      <c r="GDA14" s="31"/>
      <c r="GDB14" s="31"/>
      <c r="GDC14" s="31"/>
      <c r="GDD14" s="31"/>
      <c r="GDE14" s="31"/>
      <c r="GDF14" s="31"/>
      <c r="GDG14" s="31"/>
      <c r="GDH14" s="31"/>
      <c r="GDI14" s="31"/>
      <c r="GDJ14" s="31"/>
      <c r="GDK14" s="31"/>
      <c r="GDL14" s="31"/>
      <c r="GDM14" s="31"/>
      <c r="GDN14" s="31"/>
      <c r="GDO14" s="31"/>
      <c r="GDP14" s="31"/>
      <c r="GDQ14" s="31"/>
      <c r="GDR14" s="31"/>
      <c r="GDS14" s="31"/>
      <c r="GDT14" s="31"/>
      <c r="GDU14" s="31"/>
      <c r="GDV14" s="31"/>
      <c r="GDW14" s="31"/>
      <c r="GDX14" s="31"/>
      <c r="GDY14" s="31"/>
      <c r="GDZ14" s="31"/>
      <c r="GEA14" s="31"/>
      <c r="GEB14" s="31"/>
      <c r="GEC14" s="31"/>
      <c r="GED14" s="31"/>
      <c r="GEE14" s="31"/>
      <c r="GEF14" s="31"/>
      <c r="GEG14" s="31"/>
      <c r="GEH14" s="31"/>
      <c r="GEI14" s="31"/>
      <c r="GEJ14" s="31"/>
      <c r="GEK14" s="31"/>
      <c r="GEL14" s="31"/>
      <c r="GEM14" s="31"/>
      <c r="GEN14" s="31"/>
      <c r="GEO14" s="31"/>
      <c r="GEP14" s="31"/>
      <c r="GEQ14" s="31"/>
      <c r="GER14" s="31"/>
      <c r="GES14" s="31"/>
      <c r="GET14" s="31"/>
      <c r="GEU14" s="31"/>
      <c r="GEV14" s="31"/>
      <c r="GEW14" s="31"/>
      <c r="GEX14" s="31"/>
      <c r="GEY14" s="31"/>
      <c r="GEZ14" s="31"/>
      <c r="GFA14" s="31"/>
      <c r="GFB14" s="31"/>
      <c r="GFC14" s="31"/>
      <c r="GFD14" s="31"/>
      <c r="GFE14" s="31"/>
      <c r="GFF14" s="31"/>
      <c r="GFG14" s="31"/>
      <c r="GFH14" s="31"/>
      <c r="GFI14" s="31"/>
      <c r="GFJ14" s="31"/>
      <c r="GFK14" s="31"/>
      <c r="GFL14" s="31"/>
      <c r="GFM14" s="31"/>
      <c r="GFN14" s="31"/>
      <c r="GFO14" s="31"/>
      <c r="GFP14" s="31"/>
      <c r="GFQ14" s="31"/>
      <c r="GFR14" s="31"/>
      <c r="GFS14" s="31"/>
      <c r="GFT14" s="31"/>
      <c r="GFU14" s="31"/>
      <c r="GFV14" s="31"/>
      <c r="GFW14" s="31"/>
      <c r="GFX14" s="31"/>
      <c r="GFY14" s="31"/>
      <c r="GFZ14" s="31"/>
      <c r="GGA14" s="31"/>
      <c r="GGB14" s="31"/>
      <c r="GGC14" s="31"/>
      <c r="GGD14" s="31"/>
      <c r="GGE14" s="31"/>
      <c r="GGF14" s="31"/>
      <c r="GGG14" s="31"/>
      <c r="GGH14" s="31"/>
      <c r="GGI14" s="31"/>
      <c r="GGJ14" s="31"/>
      <c r="GGK14" s="31"/>
      <c r="GGL14" s="31"/>
      <c r="GGM14" s="31"/>
      <c r="GGN14" s="31"/>
      <c r="GGO14" s="31"/>
      <c r="GGP14" s="31"/>
      <c r="GGQ14" s="31"/>
      <c r="GGR14" s="31"/>
      <c r="GGS14" s="31"/>
      <c r="GGT14" s="31"/>
      <c r="GGU14" s="31"/>
      <c r="GGV14" s="31"/>
      <c r="GGW14" s="31"/>
      <c r="GGX14" s="31"/>
      <c r="GGY14" s="31"/>
      <c r="GGZ14" s="31"/>
      <c r="GHA14" s="31"/>
      <c r="GHB14" s="31"/>
      <c r="GHC14" s="31"/>
      <c r="GHD14" s="31"/>
      <c r="GHE14" s="31"/>
      <c r="GHF14" s="31"/>
      <c r="GHG14" s="31"/>
      <c r="GHH14" s="31"/>
      <c r="GHI14" s="31"/>
      <c r="GHJ14" s="31"/>
      <c r="GHK14" s="31"/>
      <c r="GHL14" s="31"/>
      <c r="GHM14" s="31"/>
      <c r="GHN14" s="31"/>
      <c r="GHO14" s="31"/>
      <c r="GHP14" s="31"/>
      <c r="GHQ14" s="31"/>
      <c r="GHR14" s="31"/>
      <c r="GHS14" s="31"/>
      <c r="GHT14" s="31"/>
      <c r="GHU14" s="31"/>
      <c r="GHV14" s="31"/>
      <c r="GHW14" s="31"/>
      <c r="GHX14" s="31"/>
      <c r="GHY14" s="31"/>
      <c r="GHZ14" s="31"/>
      <c r="GIA14" s="31"/>
      <c r="GIB14" s="31"/>
      <c r="GIC14" s="31"/>
      <c r="GID14" s="31"/>
      <c r="GIE14" s="31"/>
      <c r="GIF14" s="31"/>
      <c r="GIG14" s="31"/>
      <c r="GIH14" s="31"/>
      <c r="GII14" s="31"/>
      <c r="GIJ14" s="31"/>
      <c r="GIK14" s="31"/>
      <c r="GIL14" s="31"/>
      <c r="GIM14" s="31"/>
      <c r="GIN14" s="31"/>
      <c r="GIO14" s="31"/>
      <c r="GIP14" s="31"/>
      <c r="GIQ14" s="31"/>
      <c r="GIR14" s="31"/>
      <c r="GIS14" s="31"/>
      <c r="GIT14" s="31"/>
      <c r="GIU14" s="31"/>
      <c r="GIV14" s="31"/>
      <c r="GIW14" s="31"/>
      <c r="GIX14" s="31"/>
      <c r="GIY14" s="31"/>
      <c r="GIZ14" s="31"/>
      <c r="GJA14" s="31"/>
      <c r="GJB14" s="31"/>
      <c r="GJC14" s="31"/>
      <c r="GJD14" s="31"/>
      <c r="GJE14" s="31"/>
      <c r="GJF14" s="31"/>
      <c r="GJG14" s="31"/>
      <c r="GJH14" s="31"/>
      <c r="GJI14" s="31"/>
      <c r="GJJ14" s="31"/>
      <c r="GJK14" s="31"/>
      <c r="GJL14" s="31"/>
      <c r="GJM14" s="31"/>
      <c r="GJN14" s="31"/>
      <c r="GJO14" s="31"/>
      <c r="GJP14" s="31"/>
      <c r="GJQ14" s="31"/>
      <c r="GJR14" s="31"/>
      <c r="GJS14" s="31"/>
      <c r="GJT14" s="31"/>
      <c r="GJU14" s="31"/>
      <c r="GJV14" s="31"/>
      <c r="GJW14" s="31"/>
      <c r="GJX14" s="31"/>
      <c r="GJY14" s="31"/>
      <c r="GJZ14" s="31"/>
      <c r="GKA14" s="31"/>
      <c r="GKB14" s="31"/>
      <c r="GKC14" s="31"/>
      <c r="GKD14" s="31"/>
      <c r="GKE14" s="31"/>
      <c r="GKF14" s="31"/>
      <c r="GKG14" s="31"/>
      <c r="GKH14" s="31"/>
      <c r="GKI14" s="31"/>
      <c r="GKJ14" s="31"/>
      <c r="GKK14" s="31"/>
      <c r="GKL14" s="31"/>
      <c r="GKM14" s="31"/>
      <c r="GKN14" s="31"/>
      <c r="GKO14" s="31"/>
      <c r="GKP14" s="31"/>
      <c r="GKQ14" s="31"/>
      <c r="GKR14" s="31"/>
      <c r="GKS14" s="31"/>
      <c r="GKT14" s="31"/>
      <c r="GKU14" s="31"/>
      <c r="GKV14" s="31"/>
      <c r="GKW14" s="31"/>
      <c r="GKX14" s="31"/>
      <c r="GKY14" s="31"/>
      <c r="GKZ14" s="31"/>
      <c r="GLA14" s="31"/>
      <c r="GLB14" s="31"/>
      <c r="GLC14" s="31"/>
      <c r="GLD14" s="31"/>
      <c r="GLE14" s="31"/>
      <c r="GLF14" s="31"/>
      <c r="GLG14" s="31"/>
      <c r="GLH14" s="31"/>
      <c r="GLI14" s="31"/>
      <c r="GLJ14" s="31"/>
      <c r="GLK14" s="31"/>
      <c r="GLL14" s="31"/>
      <c r="GLM14" s="31"/>
      <c r="GLN14" s="31"/>
      <c r="GLO14" s="31"/>
      <c r="GLP14" s="31"/>
      <c r="GLQ14" s="31"/>
      <c r="GLR14" s="31"/>
      <c r="GLS14" s="31"/>
      <c r="GLT14" s="31"/>
      <c r="GLU14" s="31"/>
      <c r="GLV14" s="31"/>
      <c r="GLW14" s="31"/>
      <c r="GLX14" s="31"/>
      <c r="GLY14" s="31"/>
      <c r="GLZ14" s="31"/>
      <c r="GMA14" s="31"/>
      <c r="GMB14" s="31"/>
      <c r="GMC14" s="31"/>
      <c r="GMD14" s="31"/>
      <c r="GME14" s="31"/>
      <c r="GMF14" s="31"/>
      <c r="GMG14" s="31"/>
      <c r="GMH14" s="31"/>
      <c r="GMI14" s="31"/>
      <c r="GMJ14" s="31"/>
      <c r="GMK14" s="31"/>
      <c r="GML14" s="31"/>
      <c r="GMM14" s="31"/>
      <c r="GMN14" s="31"/>
      <c r="GMO14" s="31"/>
      <c r="GMP14" s="31"/>
      <c r="GMQ14" s="31"/>
      <c r="GMR14" s="31"/>
      <c r="GMS14" s="31"/>
      <c r="GMT14" s="31"/>
      <c r="GMU14" s="31"/>
      <c r="GMV14" s="31"/>
      <c r="GMW14" s="31"/>
      <c r="GMX14" s="31"/>
      <c r="GMY14" s="31"/>
      <c r="GMZ14" s="31"/>
      <c r="GNA14" s="31"/>
      <c r="GNB14" s="31"/>
      <c r="GNC14" s="31"/>
      <c r="GND14" s="31"/>
      <c r="GNE14" s="31"/>
      <c r="GNF14" s="31"/>
      <c r="GNG14" s="31"/>
      <c r="GNH14" s="31"/>
      <c r="GNI14" s="31"/>
      <c r="GNJ14" s="31"/>
      <c r="GNK14" s="31"/>
      <c r="GNL14" s="31"/>
      <c r="GNM14" s="31"/>
      <c r="GNN14" s="31"/>
      <c r="GNO14" s="31"/>
      <c r="GNP14" s="31"/>
      <c r="GNQ14" s="31"/>
      <c r="GNR14" s="31"/>
      <c r="GNS14" s="31"/>
      <c r="GNT14" s="31"/>
      <c r="GNU14" s="31"/>
      <c r="GNV14" s="31"/>
      <c r="GNW14" s="31"/>
      <c r="GNX14" s="31"/>
      <c r="GNY14" s="31"/>
      <c r="GNZ14" s="31"/>
      <c r="GOA14" s="31"/>
      <c r="GOB14" s="31"/>
      <c r="GOC14" s="31"/>
      <c r="GOD14" s="31"/>
      <c r="GOE14" s="31"/>
      <c r="GOF14" s="31"/>
      <c r="GOG14" s="31"/>
      <c r="GOH14" s="31"/>
      <c r="GOI14" s="31"/>
      <c r="GOJ14" s="31"/>
      <c r="GOK14" s="31"/>
      <c r="GOL14" s="31"/>
      <c r="GOM14" s="31"/>
      <c r="GON14" s="31"/>
      <c r="GOO14" s="31"/>
      <c r="GOP14" s="31"/>
      <c r="GOQ14" s="31"/>
      <c r="GOR14" s="31"/>
      <c r="GOS14" s="31"/>
      <c r="GOT14" s="31"/>
      <c r="GOU14" s="31"/>
      <c r="GOV14" s="31"/>
      <c r="GOW14" s="31"/>
      <c r="GOX14" s="31"/>
      <c r="GOY14" s="31"/>
      <c r="GOZ14" s="31"/>
      <c r="GPA14" s="31"/>
      <c r="GPB14" s="31"/>
      <c r="GPC14" s="31"/>
      <c r="GPD14" s="31"/>
      <c r="GPE14" s="31"/>
      <c r="GPF14" s="31"/>
      <c r="GPG14" s="31"/>
      <c r="GPH14" s="31"/>
      <c r="GPI14" s="31"/>
      <c r="GPJ14" s="31"/>
      <c r="GPK14" s="31"/>
      <c r="GPL14" s="31"/>
      <c r="GPM14" s="31"/>
      <c r="GPN14" s="31"/>
      <c r="GPO14" s="31"/>
      <c r="GPP14" s="31"/>
      <c r="GPQ14" s="31"/>
      <c r="GPR14" s="31"/>
      <c r="GPS14" s="31"/>
      <c r="GPT14" s="31"/>
      <c r="GPU14" s="31"/>
      <c r="GPV14" s="31"/>
      <c r="GPW14" s="31"/>
      <c r="GPX14" s="31"/>
      <c r="GPY14" s="31"/>
      <c r="GPZ14" s="31"/>
      <c r="GQA14" s="31"/>
      <c r="GQB14" s="31"/>
      <c r="GQC14" s="31"/>
      <c r="GQD14" s="31"/>
      <c r="GQE14" s="31"/>
      <c r="GQF14" s="31"/>
      <c r="GQG14" s="31"/>
      <c r="GQH14" s="31"/>
      <c r="GQI14" s="31"/>
      <c r="GQJ14" s="31"/>
      <c r="GQK14" s="31"/>
      <c r="GQL14" s="31"/>
      <c r="GQM14" s="31"/>
      <c r="GQN14" s="31"/>
      <c r="GQO14" s="31"/>
      <c r="GQP14" s="31"/>
      <c r="GQQ14" s="31"/>
      <c r="GQR14" s="31"/>
      <c r="GQS14" s="31"/>
      <c r="GQT14" s="31"/>
      <c r="GQU14" s="31"/>
      <c r="GQV14" s="31"/>
      <c r="GQW14" s="31"/>
      <c r="GQX14" s="31"/>
      <c r="GQY14" s="31"/>
      <c r="GQZ14" s="31"/>
      <c r="GRA14" s="31"/>
      <c r="GRB14" s="31"/>
      <c r="GRC14" s="31"/>
      <c r="GRD14" s="31"/>
      <c r="GRE14" s="31"/>
      <c r="GRF14" s="31"/>
      <c r="GRG14" s="31"/>
      <c r="GRH14" s="31"/>
      <c r="GRI14" s="31"/>
      <c r="GRJ14" s="31"/>
      <c r="GRK14" s="31"/>
      <c r="GRL14" s="31"/>
      <c r="GRM14" s="31"/>
      <c r="GRN14" s="31"/>
      <c r="GRO14" s="31"/>
      <c r="GRP14" s="31"/>
      <c r="GRQ14" s="31"/>
      <c r="GRR14" s="31"/>
      <c r="GRS14" s="31"/>
      <c r="GRT14" s="31"/>
      <c r="GRU14" s="31"/>
      <c r="GRV14" s="31"/>
      <c r="GRW14" s="31"/>
      <c r="GRX14" s="31"/>
      <c r="GRY14" s="31"/>
      <c r="GRZ14" s="31"/>
      <c r="GSA14" s="31"/>
      <c r="GSB14" s="31"/>
      <c r="GSC14" s="31"/>
      <c r="GSD14" s="31"/>
      <c r="GSE14" s="31"/>
      <c r="GSF14" s="31"/>
      <c r="GSG14" s="31"/>
      <c r="GSH14" s="31"/>
      <c r="GSI14" s="31"/>
      <c r="GSJ14" s="31"/>
      <c r="GSK14" s="31"/>
      <c r="GSL14" s="31"/>
      <c r="GSM14" s="31"/>
      <c r="GSN14" s="31"/>
      <c r="GSO14" s="31"/>
      <c r="GSP14" s="31"/>
      <c r="GSQ14" s="31"/>
      <c r="GSR14" s="31"/>
      <c r="GSS14" s="31"/>
      <c r="GST14" s="31"/>
      <c r="GSU14" s="31"/>
      <c r="GSV14" s="31"/>
      <c r="GSW14" s="31"/>
      <c r="GSX14" s="31"/>
      <c r="GSY14" s="31"/>
      <c r="GSZ14" s="31"/>
      <c r="GTA14" s="31"/>
      <c r="GTB14" s="31"/>
      <c r="GTC14" s="31"/>
      <c r="GTD14" s="31"/>
      <c r="GTE14" s="31"/>
      <c r="GTF14" s="31"/>
      <c r="GTG14" s="31"/>
      <c r="GTH14" s="31"/>
      <c r="GTI14" s="31"/>
      <c r="GTJ14" s="31"/>
      <c r="GTK14" s="31"/>
      <c r="GTL14" s="31"/>
      <c r="GTM14" s="31"/>
      <c r="GTN14" s="31"/>
      <c r="GTO14" s="31"/>
      <c r="GTP14" s="31"/>
      <c r="GTQ14" s="31"/>
      <c r="GTR14" s="31"/>
      <c r="GTS14" s="31"/>
      <c r="GTT14" s="31"/>
      <c r="GTU14" s="31"/>
      <c r="GTV14" s="31"/>
      <c r="GTW14" s="31"/>
      <c r="GTX14" s="31"/>
      <c r="GTY14" s="31"/>
      <c r="GTZ14" s="31"/>
      <c r="GUA14" s="31"/>
      <c r="GUB14" s="31"/>
      <c r="GUC14" s="31"/>
      <c r="GUD14" s="31"/>
      <c r="GUE14" s="31"/>
      <c r="GUF14" s="31"/>
      <c r="GUG14" s="31"/>
      <c r="GUH14" s="31"/>
      <c r="GUI14" s="31"/>
      <c r="GUJ14" s="31"/>
      <c r="GUK14" s="31"/>
      <c r="GUL14" s="31"/>
      <c r="GUM14" s="31"/>
      <c r="GUN14" s="31"/>
      <c r="GUO14" s="31"/>
      <c r="GUP14" s="31"/>
      <c r="GUQ14" s="31"/>
      <c r="GUR14" s="31"/>
      <c r="GUS14" s="31"/>
      <c r="GUT14" s="31"/>
      <c r="GUU14" s="31"/>
      <c r="GUV14" s="31"/>
      <c r="GUW14" s="31"/>
      <c r="GUX14" s="31"/>
      <c r="GUY14" s="31"/>
      <c r="GUZ14" s="31"/>
      <c r="GVA14" s="31"/>
      <c r="GVB14" s="31"/>
      <c r="GVC14" s="31"/>
      <c r="GVD14" s="31"/>
      <c r="GVE14" s="31"/>
      <c r="GVF14" s="31"/>
      <c r="GVG14" s="31"/>
      <c r="GVH14" s="31"/>
      <c r="GVI14" s="31"/>
      <c r="GVJ14" s="31"/>
      <c r="GVK14" s="31"/>
      <c r="GVL14" s="31"/>
      <c r="GVM14" s="31"/>
      <c r="GVN14" s="31"/>
      <c r="GVO14" s="31"/>
      <c r="GVP14" s="31"/>
      <c r="GVQ14" s="31"/>
      <c r="GVR14" s="31"/>
      <c r="GVS14" s="31"/>
      <c r="GVT14" s="31"/>
      <c r="GVU14" s="31"/>
      <c r="GVV14" s="31"/>
      <c r="GVW14" s="31"/>
      <c r="GVX14" s="31"/>
      <c r="GVY14" s="31"/>
      <c r="GVZ14" s="31"/>
      <c r="GWA14" s="31"/>
      <c r="GWB14" s="31"/>
      <c r="GWC14" s="31"/>
      <c r="GWD14" s="31"/>
      <c r="GWE14" s="31"/>
      <c r="GWF14" s="31"/>
      <c r="GWG14" s="31"/>
      <c r="GWH14" s="31"/>
      <c r="GWI14" s="31"/>
      <c r="GWJ14" s="31"/>
      <c r="GWK14" s="31"/>
      <c r="GWL14" s="31"/>
      <c r="GWM14" s="31"/>
      <c r="GWN14" s="31"/>
      <c r="GWO14" s="31"/>
      <c r="GWP14" s="31"/>
      <c r="GWQ14" s="31"/>
      <c r="GWR14" s="31"/>
      <c r="GWS14" s="31"/>
      <c r="GWT14" s="31"/>
      <c r="GWU14" s="31"/>
      <c r="GWV14" s="31"/>
      <c r="GWW14" s="31"/>
      <c r="GWX14" s="31"/>
      <c r="GWY14" s="31"/>
      <c r="GWZ14" s="31"/>
      <c r="GXA14" s="31"/>
      <c r="GXB14" s="31"/>
      <c r="GXC14" s="31"/>
      <c r="GXD14" s="31"/>
      <c r="GXE14" s="31"/>
      <c r="GXF14" s="31"/>
      <c r="GXG14" s="31"/>
      <c r="GXH14" s="31"/>
      <c r="GXI14" s="31"/>
      <c r="GXJ14" s="31"/>
      <c r="GXK14" s="31"/>
      <c r="GXL14" s="31"/>
      <c r="GXM14" s="31"/>
      <c r="GXN14" s="31"/>
      <c r="GXO14" s="31"/>
      <c r="GXP14" s="31"/>
      <c r="GXQ14" s="31"/>
      <c r="GXR14" s="31"/>
      <c r="GXS14" s="31"/>
      <c r="GXT14" s="31"/>
      <c r="GXU14" s="31"/>
      <c r="GXV14" s="31"/>
      <c r="GXW14" s="31"/>
      <c r="GXX14" s="31"/>
      <c r="GXY14" s="31"/>
      <c r="GXZ14" s="31"/>
      <c r="GYA14" s="31"/>
      <c r="GYB14" s="31"/>
      <c r="GYC14" s="31"/>
      <c r="GYD14" s="31"/>
      <c r="GYE14" s="31"/>
      <c r="GYF14" s="31"/>
      <c r="GYG14" s="31"/>
      <c r="GYH14" s="31"/>
      <c r="GYI14" s="31"/>
      <c r="GYJ14" s="31"/>
      <c r="GYK14" s="31"/>
      <c r="GYL14" s="31"/>
      <c r="GYM14" s="31"/>
      <c r="GYN14" s="31"/>
      <c r="GYO14" s="31"/>
      <c r="GYP14" s="31"/>
      <c r="GYQ14" s="31"/>
      <c r="GYR14" s="31"/>
      <c r="GYS14" s="31"/>
      <c r="GYT14" s="31"/>
      <c r="GYU14" s="31"/>
      <c r="GYV14" s="31"/>
      <c r="GYW14" s="31"/>
      <c r="GYX14" s="31"/>
      <c r="GYY14" s="31"/>
      <c r="GYZ14" s="31"/>
      <c r="GZA14" s="31"/>
      <c r="GZB14" s="31"/>
      <c r="GZC14" s="31"/>
      <c r="GZD14" s="31"/>
      <c r="GZE14" s="31"/>
      <c r="GZF14" s="31"/>
      <c r="GZG14" s="31"/>
      <c r="GZH14" s="31"/>
      <c r="GZI14" s="31"/>
      <c r="GZJ14" s="31"/>
      <c r="GZK14" s="31"/>
      <c r="GZL14" s="31"/>
      <c r="GZM14" s="31"/>
      <c r="GZN14" s="31"/>
      <c r="GZO14" s="31"/>
      <c r="GZP14" s="31"/>
      <c r="GZQ14" s="31"/>
      <c r="GZR14" s="31"/>
      <c r="GZS14" s="31"/>
      <c r="GZT14" s="31"/>
      <c r="GZU14" s="31"/>
      <c r="GZV14" s="31"/>
      <c r="GZW14" s="31"/>
      <c r="GZX14" s="31"/>
      <c r="GZY14" s="31"/>
      <c r="GZZ14" s="31"/>
      <c r="HAA14" s="31"/>
      <c r="HAB14" s="31"/>
      <c r="HAC14" s="31"/>
      <c r="HAD14" s="31"/>
      <c r="HAE14" s="31"/>
      <c r="HAF14" s="31"/>
      <c r="HAG14" s="31"/>
      <c r="HAH14" s="31"/>
      <c r="HAI14" s="31"/>
      <c r="HAJ14" s="31"/>
      <c r="HAK14" s="31"/>
      <c r="HAL14" s="31"/>
      <c r="HAM14" s="31"/>
      <c r="HAN14" s="31"/>
      <c r="HAO14" s="31"/>
      <c r="HAP14" s="31"/>
      <c r="HAQ14" s="31"/>
      <c r="HAR14" s="31"/>
      <c r="HAS14" s="31"/>
      <c r="HAT14" s="31"/>
      <c r="HAU14" s="31"/>
      <c r="HAV14" s="31"/>
      <c r="HAW14" s="31"/>
      <c r="HAX14" s="31"/>
      <c r="HAY14" s="31"/>
      <c r="HAZ14" s="31"/>
      <c r="HBA14" s="31"/>
      <c r="HBB14" s="31"/>
      <c r="HBC14" s="31"/>
      <c r="HBD14" s="31"/>
      <c r="HBE14" s="31"/>
      <c r="HBF14" s="31"/>
      <c r="HBG14" s="31"/>
      <c r="HBH14" s="31"/>
      <c r="HBI14" s="31"/>
      <c r="HBJ14" s="31"/>
      <c r="HBK14" s="31"/>
      <c r="HBL14" s="31"/>
      <c r="HBM14" s="31"/>
      <c r="HBN14" s="31"/>
      <c r="HBO14" s="31"/>
      <c r="HBP14" s="31"/>
      <c r="HBQ14" s="31"/>
      <c r="HBR14" s="31"/>
      <c r="HBS14" s="31"/>
      <c r="HBT14" s="31"/>
      <c r="HBU14" s="31"/>
      <c r="HBV14" s="31"/>
      <c r="HBW14" s="31"/>
      <c r="HBX14" s="31"/>
      <c r="HBY14" s="31"/>
      <c r="HBZ14" s="31"/>
      <c r="HCA14" s="31"/>
      <c r="HCB14" s="31"/>
      <c r="HCC14" s="31"/>
      <c r="HCD14" s="31"/>
      <c r="HCE14" s="31"/>
      <c r="HCF14" s="31"/>
      <c r="HCG14" s="31"/>
      <c r="HCH14" s="31"/>
      <c r="HCI14" s="31"/>
      <c r="HCJ14" s="31"/>
      <c r="HCK14" s="31"/>
      <c r="HCL14" s="31"/>
      <c r="HCM14" s="31"/>
      <c r="HCN14" s="31"/>
      <c r="HCO14" s="31"/>
      <c r="HCP14" s="31"/>
      <c r="HCQ14" s="31"/>
      <c r="HCR14" s="31"/>
      <c r="HCS14" s="31"/>
      <c r="HCT14" s="31"/>
      <c r="HCU14" s="31"/>
      <c r="HCV14" s="31"/>
      <c r="HCW14" s="31"/>
      <c r="HCX14" s="31"/>
      <c r="HCY14" s="31"/>
      <c r="HCZ14" s="31"/>
      <c r="HDA14" s="31"/>
      <c r="HDB14" s="31"/>
      <c r="HDC14" s="31"/>
      <c r="HDD14" s="31"/>
      <c r="HDE14" s="31"/>
      <c r="HDF14" s="31"/>
      <c r="HDG14" s="31"/>
      <c r="HDH14" s="31"/>
      <c r="HDI14" s="31"/>
      <c r="HDJ14" s="31"/>
      <c r="HDK14" s="31"/>
      <c r="HDL14" s="31"/>
      <c r="HDM14" s="31"/>
      <c r="HDN14" s="31"/>
      <c r="HDO14" s="31"/>
      <c r="HDP14" s="31"/>
      <c r="HDQ14" s="31"/>
      <c r="HDR14" s="31"/>
      <c r="HDS14" s="31"/>
      <c r="HDT14" s="31"/>
      <c r="HDU14" s="31"/>
      <c r="HDV14" s="31"/>
      <c r="HDW14" s="31"/>
      <c r="HDX14" s="31"/>
      <c r="HDY14" s="31"/>
      <c r="HDZ14" s="31"/>
      <c r="HEA14" s="31"/>
      <c r="HEB14" s="31"/>
      <c r="HEC14" s="31"/>
      <c r="HED14" s="31"/>
      <c r="HEE14" s="31"/>
      <c r="HEF14" s="31"/>
      <c r="HEG14" s="31"/>
      <c r="HEH14" s="31"/>
      <c r="HEI14" s="31"/>
      <c r="HEJ14" s="31"/>
      <c r="HEK14" s="31"/>
      <c r="HEL14" s="31"/>
      <c r="HEM14" s="31"/>
      <c r="HEN14" s="31"/>
      <c r="HEO14" s="31"/>
      <c r="HEP14" s="31"/>
      <c r="HEQ14" s="31"/>
      <c r="HER14" s="31"/>
      <c r="HES14" s="31"/>
      <c r="HET14" s="31"/>
      <c r="HEU14" s="31"/>
      <c r="HEV14" s="31"/>
      <c r="HEW14" s="31"/>
      <c r="HEX14" s="31"/>
      <c r="HEY14" s="31"/>
      <c r="HEZ14" s="31"/>
      <c r="HFA14" s="31"/>
      <c r="HFB14" s="31"/>
      <c r="HFC14" s="31"/>
      <c r="HFD14" s="31"/>
      <c r="HFE14" s="31"/>
      <c r="HFF14" s="31"/>
      <c r="HFG14" s="31"/>
      <c r="HFH14" s="31"/>
      <c r="HFI14" s="31"/>
      <c r="HFJ14" s="31"/>
      <c r="HFK14" s="31"/>
      <c r="HFL14" s="31"/>
      <c r="HFM14" s="31"/>
      <c r="HFN14" s="31"/>
      <c r="HFO14" s="31"/>
      <c r="HFP14" s="31"/>
      <c r="HFQ14" s="31"/>
      <c r="HFR14" s="31"/>
      <c r="HFS14" s="31"/>
      <c r="HFT14" s="31"/>
      <c r="HFU14" s="31"/>
      <c r="HFV14" s="31"/>
      <c r="HFW14" s="31"/>
      <c r="HFX14" s="31"/>
      <c r="HFY14" s="31"/>
      <c r="HFZ14" s="31"/>
      <c r="HGA14" s="31"/>
      <c r="HGB14" s="31"/>
      <c r="HGC14" s="31"/>
      <c r="HGD14" s="31"/>
      <c r="HGE14" s="31"/>
      <c r="HGF14" s="31"/>
      <c r="HGG14" s="31"/>
      <c r="HGH14" s="31"/>
      <c r="HGI14" s="31"/>
      <c r="HGJ14" s="31"/>
      <c r="HGK14" s="31"/>
      <c r="HGL14" s="31"/>
      <c r="HGM14" s="31"/>
      <c r="HGN14" s="31"/>
      <c r="HGO14" s="31"/>
      <c r="HGP14" s="31"/>
      <c r="HGQ14" s="31"/>
      <c r="HGR14" s="31"/>
      <c r="HGS14" s="31"/>
      <c r="HGT14" s="31"/>
      <c r="HGU14" s="31"/>
      <c r="HGV14" s="31"/>
      <c r="HGW14" s="31"/>
      <c r="HGX14" s="31"/>
      <c r="HGY14" s="31"/>
      <c r="HGZ14" s="31"/>
      <c r="HHA14" s="31"/>
      <c r="HHB14" s="31"/>
      <c r="HHC14" s="31"/>
      <c r="HHD14" s="31"/>
      <c r="HHE14" s="31"/>
      <c r="HHF14" s="31"/>
      <c r="HHG14" s="31"/>
      <c r="HHH14" s="31"/>
      <c r="HHI14" s="31"/>
      <c r="HHJ14" s="31"/>
      <c r="HHK14" s="31"/>
      <c r="HHL14" s="31"/>
      <c r="HHM14" s="31"/>
      <c r="HHN14" s="31"/>
      <c r="HHO14" s="31"/>
      <c r="HHP14" s="31"/>
      <c r="HHQ14" s="31"/>
      <c r="HHR14" s="31"/>
      <c r="HHS14" s="31"/>
      <c r="HHT14" s="31"/>
      <c r="HHU14" s="31"/>
      <c r="HHV14" s="31"/>
      <c r="HHW14" s="31"/>
      <c r="HHX14" s="31"/>
      <c r="HHY14" s="31"/>
      <c r="HHZ14" s="31"/>
      <c r="HIA14" s="31"/>
      <c r="HIB14" s="31"/>
      <c r="HIC14" s="31"/>
      <c r="HID14" s="31"/>
      <c r="HIE14" s="31"/>
      <c r="HIF14" s="31"/>
      <c r="HIG14" s="31"/>
      <c r="HIH14" s="31"/>
      <c r="HII14" s="31"/>
      <c r="HIJ14" s="31"/>
      <c r="HIK14" s="31"/>
      <c r="HIL14" s="31"/>
      <c r="HIM14" s="31"/>
      <c r="HIN14" s="31"/>
      <c r="HIO14" s="31"/>
      <c r="HIP14" s="31"/>
      <c r="HIQ14" s="31"/>
      <c r="HIR14" s="31"/>
      <c r="HIS14" s="31"/>
      <c r="HIT14" s="31"/>
      <c r="HIU14" s="31"/>
      <c r="HIV14" s="31"/>
      <c r="HIW14" s="31"/>
      <c r="HIX14" s="31"/>
      <c r="HIY14" s="31"/>
      <c r="HIZ14" s="31"/>
      <c r="HJA14" s="31"/>
      <c r="HJB14" s="31"/>
      <c r="HJC14" s="31"/>
      <c r="HJD14" s="31"/>
      <c r="HJE14" s="31"/>
      <c r="HJF14" s="31"/>
      <c r="HJG14" s="31"/>
      <c r="HJH14" s="31"/>
      <c r="HJI14" s="31"/>
      <c r="HJJ14" s="31"/>
      <c r="HJK14" s="31"/>
      <c r="HJL14" s="31"/>
      <c r="HJM14" s="31"/>
      <c r="HJN14" s="31"/>
      <c r="HJO14" s="31"/>
      <c r="HJP14" s="31"/>
      <c r="HJQ14" s="31"/>
      <c r="HJR14" s="31"/>
      <c r="HJS14" s="31"/>
      <c r="HJT14" s="31"/>
      <c r="HJU14" s="31"/>
      <c r="HJV14" s="31"/>
      <c r="HJW14" s="31"/>
      <c r="HJX14" s="31"/>
      <c r="HJY14" s="31"/>
      <c r="HJZ14" s="31"/>
      <c r="HKA14" s="31"/>
      <c r="HKB14" s="31"/>
      <c r="HKC14" s="31"/>
      <c r="HKD14" s="31"/>
      <c r="HKE14" s="31"/>
      <c r="HKF14" s="31"/>
      <c r="HKG14" s="31"/>
      <c r="HKH14" s="31"/>
      <c r="HKI14" s="31"/>
      <c r="HKJ14" s="31"/>
      <c r="HKK14" s="31"/>
      <c r="HKL14" s="31"/>
      <c r="HKM14" s="31"/>
      <c r="HKN14" s="31"/>
      <c r="HKO14" s="31"/>
      <c r="HKP14" s="31"/>
      <c r="HKQ14" s="31"/>
      <c r="HKR14" s="31"/>
      <c r="HKS14" s="31"/>
      <c r="HKT14" s="31"/>
      <c r="HKU14" s="31"/>
      <c r="HKV14" s="31"/>
      <c r="HKW14" s="31"/>
      <c r="HKX14" s="31"/>
      <c r="HKY14" s="31"/>
      <c r="HKZ14" s="31"/>
      <c r="HLA14" s="31"/>
      <c r="HLB14" s="31"/>
      <c r="HLC14" s="31"/>
      <c r="HLD14" s="31"/>
      <c r="HLE14" s="31"/>
      <c r="HLF14" s="31"/>
      <c r="HLG14" s="31"/>
      <c r="HLH14" s="31"/>
      <c r="HLI14" s="31"/>
      <c r="HLJ14" s="31"/>
      <c r="HLK14" s="31"/>
      <c r="HLL14" s="31"/>
      <c r="HLM14" s="31"/>
      <c r="HLN14" s="31"/>
      <c r="HLO14" s="31"/>
      <c r="HLP14" s="31"/>
      <c r="HLQ14" s="31"/>
      <c r="HLR14" s="31"/>
      <c r="HLS14" s="31"/>
      <c r="HLT14" s="31"/>
      <c r="HLU14" s="31"/>
      <c r="HLV14" s="31"/>
      <c r="HLW14" s="31"/>
      <c r="HLX14" s="31"/>
      <c r="HLY14" s="31"/>
      <c r="HLZ14" s="31"/>
      <c r="HMA14" s="31"/>
      <c r="HMB14" s="31"/>
      <c r="HMC14" s="31"/>
      <c r="HMD14" s="31"/>
      <c r="HME14" s="31"/>
      <c r="HMF14" s="31"/>
      <c r="HMG14" s="31"/>
      <c r="HMH14" s="31"/>
      <c r="HMI14" s="31"/>
      <c r="HMJ14" s="31"/>
      <c r="HMK14" s="31"/>
      <c r="HML14" s="31"/>
      <c r="HMM14" s="31"/>
      <c r="HMN14" s="31"/>
      <c r="HMO14" s="31"/>
      <c r="HMP14" s="31"/>
      <c r="HMQ14" s="31"/>
      <c r="HMR14" s="31"/>
      <c r="HMS14" s="31"/>
      <c r="HMT14" s="31"/>
      <c r="HMU14" s="31"/>
      <c r="HMV14" s="31"/>
      <c r="HMW14" s="31"/>
      <c r="HMX14" s="31"/>
      <c r="HMY14" s="31"/>
      <c r="HMZ14" s="31"/>
      <c r="HNA14" s="31"/>
      <c r="HNB14" s="31"/>
      <c r="HNC14" s="31"/>
      <c r="HND14" s="31"/>
      <c r="HNE14" s="31"/>
      <c r="HNF14" s="31"/>
      <c r="HNG14" s="31"/>
      <c r="HNH14" s="31"/>
      <c r="HNI14" s="31"/>
      <c r="HNJ14" s="31"/>
      <c r="HNK14" s="31"/>
      <c r="HNL14" s="31"/>
      <c r="HNM14" s="31"/>
      <c r="HNN14" s="31"/>
      <c r="HNO14" s="31"/>
      <c r="HNP14" s="31"/>
      <c r="HNQ14" s="31"/>
      <c r="HNR14" s="31"/>
      <c r="HNS14" s="31"/>
      <c r="HNT14" s="31"/>
      <c r="HNU14" s="31"/>
      <c r="HNV14" s="31"/>
      <c r="HNW14" s="31"/>
      <c r="HNX14" s="31"/>
      <c r="HNY14" s="31"/>
      <c r="HNZ14" s="31"/>
      <c r="HOA14" s="31"/>
      <c r="HOB14" s="31"/>
      <c r="HOC14" s="31"/>
      <c r="HOD14" s="31"/>
      <c r="HOE14" s="31"/>
      <c r="HOF14" s="31"/>
      <c r="HOG14" s="31"/>
      <c r="HOH14" s="31"/>
      <c r="HOI14" s="31"/>
      <c r="HOJ14" s="31"/>
      <c r="HOK14" s="31"/>
      <c r="HOL14" s="31"/>
      <c r="HOM14" s="31"/>
      <c r="HON14" s="31"/>
      <c r="HOO14" s="31"/>
      <c r="HOP14" s="31"/>
      <c r="HOQ14" s="31"/>
      <c r="HOR14" s="31"/>
      <c r="HOS14" s="31"/>
      <c r="HOT14" s="31"/>
      <c r="HOU14" s="31"/>
      <c r="HOV14" s="31"/>
      <c r="HOW14" s="31"/>
      <c r="HOX14" s="31"/>
      <c r="HOY14" s="31"/>
      <c r="HOZ14" s="31"/>
      <c r="HPA14" s="31"/>
      <c r="HPB14" s="31"/>
      <c r="HPC14" s="31"/>
      <c r="HPD14" s="31"/>
      <c r="HPE14" s="31"/>
      <c r="HPF14" s="31"/>
      <c r="HPG14" s="31"/>
      <c r="HPH14" s="31"/>
      <c r="HPI14" s="31"/>
      <c r="HPJ14" s="31"/>
      <c r="HPK14" s="31"/>
      <c r="HPL14" s="31"/>
      <c r="HPM14" s="31"/>
      <c r="HPN14" s="31"/>
      <c r="HPO14" s="31"/>
      <c r="HPP14" s="31"/>
      <c r="HPQ14" s="31"/>
      <c r="HPR14" s="31"/>
      <c r="HPS14" s="31"/>
      <c r="HPT14" s="31"/>
      <c r="HPU14" s="31"/>
      <c r="HPV14" s="31"/>
      <c r="HPW14" s="31"/>
      <c r="HPX14" s="31"/>
      <c r="HPY14" s="31"/>
      <c r="HPZ14" s="31"/>
      <c r="HQA14" s="31"/>
      <c r="HQB14" s="31"/>
      <c r="HQC14" s="31"/>
      <c r="HQD14" s="31"/>
      <c r="HQE14" s="31"/>
      <c r="HQF14" s="31"/>
      <c r="HQG14" s="31"/>
      <c r="HQH14" s="31"/>
      <c r="HQI14" s="31"/>
      <c r="HQJ14" s="31"/>
      <c r="HQK14" s="31"/>
      <c r="HQL14" s="31"/>
      <c r="HQM14" s="31"/>
      <c r="HQN14" s="31"/>
      <c r="HQO14" s="31"/>
      <c r="HQP14" s="31"/>
      <c r="HQQ14" s="31"/>
      <c r="HQR14" s="31"/>
      <c r="HQS14" s="31"/>
      <c r="HQT14" s="31"/>
      <c r="HQU14" s="31"/>
      <c r="HQV14" s="31"/>
      <c r="HQW14" s="31"/>
      <c r="HQX14" s="31"/>
      <c r="HQY14" s="31"/>
      <c r="HQZ14" s="31"/>
      <c r="HRA14" s="31"/>
      <c r="HRB14" s="31"/>
      <c r="HRC14" s="31"/>
      <c r="HRD14" s="31"/>
      <c r="HRE14" s="31"/>
      <c r="HRF14" s="31"/>
      <c r="HRG14" s="31"/>
      <c r="HRH14" s="31"/>
      <c r="HRI14" s="31"/>
      <c r="HRJ14" s="31"/>
      <c r="HRK14" s="31"/>
      <c r="HRL14" s="31"/>
      <c r="HRM14" s="31"/>
      <c r="HRN14" s="31"/>
      <c r="HRO14" s="31"/>
      <c r="HRP14" s="31"/>
      <c r="HRQ14" s="31"/>
      <c r="HRR14" s="31"/>
      <c r="HRS14" s="31"/>
      <c r="HRT14" s="31"/>
      <c r="HRU14" s="31"/>
      <c r="HRV14" s="31"/>
      <c r="HRW14" s="31"/>
      <c r="HRX14" s="31"/>
      <c r="HRY14" s="31"/>
      <c r="HRZ14" s="31"/>
      <c r="HSA14" s="31"/>
      <c r="HSB14" s="31"/>
      <c r="HSC14" s="31"/>
      <c r="HSD14" s="31"/>
      <c r="HSE14" s="31"/>
      <c r="HSF14" s="31"/>
      <c r="HSG14" s="31"/>
      <c r="HSH14" s="31"/>
      <c r="HSI14" s="31"/>
      <c r="HSJ14" s="31"/>
      <c r="HSK14" s="31"/>
      <c r="HSL14" s="31"/>
      <c r="HSM14" s="31"/>
      <c r="HSN14" s="31"/>
      <c r="HSO14" s="31"/>
      <c r="HSP14" s="31"/>
      <c r="HSQ14" s="31"/>
      <c r="HSR14" s="31"/>
      <c r="HSS14" s="31"/>
      <c r="HST14" s="31"/>
      <c r="HSU14" s="31"/>
      <c r="HSV14" s="31"/>
      <c r="HSW14" s="31"/>
      <c r="HSX14" s="31"/>
      <c r="HSY14" s="31"/>
      <c r="HSZ14" s="31"/>
      <c r="HTA14" s="31"/>
      <c r="HTB14" s="31"/>
      <c r="HTC14" s="31"/>
      <c r="HTD14" s="31"/>
      <c r="HTE14" s="31"/>
      <c r="HTF14" s="31"/>
      <c r="HTG14" s="31"/>
      <c r="HTH14" s="31"/>
      <c r="HTI14" s="31"/>
      <c r="HTJ14" s="31"/>
      <c r="HTK14" s="31"/>
      <c r="HTL14" s="31"/>
      <c r="HTM14" s="31"/>
      <c r="HTN14" s="31"/>
      <c r="HTO14" s="31"/>
      <c r="HTP14" s="31"/>
      <c r="HTQ14" s="31"/>
      <c r="HTR14" s="31"/>
      <c r="HTS14" s="31"/>
      <c r="HTT14" s="31"/>
      <c r="HTU14" s="31"/>
      <c r="HTV14" s="31"/>
      <c r="HTW14" s="31"/>
      <c r="HTX14" s="31"/>
      <c r="HTY14" s="31"/>
      <c r="HTZ14" s="31"/>
      <c r="HUA14" s="31"/>
      <c r="HUB14" s="31"/>
      <c r="HUC14" s="31"/>
      <c r="HUD14" s="31"/>
      <c r="HUE14" s="31"/>
      <c r="HUF14" s="31"/>
      <c r="HUG14" s="31"/>
      <c r="HUH14" s="31"/>
      <c r="HUI14" s="31"/>
      <c r="HUJ14" s="31"/>
      <c r="HUK14" s="31"/>
      <c r="HUL14" s="31"/>
      <c r="HUM14" s="31"/>
      <c r="HUN14" s="31"/>
      <c r="HUO14" s="31"/>
      <c r="HUP14" s="31"/>
      <c r="HUQ14" s="31"/>
      <c r="HUR14" s="31"/>
      <c r="HUS14" s="31"/>
      <c r="HUT14" s="31"/>
      <c r="HUU14" s="31"/>
      <c r="HUV14" s="31"/>
      <c r="HUW14" s="31"/>
      <c r="HUX14" s="31"/>
      <c r="HUY14" s="31"/>
      <c r="HUZ14" s="31"/>
      <c r="HVA14" s="31"/>
      <c r="HVB14" s="31"/>
      <c r="HVC14" s="31"/>
      <c r="HVD14" s="31"/>
      <c r="HVE14" s="31"/>
      <c r="HVF14" s="31"/>
      <c r="HVG14" s="31"/>
      <c r="HVH14" s="31"/>
      <c r="HVI14" s="31"/>
      <c r="HVJ14" s="31"/>
      <c r="HVK14" s="31"/>
      <c r="HVL14" s="31"/>
      <c r="HVM14" s="31"/>
      <c r="HVN14" s="31"/>
      <c r="HVO14" s="31"/>
      <c r="HVP14" s="31"/>
      <c r="HVQ14" s="31"/>
      <c r="HVR14" s="31"/>
      <c r="HVS14" s="31"/>
      <c r="HVT14" s="31"/>
      <c r="HVU14" s="31"/>
      <c r="HVV14" s="31"/>
      <c r="HVW14" s="31"/>
      <c r="HVX14" s="31"/>
      <c r="HVY14" s="31"/>
      <c r="HVZ14" s="31"/>
      <c r="HWA14" s="31"/>
      <c r="HWB14" s="31"/>
      <c r="HWC14" s="31"/>
      <c r="HWD14" s="31"/>
      <c r="HWE14" s="31"/>
      <c r="HWF14" s="31"/>
      <c r="HWG14" s="31"/>
      <c r="HWH14" s="31"/>
      <c r="HWI14" s="31"/>
      <c r="HWJ14" s="31"/>
      <c r="HWK14" s="31"/>
      <c r="HWL14" s="31"/>
      <c r="HWM14" s="31"/>
      <c r="HWN14" s="31"/>
      <c r="HWO14" s="31"/>
      <c r="HWP14" s="31"/>
      <c r="HWQ14" s="31"/>
      <c r="HWR14" s="31"/>
      <c r="HWS14" s="31"/>
      <c r="HWT14" s="31"/>
      <c r="HWU14" s="31"/>
      <c r="HWV14" s="31"/>
      <c r="HWW14" s="31"/>
      <c r="HWX14" s="31"/>
      <c r="HWY14" s="31"/>
      <c r="HWZ14" s="31"/>
      <c r="HXA14" s="31"/>
      <c r="HXB14" s="31"/>
      <c r="HXC14" s="31"/>
      <c r="HXD14" s="31"/>
      <c r="HXE14" s="31"/>
      <c r="HXF14" s="31"/>
      <c r="HXG14" s="31"/>
      <c r="HXH14" s="31"/>
      <c r="HXI14" s="31"/>
      <c r="HXJ14" s="31"/>
      <c r="HXK14" s="31"/>
      <c r="HXL14" s="31"/>
      <c r="HXM14" s="31"/>
      <c r="HXN14" s="31"/>
      <c r="HXO14" s="31"/>
      <c r="HXP14" s="31"/>
      <c r="HXQ14" s="31"/>
      <c r="HXR14" s="31"/>
      <c r="HXS14" s="31"/>
      <c r="HXT14" s="31"/>
      <c r="HXU14" s="31"/>
      <c r="HXV14" s="31"/>
      <c r="HXW14" s="31"/>
      <c r="HXX14" s="31"/>
      <c r="HXY14" s="31"/>
      <c r="HXZ14" s="31"/>
      <c r="HYA14" s="31"/>
      <c r="HYB14" s="31"/>
      <c r="HYC14" s="31"/>
      <c r="HYD14" s="31"/>
      <c r="HYE14" s="31"/>
      <c r="HYF14" s="31"/>
      <c r="HYG14" s="31"/>
      <c r="HYH14" s="31"/>
      <c r="HYI14" s="31"/>
      <c r="HYJ14" s="31"/>
      <c r="HYK14" s="31"/>
      <c r="HYL14" s="31"/>
      <c r="HYM14" s="31"/>
      <c r="HYN14" s="31"/>
      <c r="HYO14" s="31"/>
      <c r="HYP14" s="31"/>
      <c r="HYQ14" s="31"/>
      <c r="HYR14" s="31"/>
      <c r="HYS14" s="31"/>
      <c r="HYT14" s="31"/>
      <c r="HYU14" s="31"/>
      <c r="HYV14" s="31"/>
      <c r="HYW14" s="31"/>
      <c r="HYX14" s="31"/>
      <c r="HYY14" s="31"/>
      <c r="HYZ14" s="31"/>
      <c r="HZA14" s="31"/>
      <c r="HZB14" s="31"/>
      <c r="HZC14" s="31"/>
      <c r="HZD14" s="31"/>
      <c r="HZE14" s="31"/>
      <c r="HZF14" s="31"/>
      <c r="HZG14" s="31"/>
      <c r="HZH14" s="31"/>
      <c r="HZI14" s="31"/>
      <c r="HZJ14" s="31"/>
      <c r="HZK14" s="31"/>
      <c r="HZL14" s="31"/>
      <c r="HZM14" s="31"/>
      <c r="HZN14" s="31"/>
      <c r="HZO14" s="31"/>
      <c r="HZP14" s="31"/>
      <c r="HZQ14" s="31"/>
      <c r="HZR14" s="31"/>
      <c r="HZS14" s="31"/>
      <c r="HZT14" s="31"/>
      <c r="HZU14" s="31"/>
      <c r="HZV14" s="31"/>
      <c r="HZW14" s="31"/>
      <c r="HZX14" s="31"/>
      <c r="HZY14" s="31"/>
      <c r="HZZ14" s="31"/>
      <c r="IAA14" s="31"/>
      <c r="IAB14" s="31"/>
      <c r="IAC14" s="31"/>
      <c r="IAD14" s="31"/>
      <c r="IAE14" s="31"/>
      <c r="IAF14" s="31"/>
      <c r="IAG14" s="31"/>
      <c r="IAH14" s="31"/>
      <c r="IAI14" s="31"/>
      <c r="IAJ14" s="31"/>
      <c r="IAK14" s="31"/>
      <c r="IAL14" s="31"/>
      <c r="IAM14" s="31"/>
      <c r="IAN14" s="31"/>
      <c r="IAO14" s="31"/>
      <c r="IAP14" s="31"/>
      <c r="IAQ14" s="31"/>
      <c r="IAR14" s="31"/>
      <c r="IAS14" s="31"/>
      <c r="IAT14" s="31"/>
      <c r="IAU14" s="31"/>
      <c r="IAV14" s="31"/>
      <c r="IAW14" s="31"/>
      <c r="IAX14" s="31"/>
      <c r="IAY14" s="31"/>
      <c r="IAZ14" s="31"/>
      <c r="IBA14" s="31"/>
      <c r="IBB14" s="31"/>
      <c r="IBC14" s="31"/>
      <c r="IBD14" s="31"/>
      <c r="IBE14" s="31"/>
      <c r="IBF14" s="31"/>
      <c r="IBG14" s="31"/>
      <c r="IBH14" s="31"/>
      <c r="IBI14" s="31"/>
      <c r="IBJ14" s="31"/>
      <c r="IBK14" s="31"/>
      <c r="IBL14" s="31"/>
      <c r="IBM14" s="31"/>
      <c r="IBN14" s="31"/>
      <c r="IBO14" s="31"/>
      <c r="IBP14" s="31"/>
      <c r="IBQ14" s="31"/>
      <c r="IBR14" s="31"/>
      <c r="IBS14" s="31"/>
      <c r="IBT14" s="31"/>
      <c r="IBU14" s="31"/>
      <c r="IBV14" s="31"/>
      <c r="IBW14" s="31"/>
      <c r="IBX14" s="31"/>
      <c r="IBY14" s="31"/>
      <c r="IBZ14" s="31"/>
      <c r="ICA14" s="31"/>
      <c r="ICB14" s="31"/>
      <c r="ICC14" s="31"/>
      <c r="ICD14" s="31"/>
      <c r="ICE14" s="31"/>
      <c r="ICF14" s="31"/>
      <c r="ICG14" s="31"/>
      <c r="ICH14" s="31"/>
      <c r="ICI14" s="31"/>
      <c r="ICJ14" s="31"/>
      <c r="ICK14" s="31"/>
      <c r="ICL14" s="31"/>
      <c r="ICM14" s="31"/>
      <c r="ICN14" s="31"/>
      <c r="ICO14" s="31"/>
      <c r="ICP14" s="31"/>
      <c r="ICQ14" s="31"/>
      <c r="ICR14" s="31"/>
      <c r="ICS14" s="31"/>
      <c r="ICT14" s="31"/>
      <c r="ICU14" s="31"/>
      <c r="ICV14" s="31"/>
      <c r="ICW14" s="31"/>
      <c r="ICX14" s="31"/>
      <c r="ICY14" s="31"/>
      <c r="ICZ14" s="31"/>
      <c r="IDA14" s="31"/>
      <c r="IDB14" s="31"/>
      <c r="IDC14" s="31"/>
      <c r="IDD14" s="31"/>
      <c r="IDE14" s="31"/>
      <c r="IDF14" s="31"/>
      <c r="IDG14" s="31"/>
      <c r="IDH14" s="31"/>
      <c r="IDI14" s="31"/>
      <c r="IDJ14" s="31"/>
      <c r="IDK14" s="31"/>
      <c r="IDL14" s="31"/>
      <c r="IDM14" s="31"/>
      <c r="IDN14" s="31"/>
      <c r="IDO14" s="31"/>
      <c r="IDP14" s="31"/>
      <c r="IDQ14" s="31"/>
      <c r="IDR14" s="31"/>
      <c r="IDS14" s="31"/>
      <c r="IDT14" s="31"/>
      <c r="IDU14" s="31"/>
      <c r="IDV14" s="31"/>
      <c r="IDW14" s="31"/>
      <c r="IDX14" s="31"/>
      <c r="IDY14" s="31"/>
      <c r="IDZ14" s="31"/>
      <c r="IEA14" s="31"/>
      <c r="IEB14" s="31"/>
      <c r="IEC14" s="31"/>
      <c r="IED14" s="31"/>
      <c r="IEE14" s="31"/>
      <c r="IEF14" s="31"/>
      <c r="IEG14" s="31"/>
      <c r="IEH14" s="31"/>
      <c r="IEI14" s="31"/>
      <c r="IEJ14" s="31"/>
      <c r="IEK14" s="31"/>
      <c r="IEL14" s="31"/>
      <c r="IEM14" s="31"/>
      <c r="IEN14" s="31"/>
      <c r="IEO14" s="31"/>
      <c r="IEP14" s="31"/>
      <c r="IEQ14" s="31"/>
      <c r="IER14" s="31"/>
      <c r="IES14" s="31"/>
      <c r="IET14" s="31"/>
      <c r="IEU14" s="31"/>
      <c r="IEV14" s="31"/>
      <c r="IEW14" s="31"/>
      <c r="IEX14" s="31"/>
      <c r="IEY14" s="31"/>
      <c r="IEZ14" s="31"/>
      <c r="IFA14" s="31"/>
      <c r="IFB14" s="31"/>
      <c r="IFC14" s="31"/>
      <c r="IFD14" s="31"/>
      <c r="IFE14" s="31"/>
      <c r="IFF14" s="31"/>
      <c r="IFG14" s="31"/>
      <c r="IFH14" s="31"/>
      <c r="IFI14" s="31"/>
      <c r="IFJ14" s="31"/>
      <c r="IFK14" s="31"/>
      <c r="IFL14" s="31"/>
      <c r="IFM14" s="31"/>
      <c r="IFN14" s="31"/>
      <c r="IFO14" s="31"/>
      <c r="IFP14" s="31"/>
      <c r="IFQ14" s="31"/>
      <c r="IFR14" s="31"/>
      <c r="IFS14" s="31"/>
      <c r="IFT14" s="31"/>
      <c r="IFU14" s="31"/>
      <c r="IFV14" s="31"/>
      <c r="IFW14" s="31"/>
      <c r="IFX14" s="31"/>
      <c r="IFY14" s="31"/>
      <c r="IFZ14" s="31"/>
      <c r="IGA14" s="31"/>
      <c r="IGB14" s="31"/>
      <c r="IGC14" s="31"/>
      <c r="IGD14" s="31"/>
      <c r="IGE14" s="31"/>
      <c r="IGF14" s="31"/>
      <c r="IGG14" s="31"/>
      <c r="IGH14" s="31"/>
      <c r="IGI14" s="31"/>
      <c r="IGJ14" s="31"/>
      <c r="IGK14" s="31"/>
      <c r="IGL14" s="31"/>
      <c r="IGM14" s="31"/>
      <c r="IGN14" s="31"/>
      <c r="IGO14" s="31"/>
      <c r="IGP14" s="31"/>
      <c r="IGQ14" s="31"/>
      <c r="IGR14" s="31"/>
      <c r="IGS14" s="31"/>
      <c r="IGT14" s="31"/>
      <c r="IGU14" s="31"/>
      <c r="IGV14" s="31"/>
      <c r="IGW14" s="31"/>
      <c r="IGX14" s="31"/>
      <c r="IGY14" s="31"/>
      <c r="IGZ14" s="31"/>
      <c r="IHA14" s="31"/>
      <c r="IHB14" s="31"/>
      <c r="IHC14" s="31"/>
      <c r="IHD14" s="31"/>
      <c r="IHE14" s="31"/>
      <c r="IHF14" s="31"/>
      <c r="IHG14" s="31"/>
      <c r="IHH14" s="31"/>
      <c r="IHI14" s="31"/>
      <c r="IHJ14" s="31"/>
      <c r="IHK14" s="31"/>
      <c r="IHL14" s="31"/>
      <c r="IHM14" s="31"/>
      <c r="IHN14" s="31"/>
      <c r="IHO14" s="31"/>
      <c r="IHP14" s="31"/>
      <c r="IHQ14" s="31"/>
      <c r="IHR14" s="31"/>
      <c r="IHS14" s="31"/>
      <c r="IHT14" s="31"/>
      <c r="IHU14" s="31"/>
      <c r="IHV14" s="31"/>
      <c r="IHW14" s="31"/>
      <c r="IHX14" s="31"/>
      <c r="IHY14" s="31"/>
      <c r="IHZ14" s="31"/>
      <c r="IIA14" s="31"/>
      <c r="IIB14" s="31"/>
      <c r="IIC14" s="31"/>
      <c r="IID14" s="31"/>
      <c r="IIE14" s="31"/>
      <c r="IIF14" s="31"/>
      <c r="IIG14" s="31"/>
      <c r="IIH14" s="31"/>
      <c r="III14" s="31"/>
      <c r="IIJ14" s="31"/>
      <c r="IIK14" s="31"/>
      <c r="IIL14" s="31"/>
      <c r="IIM14" s="31"/>
      <c r="IIN14" s="31"/>
      <c r="IIO14" s="31"/>
      <c r="IIP14" s="31"/>
      <c r="IIQ14" s="31"/>
      <c r="IIR14" s="31"/>
      <c r="IIS14" s="31"/>
      <c r="IIT14" s="31"/>
      <c r="IIU14" s="31"/>
      <c r="IIV14" s="31"/>
      <c r="IIW14" s="31"/>
      <c r="IIX14" s="31"/>
      <c r="IIY14" s="31"/>
      <c r="IIZ14" s="31"/>
      <c r="IJA14" s="31"/>
      <c r="IJB14" s="31"/>
      <c r="IJC14" s="31"/>
      <c r="IJD14" s="31"/>
      <c r="IJE14" s="31"/>
      <c r="IJF14" s="31"/>
      <c r="IJG14" s="31"/>
      <c r="IJH14" s="31"/>
      <c r="IJI14" s="31"/>
      <c r="IJJ14" s="31"/>
      <c r="IJK14" s="31"/>
      <c r="IJL14" s="31"/>
      <c r="IJM14" s="31"/>
      <c r="IJN14" s="31"/>
      <c r="IJO14" s="31"/>
      <c r="IJP14" s="31"/>
      <c r="IJQ14" s="31"/>
      <c r="IJR14" s="31"/>
      <c r="IJS14" s="31"/>
      <c r="IJT14" s="31"/>
      <c r="IJU14" s="31"/>
      <c r="IJV14" s="31"/>
      <c r="IJW14" s="31"/>
      <c r="IJX14" s="31"/>
      <c r="IJY14" s="31"/>
      <c r="IJZ14" s="31"/>
      <c r="IKA14" s="31"/>
      <c r="IKB14" s="31"/>
      <c r="IKC14" s="31"/>
      <c r="IKD14" s="31"/>
      <c r="IKE14" s="31"/>
      <c r="IKF14" s="31"/>
      <c r="IKG14" s="31"/>
      <c r="IKH14" s="31"/>
      <c r="IKI14" s="31"/>
      <c r="IKJ14" s="31"/>
      <c r="IKK14" s="31"/>
      <c r="IKL14" s="31"/>
      <c r="IKM14" s="31"/>
      <c r="IKN14" s="31"/>
      <c r="IKO14" s="31"/>
      <c r="IKP14" s="31"/>
      <c r="IKQ14" s="31"/>
      <c r="IKR14" s="31"/>
      <c r="IKS14" s="31"/>
      <c r="IKT14" s="31"/>
      <c r="IKU14" s="31"/>
      <c r="IKV14" s="31"/>
      <c r="IKW14" s="31"/>
      <c r="IKX14" s="31"/>
      <c r="IKY14" s="31"/>
      <c r="IKZ14" s="31"/>
      <c r="ILA14" s="31"/>
      <c r="ILB14" s="31"/>
      <c r="ILC14" s="31"/>
      <c r="ILD14" s="31"/>
      <c r="ILE14" s="31"/>
      <c r="ILF14" s="31"/>
      <c r="ILG14" s="31"/>
      <c r="ILH14" s="31"/>
      <c r="ILI14" s="31"/>
      <c r="ILJ14" s="31"/>
      <c r="ILK14" s="31"/>
      <c r="ILL14" s="31"/>
      <c r="ILM14" s="31"/>
      <c r="ILN14" s="31"/>
      <c r="ILO14" s="31"/>
      <c r="ILP14" s="31"/>
      <c r="ILQ14" s="31"/>
      <c r="ILR14" s="31"/>
      <c r="ILS14" s="31"/>
      <c r="ILT14" s="31"/>
      <c r="ILU14" s="31"/>
      <c r="ILV14" s="31"/>
      <c r="ILW14" s="31"/>
      <c r="ILX14" s="31"/>
      <c r="ILY14" s="31"/>
      <c r="ILZ14" s="31"/>
      <c r="IMA14" s="31"/>
      <c r="IMB14" s="31"/>
      <c r="IMC14" s="31"/>
      <c r="IMD14" s="31"/>
      <c r="IME14" s="31"/>
      <c r="IMF14" s="31"/>
      <c r="IMG14" s="31"/>
      <c r="IMH14" s="31"/>
      <c r="IMI14" s="31"/>
      <c r="IMJ14" s="31"/>
      <c r="IMK14" s="31"/>
      <c r="IML14" s="31"/>
      <c r="IMM14" s="31"/>
      <c r="IMN14" s="31"/>
      <c r="IMO14" s="31"/>
      <c r="IMP14" s="31"/>
      <c r="IMQ14" s="31"/>
      <c r="IMR14" s="31"/>
      <c r="IMS14" s="31"/>
      <c r="IMT14" s="31"/>
      <c r="IMU14" s="31"/>
      <c r="IMV14" s="31"/>
      <c r="IMW14" s="31"/>
      <c r="IMX14" s="31"/>
      <c r="IMY14" s="31"/>
      <c r="IMZ14" s="31"/>
      <c r="INA14" s="31"/>
      <c r="INB14" s="31"/>
      <c r="INC14" s="31"/>
      <c r="IND14" s="31"/>
      <c r="INE14" s="31"/>
      <c r="INF14" s="31"/>
      <c r="ING14" s="31"/>
      <c r="INH14" s="31"/>
      <c r="INI14" s="31"/>
      <c r="INJ14" s="31"/>
      <c r="INK14" s="31"/>
      <c r="INL14" s="31"/>
      <c r="INM14" s="31"/>
      <c r="INN14" s="31"/>
      <c r="INO14" s="31"/>
      <c r="INP14" s="31"/>
      <c r="INQ14" s="31"/>
      <c r="INR14" s="31"/>
      <c r="INS14" s="31"/>
      <c r="INT14" s="31"/>
      <c r="INU14" s="31"/>
      <c r="INV14" s="31"/>
      <c r="INW14" s="31"/>
      <c r="INX14" s="31"/>
      <c r="INY14" s="31"/>
      <c r="INZ14" s="31"/>
      <c r="IOA14" s="31"/>
      <c r="IOB14" s="31"/>
      <c r="IOC14" s="31"/>
      <c r="IOD14" s="31"/>
      <c r="IOE14" s="31"/>
      <c r="IOF14" s="31"/>
      <c r="IOG14" s="31"/>
      <c r="IOH14" s="31"/>
      <c r="IOI14" s="31"/>
      <c r="IOJ14" s="31"/>
      <c r="IOK14" s="31"/>
      <c r="IOL14" s="31"/>
      <c r="IOM14" s="31"/>
      <c r="ION14" s="31"/>
      <c r="IOO14" s="31"/>
      <c r="IOP14" s="31"/>
      <c r="IOQ14" s="31"/>
      <c r="IOR14" s="31"/>
      <c r="IOS14" s="31"/>
      <c r="IOT14" s="31"/>
      <c r="IOU14" s="31"/>
      <c r="IOV14" s="31"/>
      <c r="IOW14" s="31"/>
      <c r="IOX14" s="31"/>
      <c r="IOY14" s="31"/>
      <c r="IOZ14" s="31"/>
      <c r="IPA14" s="31"/>
      <c r="IPB14" s="31"/>
      <c r="IPC14" s="31"/>
      <c r="IPD14" s="31"/>
      <c r="IPE14" s="31"/>
      <c r="IPF14" s="31"/>
      <c r="IPG14" s="31"/>
      <c r="IPH14" s="31"/>
      <c r="IPI14" s="31"/>
      <c r="IPJ14" s="31"/>
      <c r="IPK14" s="31"/>
      <c r="IPL14" s="31"/>
      <c r="IPM14" s="31"/>
      <c r="IPN14" s="31"/>
      <c r="IPO14" s="31"/>
      <c r="IPP14" s="31"/>
      <c r="IPQ14" s="31"/>
      <c r="IPR14" s="31"/>
      <c r="IPS14" s="31"/>
      <c r="IPT14" s="31"/>
      <c r="IPU14" s="31"/>
      <c r="IPV14" s="31"/>
      <c r="IPW14" s="31"/>
      <c r="IPX14" s="31"/>
      <c r="IPY14" s="31"/>
      <c r="IPZ14" s="31"/>
      <c r="IQA14" s="31"/>
      <c r="IQB14" s="31"/>
      <c r="IQC14" s="31"/>
      <c r="IQD14" s="31"/>
      <c r="IQE14" s="31"/>
      <c r="IQF14" s="31"/>
      <c r="IQG14" s="31"/>
      <c r="IQH14" s="31"/>
      <c r="IQI14" s="31"/>
      <c r="IQJ14" s="31"/>
      <c r="IQK14" s="31"/>
      <c r="IQL14" s="31"/>
      <c r="IQM14" s="31"/>
      <c r="IQN14" s="31"/>
      <c r="IQO14" s="31"/>
      <c r="IQP14" s="31"/>
      <c r="IQQ14" s="31"/>
      <c r="IQR14" s="31"/>
      <c r="IQS14" s="31"/>
      <c r="IQT14" s="31"/>
      <c r="IQU14" s="31"/>
      <c r="IQV14" s="31"/>
      <c r="IQW14" s="31"/>
      <c r="IQX14" s="31"/>
      <c r="IQY14" s="31"/>
      <c r="IQZ14" s="31"/>
      <c r="IRA14" s="31"/>
      <c r="IRB14" s="31"/>
      <c r="IRC14" s="31"/>
      <c r="IRD14" s="31"/>
      <c r="IRE14" s="31"/>
      <c r="IRF14" s="31"/>
      <c r="IRG14" s="31"/>
      <c r="IRH14" s="31"/>
      <c r="IRI14" s="31"/>
      <c r="IRJ14" s="31"/>
      <c r="IRK14" s="31"/>
      <c r="IRL14" s="31"/>
      <c r="IRM14" s="31"/>
      <c r="IRN14" s="31"/>
      <c r="IRO14" s="31"/>
      <c r="IRP14" s="31"/>
      <c r="IRQ14" s="31"/>
      <c r="IRR14" s="31"/>
      <c r="IRS14" s="31"/>
      <c r="IRT14" s="31"/>
      <c r="IRU14" s="31"/>
      <c r="IRV14" s="31"/>
      <c r="IRW14" s="31"/>
      <c r="IRX14" s="31"/>
      <c r="IRY14" s="31"/>
      <c r="IRZ14" s="31"/>
      <c r="ISA14" s="31"/>
      <c r="ISB14" s="31"/>
      <c r="ISC14" s="31"/>
      <c r="ISD14" s="31"/>
      <c r="ISE14" s="31"/>
      <c r="ISF14" s="31"/>
      <c r="ISG14" s="31"/>
      <c r="ISH14" s="31"/>
      <c r="ISI14" s="31"/>
      <c r="ISJ14" s="31"/>
      <c r="ISK14" s="31"/>
      <c r="ISL14" s="31"/>
      <c r="ISM14" s="31"/>
      <c r="ISN14" s="31"/>
      <c r="ISO14" s="31"/>
      <c r="ISP14" s="31"/>
      <c r="ISQ14" s="31"/>
      <c r="ISR14" s="31"/>
      <c r="ISS14" s="31"/>
      <c r="IST14" s="31"/>
      <c r="ISU14" s="31"/>
      <c r="ISV14" s="31"/>
      <c r="ISW14" s="31"/>
      <c r="ISX14" s="31"/>
      <c r="ISY14" s="31"/>
      <c r="ISZ14" s="31"/>
      <c r="ITA14" s="31"/>
      <c r="ITB14" s="31"/>
      <c r="ITC14" s="31"/>
      <c r="ITD14" s="31"/>
      <c r="ITE14" s="31"/>
      <c r="ITF14" s="31"/>
      <c r="ITG14" s="31"/>
      <c r="ITH14" s="31"/>
      <c r="ITI14" s="31"/>
      <c r="ITJ14" s="31"/>
      <c r="ITK14" s="31"/>
      <c r="ITL14" s="31"/>
      <c r="ITM14" s="31"/>
      <c r="ITN14" s="31"/>
      <c r="ITO14" s="31"/>
      <c r="ITP14" s="31"/>
      <c r="ITQ14" s="31"/>
      <c r="ITR14" s="31"/>
      <c r="ITS14" s="31"/>
      <c r="ITT14" s="31"/>
      <c r="ITU14" s="31"/>
      <c r="ITV14" s="31"/>
      <c r="ITW14" s="31"/>
      <c r="ITX14" s="31"/>
      <c r="ITY14" s="31"/>
      <c r="ITZ14" s="31"/>
      <c r="IUA14" s="31"/>
      <c r="IUB14" s="31"/>
      <c r="IUC14" s="31"/>
      <c r="IUD14" s="31"/>
      <c r="IUE14" s="31"/>
      <c r="IUF14" s="31"/>
      <c r="IUG14" s="31"/>
      <c r="IUH14" s="31"/>
      <c r="IUI14" s="31"/>
      <c r="IUJ14" s="31"/>
      <c r="IUK14" s="31"/>
      <c r="IUL14" s="31"/>
      <c r="IUM14" s="31"/>
      <c r="IUN14" s="31"/>
      <c r="IUO14" s="31"/>
      <c r="IUP14" s="31"/>
      <c r="IUQ14" s="31"/>
      <c r="IUR14" s="31"/>
      <c r="IUS14" s="31"/>
      <c r="IUT14" s="31"/>
      <c r="IUU14" s="31"/>
      <c r="IUV14" s="31"/>
      <c r="IUW14" s="31"/>
      <c r="IUX14" s="31"/>
      <c r="IUY14" s="31"/>
      <c r="IUZ14" s="31"/>
      <c r="IVA14" s="31"/>
      <c r="IVB14" s="31"/>
      <c r="IVC14" s="31"/>
      <c r="IVD14" s="31"/>
      <c r="IVE14" s="31"/>
      <c r="IVF14" s="31"/>
      <c r="IVG14" s="31"/>
      <c r="IVH14" s="31"/>
      <c r="IVI14" s="31"/>
      <c r="IVJ14" s="31"/>
      <c r="IVK14" s="31"/>
      <c r="IVL14" s="31"/>
      <c r="IVM14" s="31"/>
      <c r="IVN14" s="31"/>
      <c r="IVO14" s="31"/>
      <c r="IVP14" s="31"/>
      <c r="IVQ14" s="31"/>
      <c r="IVR14" s="31"/>
      <c r="IVS14" s="31"/>
      <c r="IVT14" s="31"/>
      <c r="IVU14" s="31"/>
      <c r="IVV14" s="31"/>
      <c r="IVW14" s="31"/>
      <c r="IVX14" s="31"/>
      <c r="IVY14" s="31"/>
      <c r="IVZ14" s="31"/>
      <c r="IWA14" s="31"/>
      <c r="IWB14" s="31"/>
      <c r="IWC14" s="31"/>
      <c r="IWD14" s="31"/>
      <c r="IWE14" s="31"/>
      <c r="IWF14" s="31"/>
      <c r="IWG14" s="31"/>
      <c r="IWH14" s="31"/>
      <c r="IWI14" s="31"/>
      <c r="IWJ14" s="31"/>
      <c r="IWK14" s="31"/>
      <c r="IWL14" s="31"/>
      <c r="IWM14" s="31"/>
      <c r="IWN14" s="31"/>
      <c r="IWO14" s="31"/>
      <c r="IWP14" s="31"/>
      <c r="IWQ14" s="31"/>
      <c r="IWR14" s="31"/>
      <c r="IWS14" s="31"/>
      <c r="IWT14" s="31"/>
      <c r="IWU14" s="31"/>
      <c r="IWV14" s="31"/>
      <c r="IWW14" s="31"/>
      <c r="IWX14" s="31"/>
      <c r="IWY14" s="31"/>
      <c r="IWZ14" s="31"/>
      <c r="IXA14" s="31"/>
      <c r="IXB14" s="31"/>
      <c r="IXC14" s="31"/>
      <c r="IXD14" s="31"/>
      <c r="IXE14" s="31"/>
      <c r="IXF14" s="31"/>
      <c r="IXG14" s="31"/>
      <c r="IXH14" s="31"/>
      <c r="IXI14" s="31"/>
      <c r="IXJ14" s="31"/>
      <c r="IXK14" s="31"/>
      <c r="IXL14" s="31"/>
      <c r="IXM14" s="31"/>
      <c r="IXN14" s="31"/>
      <c r="IXO14" s="31"/>
      <c r="IXP14" s="31"/>
      <c r="IXQ14" s="31"/>
      <c r="IXR14" s="31"/>
      <c r="IXS14" s="31"/>
      <c r="IXT14" s="31"/>
      <c r="IXU14" s="31"/>
      <c r="IXV14" s="31"/>
      <c r="IXW14" s="31"/>
      <c r="IXX14" s="31"/>
      <c r="IXY14" s="31"/>
      <c r="IXZ14" s="31"/>
      <c r="IYA14" s="31"/>
      <c r="IYB14" s="31"/>
      <c r="IYC14" s="31"/>
      <c r="IYD14" s="31"/>
      <c r="IYE14" s="31"/>
      <c r="IYF14" s="31"/>
      <c r="IYG14" s="31"/>
      <c r="IYH14" s="31"/>
      <c r="IYI14" s="31"/>
      <c r="IYJ14" s="31"/>
      <c r="IYK14" s="31"/>
      <c r="IYL14" s="31"/>
      <c r="IYM14" s="31"/>
      <c r="IYN14" s="31"/>
      <c r="IYO14" s="31"/>
      <c r="IYP14" s="31"/>
      <c r="IYQ14" s="31"/>
      <c r="IYR14" s="31"/>
      <c r="IYS14" s="31"/>
      <c r="IYT14" s="31"/>
      <c r="IYU14" s="31"/>
      <c r="IYV14" s="31"/>
      <c r="IYW14" s="31"/>
      <c r="IYX14" s="31"/>
      <c r="IYY14" s="31"/>
      <c r="IYZ14" s="31"/>
      <c r="IZA14" s="31"/>
      <c r="IZB14" s="31"/>
      <c r="IZC14" s="31"/>
      <c r="IZD14" s="31"/>
      <c r="IZE14" s="31"/>
      <c r="IZF14" s="31"/>
      <c r="IZG14" s="31"/>
      <c r="IZH14" s="31"/>
      <c r="IZI14" s="31"/>
      <c r="IZJ14" s="31"/>
      <c r="IZK14" s="31"/>
      <c r="IZL14" s="31"/>
      <c r="IZM14" s="31"/>
      <c r="IZN14" s="31"/>
      <c r="IZO14" s="31"/>
      <c r="IZP14" s="31"/>
      <c r="IZQ14" s="31"/>
      <c r="IZR14" s="31"/>
      <c r="IZS14" s="31"/>
      <c r="IZT14" s="31"/>
      <c r="IZU14" s="31"/>
      <c r="IZV14" s="31"/>
      <c r="IZW14" s="31"/>
      <c r="IZX14" s="31"/>
      <c r="IZY14" s="31"/>
      <c r="IZZ14" s="31"/>
      <c r="JAA14" s="31"/>
      <c r="JAB14" s="31"/>
      <c r="JAC14" s="31"/>
      <c r="JAD14" s="31"/>
      <c r="JAE14" s="31"/>
      <c r="JAF14" s="31"/>
      <c r="JAG14" s="31"/>
      <c r="JAH14" s="31"/>
      <c r="JAI14" s="31"/>
      <c r="JAJ14" s="31"/>
      <c r="JAK14" s="31"/>
      <c r="JAL14" s="31"/>
      <c r="JAM14" s="31"/>
      <c r="JAN14" s="31"/>
      <c r="JAO14" s="31"/>
      <c r="JAP14" s="31"/>
      <c r="JAQ14" s="31"/>
      <c r="JAR14" s="31"/>
      <c r="JAS14" s="31"/>
      <c r="JAT14" s="31"/>
      <c r="JAU14" s="31"/>
      <c r="JAV14" s="31"/>
      <c r="JAW14" s="31"/>
      <c r="JAX14" s="31"/>
      <c r="JAY14" s="31"/>
      <c r="JAZ14" s="31"/>
      <c r="JBA14" s="31"/>
      <c r="JBB14" s="31"/>
      <c r="JBC14" s="31"/>
      <c r="JBD14" s="31"/>
      <c r="JBE14" s="31"/>
      <c r="JBF14" s="31"/>
      <c r="JBG14" s="31"/>
      <c r="JBH14" s="31"/>
      <c r="JBI14" s="31"/>
      <c r="JBJ14" s="31"/>
      <c r="JBK14" s="31"/>
      <c r="JBL14" s="31"/>
      <c r="JBM14" s="31"/>
      <c r="JBN14" s="31"/>
      <c r="JBO14" s="31"/>
      <c r="JBP14" s="31"/>
      <c r="JBQ14" s="31"/>
      <c r="JBR14" s="31"/>
      <c r="JBS14" s="31"/>
      <c r="JBT14" s="31"/>
      <c r="JBU14" s="31"/>
      <c r="JBV14" s="31"/>
      <c r="JBW14" s="31"/>
      <c r="JBX14" s="31"/>
      <c r="JBY14" s="31"/>
      <c r="JBZ14" s="31"/>
      <c r="JCA14" s="31"/>
      <c r="JCB14" s="31"/>
      <c r="JCC14" s="31"/>
      <c r="JCD14" s="31"/>
      <c r="JCE14" s="31"/>
      <c r="JCF14" s="31"/>
      <c r="JCG14" s="31"/>
      <c r="JCH14" s="31"/>
      <c r="JCI14" s="31"/>
      <c r="JCJ14" s="31"/>
      <c r="JCK14" s="31"/>
      <c r="JCL14" s="31"/>
      <c r="JCM14" s="31"/>
      <c r="JCN14" s="31"/>
      <c r="JCO14" s="31"/>
      <c r="JCP14" s="31"/>
      <c r="JCQ14" s="31"/>
      <c r="JCR14" s="31"/>
      <c r="JCS14" s="31"/>
      <c r="JCT14" s="31"/>
      <c r="JCU14" s="31"/>
      <c r="JCV14" s="31"/>
      <c r="JCW14" s="31"/>
      <c r="JCX14" s="31"/>
      <c r="JCY14" s="31"/>
      <c r="JCZ14" s="31"/>
      <c r="JDA14" s="31"/>
      <c r="JDB14" s="31"/>
      <c r="JDC14" s="31"/>
      <c r="JDD14" s="31"/>
      <c r="JDE14" s="31"/>
      <c r="JDF14" s="31"/>
      <c r="JDG14" s="31"/>
      <c r="JDH14" s="31"/>
      <c r="JDI14" s="31"/>
      <c r="JDJ14" s="31"/>
      <c r="JDK14" s="31"/>
      <c r="JDL14" s="31"/>
      <c r="JDM14" s="31"/>
      <c r="JDN14" s="31"/>
      <c r="JDO14" s="31"/>
      <c r="JDP14" s="31"/>
      <c r="JDQ14" s="31"/>
      <c r="JDR14" s="31"/>
      <c r="JDS14" s="31"/>
      <c r="JDT14" s="31"/>
      <c r="JDU14" s="31"/>
      <c r="JDV14" s="31"/>
      <c r="JDW14" s="31"/>
      <c r="JDX14" s="31"/>
      <c r="JDY14" s="31"/>
      <c r="JDZ14" s="31"/>
      <c r="JEA14" s="31"/>
      <c r="JEB14" s="31"/>
      <c r="JEC14" s="31"/>
      <c r="JED14" s="31"/>
      <c r="JEE14" s="31"/>
      <c r="JEF14" s="31"/>
      <c r="JEG14" s="31"/>
      <c r="JEH14" s="31"/>
      <c r="JEI14" s="31"/>
      <c r="JEJ14" s="31"/>
      <c r="JEK14" s="31"/>
      <c r="JEL14" s="31"/>
      <c r="JEM14" s="31"/>
      <c r="JEN14" s="31"/>
      <c r="JEO14" s="31"/>
      <c r="JEP14" s="31"/>
      <c r="JEQ14" s="31"/>
      <c r="JER14" s="31"/>
      <c r="JES14" s="31"/>
      <c r="JET14" s="31"/>
      <c r="JEU14" s="31"/>
      <c r="JEV14" s="31"/>
      <c r="JEW14" s="31"/>
      <c r="JEX14" s="31"/>
      <c r="JEY14" s="31"/>
      <c r="JEZ14" s="31"/>
      <c r="JFA14" s="31"/>
      <c r="JFB14" s="31"/>
      <c r="JFC14" s="31"/>
      <c r="JFD14" s="31"/>
      <c r="JFE14" s="31"/>
      <c r="JFF14" s="31"/>
      <c r="JFG14" s="31"/>
      <c r="JFH14" s="31"/>
      <c r="JFI14" s="31"/>
      <c r="JFJ14" s="31"/>
      <c r="JFK14" s="31"/>
      <c r="JFL14" s="31"/>
      <c r="JFM14" s="31"/>
      <c r="JFN14" s="31"/>
      <c r="JFO14" s="31"/>
      <c r="JFP14" s="31"/>
      <c r="JFQ14" s="31"/>
      <c r="JFR14" s="31"/>
      <c r="JFS14" s="31"/>
      <c r="JFT14" s="31"/>
      <c r="JFU14" s="31"/>
      <c r="JFV14" s="31"/>
      <c r="JFW14" s="31"/>
      <c r="JFX14" s="31"/>
      <c r="JFY14" s="31"/>
      <c r="JFZ14" s="31"/>
      <c r="JGA14" s="31"/>
      <c r="JGB14" s="31"/>
      <c r="JGC14" s="31"/>
      <c r="JGD14" s="31"/>
      <c r="JGE14" s="31"/>
      <c r="JGF14" s="31"/>
      <c r="JGG14" s="31"/>
      <c r="JGH14" s="31"/>
      <c r="JGI14" s="31"/>
      <c r="JGJ14" s="31"/>
      <c r="JGK14" s="31"/>
      <c r="JGL14" s="31"/>
      <c r="JGM14" s="31"/>
      <c r="JGN14" s="31"/>
      <c r="JGO14" s="31"/>
      <c r="JGP14" s="31"/>
      <c r="JGQ14" s="31"/>
      <c r="JGR14" s="31"/>
      <c r="JGS14" s="31"/>
      <c r="JGT14" s="31"/>
      <c r="JGU14" s="31"/>
      <c r="JGV14" s="31"/>
      <c r="JGW14" s="31"/>
      <c r="JGX14" s="31"/>
      <c r="JGY14" s="31"/>
      <c r="JGZ14" s="31"/>
      <c r="JHA14" s="31"/>
      <c r="JHB14" s="31"/>
      <c r="JHC14" s="31"/>
      <c r="JHD14" s="31"/>
      <c r="JHE14" s="31"/>
      <c r="JHF14" s="31"/>
      <c r="JHG14" s="31"/>
      <c r="JHH14" s="31"/>
      <c r="JHI14" s="31"/>
      <c r="JHJ14" s="31"/>
      <c r="JHK14" s="31"/>
      <c r="JHL14" s="31"/>
      <c r="JHM14" s="31"/>
      <c r="JHN14" s="31"/>
      <c r="JHO14" s="31"/>
      <c r="JHP14" s="31"/>
      <c r="JHQ14" s="31"/>
      <c r="JHR14" s="31"/>
      <c r="JHS14" s="31"/>
      <c r="JHT14" s="31"/>
      <c r="JHU14" s="31"/>
      <c r="JHV14" s="31"/>
      <c r="JHW14" s="31"/>
      <c r="JHX14" s="31"/>
      <c r="JHY14" s="31"/>
      <c r="JHZ14" s="31"/>
      <c r="JIA14" s="31"/>
      <c r="JIB14" s="31"/>
      <c r="JIC14" s="31"/>
      <c r="JID14" s="31"/>
      <c r="JIE14" s="31"/>
      <c r="JIF14" s="31"/>
      <c r="JIG14" s="31"/>
      <c r="JIH14" s="31"/>
      <c r="JII14" s="31"/>
      <c r="JIJ14" s="31"/>
      <c r="JIK14" s="31"/>
      <c r="JIL14" s="31"/>
      <c r="JIM14" s="31"/>
      <c r="JIN14" s="31"/>
      <c r="JIO14" s="31"/>
      <c r="JIP14" s="31"/>
      <c r="JIQ14" s="31"/>
      <c r="JIR14" s="31"/>
      <c r="JIS14" s="31"/>
      <c r="JIT14" s="31"/>
      <c r="JIU14" s="31"/>
      <c r="JIV14" s="31"/>
      <c r="JIW14" s="31"/>
      <c r="JIX14" s="31"/>
      <c r="JIY14" s="31"/>
      <c r="JIZ14" s="31"/>
      <c r="JJA14" s="31"/>
      <c r="JJB14" s="31"/>
      <c r="JJC14" s="31"/>
      <c r="JJD14" s="31"/>
      <c r="JJE14" s="31"/>
      <c r="JJF14" s="31"/>
      <c r="JJG14" s="31"/>
      <c r="JJH14" s="31"/>
      <c r="JJI14" s="31"/>
      <c r="JJJ14" s="31"/>
      <c r="JJK14" s="31"/>
      <c r="JJL14" s="31"/>
      <c r="JJM14" s="31"/>
      <c r="JJN14" s="31"/>
      <c r="JJO14" s="31"/>
      <c r="JJP14" s="31"/>
      <c r="JJQ14" s="31"/>
      <c r="JJR14" s="31"/>
      <c r="JJS14" s="31"/>
      <c r="JJT14" s="31"/>
      <c r="JJU14" s="31"/>
      <c r="JJV14" s="31"/>
      <c r="JJW14" s="31"/>
      <c r="JJX14" s="31"/>
      <c r="JJY14" s="31"/>
      <c r="JJZ14" s="31"/>
      <c r="JKA14" s="31"/>
      <c r="JKB14" s="31"/>
      <c r="JKC14" s="31"/>
      <c r="JKD14" s="31"/>
      <c r="JKE14" s="31"/>
      <c r="JKF14" s="31"/>
      <c r="JKG14" s="31"/>
      <c r="JKH14" s="31"/>
      <c r="JKI14" s="31"/>
      <c r="JKJ14" s="31"/>
      <c r="JKK14" s="31"/>
      <c r="JKL14" s="31"/>
      <c r="JKM14" s="31"/>
      <c r="JKN14" s="31"/>
      <c r="JKO14" s="31"/>
      <c r="JKP14" s="31"/>
      <c r="JKQ14" s="31"/>
      <c r="JKR14" s="31"/>
      <c r="JKS14" s="31"/>
      <c r="JKT14" s="31"/>
      <c r="JKU14" s="31"/>
      <c r="JKV14" s="31"/>
      <c r="JKW14" s="31"/>
      <c r="JKX14" s="31"/>
      <c r="JKY14" s="31"/>
      <c r="JKZ14" s="31"/>
      <c r="JLA14" s="31"/>
      <c r="JLB14" s="31"/>
      <c r="JLC14" s="31"/>
      <c r="JLD14" s="31"/>
      <c r="JLE14" s="31"/>
      <c r="JLF14" s="31"/>
      <c r="JLG14" s="31"/>
      <c r="JLH14" s="31"/>
      <c r="JLI14" s="31"/>
      <c r="JLJ14" s="31"/>
      <c r="JLK14" s="31"/>
      <c r="JLL14" s="31"/>
      <c r="JLM14" s="31"/>
      <c r="JLN14" s="31"/>
      <c r="JLO14" s="31"/>
      <c r="JLP14" s="31"/>
      <c r="JLQ14" s="31"/>
      <c r="JLR14" s="31"/>
      <c r="JLS14" s="31"/>
      <c r="JLT14" s="31"/>
      <c r="JLU14" s="31"/>
      <c r="JLV14" s="31"/>
      <c r="JLW14" s="31"/>
      <c r="JLX14" s="31"/>
      <c r="JLY14" s="31"/>
      <c r="JLZ14" s="31"/>
      <c r="JMA14" s="31"/>
      <c r="JMB14" s="31"/>
      <c r="JMC14" s="31"/>
      <c r="JMD14" s="31"/>
      <c r="JME14" s="31"/>
      <c r="JMF14" s="31"/>
      <c r="JMG14" s="31"/>
      <c r="JMH14" s="31"/>
      <c r="JMI14" s="31"/>
      <c r="JMJ14" s="31"/>
      <c r="JMK14" s="31"/>
      <c r="JML14" s="31"/>
      <c r="JMM14" s="31"/>
      <c r="JMN14" s="31"/>
      <c r="JMO14" s="31"/>
      <c r="JMP14" s="31"/>
      <c r="JMQ14" s="31"/>
      <c r="JMR14" s="31"/>
      <c r="JMS14" s="31"/>
      <c r="JMT14" s="31"/>
      <c r="JMU14" s="31"/>
      <c r="JMV14" s="31"/>
      <c r="JMW14" s="31"/>
      <c r="JMX14" s="31"/>
      <c r="JMY14" s="31"/>
      <c r="JMZ14" s="31"/>
      <c r="JNA14" s="31"/>
      <c r="JNB14" s="31"/>
      <c r="JNC14" s="31"/>
      <c r="JND14" s="31"/>
      <c r="JNE14" s="31"/>
      <c r="JNF14" s="31"/>
      <c r="JNG14" s="31"/>
      <c r="JNH14" s="31"/>
      <c r="JNI14" s="31"/>
      <c r="JNJ14" s="31"/>
      <c r="JNK14" s="31"/>
      <c r="JNL14" s="31"/>
      <c r="JNM14" s="31"/>
      <c r="JNN14" s="31"/>
      <c r="JNO14" s="31"/>
      <c r="JNP14" s="31"/>
      <c r="JNQ14" s="31"/>
      <c r="JNR14" s="31"/>
      <c r="JNS14" s="31"/>
      <c r="JNT14" s="31"/>
      <c r="JNU14" s="31"/>
      <c r="JNV14" s="31"/>
      <c r="JNW14" s="31"/>
      <c r="JNX14" s="31"/>
      <c r="JNY14" s="31"/>
      <c r="JNZ14" s="31"/>
      <c r="JOA14" s="31"/>
      <c r="JOB14" s="31"/>
      <c r="JOC14" s="31"/>
      <c r="JOD14" s="31"/>
      <c r="JOE14" s="31"/>
      <c r="JOF14" s="31"/>
      <c r="JOG14" s="31"/>
      <c r="JOH14" s="31"/>
      <c r="JOI14" s="31"/>
      <c r="JOJ14" s="31"/>
      <c r="JOK14" s="31"/>
      <c r="JOL14" s="31"/>
      <c r="JOM14" s="31"/>
      <c r="JON14" s="31"/>
      <c r="JOO14" s="31"/>
      <c r="JOP14" s="31"/>
      <c r="JOQ14" s="31"/>
      <c r="JOR14" s="31"/>
      <c r="JOS14" s="31"/>
      <c r="JOT14" s="31"/>
      <c r="JOU14" s="31"/>
      <c r="JOV14" s="31"/>
      <c r="JOW14" s="31"/>
      <c r="JOX14" s="31"/>
      <c r="JOY14" s="31"/>
      <c r="JOZ14" s="31"/>
      <c r="JPA14" s="31"/>
      <c r="JPB14" s="31"/>
      <c r="JPC14" s="31"/>
      <c r="JPD14" s="31"/>
      <c r="JPE14" s="31"/>
      <c r="JPF14" s="31"/>
      <c r="JPG14" s="31"/>
      <c r="JPH14" s="31"/>
      <c r="JPI14" s="31"/>
      <c r="JPJ14" s="31"/>
      <c r="JPK14" s="31"/>
      <c r="JPL14" s="31"/>
      <c r="JPM14" s="31"/>
      <c r="JPN14" s="31"/>
      <c r="JPO14" s="31"/>
      <c r="JPP14" s="31"/>
      <c r="JPQ14" s="31"/>
      <c r="JPR14" s="31"/>
      <c r="JPS14" s="31"/>
      <c r="JPT14" s="31"/>
      <c r="JPU14" s="31"/>
      <c r="JPV14" s="31"/>
      <c r="JPW14" s="31"/>
      <c r="JPX14" s="31"/>
      <c r="JPY14" s="31"/>
      <c r="JPZ14" s="31"/>
      <c r="JQA14" s="31"/>
      <c r="JQB14" s="31"/>
      <c r="JQC14" s="31"/>
      <c r="JQD14" s="31"/>
      <c r="JQE14" s="31"/>
      <c r="JQF14" s="31"/>
      <c r="JQG14" s="31"/>
      <c r="JQH14" s="31"/>
      <c r="JQI14" s="31"/>
      <c r="JQJ14" s="31"/>
      <c r="JQK14" s="31"/>
      <c r="JQL14" s="31"/>
      <c r="JQM14" s="31"/>
      <c r="JQN14" s="31"/>
      <c r="JQO14" s="31"/>
      <c r="JQP14" s="31"/>
      <c r="JQQ14" s="31"/>
      <c r="JQR14" s="31"/>
      <c r="JQS14" s="31"/>
      <c r="JQT14" s="31"/>
      <c r="JQU14" s="31"/>
      <c r="JQV14" s="31"/>
      <c r="JQW14" s="31"/>
      <c r="JQX14" s="31"/>
      <c r="JQY14" s="31"/>
      <c r="JQZ14" s="31"/>
      <c r="JRA14" s="31"/>
      <c r="JRB14" s="31"/>
      <c r="JRC14" s="31"/>
      <c r="JRD14" s="31"/>
      <c r="JRE14" s="31"/>
      <c r="JRF14" s="31"/>
      <c r="JRG14" s="31"/>
      <c r="JRH14" s="31"/>
      <c r="JRI14" s="31"/>
      <c r="JRJ14" s="31"/>
      <c r="JRK14" s="31"/>
      <c r="JRL14" s="31"/>
      <c r="JRM14" s="31"/>
      <c r="JRN14" s="31"/>
      <c r="JRO14" s="31"/>
      <c r="JRP14" s="31"/>
      <c r="JRQ14" s="31"/>
      <c r="JRR14" s="31"/>
      <c r="JRS14" s="31"/>
      <c r="JRT14" s="31"/>
      <c r="JRU14" s="31"/>
      <c r="JRV14" s="31"/>
      <c r="JRW14" s="31"/>
      <c r="JRX14" s="31"/>
      <c r="JRY14" s="31"/>
      <c r="JRZ14" s="31"/>
      <c r="JSA14" s="31"/>
      <c r="JSB14" s="31"/>
      <c r="JSC14" s="31"/>
      <c r="JSD14" s="31"/>
      <c r="JSE14" s="31"/>
      <c r="JSF14" s="31"/>
      <c r="JSG14" s="31"/>
      <c r="JSH14" s="31"/>
      <c r="JSI14" s="31"/>
      <c r="JSJ14" s="31"/>
      <c r="JSK14" s="31"/>
      <c r="JSL14" s="31"/>
      <c r="JSM14" s="31"/>
      <c r="JSN14" s="31"/>
      <c r="JSO14" s="31"/>
      <c r="JSP14" s="31"/>
      <c r="JSQ14" s="31"/>
      <c r="JSR14" s="31"/>
      <c r="JSS14" s="31"/>
      <c r="JST14" s="31"/>
      <c r="JSU14" s="31"/>
      <c r="JSV14" s="31"/>
      <c r="JSW14" s="31"/>
      <c r="JSX14" s="31"/>
      <c r="JSY14" s="31"/>
      <c r="JSZ14" s="31"/>
      <c r="JTA14" s="31"/>
      <c r="JTB14" s="31"/>
      <c r="JTC14" s="31"/>
      <c r="JTD14" s="31"/>
      <c r="JTE14" s="31"/>
      <c r="JTF14" s="31"/>
      <c r="JTG14" s="31"/>
      <c r="JTH14" s="31"/>
      <c r="JTI14" s="31"/>
      <c r="JTJ14" s="31"/>
      <c r="JTK14" s="31"/>
      <c r="JTL14" s="31"/>
      <c r="JTM14" s="31"/>
      <c r="JTN14" s="31"/>
      <c r="JTO14" s="31"/>
      <c r="JTP14" s="31"/>
      <c r="JTQ14" s="31"/>
      <c r="JTR14" s="31"/>
      <c r="JTS14" s="31"/>
      <c r="JTT14" s="31"/>
      <c r="JTU14" s="31"/>
      <c r="JTV14" s="31"/>
      <c r="JTW14" s="31"/>
      <c r="JTX14" s="31"/>
      <c r="JTY14" s="31"/>
      <c r="JTZ14" s="31"/>
      <c r="JUA14" s="31"/>
      <c r="JUB14" s="31"/>
      <c r="JUC14" s="31"/>
      <c r="JUD14" s="31"/>
      <c r="JUE14" s="31"/>
      <c r="JUF14" s="31"/>
      <c r="JUG14" s="31"/>
      <c r="JUH14" s="31"/>
      <c r="JUI14" s="31"/>
      <c r="JUJ14" s="31"/>
      <c r="JUK14" s="31"/>
      <c r="JUL14" s="31"/>
      <c r="JUM14" s="31"/>
      <c r="JUN14" s="31"/>
      <c r="JUO14" s="31"/>
      <c r="JUP14" s="31"/>
      <c r="JUQ14" s="31"/>
      <c r="JUR14" s="31"/>
      <c r="JUS14" s="31"/>
      <c r="JUT14" s="31"/>
      <c r="JUU14" s="31"/>
      <c r="JUV14" s="31"/>
      <c r="JUW14" s="31"/>
      <c r="JUX14" s="31"/>
      <c r="JUY14" s="31"/>
      <c r="JUZ14" s="31"/>
      <c r="JVA14" s="31"/>
      <c r="JVB14" s="31"/>
      <c r="JVC14" s="31"/>
      <c r="JVD14" s="31"/>
      <c r="JVE14" s="31"/>
      <c r="JVF14" s="31"/>
      <c r="JVG14" s="31"/>
      <c r="JVH14" s="31"/>
      <c r="JVI14" s="31"/>
      <c r="JVJ14" s="31"/>
      <c r="JVK14" s="31"/>
      <c r="JVL14" s="31"/>
      <c r="JVM14" s="31"/>
      <c r="JVN14" s="31"/>
      <c r="JVO14" s="31"/>
      <c r="JVP14" s="31"/>
      <c r="JVQ14" s="31"/>
      <c r="JVR14" s="31"/>
      <c r="JVS14" s="31"/>
      <c r="JVT14" s="31"/>
      <c r="JVU14" s="31"/>
      <c r="JVV14" s="31"/>
      <c r="JVW14" s="31"/>
      <c r="JVX14" s="31"/>
      <c r="JVY14" s="31"/>
      <c r="JVZ14" s="31"/>
      <c r="JWA14" s="31"/>
      <c r="JWB14" s="31"/>
      <c r="JWC14" s="31"/>
      <c r="JWD14" s="31"/>
      <c r="JWE14" s="31"/>
      <c r="JWF14" s="31"/>
      <c r="JWG14" s="31"/>
      <c r="JWH14" s="31"/>
      <c r="JWI14" s="31"/>
      <c r="JWJ14" s="31"/>
      <c r="JWK14" s="31"/>
      <c r="JWL14" s="31"/>
      <c r="JWM14" s="31"/>
      <c r="JWN14" s="31"/>
      <c r="JWO14" s="31"/>
      <c r="JWP14" s="31"/>
      <c r="JWQ14" s="31"/>
      <c r="JWR14" s="31"/>
      <c r="JWS14" s="31"/>
      <c r="JWT14" s="31"/>
      <c r="JWU14" s="31"/>
      <c r="JWV14" s="31"/>
      <c r="JWW14" s="31"/>
      <c r="JWX14" s="31"/>
      <c r="JWY14" s="31"/>
      <c r="JWZ14" s="31"/>
      <c r="JXA14" s="31"/>
      <c r="JXB14" s="31"/>
      <c r="JXC14" s="31"/>
      <c r="JXD14" s="31"/>
      <c r="JXE14" s="31"/>
      <c r="JXF14" s="31"/>
      <c r="JXG14" s="31"/>
      <c r="JXH14" s="31"/>
      <c r="JXI14" s="31"/>
      <c r="JXJ14" s="31"/>
      <c r="JXK14" s="31"/>
      <c r="JXL14" s="31"/>
      <c r="JXM14" s="31"/>
      <c r="JXN14" s="31"/>
      <c r="JXO14" s="31"/>
      <c r="JXP14" s="31"/>
      <c r="JXQ14" s="31"/>
      <c r="JXR14" s="31"/>
      <c r="JXS14" s="31"/>
      <c r="JXT14" s="31"/>
      <c r="JXU14" s="31"/>
      <c r="JXV14" s="31"/>
      <c r="JXW14" s="31"/>
      <c r="JXX14" s="31"/>
      <c r="JXY14" s="31"/>
      <c r="JXZ14" s="31"/>
      <c r="JYA14" s="31"/>
      <c r="JYB14" s="31"/>
      <c r="JYC14" s="31"/>
      <c r="JYD14" s="31"/>
      <c r="JYE14" s="31"/>
      <c r="JYF14" s="31"/>
      <c r="JYG14" s="31"/>
      <c r="JYH14" s="31"/>
      <c r="JYI14" s="31"/>
      <c r="JYJ14" s="31"/>
      <c r="JYK14" s="31"/>
      <c r="JYL14" s="31"/>
      <c r="JYM14" s="31"/>
      <c r="JYN14" s="31"/>
      <c r="JYO14" s="31"/>
      <c r="JYP14" s="31"/>
      <c r="JYQ14" s="31"/>
      <c r="JYR14" s="31"/>
      <c r="JYS14" s="31"/>
      <c r="JYT14" s="31"/>
      <c r="JYU14" s="31"/>
      <c r="JYV14" s="31"/>
      <c r="JYW14" s="31"/>
      <c r="JYX14" s="31"/>
      <c r="JYY14" s="31"/>
      <c r="JYZ14" s="31"/>
      <c r="JZA14" s="31"/>
      <c r="JZB14" s="31"/>
      <c r="JZC14" s="31"/>
      <c r="JZD14" s="31"/>
      <c r="JZE14" s="31"/>
      <c r="JZF14" s="31"/>
      <c r="JZG14" s="31"/>
      <c r="JZH14" s="31"/>
      <c r="JZI14" s="31"/>
      <c r="JZJ14" s="31"/>
      <c r="JZK14" s="31"/>
      <c r="JZL14" s="31"/>
      <c r="JZM14" s="31"/>
      <c r="JZN14" s="31"/>
      <c r="JZO14" s="31"/>
      <c r="JZP14" s="31"/>
      <c r="JZQ14" s="31"/>
      <c r="JZR14" s="31"/>
      <c r="JZS14" s="31"/>
      <c r="JZT14" s="31"/>
      <c r="JZU14" s="31"/>
      <c r="JZV14" s="31"/>
      <c r="JZW14" s="31"/>
      <c r="JZX14" s="31"/>
      <c r="JZY14" s="31"/>
      <c r="JZZ14" s="31"/>
      <c r="KAA14" s="31"/>
      <c r="KAB14" s="31"/>
      <c r="KAC14" s="31"/>
      <c r="KAD14" s="31"/>
      <c r="KAE14" s="31"/>
      <c r="KAF14" s="31"/>
      <c r="KAG14" s="31"/>
      <c r="KAH14" s="31"/>
      <c r="KAI14" s="31"/>
      <c r="KAJ14" s="31"/>
      <c r="KAK14" s="31"/>
      <c r="KAL14" s="31"/>
      <c r="KAM14" s="31"/>
      <c r="KAN14" s="31"/>
      <c r="KAO14" s="31"/>
      <c r="KAP14" s="31"/>
      <c r="KAQ14" s="31"/>
      <c r="KAR14" s="31"/>
      <c r="KAS14" s="31"/>
      <c r="KAT14" s="31"/>
      <c r="KAU14" s="31"/>
      <c r="KAV14" s="31"/>
      <c r="KAW14" s="31"/>
      <c r="KAX14" s="31"/>
      <c r="KAY14" s="31"/>
      <c r="KAZ14" s="31"/>
      <c r="KBA14" s="31"/>
      <c r="KBB14" s="31"/>
      <c r="KBC14" s="31"/>
      <c r="KBD14" s="31"/>
      <c r="KBE14" s="31"/>
      <c r="KBF14" s="31"/>
      <c r="KBG14" s="31"/>
      <c r="KBH14" s="31"/>
      <c r="KBI14" s="31"/>
      <c r="KBJ14" s="31"/>
      <c r="KBK14" s="31"/>
      <c r="KBL14" s="31"/>
      <c r="KBM14" s="31"/>
      <c r="KBN14" s="31"/>
      <c r="KBO14" s="31"/>
      <c r="KBP14" s="31"/>
      <c r="KBQ14" s="31"/>
      <c r="KBR14" s="31"/>
      <c r="KBS14" s="31"/>
      <c r="KBT14" s="31"/>
      <c r="KBU14" s="31"/>
      <c r="KBV14" s="31"/>
      <c r="KBW14" s="31"/>
      <c r="KBX14" s="31"/>
      <c r="KBY14" s="31"/>
      <c r="KBZ14" s="31"/>
      <c r="KCA14" s="31"/>
      <c r="KCB14" s="31"/>
      <c r="KCC14" s="31"/>
      <c r="KCD14" s="31"/>
      <c r="KCE14" s="31"/>
      <c r="KCF14" s="31"/>
      <c r="KCG14" s="31"/>
      <c r="KCH14" s="31"/>
      <c r="KCI14" s="31"/>
      <c r="KCJ14" s="31"/>
      <c r="KCK14" s="31"/>
      <c r="KCL14" s="31"/>
      <c r="KCM14" s="31"/>
      <c r="KCN14" s="31"/>
      <c r="KCO14" s="31"/>
      <c r="KCP14" s="31"/>
      <c r="KCQ14" s="31"/>
      <c r="KCR14" s="31"/>
      <c r="KCS14" s="31"/>
      <c r="KCT14" s="31"/>
      <c r="KCU14" s="31"/>
      <c r="KCV14" s="31"/>
      <c r="KCW14" s="31"/>
      <c r="KCX14" s="31"/>
      <c r="KCY14" s="31"/>
      <c r="KCZ14" s="31"/>
      <c r="KDA14" s="31"/>
      <c r="KDB14" s="31"/>
      <c r="KDC14" s="31"/>
      <c r="KDD14" s="31"/>
      <c r="KDE14" s="31"/>
      <c r="KDF14" s="31"/>
      <c r="KDG14" s="31"/>
      <c r="KDH14" s="31"/>
      <c r="KDI14" s="31"/>
      <c r="KDJ14" s="31"/>
      <c r="KDK14" s="31"/>
      <c r="KDL14" s="31"/>
      <c r="KDM14" s="31"/>
      <c r="KDN14" s="31"/>
      <c r="KDO14" s="31"/>
      <c r="KDP14" s="31"/>
      <c r="KDQ14" s="31"/>
      <c r="KDR14" s="31"/>
      <c r="KDS14" s="31"/>
      <c r="KDT14" s="31"/>
      <c r="KDU14" s="31"/>
      <c r="KDV14" s="31"/>
      <c r="KDW14" s="31"/>
      <c r="KDX14" s="31"/>
      <c r="KDY14" s="31"/>
      <c r="KDZ14" s="31"/>
      <c r="KEA14" s="31"/>
      <c r="KEB14" s="31"/>
      <c r="KEC14" s="31"/>
      <c r="KED14" s="31"/>
      <c r="KEE14" s="31"/>
      <c r="KEF14" s="31"/>
      <c r="KEG14" s="31"/>
      <c r="KEH14" s="31"/>
      <c r="KEI14" s="31"/>
      <c r="KEJ14" s="31"/>
      <c r="KEK14" s="31"/>
      <c r="KEL14" s="31"/>
      <c r="KEM14" s="31"/>
      <c r="KEN14" s="31"/>
      <c r="KEO14" s="31"/>
      <c r="KEP14" s="31"/>
      <c r="KEQ14" s="31"/>
      <c r="KER14" s="31"/>
      <c r="KES14" s="31"/>
      <c r="KET14" s="31"/>
      <c r="KEU14" s="31"/>
      <c r="KEV14" s="31"/>
      <c r="KEW14" s="31"/>
      <c r="KEX14" s="31"/>
      <c r="KEY14" s="31"/>
      <c r="KEZ14" s="31"/>
      <c r="KFA14" s="31"/>
      <c r="KFB14" s="31"/>
      <c r="KFC14" s="31"/>
      <c r="KFD14" s="31"/>
      <c r="KFE14" s="31"/>
      <c r="KFF14" s="31"/>
      <c r="KFG14" s="31"/>
      <c r="KFH14" s="31"/>
      <c r="KFI14" s="31"/>
      <c r="KFJ14" s="31"/>
      <c r="KFK14" s="31"/>
      <c r="KFL14" s="31"/>
      <c r="KFM14" s="31"/>
      <c r="KFN14" s="31"/>
      <c r="KFO14" s="31"/>
      <c r="KFP14" s="31"/>
      <c r="KFQ14" s="31"/>
      <c r="KFR14" s="31"/>
      <c r="KFS14" s="31"/>
      <c r="KFT14" s="31"/>
      <c r="KFU14" s="31"/>
      <c r="KFV14" s="31"/>
      <c r="KFW14" s="31"/>
      <c r="KFX14" s="31"/>
      <c r="KFY14" s="31"/>
      <c r="KFZ14" s="31"/>
      <c r="KGA14" s="31"/>
      <c r="KGB14" s="31"/>
      <c r="KGC14" s="31"/>
      <c r="KGD14" s="31"/>
      <c r="KGE14" s="31"/>
      <c r="KGF14" s="31"/>
      <c r="KGG14" s="31"/>
      <c r="KGH14" s="31"/>
      <c r="KGI14" s="31"/>
      <c r="KGJ14" s="31"/>
      <c r="KGK14" s="31"/>
      <c r="KGL14" s="31"/>
      <c r="KGM14" s="31"/>
      <c r="KGN14" s="31"/>
      <c r="KGO14" s="31"/>
      <c r="KGP14" s="31"/>
      <c r="KGQ14" s="31"/>
      <c r="KGR14" s="31"/>
      <c r="KGS14" s="31"/>
      <c r="KGT14" s="31"/>
      <c r="KGU14" s="31"/>
      <c r="KGV14" s="31"/>
      <c r="KGW14" s="31"/>
      <c r="KGX14" s="31"/>
      <c r="KGY14" s="31"/>
      <c r="KGZ14" s="31"/>
      <c r="KHA14" s="31"/>
      <c r="KHB14" s="31"/>
      <c r="KHC14" s="31"/>
      <c r="KHD14" s="31"/>
      <c r="KHE14" s="31"/>
      <c r="KHF14" s="31"/>
      <c r="KHG14" s="31"/>
      <c r="KHH14" s="31"/>
      <c r="KHI14" s="31"/>
      <c r="KHJ14" s="31"/>
      <c r="KHK14" s="31"/>
      <c r="KHL14" s="31"/>
      <c r="KHM14" s="31"/>
      <c r="KHN14" s="31"/>
      <c r="KHO14" s="31"/>
      <c r="KHP14" s="31"/>
      <c r="KHQ14" s="31"/>
      <c r="KHR14" s="31"/>
      <c r="KHS14" s="31"/>
      <c r="KHT14" s="31"/>
      <c r="KHU14" s="31"/>
      <c r="KHV14" s="31"/>
      <c r="KHW14" s="31"/>
      <c r="KHX14" s="31"/>
      <c r="KHY14" s="31"/>
      <c r="KHZ14" s="31"/>
      <c r="KIA14" s="31"/>
      <c r="KIB14" s="31"/>
      <c r="KIC14" s="31"/>
      <c r="KID14" s="31"/>
      <c r="KIE14" s="31"/>
      <c r="KIF14" s="31"/>
      <c r="KIG14" s="31"/>
      <c r="KIH14" s="31"/>
      <c r="KII14" s="31"/>
      <c r="KIJ14" s="31"/>
      <c r="KIK14" s="31"/>
      <c r="KIL14" s="31"/>
      <c r="KIM14" s="31"/>
      <c r="KIN14" s="31"/>
      <c r="KIO14" s="31"/>
      <c r="KIP14" s="31"/>
      <c r="KIQ14" s="31"/>
      <c r="KIR14" s="31"/>
      <c r="KIS14" s="31"/>
      <c r="KIT14" s="31"/>
      <c r="KIU14" s="31"/>
      <c r="KIV14" s="31"/>
      <c r="KIW14" s="31"/>
      <c r="KIX14" s="31"/>
      <c r="KIY14" s="31"/>
      <c r="KIZ14" s="31"/>
      <c r="KJA14" s="31"/>
      <c r="KJB14" s="31"/>
      <c r="KJC14" s="31"/>
      <c r="KJD14" s="31"/>
      <c r="KJE14" s="31"/>
      <c r="KJF14" s="31"/>
      <c r="KJG14" s="31"/>
      <c r="KJH14" s="31"/>
      <c r="KJI14" s="31"/>
      <c r="KJJ14" s="31"/>
      <c r="KJK14" s="31"/>
      <c r="KJL14" s="31"/>
      <c r="KJM14" s="31"/>
      <c r="KJN14" s="31"/>
      <c r="KJO14" s="31"/>
      <c r="KJP14" s="31"/>
      <c r="KJQ14" s="31"/>
      <c r="KJR14" s="31"/>
      <c r="KJS14" s="31"/>
      <c r="KJT14" s="31"/>
      <c r="KJU14" s="31"/>
      <c r="KJV14" s="31"/>
      <c r="KJW14" s="31"/>
      <c r="KJX14" s="31"/>
      <c r="KJY14" s="31"/>
      <c r="KJZ14" s="31"/>
      <c r="KKA14" s="31"/>
      <c r="KKB14" s="31"/>
      <c r="KKC14" s="31"/>
      <c r="KKD14" s="31"/>
      <c r="KKE14" s="31"/>
      <c r="KKF14" s="31"/>
      <c r="KKG14" s="31"/>
      <c r="KKH14" s="31"/>
      <c r="KKI14" s="31"/>
      <c r="KKJ14" s="31"/>
      <c r="KKK14" s="31"/>
      <c r="KKL14" s="31"/>
      <c r="KKM14" s="31"/>
      <c r="KKN14" s="31"/>
      <c r="KKO14" s="31"/>
      <c r="KKP14" s="31"/>
      <c r="KKQ14" s="31"/>
      <c r="KKR14" s="31"/>
      <c r="KKS14" s="31"/>
      <c r="KKT14" s="31"/>
      <c r="KKU14" s="31"/>
      <c r="KKV14" s="31"/>
      <c r="KKW14" s="31"/>
      <c r="KKX14" s="31"/>
      <c r="KKY14" s="31"/>
      <c r="KKZ14" s="31"/>
      <c r="KLA14" s="31"/>
      <c r="KLB14" s="31"/>
      <c r="KLC14" s="31"/>
      <c r="KLD14" s="31"/>
      <c r="KLE14" s="31"/>
      <c r="KLF14" s="31"/>
      <c r="KLG14" s="31"/>
      <c r="KLH14" s="31"/>
      <c r="KLI14" s="31"/>
      <c r="KLJ14" s="31"/>
      <c r="KLK14" s="31"/>
      <c r="KLL14" s="31"/>
      <c r="KLM14" s="31"/>
      <c r="KLN14" s="31"/>
      <c r="KLO14" s="31"/>
      <c r="KLP14" s="31"/>
      <c r="KLQ14" s="31"/>
      <c r="KLR14" s="31"/>
      <c r="KLS14" s="31"/>
      <c r="KLT14" s="31"/>
      <c r="KLU14" s="31"/>
      <c r="KLV14" s="31"/>
      <c r="KLW14" s="31"/>
      <c r="KLX14" s="31"/>
      <c r="KLY14" s="31"/>
      <c r="KLZ14" s="31"/>
      <c r="KMA14" s="31"/>
      <c r="KMB14" s="31"/>
      <c r="KMC14" s="31"/>
      <c r="KMD14" s="31"/>
      <c r="KME14" s="31"/>
      <c r="KMF14" s="31"/>
      <c r="KMG14" s="31"/>
      <c r="KMH14" s="31"/>
      <c r="KMI14" s="31"/>
      <c r="KMJ14" s="31"/>
      <c r="KMK14" s="31"/>
      <c r="KML14" s="31"/>
      <c r="KMM14" s="31"/>
      <c r="KMN14" s="31"/>
      <c r="KMO14" s="31"/>
      <c r="KMP14" s="31"/>
      <c r="KMQ14" s="31"/>
      <c r="KMR14" s="31"/>
      <c r="KMS14" s="31"/>
      <c r="KMT14" s="31"/>
      <c r="KMU14" s="31"/>
      <c r="KMV14" s="31"/>
      <c r="KMW14" s="31"/>
      <c r="KMX14" s="31"/>
      <c r="KMY14" s="31"/>
      <c r="KMZ14" s="31"/>
      <c r="KNA14" s="31"/>
      <c r="KNB14" s="31"/>
      <c r="KNC14" s="31"/>
      <c r="KND14" s="31"/>
      <c r="KNE14" s="31"/>
      <c r="KNF14" s="31"/>
      <c r="KNG14" s="31"/>
      <c r="KNH14" s="31"/>
      <c r="KNI14" s="31"/>
      <c r="KNJ14" s="31"/>
      <c r="KNK14" s="31"/>
      <c r="KNL14" s="31"/>
      <c r="KNM14" s="31"/>
      <c r="KNN14" s="31"/>
      <c r="KNO14" s="31"/>
      <c r="KNP14" s="31"/>
      <c r="KNQ14" s="31"/>
      <c r="KNR14" s="31"/>
      <c r="KNS14" s="31"/>
      <c r="KNT14" s="31"/>
      <c r="KNU14" s="31"/>
      <c r="KNV14" s="31"/>
      <c r="KNW14" s="31"/>
      <c r="KNX14" s="31"/>
      <c r="KNY14" s="31"/>
      <c r="KNZ14" s="31"/>
      <c r="KOA14" s="31"/>
      <c r="KOB14" s="31"/>
      <c r="KOC14" s="31"/>
      <c r="KOD14" s="31"/>
      <c r="KOE14" s="31"/>
      <c r="KOF14" s="31"/>
      <c r="KOG14" s="31"/>
      <c r="KOH14" s="31"/>
      <c r="KOI14" s="31"/>
      <c r="KOJ14" s="31"/>
      <c r="KOK14" s="31"/>
      <c r="KOL14" s="31"/>
      <c r="KOM14" s="31"/>
      <c r="KON14" s="31"/>
      <c r="KOO14" s="31"/>
      <c r="KOP14" s="31"/>
      <c r="KOQ14" s="31"/>
      <c r="KOR14" s="31"/>
      <c r="KOS14" s="31"/>
      <c r="KOT14" s="31"/>
      <c r="KOU14" s="31"/>
      <c r="KOV14" s="31"/>
      <c r="KOW14" s="31"/>
      <c r="KOX14" s="31"/>
      <c r="KOY14" s="31"/>
      <c r="KOZ14" s="31"/>
      <c r="KPA14" s="31"/>
      <c r="KPB14" s="31"/>
      <c r="KPC14" s="31"/>
      <c r="KPD14" s="31"/>
      <c r="KPE14" s="31"/>
      <c r="KPF14" s="31"/>
      <c r="KPG14" s="31"/>
      <c r="KPH14" s="31"/>
      <c r="KPI14" s="31"/>
      <c r="KPJ14" s="31"/>
      <c r="KPK14" s="31"/>
      <c r="KPL14" s="31"/>
      <c r="KPM14" s="31"/>
      <c r="KPN14" s="31"/>
      <c r="KPO14" s="31"/>
      <c r="KPP14" s="31"/>
      <c r="KPQ14" s="31"/>
      <c r="KPR14" s="31"/>
      <c r="KPS14" s="31"/>
      <c r="KPT14" s="31"/>
      <c r="KPU14" s="31"/>
      <c r="KPV14" s="31"/>
      <c r="KPW14" s="31"/>
      <c r="KPX14" s="31"/>
      <c r="KPY14" s="31"/>
      <c r="KPZ14" s="31"/>
      <c r="KQA14" s="31"/>
      <c r="KQB14" s="31"/>
      <c r="KQC14" s="31"/>
      <c r="KQD14" s="31"/>
      <c r="KQE14" s="31"/>
      <c r="KQF14" s="31"/>
      <c r="KQG14" s="31"/>
      <c r="KQH14" s="31"/>
      <c r="KQI14" s="31"/>
      <c r="KQJ14" s="31"/>
      <c r="KQK14" s="31"/>
      <c r="KQL14" s="31"/>
      <c r="KQM14" s="31"/>
      <c r="KQN14" s="31"/>
      <c r="KQO14" s="31"/>
      <c r="KQP14" s="31"/>
      <c r="KQQ14" s="31"/>
      <c r="KQR14" s="31"/>
      <c r="KQS14" s="31"/>
      <c r="KQT14" s="31"/>
      <c r="KQU14" s="31"/>
      <c r="KQV14" s="31"/>
      <c r="KQW14" s="31"/>
      <c r="KQX14" s="31"/>
      <c r="KQY14" s="31"/>
      <c r="KQZ14" s="31"/>
      <c r="KRA14" s="31"/>
      <c r="KRB14" s="31"/>
      <c r="KRC14" s="31"/>
      <c r="KRD14" s="31"/>
      <c r="KRE14" s="31"/>
      <c r="KRF14" s="31"/>
      <c r="KRG14" s="31"/>
      <c r="KRH14" s="31"/>
      <c r="KRI14" s="31"/>
      <c r="KRJ14" s="31"/>
      <c r="KRK14" s="31"/>
      <c r="KRL14" s="31"/>
      <c r="KRM14" s="31"/>
      <c r="KRN14" s="31"/>
      <c r="KRO14" s="31"/>
      <c r="KRP14" s="31"/>
      <c r="KRQ14" s="31"/>
      <c r="KRR14" s="31"/>
      <c r="KRS14" s="31"/>
      <c r="KRT14" s="31"/>
      <c r="KRU14" s="31"/>
      <c r="KRV14" s="31"/>
      <c r="KRW14" s="31"/>
      <c r="KRX14" s="31"/>
      <c r="KRY14" s="31"/>
      <c r="KRZ14" s="31"/>
      <c r="KSA14" s="31"/>
      <c r="KSB14" s="31"/>
      <c r="KSC14" s="31"/>
      <c r="KSD14" s="31"/>
      <c r="KSE14" s="31"/>
      <c r="KSF14" s="31"/>
      <c r="KSG14" s="31"/>
      <c r="KSH14" s="31"/>
      <c r="KSI14" s="31"/>
      <c r="KSJ14" s="31"/>
      <c r="KSK14" s="31"/>
      <c r="KSL14" s="31"/>
      <c r="KSM14" s="31"/>
      <c r="KSN14" s="31"/>
      <c r="KSO14" s="31"/>
      <c r="KSP14" s="31"/>
      <c r="KSQ14" s="31"/>
      <c r="KSR14" s="31"/>
      <c r="KSS14" s="31"/>
      <c r="KST14" s="31"/>
      <c r="KSU14" s="31"/>
      <c r="KSV14" s="31"/>
      <c r="KSW14" s="31"/>
      <c r="KSX14" s="31"/>
      <c r="KSY14" s="31"/>
      <c r="KSZ14" s="31"/>
      <c r="KTA14" s="31"/>
      <c r="KTB14" s="31"/>
      <c r="KTC14" s="31"/>
      <c r="KTD14" s="31"/>
      <c r="KTE14" s="31"/>
      <c r="KTF14" s="31"/>
      <c r="KTG14" s="31"/>
      <c r="KTH14" s="31"/>
      <c r="KTI14" s="31"/>
      <c r="KTJ14" s="31"/>
      <c r="KTK14" s="31"/>
      <c r="KTL14" s="31"/>
      <c r="KTM14" s="31"/>
      <c r="KTN14" s="31"/>
      <c r="KTO14" s="31"/>
      <c r="KTP14" s="31"/>
      <c r="KTQ14" s="31"/>
      <c r="KTR14" s="31"/>
      <c r="KTS14" s="31"/>
      <c r="KTT14" s="31"/>
      <c r="KTU14" s="31"/>
      <c r="KTV14" s="31"/>
      <c r="KTW14" s="31"/>
      <c r="KTX14" s="31"/>
      <c r="KTY14" s="31"/>
      <c r="KTZ14" s="31"/>
      <c r="KUA14" s="31"/>
      <c r="KUB14" s="31"/>
      <c r="KUC14" s="31"/>
      <c r="KUD14" s="31"/>
      <c r="KUE14" s="31"/>
      <c r="KUF14" s="31"/>
      <c r="KUG14" s="31"/>
      <c r="KUH14" s="31"/>
      <c r="KUI14" s="31"/>
      <c r="KUJ14" s="31"/>
      <c r="KUK14" s="31"/>
      <c r="KUL14" s="31"/>
      <c r="KUM14" s="31"/>
      <c r="KUN14" s="31"/>
      <c r="KUO14" s="31"/>
      <c r="KUP14" s="31"/>
      <c r="KUQ14" s="31"/>
      <c r="KUR14" s="31"/>
      <c r="KUS14" s="31"/>
      <c r="KUT14" s="31"/>
      <c r="KUU14" s="31"/>
      <c r="KUV14" s="31"/>
      <c r="KUW14" s="31"/>
      <c r="KUX14" s="31"/>
      <c r="KUY14" s="31"/>
      <c r="KUZ14" s="31"/>
      <c r="KVA14" s="31"/>
      <c r="KVB14" s="31"/>
      <c r="KVC14" s="31"/>
      <c r="KVD14" s="31"/>
      <c r="KVE14" s="31"/>
      <c r="KVF14" s="31"/>
      <c r="KVG14" s="31"/>
      <c r="KVH14" s="31"/>
      <c r="KVI14" s="31"/>
      <c r="KVJ14" s="31"/>
      <c r="KVK14" s="31"/>
      <c r="KVL14" s="31"/>
      <c r="KVM14" s="31"/>
      <c r="KVN14" s="31"/>
      <c r="KVO14" s="31"/>
      <c r="KVP14" s="31"/>
      <c r="KVQ14" s="31"/>
      <c r="KVR14" s="31"/>
      <c r="KVS14" s="31"/>
      <c r="KVT14" s="31"/>
      <c r="KVU14" s="31"/>
      <c r="KVV14" s="31"/>
      <c r="KVW14" s="31"/>
      <c r="KVX14" s="31"/>
      <c r="KVY14" s="31"/>
      <c r="KVZ14" s="31"/>
      <c r="KWA14" s="31"/>
      <c r="KWB14" s="31"/>
      <c r="KWC14" s="31"/>
      <c r="KWD14" s="31"/>
      <c r="KWE14" s="31"/>
      <c r="KWF14" s="31"/>
      <c r="KWG14" s="31"/>
      <c r="KWH14" s="31"/>
      <c r="KWI14" s="31"/>
      <c r="KWJ14" s="31"/>
      <c r="KWK14" s="31"/>
      <c r="KWL14" s="31"/>
      <c r="KWM14" s="31"/>
      <c r="KWN14" s="31"/>
      <c r="KWO14" s="31"/>
      <c r="KWP14" s="31"/>
      <c r="KWQ14" s="31"/>
      <c r="KWR14" s="31"/>
      <c r="KWS14" s="31"/>
      <c r="KWT14" s="31"/>
      <c r="KWU14" s="31"/>
      <c r="KWV14" s="31"/>
      <c r="KWW14" s="31"/>
      <c r="KWX14" s="31"/>
      <c r="KWY14" s="31"/>
      <c r="KWZ14" s="31"/>
      <c r="KXA14" s="31"/>
      <c r="KXB14" s="31"/>
      <c r="KXC14" s="31"/>
      <c r="KXD14" s="31"/>
      <c r="KXE14" s="31"/>
      <c r="KXF14" s="31"/>
      <c r="KXG14" s="31"/>
      <c r="KXH14" s="31"/>
      <c r="KXI14" s="31"/>
      <c r="KXJ14" s="31"/>
      <c r="KXK14" s="31"/>
      <c r="KXL14" s="31"/>
      <c r="KXM14" s="31"/>
      <c r="KXN14" s="31"/>
      <c r="KXO14" s="31"/>
      <c r="KXP14" s="31"/>
      <c r="KXQ14" s="31"/>
      <c r="KXR14" s="31"/>
      <c r="KXS14" s="31"/>
      <c r="KXT14" s="31"/>
      <c r="KXU14" s="31"/>
      <c r="KXV14" s="31"/>
      <c r="KXW14" s="31"/>
      <c r="KXX14" s="31"/>
      <c r="KXY14" s="31"/>
      <c r="KXZ14" s="31"/>
      <c r="KYA14" s="31"/>
      <c r="KYB14" s="31"/>
      <c r="KYC14" s="31"/>
      <c r="KYD14" s="31"/>
      <c r="KYE14" s="31"/>
      <c r="KYF14" s="31"/>
      <c r="KYG14" s="31"/>
      <c r="KYH14" s="31"/>
      <c r="KYI14" s="31"/>
      <c r="KYJ14" s="31"/>
      <c r="KYK14" s="31"/>
      <c r="KYL14" s="31"/>
      <c r="KYM14" s="31"/>
      <c r="KYN14" s="31"/>
      <c r="KYO14" s="31"/>
      <c r="KYP14" s="31"/>
      <c r="KYQ14" s="31"/>
      <c r="KYR14" s="31"/>
      <c r="KYS14" s="31"/>
      <c r="KYT14" s="31"/>
      <c r="KYU14" s="31"/>
      <c r="KYV14" s="31"/>
      <c r="KYW14" s="31"/>
      <c r="KYX14" s="31"/>
      <c r="KYY14" s="31"/>
      <c r="KYZ14" s="31"/>
      <c r="KZA14" s="31"/>
      <c r="KZB14" s="31"/>
      <c r="KZC14" s="31"/>
      <c r="KZD14" s="31"/>
      <c r="KZE14" s="31"/>
      <c r="KZF14" s="31"/>
      <c r="KZG14" s="31"/>
      <c r="KZH14" s="31"/>
      <c r="KZI14" s="31"/>
      <c r="KZJ14" s="31"/>
      <c r="KZK14" s="31"/>
      <c r="KZL14" s="31"/>
      <c r="KZM14" s="31"/>
      <c r="KZN14" s="31"/>
      <c r="KZO14" s="31"/>
      <c r="KZP14" s="31"/>
      <c r="KZQ14" s="31"/>
      <c r="KZR14" s="31"/>
      <c r="KZS14" s="31"/>
      <c r="KZT14" s="31"/>
      <c r="KZU14" s="31"/>
      <c r="KZV14" s="31"/>
      <c r="KZW14" s="31"/>
      <c r="KZX14" s="31"/>
      <c r="KZY14" s="31"/>
      <c r="KZZ14" s="31"/>
      <c r="LAA14" s="31"/>
      <c r="LAB14" s="31"/>
      <c r="LAC14" s="31"/>
      <c r="LAD14" s="31"/>
      <c r="LAE14" s="31"/>
      <c r="LAF14" s="31"/>
      <c r="LAG14" s="31"/>
      <c r="LAH14" s="31"/>
      <c r="LAI14" s="31"/>
      <c r="LAJ14" s="31"/>
      <c r="LAK14" s="31"/>
      <c r="LAL14" s="31"/>
      <c r="LAM14" s="31"/>
      <c r="LAN14" s="31"/>
      <c r="LAO14" s="31"/>
      <c r="LAP14" s="31"/>
      <c r="LAQ14" s="31"/>
      <c r="LAR14" s="31"/>
      <c r="LAS14" s="31"/>
      <c r="LAT14" s="31"/>
      <c r="LAU14" s="31"/>
      <c r="LAV14" s="31"/>
      <c r="LAW14" s="31"/>
      <c r="LAX14" s="31"/>
      <c r="LAY14" s="31"/>
      <c r="LAZ14" s="31"/>
      <c r="LBA14" s="31"/>
      <c r="LBB14" s="31"/>
      <c r="LBC14" s="31"/>
      <c r="LBD14" s="31"/>
      <c r="LBE14" s="31"/>
      <c r="LBF14" s="31"/>
      <c r="LBG14" s="31"/>
      <c r="LBH14" s="31"/>
      <c r="LBI14" s="31"/>
      <c r="LBJ14" s="31"/>
      <c r="LBK14" s="31"/>
      <c r="LBL14" s="31"/>
      <c r="LBM14" s="31"/>
      <c r="LBN14" s="31"/>
      <c r="LBO14" s="31"/>
      <c r="LBP14" s="31"/>
      <c r="LBQ14" s="31"/>
      <c r="LBR14" s="31"/>
      <c r="LBS14" s="31"/>
      <c r="LBT14" s="31"/>
      <c r="LBU14" s="31"/>
      <c r="LBV14" s="31"/>
      <c r="LBW14" s="31"/>
      <c r="LBX14" s="31"/>
      <c r="LBY14" s="31"/>
      <c r="LBZ14" s="31"/>
      <c r="LCA14" s="31"/>
      <c r="LCB14" s="31"/>
      <c r="LCC14" s="31"/>
      <c r="LCD14" s="31"/>
      <c r="LCE14" s="31"/>
      <c r="LCF14" s="31"/>
      <c r="LCG14" s="31"/>
      <c r="LCH14" s="31"/>
      <c r="LCI14" s="31"/>
      <c r="LCJ14" s="31"/>
      <c r="LCK14" s="31"/>
      <c r="LCL14" s="31"/>
      <c r="LCM14" s="31"/>
      <c r="LCN14" s="31"/>
      <c r="LCO14" s="31"/>
      <c r="LCP14" s="31"/>
      <c r="LCQ14" s="31"/>
      <c r="LCR14" s="31"/>
      <c r="LCS14" s="31"/>
      <c r="LCT14" s="31"/>
      <c r="LCU14" s="31"/>
      <c r="LCV14" s="31"/>
      <c r="LCW14" s="31"/>
      <c r="LCX14" s="31"/>
      <c r="LCY14" s="31"/>
      <c r="LCZ14" s="31"/>
      <c r="LDA14" s="31"/>
      <c r="LDB14" s="31"/>
      <c r="LDC14" s="31"/>
      <c r="LDD14" s="31"/>
      <c r="LDE14" s="31"/>
      <c r="LDF14" s="31"/>
      <c r="LDG14" s="31"/>
      <c r="LDH14" s="31"/>
      <c r="LDI14" s="31"/>
      <c r="LDJ14" s="31"/>
      <c r="LDK14" s="31"/>
      <c r="LDL14" s="31"/>
      <c r="LDM14" s="31"/>
      <c r="LDN14" s="31"/>
      <c r="LDO14" s="31"/>
      <c r="LDP14" s="31"/>
      <c r="LDQ14" s="31"/>
      <c r="LDR14" s="31"/>
      <c r="LDS14" s="31"/>
      <c r="LDT14" s="31"/>
      <c r="LDU14" s="31"/>
      <c r="LDV14" s="31"/>
      <c r="LDW14" s="31"/>
      <c r="LDX14" s="31"/>
      <c r="LDY14" s="31"/>
      <c r="LDZ14" s="31"/>
      <c r="LEA14" s="31"/>
      <c r="LEB14" s="31"/>
      <c r="LEC14" s="31"/>
      <c r="LED14" s="31"/>
      <c r="LEE14" s="31"/>
      <c r="LEF14" s="31"/>
      <c r="LEG14" s="31"/>
      <c r="LEH14" s="31"/>
      <c r="LEI14" s="31"/>
      <c r="LEJ14" s="31"/>
      <c r="LEK14" s="31"/>
      <c r="LEL14" s="31"/>
      <c r="LEM14" s="31"/>
      <c r="LEN14" s="31"/>
      <c r="LEO14" s="31"/>
      <c r="LEP14" s="31"/>
      <c r="LEQ14" s="31"/>
      <c r="LER14" s="31"/>
      <c r="LES14" s="31"/>
      <c r="LET14" s="31"/>
      <c r="LEU14" s="31"/>
      <c r="LEV14" s="31"/>
      <c r="LEW14" s="31"/>
      <c r="LEX14" s="31"/>
      <c r="LEY14" s="31"/>
      <c r="LEZ14" s="31"/>
      <c r="LFA14" s="31"/>
      <c r="LFB14" s="31"/>
      <c r="LFC14" s="31"/>
      <c r="LFD14" s="31"/>
      <c r="LFE14" s="31"/>
      <c r="LFF14" s="31"/>
      <c r="LFG14" s="31"/>
      <c r="LFH14" s="31"/>
      <c r="LFI14" s="31"/>
      <c r="LFJ14" s="31"/>
      <c r="LFK14" s="31"/>
      <c r="LFL14" s="31"/>
      <c r="LFM14" s="31"/>
      <c r="LFN14" s="31"/>
      <c r="LFO14" s="31"/>
      <c r="LFP14" s="31"/>
      <c r="LFQ14" s="31"/>
      <c r="LFR14" s="31"/>
      <c r="LFS14" s="31"/>
      <c r="LFT14" s="31"/>
      <c r="LFU14" s="31"/>
      <c r="LFV14" s="31"/>
      <c r="LFW14" s="31"/>
      <c r="LFX14" s="31"/>
      <c r="LFY14" s="31"/>
      <c r="LFZ14" s="31"/>
      <c r="LGA14" s="31"/>
      <c r="LGB14" s="31"/>
      <c r="LGC14" s="31"/>
      <c r="LGD14" s="31"/>
      <c r="LGE14" s="31"/>
      <c r="LGF14" s="31"/>
      <c r="LGG14" s="31"/>
      <c r="LGH14" s="31"/>
      <c r="LGI14" s="31"/>
      <c r="LGJ14" s="31"/>
      <c r="LGK14" s="31"/>
      <c r="LGL14" s="31"/>
      <c r="LGM14" s="31"/>
      <c r="LGN14" s="31"/>
      <c r="LGO14" s="31"/>
      <c r="LGP14" s="31"/>
      <c r="LGQ14" s="31"/>
      <c r="LGR14" s="31"/>
      <c r="LGS14" s="31"/>
      <c r="LGT14" s="31"/>
      <c r="LGU14" s="31"/>
      <c r="LGV14" s="31"/>
      <c r="LGW14" s="31"/>
      <c r="LGX14" s="31"/>
      <c r="LGY14" s="31"/>
      <c r="LGZ14" s="31"/>
      <c r="LHA14" s="31"/>
      <c r="LHB14" s="31"/>
      <c r="LHC14" s="31"/>
      <c r="LHD14" s="31"/>
      <c r="LHE14" s="31"/>
      <c r="LHF14" s="31"/>
      <c r="LHG14" s="31"/>
      <c r="LHH14" s="31"/>
      <c r="LHI14" s="31"/>
      <c r="LHJ14" s="31"/>
      <c r="LHK14" s="31"/>
      <c r="LHL14" s="31"/>
      <c r="LHM14" s="31"/>
      <c r="LHN14" s="31"/>
      <c r="LHO14" s="31"/>
      <c r="LHP14" s="31"/>
      <c r="LHQ14" s="31"/>
      <c r="LHR14" s="31"/>
      <c r="LHS14" s="31"/>
      <c r="LHT14" s="31"/>
      <c r="LHU14" s="31"/>
      <c r="LHV14" s="31"/>
      <c r="LHW14" s="31"/>
      <c r="LHX14" s="31"/>
      <c r="LHY14" s="31"/>
      <c r="LHZ14" s="31"/>
      <c r="LIA14" s="31"/>
      <c r="LIB14" s="31"/>
      <c r="LIC14" s="31"/>
      <c r="LID14" s="31"/>
      <c r="LIE14" s="31"/>
      <c r="LIF14" s="31"/>
      <c r="LIG14" s="31"/>
      <c r="LIH14" s="31"/>
      <c r="LII14" s="31"/>
      <c r="LIJ14" s="31"/>
      <c r="LIK14" s="31"/>
      <c r="LIL14" s="31"/>
      <c r="LIM14" s="31"/>
      <c r="LIN14" s="31"/>
      <c r="LIO14" s="31"/>
      <c r="LIP14" s="31"/>
      <c r="LIQ14" s="31"/>
      <c r="LIR14" s="31"/>
      <c r="LIS14" s="31"/>
      <c r="LIT14" s="31"/>
      <c r="LIU14" s="31"/>
      <c r="LIV14" s="31"/>
      <c r="LIW14" s="31"/>
      <c r="LIX14" s="31"/>
      <c r="LIY14" s="31"/>
      <c r="LIZ14" s="31"/>
      <c r="LJA14" s="31"/>
      <c r="LJB14" s="31"/>
      <c r="LJC14" s="31"/>
      <c r="LJD14" s="31"/>
      <c r="LJE14" s="31"/>
      <c r="LJF14" s="31"/>
      <c r="LJG14" s="31"/>
      <c r="LJH14" s="31"/>
      <c r="LJI14" s="31"/>
      <c r="LJJ14" s="31"/>
      <c r="LJK14" s="31"/>
      <c r="LJL14" s="31"/>
      <c r="LJM14" s="31"/>
      <c r="LJN14" s="31"/>
      <c r="LJO14" s="31"/>
      <c r="LJP14" s="31"/>
      <c r="LJQ14" s="31"/>
      <c r="LJR14" s="31"/>
      <c r="LJS14" s="31"/>
      <c r="LJT14" s="31"/>
      <c r="LJU14" s="31"/>
      <c r="LJV14" s="31"/>
      <c r="LJW14" s="31"/>
      <c r="LJX14" s="31"/>
      <c r="LJY14" s="31"/>
      <c r="LJZ14" s="31"/>
      <c r="LKA14" s="31"/>
      <c r="LKB14" s="31"/>
      <c r="LKC14" s="31"/>
      <c r="LKD14" s="31"/>
      <c r="LKE14" s="31"/>
      <c r="LKF14" s="31"/>
      <c r="LKG14" s="31"/>
      <c r="LKH14" s="31"/>
      <c r="LKI14" s="31"/>
      <c r="LKJ14" s="31"/>
      <c r="LKK14" s="31"/>
      <c r="LKL14" s="31"/>
      <c r="LKM14" s="31"/>
      <c r="LKN14" s="31"/>
      <c r="LKO14" s="31"/>
      <c r="LKP14" s="31"/>
      <c r="LKQ14" s="31"/>
      <c r="LKR14" s="31"/>
      <c r="LKS14" s="31"/>
      <c r="LKT14" s="31"/>
      <c r="LKU14" s="31"/>
      <c r="LKV14" s="31"/>
      <c r="LKW14" s="31"/>
      <c r="LKX14" s="31"/>
      <c r="LKY14" s="31"/>
      <c r="LKZ14" s="31"/>
      <c r="LLA14" s="31"/>
      <c r="LLB14" s="31"/>
      <c r="LLC14" s="31"/>
      <c r="LLD14" s="31"/>
      <c r="LLE14" s="31"/>
      <c r="LLF14" s="31"/>
      <c r="LLG14" s="31"/>
      <c r="LLH14" s="31"/>
      <c r="LLI14" s="31"/>
      <c r="LLJ14" s="31"/>
      <c r="LLK14" s="31"/>
      <c r="LLL14" s="31"/>
      <c r="LLM14" s="31"/>
      <c r="LLN14" s="31"/>
      <c r="LLO14" s="31"/>
      <c r="LLP14" s="31"/>
      <c r="LLQ14" s="31"/>
      <c r="LLR14" s="31"/>
      <c r="LLS14" s="31"/>
      <c r="LLT14" s="31"/>
      <c r="LLU14" s="31"/>
      <c r="LLV14" s="31"/>
      <c r="LLW14" s="31"/>
      <c r="LLX14" s="31"/>
      <c r="LLY14" s="31"/>
      <c r="LLZ14" s="31"/>
      <c r="LMA14" s="31"/>
      <c r="LMB14" s="31"/>
      <c r="LMC14" s="31"/>
      <c r="LMD14" s="31"/>
      <c r="LME14" s="31"/>
      <c r="LMF14" s="31"/>
      <c r="LMG14" s="31"/>
      <c r="LMH14" s="31"/>
      <c r="LMI14" s="31"/>
      <c r="LMJ14" s="31"/>
      <c r="LMK14" s="31"/>
      <c r="LML14" s="31"/>
      <c r="LMM14" s="31"/>
      <c r="LMN14" s="31"/>
      <c r="LMO14" s="31"/>
      <c r="LMP14" s="31"/>
      <c r="LMQ14" s="31"/>
      <c r="LMR14" s="31"/>
      <c r="LMS14" s="31"/>
      <c r="LMT14" s="31"/>
      <c r="LMU14" s="31"/>
      <c r="LMV14" s="31"/>
      <c r="LMW14" s="31"/>
      <c r="LMX14" s="31"/>
      <c r="LMY14" s="31"/>
      <c r="LMZ14" s="31"/>
      <c r="LNA14" s="31"/>
      <c r="LNB14" s="31"/>
      <c r="LNC14" s="31"/>
      <c r="LND14" s="31"/>
      <c r="LNE14" s="31"/>
      <c r="LNF14" s="31"/>
      <c r="LNG14" s="31"/>
      <c r="LNH14" s="31"/>
      <c r="LNI14" s="31"/>
      <c r="LNJ14" s="31"/>
      <c r="LNK14" s="31"/>
      <c r="LNL14" s="31"/>
      <c r="LNM14" s="31"/>
      <c r="LNN14" s="31"/>
      <c r="LNO14" s="31"/>
      <c r="LNP14" s="31"/>
      <c r="LNQ14" s="31"/>
      <c r="LNR14" s="31"/>
      <c r="LNS14" s="31"/>
      <c r="LNT14" s="31"/>
      <c r="LNU14" s="31"/>
      <c r="LNV14" s="31"/>
      <c r="LNW14" s="31"/>
      <c r="LNX14" s="31"/>
      <c r="LNY14" s="31"/>
      <c r="LNZ14" s="31"/>
      <c r="LOA14" s="31"/>
      <c r="LOB14" s="31"/>
      <c r="LOC14" s="31"/>
      <c r="LOD14" s="31"/>
      <c r="LOE14" s="31"/>
      <c r="LOF14" s="31"/>
      <c r="LOG14" s="31"/>
      <c r="LOH14" s="31"/>
      <c r="LOI14" s="31"/>
      <c r="LOJ14" s="31"/>
      <c r="LOK14" s="31"/>
      <c r="LOL14" s="31"/>
      <c r="LOM14" s="31"/>
      <c r="LON14" s="31"/>
      <c r="LOO14" s="31"/>
      <c r="LOP14" s="31"/>
      <c r="LOQ14" s="31"/>
      <c r="LOR14" s="31"/>
      <c r="LOS14" s="31"/>
      <c r="LOT14" s="31"/>
      <c r="LOU14" s="31"/>
      <c r="LOV14" s="31"/>
      <c r="LOW14" s="31"/>
      <c r="LOX14" s="31"/>
      <c r="LOY14" s="31"/>
      <c r="LOZ14" s="31"/>
      <c r="LPA14" s="31"/>
      <c r="LPB14" s="31"/>
      <c r="LPC14" s="31"/>
      <c r="LPD14" s="31"/>
      <c r="LPE14" s="31"/>
      <c r="LPF14" s="31"/>
      <c r="LPG14" s="31"/>
      <c r="LPH14" s="31"/>
      <c r="LPI14" s="31"/>
      <c r="LPJ14" s="31"/>
      <c r="LPK14" s="31"/>
      <c r="LPL14" s="31"/>
      <c r="LPM14" s="31"/>
      <c r="LPN14" s="31"/>
      <c r="LPO14" s="31"/>
      <c r="LPP14" s="31"/>
      <c r="LPQ14" s="31"/>
      <c r="LPR14" s="31"/>
      <c r="LPS14" s="31"/>
      <c r="LPT14" s="31"/>
      <c r="LPU14" s="31"/>
      <c r="LPV14" s="31"/>
      <c r="LPW14" s="31"/>
      <c r="LPX14" s="31"/>
      <c r="LPY14" s="31"/>
      <c r="LPZ14" s="31"/>
      <c r="LQA14" s="31"/>
      <c r="LQB14" s="31"/>
      <c r="LQC14" s="31"/>
      <c r="LQD14" s="31"/>
      <c r="LQE14" s="31"/>
      <c r="LQF14" s="31"/>
      <c r="LQG14" s="31"/>
      <c r="LQH14" s="31"/>
      <c r="LQI14" s="31"/>
      <c r="LQJ14" s="31"/>
      <c r="LQK14" s="31"/>
      <c r="LQL14" s="31"/>
      <c r="LQM14" s="31"/>
      <c r="LQN14" s="31"/>
      <c r="LQO14" s="31"/>
      <c r="LQP14" s="31"/>
      <c r="LQQ14" s="31"/>
      <c r="LQR14" s="31"/>
      <c r="LQS14" s="31"/>
      <c r="LQT14" s="31"/>
      <c r="LQU14" s="31"/>
      <c r="LQV14" s="31"/>
      <c r="LQW14" s="31"/>
      <c r="LQX14" s="31"/>
      <c r="LQY14" s="31"/>
      <c r="LQZ14" s="31"/>
      <c r="LRA14" s="31"/>
      <c r="LRB14" s="31"/>
      <c r="LRC14" s="31"/>
      <c r="LRD14" s="31"/>
      <c r="LRE14" s="31"/>
      <c r="LRF14" s="31"/>
      <c r="LRG14" s="31"/>
      <c r="LRH14" s="31"/>
      <c r="LRI14" s="31"/>
      <c r="LRJ14" s="31"/>
      <c r="LRK14" s="31"/>
      <c r="LRL14" s="31"/>
      <c r="LRM14" s="31"/>
      <c r="LRN14" s="31"/>
      <c r="LRO14" s="31"/>
      <c r="LRP14" s="31"/>
      <c r="LRQ14" s="31"/>
      <c r="LRR14" s="31"/>
      <c r="LRS14" s="31"/>
      <c r="LRT14" s="31"/>
      <c r="LRU14" s="31"/>
      <c r="LRV14" s="31"/>
      <c r="LRW14" s="31"/>
      <c r="LRX14" s="31"/>
      <c r="LRY14" s="31"/>
      <c r="LRZ14" s="31"/>
      <c r="LSA14" s="31"/>
      <c r="LSB14" s="31"/>
      <c r="LSC14" s="31"/>
      <c r="LSD14" s="31"/>
      <c r="LSE14" s="31"/>
      <c r="LSF14" s="31"/>
      <c r="LSG14" s="31"/>
      <c r="LSH14" s="31"/>
      <c r="LSI14" s="31"/>
      <c r="LSJ14" s="31"/>
      <c r="LSK14" s="31"/>
      <c r="LSL14" s="31"/>
      <c r="LSM14" s="31"/>
      <c r="LSN14" s="31"/>
      <c r="LSO14" s="31"/>
      <c r="LSP14" s="31"/>
      <c r="LSQ14" s="31"/>
      <c r="LSR14" s="31"/>
      <c r="LSS14" s="31"/>
      <c r="LST14" s="31"/>
      <c r="LSU14" s="31"/>
      <c r="LSV14" s="31"/>
      <c r="LSW14" s="31"/>
      <c r="LSX14" s="31"/>
      <c r="LSY14" s="31"/>
      <c r="LSZ14" s="31"/>
      <c r="LTA14" s="31"/>
      <c r="LTB14" s="31"/>
      <c r="LTC14" s="31"/>
      <c r="LTD14" s="31"/>
      <c r="LTE14" s="31"/>
      <c r="LTF14" s="31"/>
      <c r="LTG14" s="31"/>
      <c r="LTH14" s="31"/>
      <c r="LTI14" s="31"/>
      <c r="LTJ14" s="31"/>
      <c r="LTK14" s="31"/>
      <c r="LTL14" s="31"/>
      <c r="LTM14" s="31"/>
      <c r="LTN14" s="31"/>
      <c r="LTO14" s="31"/>
      <c r="LTP14" s="31"/>
      <c r="LTQ14" s="31"/>
      <c r="LTR14" s="31"/>
      <c r="LTS14" s="31"/>
      <c r="LTT14" s="31"/>
      <c r="LTU14" s="31"/>
      <c r="LTV14" s="31"/>
      <c r="LTW14" s="31"/>
      <c r="LTX14" s="31"/>
      <c r="LTY14" s="31"/>
      <c r="LTZ14" s="31"/>
      <c r="LUA14" s="31"/>
      <c r="LUB14" s="31"/>
      <c r="LUC14" s="31"/>
      <c r="LUD14" s="31"/>
      <c r="LUE14" s="31"/>
      <c r="LUF14" s="31"/>
      <c r="LUG14" s="31"/>
      <c r="LUH14" s="31"/>
      <c r="LUI14" s="31"/>
      <c r="LUJ14" s="31"/>
      <c r="LUK14" s="31"/>
      <c r="LUL14" s="31"/>
      <c r="LUM14" s="31"/>
      <c r="LUN14" s="31"/>
      <c r="LUO14" s="31"/>
      <c r="LUP14" s="31"/>
      <c r="LUQ14" s="31"/>
      <c r="LUR14" s="31"/>
      <c r="LUS14" s="31"/>
      <c r="LUT14" s="31"/>
      <c r="LUU14" s="31"/>
      <c r="LUV14" s="31"/>
      <c r="LUW14" s="31"/>
      <c r="LUX14" s="31"/>
      <c r="LUY14" s="31"/>
      <c r="LUZ14" s="31"/>
      <c r="LVA14" s="31"/>
      <c r="LVB14" s="31"/>
      <c r="LVC14" s="31"/>
      <c r="LVD14" s="31"/>
      <c r="LVE14" s="31"/>
      <c r="LVF14" s="31"/>
      <c r="LVG14" s="31"/>
      <c r="LVH14" s="31"/>
      <c r="LVI14" s="31"/>
      <c r="LVJ14" s="31"/>
      <c r="LVK14" s="31"/>
      <c r="LVL14" s="31"/>
      <c r="LVM14" s="31"/>
      <c r="LVN14" s="31"/>
      <c r="LVO14" s="31"/>
      <c r="LVP14" s="31"/>
      <c r="LVQ14" s="31"/>
      <c r="LVR14" s="31"/>
      <c r="LVS14" s="31"/>
      <c r="LVT14" s="31"/>
      <c r="LVU14" s="31"/>
      <c r="LVV14" s="31"/>
      <c r="LVW14" s="31"/>
      <c r="LVX14" s="31"/>
      <c r="LVY14" s="31"/>
      <c r="LVZ14" s="31"/>
      <c r="LWA14" s="31"/>
      <c r="LWB14" s="31"/>
      <c r="LWC14" s="31"/>
      <c r="LWD14" s="31"/>
      <c r="LWE14" s="31"/>
      <c r="LWF14" s="31"/>
      <c r="LWG14" s="31"/>
      <c r="LWH14" s="31"/>
      <c r="LWI14" s="31"/>
      <c r="LWJ14" s="31"/>
      <c r="LWK14" s="31"/>
      <c r="LWL14" s="31"/>
      <c r="LWM14" s="31"/>
      <c r="LWN14" s="31"/>
      <c r="LWO14" s="31"/>
      <c r="LWP14" s="31"/>
      <c r="LWQ14" s="31"/>
      <c r="LWR14" s="31"/>
      <c r="LWS14" s="31"/>
      <c r="LWT14" s="31"/>
      <c r="LWU14" s="31"/>
      <c r="LWV14" s="31"/>
      <c r="LWW14" s="31"/>
      <c r="LWX14" s="31"/>
      <c r="LWY14" s="31"/>
      <c r="LWZ14" s="31"/>
      <c r="LXA14" s="31"/>
      <c r="LXB14" s="31"/>
      <c r="LXC14" s="31"/>
      <c r="LXD14" s="31"/>
      <c r="LXE14" s="31"/>
      <c r="LXF14" s="31"/>
      <c r="LXG14" s="31"/>
      <c r="LXH14" s="31"/>
      <c r="LXI14" s="31"/>
      <c r="LXJ14" s="31"/>
      <c r="LXK14" s="31"/>
      <c r="LXL14" s="31"/>
      <c r="LXM14" s="31"/>
      <c r="LXN14" s="31"/>
      <c r="LXO14" s="31"/>
      <c r="LXP14" s="31"/>
      <c r="LXQ14" s="31"/>
      <c r="LXR14" s="31"/>
      <c r="LXS14" s="31"/>
      <c r="LXT14" s="31"/>
      <c r="LXU14" s="31"/>
      <c r="LXV14" s="31"/>
      <c r="LXW14" s="31"/>
      <c r="LXX14" s="31"/>
      <c r="LXY14" s="31"/>
      <c r="LXZ14" s="31"/>
      <c r="LYA14" s="31"/>
      <c r="LYB14" s="31"/>
      <c r="LYC14" s="31"/>
      <c r="LYD14" s="31"/>
      <c r="LYE14" s="31"/>
      <c r="LYF14" s="31"/>
      <c r="LYG14" s="31"/>
      <c r="LYH14" s="31"/>
      <c r="LYI14" s="31"/>
      <c r="LYJ14" s="31"/>
      <c r="LYK14" s="31"/>
      <c r="LYL14" s="31"/>
      <c r="LYM14" s="31"/>
      <c r="LYN14" s="31"/>
      <c r="LYO14" s="31"/>
      <c r="LYP14" s="31"/>
      <c r="LYQ14" s="31"/>
      <c r="LYR14" s="31"/>
      <c r="LYS14" s="31"/>
      <c r="LYT14" s="31"/>
      <c r="LYU14" s="31"/>
      <c r="LYV14" s="31"/>
      <c r="LYW14" s="31"/>
      <c r="LYX14" s="31"/>
      <c r="LYY14" s="31"/>
      <c r="LYZ14" s="31"/>
      <c r="LZA14" s="31"/>
      <c r="LZB14" s="31"/>
      <c r="LZC14" s="31"/>
      <c r="LZD14" s="31"/>
      <c r="LZE14" s="31"/>
      <c r="LZF14" s="31"/>
      <c r="LZG14" s="31"/>
      <c r="LZH14" s="31"/>
      <c r="LZI14" s="31"/>
      <c r="LZJ14" s="31"/>
      <c r="LZK14" s="31"/>
      <c r="LZL14" s="31"/>
      <c r="LZM14" s="31"/>
      <c r="LZN14" s="31"/>
      <c r="LZO14" s="31"/>
      <c r="LZP14" s="31"/>
      <c r="LZQ14" s="31"/>
      <c r="LZR14" s="31"/>
      <c r="LZS14" s="31"/>
      <c r="LZT14" s="31"/>
      <c r="LZU14" s="31"/>
      <c r="LZV14" s="31"/>
      <c r="LZW14" s="31"/>
      <c r="LZX14" s="31"/>
      <c r="LZY14" s="31"/>
      <c r="LZZ14" s="31"/>
      <c r="MAA14" s="31"/>
      <c r="MAB14" s="31"/>
      <c r="MAC14" s="31"/>
      <c r="MAD14" s="31"/>
      <c r="MAE14" s="31"/>
      <c r="MAF14" s="31"/>
      <c r="MAG14" s="31"/>
      <c r="MAH14" s="31"/>
      <c r="MAI14" s="31"/>
      <c r="MAJ14" s="31"/>
      <c r="MAK14" s="31"/>
      <c r="MAL14" s="31"/>
      <c r="MAM14" s="31"/>
      <c r="MAN14" s="31"/>
      <c r="MAO14" s="31"/>
      <c r="MAP14" s="31"/>
      <c r="MAQ14" s="31"/>
      <c r="MAR14" s="31"/>
      <c r="MAS14" s="31"/>
      <c r="MAT14" s="31"/>
      <c r="MAU14" s="31"/>
      <c r="MAV14" s="31"/>
      <c r="MAW14" s="31"/>
      <c r="MAX14" s="31"/>
      <c r="MAY14" s="31"/>
      <c r="MAZ14" s="31"/>
      <c r="MBA14" s="31"/>
      <c r="MBB14" s="31"/>
      <c r="MBC14" s="31"/>
      <c r="MBD14" s="31"/>
      <c r="MBE14" s="31"/>
      <c r="MBF14" s="31"/>
      <c r="MBG14" s="31"/>
      <c r="MBH14" s="31"/>
      <c r="MBI14" s="31"/>
      <c r="MBJ14" s="31"/>
      <c r="MBK14" s="31"/>
      <c r="MBL14" s="31"/>
      <c r="MBM14" s="31"/>
      <c r="MBN14" s="31"/>
      <c r="MBO14" s="31"/>
      <c r="MBP14" s="31"/>
      <c r="MBQ14" s="31"/>
      <c r="MBR14" s="31"/>
      <c r="MBS14" s="31"/>
      <c r="MBT14" s="31"/>
      <c r="MBU14" s="31"/>
      <c r="MBV14" s="31"/>
      <c r="MBW14" s="31"/>
      <c r="MBX14" s="31"/>
      <c r="MBY14" s="31"/>
      <c r="MBZ14" s="31"/>
      <c r="MCA14" s="31"/>
      <c r="MCB14" s="31"/>
      <c r="MCC14" s="31"/>
      <c r="MCD14" s="31"/>
      <c r="MCE14" s="31"/>
      <c r="MCF14" s="31"/>
      <c r="MCG14" s="31"/>
      <c r="MCH14" s="31"/>
      <c r="MCI14" s="31"/>
      <c r="MCJ14" s="31"/>
      <c r="MCK14" s="31"/>
      <c r="MCL14" s="31"/>
      <c r="MCM14" s="31"/>
      <c r="MCN14" s="31"/>
      <c r="MCO14" s="31"/>
      <c r="MCP14" s="31"/>
      <c r="MCQ14" s="31"/>
      <c r="MCR14" s="31"/>
      <c r="MCS14" s="31"/>
      <c r="MCT14" s="31"/>
      <c r="MCU14" s="31"/>
      <c r="MCV14" s="31"/>
      <c r="MCW14" s="31"/>
      <c r="MCX14" s="31"/>
      <c r="MCY14" s="31"/>
      <c r="MCZ14" s="31"/>
      <c r="MDA14" s="31"/>
      <c r="MDB14" s="31"/>
      <c r="MDC14" s="31"/>
      <c r="MDD14" s="31"/>
      <c r="MDE14" s="31"/>
      <c r="MDF14" s="31"/>
      <c r="MDG14" s="31"/>
      <c r="MDH14" s="31"/>
      <c r="MDI14" s="31"/>
      <c r="MDJ14" s="31"/>
      <c r="MDK14" s="31"/>
      <c r="MDL14" s="31"/>
      <c r="MDM14" s="31"/>
      <c r="MDN14" s="31"/>
      <c r="MDO14" s="31"/>
      <c r="MDP14" s="31"/>
      <c r="MDQ14" s="31"/>
      <c r="MDR14" s="31"/>
      <c r="MDS14" s="31"/>
      <c r="MDT14" s="31"/>
      <c r="MDU14" s="31"/>
      <c r="MDV14" s="31"/>
      <c r="MDW14" s="31"/>
      <c r="MDX14" s="31"/>
      <c r="MDY14" s="31"/>
      <c r="MDZ14" s="31"/>
      <c r="MEA14" s="31"/>
      <c r="MEB14" s="31"/>
      <c r="MEC14" s="31"/>
      <c r="MED14" s="31"/>
      <c r="MEE14" s="31"/>
      <c r="MEF14" s="31"/>
      <c r="MEG14" s="31"/>
      <c r="MEH14" s="31"/>
      <c r="MEI14" s="31"/>
      <c r="MEJ14" s="31"/>
      <c r="MEK14" s="31"/>
      <c r="MEL14" s="31"/>
      <c r="MEM14" s="31"/>
      <c r="MEN14" s="31"/>
      <c r="MEO14" s="31"/>
      <c r="MEP14" s="31"/>
      <c r="MEQ14" s="31"/>
      <c r="MER14" s="31"/>
      <c r="MES14" s="31"/>
      <c r="MET14" s="31"/>
      <c r="MEU14" s="31"/>
      <c r="MEV14" s="31"/>
      <c r="MEW14" s="31"/>
      <c r="MEX14" s="31"/>
      <c r="MEY14" s="31"/>
      <c r="MEZ14" s="31"/>
      <c r="MFA14" s="31"/>
      <c r="MFB14" s="31"/>
      <c r="MFC14" s="31"/>
      <c r="MFD14" s="31"/>
      <c r="MFE14" s="31"/>
      <c r="MFF14" s="31"/>
      <c r="MFG14" s="31"/>
      <c r="MFH14" s="31"/>
      <c r="MFI14" s="31"/>
      <c r="MFJ14" s="31"/>
      <c r="MFK14" s="31"/>
      <c r="MFL14" s="31"/>
      <c r="MFM14" s="31"/>
      <c r="MFN14" s="31"/>
      <c r="MFO14" s="31"/>
      <c r="MFP14" s="31"/>
      <c r="MFQ14" s="31"/>
      <c r="MFR14" s="31"/>
      <c r="MFS14" s="31"/>
      <c r="MFT14" s="31"/>
      <c r="MFU14" s="31"/>
      <c r="MFV14" s="31"/>
      <c r="MFW14" s="31"/>
      <c r="MFX14" s="31"/>
      <c r="MFY14" s="31"/>
      <c r="MFZ14" s="31"/>
      <c r="MGA14" s="31"/>
      <c r="MGB14" s="31"/>
      <c r="MGC14" s="31"/>
      <c r="MGD14" s="31"/>
      <c r="MGE14" s="31"/>
      <c r="MGF14" s="31"/>
      <c r="MGG14" s="31"/>
      <c r="MGH14" s="31"/>
      <c r="MGI14" s="31"/>
      <c r="MGJ14" s="31"/>
      <c r="MGK14" s="31"/>
      <c r="MGL14" s="31"/>
      <c r="MGM14" s="31"/>
      <c r="MGN14" s="31"/>
      <c r="MGO14" s="31"/>
      <c r="MGP14" s="31"/>
      <c r="MGQ14" s="31"/>
      <c r="MGR14" s="31"/>
      <c r="MGS14" s="31"/>
      <c r="MGT14" s="31"/>
      <c r="MGU14" s="31"/>
      <c r="MGV14" s="31"/>
      <c r="MGW14" s="31"/>
      <c r="MGX14" s="31"/>
      <c r="MGY14" s="31"/>
      <c r="MGZ14" s="31"/>
      <c r="MHA14" s="31"/>
      <c r="MHB14" s="31"/>
      <c r="MHC14" s="31"/>
      <c r="MHD14" s="31"/>
      <c r="MHE14" s="31"/>
      <c r="MHF14" s="31"/>
      <c r="MHG14" s="31"/>
      <c r="MHH14" s="31"/>
      <c r="MHI14" s="31"/>
      <c r="MHJ14" s="31"/>
      <c r="MHK14" s="31"/>
      <c r="MHL14" s="31"/>
      <c r="MHM14" s="31"/>
      <c r="MHN14" s="31"/>
      <c r="MHO14" s="31"/>
      <c r="MHP14" s="31"/>
      <c r="MHQ14" s="31"/>
      <c r="MHR14" s="31"/>
      <c r="MHS14" s="31"/>
      <c r="MHT14" s="31"/>
      <c r="MHU14" s="31"/>
      <c r="MHV14" s="31"/>
      <c r="MHW14" s="31"/>
      <c r="MHX14" s="31"/>
      <c r="MHY14" s="31"/>
      <c r="MHZ14" s="31"/>
      <c r="MIA14" s="31"/>
      <c r="MIB14" s="31"/>
      <c r="MIC14" s="31"/>
      <c r="MID14" s="31"/>
      <c r="MIE14" s="31"/>
      <c r="MIF14" s="31"/>
      <c r="MIG14" s="31"/>
      <c r="MIH14" s="31"/>
      <c r="MII14" s="31"/>
      <c r="MIJ14" s="31"/>
      <c r="MIK14" s="31"/>
      <c r="MIL14" s="31"/>
      <c r="MIM14" s="31"/>
      <c r="MIN14" s="31"/>
      <c r="MIO14" s="31"/>
      <c r="MIP14" s="31"/>
      <c r="MIQ14" s="31"/>
      <c r="MIR14" s="31"/>
      <c r="MIS14" s="31"/>
      <c r="MIT14" s="31"/>
      <c r="MIU14" s="31"/>
      <c r="MIV14" s="31"/>
      <c r="MIW14" s="31"/>
      <c r="MIX14" s="31"/>
      <c r="MIY14" s="31"/>
      <c r="MIZ14" s="31"/>
      <c r="MJA14" s="31"/>
      <c r="MJB14" s="31"/>
      <c r="MJC14" s="31"/>
      <c r="MJD14" s="31"/>
      <c r="MJE14" s="31"/>
      <c r="MJF14" s="31"/>
      <c r="MJG14" s="31"/>
      <c r="MJH14" s="31"/>
      <c r="MJI14" s="31"/>
      <c r="MJJ14" s="31"/>
      <c r="MJK14" s="31"/>
      <c r="MJL14" s="31"/>
      <c r="MJM14" s="31"/>
      <c r="MJN14" s="31"/>
      <c r="MJO14" s="31"/>
      <c r="MJP14" s="31"/>
      <c r="MJQ14" s="31"/>
      <c r="MJR14" s="31"/>
      <c r="MJS14" s="31"/>
      <c r="MJT14" s="31"/>
      <c r="MJU14" s="31"/>
      <c r="MJV14" s="31"/>
      <c r="MJW14" s="31"/>
      <c r="MJX14" s="31"/>
      <c r="MJY14" s="31"/>
      <c r="MJZ14" s="31"/>
      <c r="MKA14" s="31"/>
      <c r="MKB14" s="31"/>
      <c r="MKC14" s="31"/>
      <c r="MKD14" s="31"/>
      <c r="MKE14" s="31"/>
      <c r="MKF14" s="31"/>
      <c r="MKG14" s="31"/>
      <c r="MKH14" s="31"/>
      <c r="MKI14" s="31"/>
      <c r="MKJ14" s="31"/>
      <c r="MKK14" s="31"/>
      <c r="MKL14" s="31"/>
      <c r="MKM14" s="31"/>
      <c r="MKN14" s="31"/>
      <c r="MKO14" s="31"/>
      <c r="MKP14" s="31"/>
      <c r="MKQ14" s="31"/>
      <c r="MKR14" s="31"/>
      <c r="MKS14" s="31"/>
      <c r="MKT14" s="31"/>
      <c r="MKU14" s="31"/>
      <c r="MKV14" s="31"/>
      <c r="MKW14" s="31"/>
      <c r="MKX14" s="31"/>
      <c r="MKY14" s="31"/>
      <c r="MKZ14" s="31"/>
      <c r="MLA14" s="31"/>
      <c r="MLB14" s="31"/>
      <c r="MLC14" s="31"/>
      <c r="MLD14" s="31"/>
      <c r="MLE14" s="31"/>
      <c r="MLF14" s="31"/>
      <c r="MLG14" s="31"/>
      <c r="MLH14" s="31"/>
      <c r="MLI14" s="31"/>
      <c r="MLJ14" s="31"/>
      <c r="MLK14" s="31"/>
      <c r="MLL14" s="31"/>
      <c r="MLM14" s="31"/>
      <c r="MLN14" s="31"/>
      <c r="MLO14" s="31"/>
      <c r="MLP14" s="31"/>
      <c r="MLQ14" s="31"/>
      <c r="MLR14" s="31"/>
      <c r="MLS14" s="31"/>
      <c r="MLT14" s="31"/>
      <c r="MLU14" s="31"/>
      <c r="MLV14" s="31"/>
      <c r="MLW14" s="31"/>
      <c r="MLX14" s="31"/>
      <c r="MLY14" s="31"/>
      <c r="MLZ14" s="31"/>
      <c r="MMA14" s="31"/>
      <c r="MMB14" s="31"/>
      <c r="MMC14" s="31"/>
      <c r="MMD14" s="31"/>
      <c r="MME14" s="31"/>
      <c r="MMF14" s="31"/>
      <c r="MMG14" s="31"/>
      <c r="MMH14" s="31"/>
      <c r="MMI14" s="31"/>
      <c r="MMJ14" s="31"/>
      <c r="MMK14" s="31"/>
      <c r="MML14" s="31"/>
      <c r="MMM14" s="31"/>
      <c r="MMN14" s="31"/>
      <c r="MMO14" s="31"/>
      <c r="MMP14" s="31"/>
      <c r="MMQ14" s="31"/>
      <c r="MMR14" s="31"/>
      <c r="MMS14" s="31"/>
      <c r="MMT14" s="31"/>
      <c r="MMU14" s="31"/>
      <c r="MMV14" s="31"/>
      <c r="MMW14" s="31"/>
      <c r="MMX14" s="31"/>
      <c r="MMY14" s="31"/>
      <c r="MMZ14" s="31"/>
      <c r="MNA14" s="31"/>
      <c r="MNB14" s="31"/>
      <c r="MNC14" s="31"/>
      <c r="MND14" s="31"/>
      <c r="MNE14" s="31"/>
      <c r="MNF14" s="31"/>
      <c r="MNG14" s="31"/>
      <c r="MNH14" s="31"/>
      <c r="MNI14" s="31"/>
      <c r="MNJ14" s="31"/>
      <c r="MNK14" s="31"/>
      <c r="MNL14" s="31"/>
      <c r="MNM14" s="31"/>
      <c r="MNN14" s="31"/>
      <c r="MNO14" s="31"/>
      <c r="MNP14" s="31"/>
      <c r="MNQ14" s="31"/>
      <c r="MNR14" s="31"/>
      <c r="MNS14" s="31"/>
      <c r="MNT14" s="31"/>
      <c r="MNU14" s="31"/>
      <c r="MNV14" s="31"/>
      <c r="MNW14" s="31"/>
      <c r="MNX14" s="31"/>
      <c r="MNY14" s="31"/>
      <c r="MNZ14" s="31"/>
      <c r="MOA14" s="31"/>
      <c r="MOB14" s="31"/>
      <c r="MOC14" s="31"/>
      <c r="MOD14" s="31"/>
      <c r="MOE14" s="31"/>
      <c r="MOF14" s="31"/>
      <c r="MOG14" s="31"/>
      <c r="MOH14" s="31"/>
      <c r="MOI14" s="31"/>
      <c r="MOJ14" s="31"/>
      <c r="MOK14" s="31"/>
      <c r="MOL14" s="31"/>
      <c r="MOM14" s="31"/>
      <c r="MON14" s="31"/>
      <c r="MOO14" s="31"/>
      <c r="MOP14" s="31"/>
      <c r="MOQ14" s="31"/>
      <c r="MOR14" s="31"/>
      <c r="MOS14" s="31"/>
      <c r="MOT14" s="31"/>
      <c r="MOU14" s="31"/>
      <c r="MOV14" s="31"/>
      <c r="MOW14" s="31"/>
      <c r="MOX14" s="31"/>
      <c r="MOY14" s="31"/>
      <c r="MOZ14" s="31"/>
      <c r="MPA14" s="31"/>
      <c r="MPB14" s="31"/>
      <c r="MPC14" s="31"/>
      <c r="MPD14" s="31"/>
      <c r="MPE14" s="31"/>
      <c r="MPF14" s="31"/>
      <c r="MPG14" s="31"/>
      <c r="MPH14" s="31"/>
      <c r="MPI14" s="31"/>
      <c r="MPJ14" s="31"/>
      <c r="MPK14" s="31"/>
      <c r="MPL14" s="31"/>
      <c r="MPM14" s="31"/>
      <c r="MPN14" s="31"/>
      <c r="MPO14" s="31"/>
      <c r="MPP14" s="31"/>
      <c r="MPQ14" s="31"/>
      <c r="MPR14" s="31"/>
      <c r="MPS14" s="31"/>
      <c r="MPT14" s="31"/>
      <c r="MPU14" s="31"/>
      <c r="MPV14" s="31"/>
      <c r="MPW14" s="31"/>
      <c r="MPX14" s="31"/>
      <c r="MPY14" s="31"/>
      <c r="MPZ14" s="31"/>
      <c r="MQA14" s="31"/>
      <c r="MQB14" s="31"/>
      <c r="MQC14" s="31"/>
      <c r="MQD14" s="31"/>
      <c r="MQE14" s="31"/>
      <c r="MQF14" s="31"/>
      <c r="MQG14" s="31"/>
      <c r="MQH14" s="31"/>
      <c r="MQI14" s="31"/>
      <c r="MQJ14" s="31"/>
      <c r="MQK14" s="31"/>
      <c r="MQL14" s="31"/>
      <c r="MQM14" s="31"/>
      <c r="MQN14" s="31"/>
      <c r="MQO14" s="31"/>
      <c r="MQP14" s="31"/>
      <c r="MQQ14" s="31"/>
      <c r="MQR14" s="31"/>
      <c r="MQS14" s="31"/>
      <c r="MQT14" s="31"/>
      <c r="MQU14" s="31"/>
      <c r="MQV14" s="31"/>
      <c r="MQW14" s="31"/>
      <c r="MQX14" s="31"/>
      <c r="MQY14" s="31"/>
      <c r="MQZ14" s="31"/>
      <c r="MRA14" s="31"/>
      <c r="MRB14" s="31"/>
      <c r="MRC14" s="31"/>
      <c r="MRD14" s="31"/>
      <c r="MRE14" s="31"/>
      <c r="MRF14" s="31"/>
      <c r="MRG14" s="31"/>
      <c r="MRH14" s="31"/>
      <c r="MRI14" s="31"/>
      <c r="MRJ14" s="31"/>
      <c r="MRK14" s="31"/>
      <c r="MRL14" s="31"/>
      <c r="MRM14" s="31"/>
      <c r="MRN14" s="31"/>
      <c r="MRO14" s="31"/>
      <c r="MRP14" s="31"/>
      <c r="MRQ14" s="31"/>
      <c r="MRR14" s="31"/>
      <c r="MRS14" s="31"/>
      <c r="MRT14" s="31"/>
      <c r="MRU14" s="31"/>
      <c r="MRV14" s="31"/>
      <c r="MRW14" s="31"/>
      <c r="MRX14" s="31"/>
      <c r="MRY14" s="31"/>
      <c r="MRZ14" s="31"/>
      <c r="MSA14" s="31"/>
      <c r="MSB14" s="31"/>
      <c r="MSC14" s="31"/>
      <c r="MSD14" s="31"/>
      <c r="MSE14" s="31"/>
      <c r="MSF14" s="31"/>
      <c r="MSG14" s="31"/>
      <c r="MSH14" s="31"/>
      <c r="MSI14" s="31"/>
      <c r="MSJ14" s="31"/>
      <c r="MSK14" s="31"/>
      <c r="MSL14" s="31"/>
      <c r="MSM14" s="31"/>
      <c r="MSN14" s="31"/>
      <c r="MSO14" s="31"/>
      <c r="MSP14" s="31"/>
      <c r="MSQ14" s="31"/>
      <c r="MSR14" s="31"/>
      <c r="MSS14" s="31"/>
      <c r="MST14" s="31"/>
      <c r="MSU14" s="31"/>
      <c r="MSV14" s="31"/>
      <c r="MSW14" s="31"/>
      <c r="MSX14" s="31"/>
      <c r="MSY14" s="31"/>
      <c r="MSZ14" s="31"/>
      <c r="MTA14" s="31"/>
      <c r="MTB14" s="31"/>
      <c r="MTC14" s="31"/>
      <c r="MTD14" s="31"/>
      <c r="MTE14" s="31"/>
      <c r="MTF14" s="31"/>
      <c r="MTG14" s="31"/>
      <c r="MTH14" s="31"/>
      <c r="MTI14" s="31"/>
      <c r="MTJ14" s="31"/>
      <c r="MTK14" s="31"/>
      <c r="MTL14" s="31"/>
      <c r="MTM14" s="31"/>
      <c r="MTN14" s="31"/>
      <c r="MTO14" s="31"/>
      <c r="MTP14" s="31"/>
      <c r="MTQ14" s="31"/>
      <c r="MTR14" s="31"/>
      <c r="MTS14" s="31"/>
      <c r="MTT14" s="31"/>
      <c r="MTU14" s="31"/>
      <c r="MTV14" s="31"/>
      <c r="MTW14" s="31"/>
      <c r="MTX14" s="31"/>
      <c r="MTY14" s="31"/>
      <c r="MTZ14" s="31"/>
      <c r="MUA14" s="31"/>
      <c r="MUB14" s="31"/>
      <c r="MUC14" s="31"/>
      <c r="MUD14" s="31"/>
      <c r="MUE14" s="31"/>
      <c r="MUF14" s="31"/>
      <c r="MUG14" s="31"/>
      <c r="MUH14" s="31"/>
      <c r="MUI14" s="31"/>
      <c r="MUJ14" s="31"/>
      <c r="MUK14" s="31"/>
      <c r="MUL14" s="31"/>
      <c r="MUM14" s="31"/>
      <c r="MUN14" s="31"/>
      <c r="MUO14" s="31"/>
      <c r="MUP14" s="31"/>
      <c r="MUQ14" s="31"/>
      <c r="MUR14" s="31"/>
      <c r="MUS14" s="31"/>
      <c r="MUT14" s="31"/>
      <c r="MUU14" s="31"/>
      <c r="MUV14" s="31"/>
      <c r="MUW14" s="31"/>
      <c r="MUX14" s="31"/>
      <c r="MUY14" s="31"/>
      <c r="MUZ14" s="31"/>
      <c r="MVA14" s="31"/>
      <c r="MVB14" s="31"/>
      <c r="MVC14" s="31"/>
      <c r="MVD14" s="31"/>
      <c r="MVE14" s="31"/>
      <c r="MVF14" s="31"/>
      <c r="MVG14" s="31"/>
      <c r="MVH14" s="31"/>
      <c r="MVI14" s="31"/>
      <c r="MVJ14" s="31"/>
      <c r="MVK14" s="31"/>
      <c r="MVL14" s="31"/>
      <c r="MVM14" s="31"/>
      <c r="MVN14" s="31"/>
      <c r="MVO14" s="31"/>
      <c r="MVP14" s="31"/>
      <c r="MVQ14" s="31"/>
      <c r="MVR14" s="31"/>
      <c r="MVS14" s="31"/>
      <c r="MVT14" s="31"/>
      <c r="MVU14" s="31"/>
      <c r="MVV14" s="31"/>
      <c r="MVW14" s="31"/>
      <c r="MVX14" s="31"/>
      <c r="MVY14" s="31"/>
      <c r="MVZ14" s="31"/>
      <c r="MWA14" s="31"/>
      <c r="MWB14" s="31"/>
      <c r="MWC14" s="31"/>
      <c r="MWD14" s="31"/>
      <c r="MWE14" s="31"/>
      <c r="MWF14" s="31"/>
      <c r="MWG14" s="31"/>
      <c r="MWH14" s="31"/>
      <c r="MWI14" s="31"/>
      <c r="MWJ14" s="31"/>
      <c r="MWK14" s="31"/>
      <c r="MWL14" s="31"/>
      <c r="MWM14" s="31"/>
      <c r="MWN14" s="31"/>
      <c r="MWO14" s="31"/>
      <c r="MWP14" s="31"/>
      <c r="MWQ14" s="31"/>
      <c r="MWR14" s="31"/>
      <c r="MWS14" s="31"/>
      <c r="MWT14" s="31"/>
      <c r="MWU14" s="31"/>
      <c r="MWV14" s="31"/>
      <c r="MWW14" s="31"/>
      <c r="MWX14" s="31"/>
      <c r="MWY14" s="31"/>
      <c r="MWZ14" s="31"/>
      <c r="MXA14" s="31"/>
      <c r="MXB14" s="31"/>
      <c r="MXC14" s="31"/>
      <c r="MXD14" s="31"/>
      <c r="MXE14" s="31"/>
      <c r="MXF14" s="31"/>
      <c r="MXG14" s="31"/>
      <c r="MXH14" s="31"/>
      <c r="MXI14" s="31"/>
      <c r="MXJ14" s="31"/>
      <c r="MXK14" s="31"/>
      <c r="MXL14" s="31"/>
      <c r="MXM14" s="31"/>
      <c r="MXN14" s="31"/>
      <c r="MXO14" s="31"/>
      <c r="MXP14" s="31"/>
      <c r="MXQ14" s="31"/>
      <c r="MXR14" s="31"/>
      <c r="MXS14" s="31"/>
      <c r="MXT14" s="31"/>
      <c r="MXU14" s="31"/>
      <c r="MXV14" s="31"/>
      <c r="MXW14" s="31"/>
      <c r="MXX14" s="31"/>
      <c r="MXY14" s="31"/>
      <c r="MXZ14" s="31"/>
      <c r="MYA14" s="31"/>
      <c r="MYB14" s="31"/>
      <c r="MYC14" s="31"/>
      <c r="MYD14" s="31"/>
      <c r="MYE14" s="31"/>
      <c r="MYF14" s="31"/>
      <c r="MYG14" s="31"/>
      <c r="MYH14" s="31"/>
      <c r="MYI14" s="31"/>
      <c r="MYJ14" s="31"/>
      <c r="MYK14" s="31"/>
      <c r="MYL14" s="31"/>
      <c r="MYM14" s="31"/>
      <c r="MYN14" s="31"/>
      <c r="MYO14" s="31"/>
      <c r="MYP14" s="31"/>
      <c r="MYQ14" s="31"/>
      <c r="MYR14" s="31"/>
      <c r="MYS14" s="31"/>
      <c r="MYT14" s="31"/>
      <c r="MYU14" s="31"/>
      <c r="MYV14" s="31"/>
      <c r="MYW14" s="31"/>
      <c r="MYX14" s="31"/>
      <c r="MYY14" s="31"/>
      <c r="MYZ14" s="31"/>
      <c r="MZA14" s="31"/>
      <c r="MZB14" s="31"/>
      <c r="MZC14" s="31"/>
      <c r="MZD14" s="31"/>
      <c r="MZE14" s="31"/>
      <c r="MZF14" s="31"/>
      <c r="MZG14" s="31"/>
      <c r="MZH14" s="31"/>
      <c r="MZI14" s="31"/>
      <c r="MZJ14" s="31"/>
      <c r="MZK14" s="31"/>
      <c r="MZL14" s="31"/>
      <c r="MZM14" s="31"/>
      <c r="MZN14" s="31"/>
      <c r="MZO14" s="31"/>
      <c r="MZP14" s="31"/>
      <c r="MZQ14" s="31"/>
      <c r="MZR14" s="31"/>
      <c r="MZS14" s="31"/>
      <c r="MZT14" s="31"/>
      <c r="MZU14" s="31"/>
      <c r="MZV14" s="31"/>
      <c r="MZW14" s="31"/>
      <c r="MZX14" s="31"/>
      <c r="MZY14" s="31"/>
      <c r="MZZ14" s="31"/>
      <c r="NAA14" s="31"/>
      <c r="NAB14" s="31"/>
      <c r="NAC14" s="31"/>
      <c r="NAD14" s="31"/>
      <c r="NAE14" s="31"/>
      <c r="NAF14" s="31"/>
      <c r="NAG14" s="31"/>
      <c r="NAH14" s="31"/>
      <c r="NAI14" s="31"/>
      <c r="NAJ14" s="31"/>
      <c r="NAK14" s="31"/>
      <c r="NAL14" s="31"/>
      <c r="NAM14" s="31"/>
      <c r="NAN14" s="31"/>
      <c r="NAO14" s="31"/>
      <c r="NAP14" s="31"/>
      <c r="NAQ14" s="31"/>
      <c r="NAR14" s="31"/>
      <c r="NAS14" s="31"/>
      <c r="NAT14" s="31"/>
      <c r="NAU14" s="31"/>
      <c r="NAV14" s="31"/>
      <c r="NAW14" s="31"/>
      <c r="NAX14" s="31"/>
      <c r="NAY14" s="31"/>
      <c r="NAZ14" s="31"/>
      <c r="NBA14" s="31"/>
      <c r="NBB14" s="31"/>
      <c r="NBC14" s="31"/>
      <c r="NBD14" s="31"/>
      <c r="NBE14" s="31"/>
      <c r="NBF14" s="31"/>
      <c r="NBG14" s="31"/>
      <c r="NBH14" s="31"/>
      <c r="NBI14" s="31"/>
      <c r="NBJ14" s="31"/>
      <c r="NBK14" s="31"/>
      <c r="NBL14" s="31"/>
      <c r="NBM14" s="31"/>
      <c r="NBN14" s="31"/>
      <c r="NBO14" s="31"/>
      <c r="NBP14" s="31"/>
      <c r="NBQ14" s="31"/>
      <c r="NBR14" s="31"/>
      <c r="NBS14" s="31"/>
      <c r="NBT14" s="31"/>
      <c r="NBU14" s="31"/>
      <c r="NBV14" s="31"/>
      <c r="NBW14" s="31"/>
      <c r="NBX14" s="31"/>
      <c r="NBY14" s="31"/>
      <c r="NBZ14" s="31"/>
      <c r="NCA14" s="31"/>
      <c r="NCB14" s="31"/>
      <c r="NCC14" s="31"/>
      <c r="NCD14" s="31"/>
      <c r="NCE14" s="31"/>
      <c r="NCF14" s="31"/>
      <c r="NCG14" s="31"/>
      <c r="NCH14" s="31"/>
      <c r="NCI14" s="31"/>
      <c r="NCJ14" s="31"/>
      <c r="NCK14" s="31"/>
      <c r="NCL14" s="31"/>
      <c r="NCM14" s="31"/>
      <c r="NCN14" s="31"/>
      <c r="NCO14" s="31"/>
      <c r="NCP14" s="31"/>
      <c r="NCQ14" s="31"/>
      <c r="NCR14" s="31"/>
      <c r="NCS14" s="31"/>
      <c r="NCT14" s="31"/>
      <c r="NCU14" s="31"/>
      <c r="NCV14" s="31"/>
      <c r="NCW14" s="31"/>
      <c r="NCX14" s="31"/>
      <c r="NCY14" s="31"/>
      <c r="NCZ14" s="31"/>
      <c r="NDA14" s="31"/>
      <c r="NDB14" s="31"/>
      <c r="NDC14" s="31"/>
      <c r="NDD14" s="31"/>
      <c r="NDE14" s="31"/>
      <c r="NDF14" s="31"/>
      <c r="NDG14" s="31"/>
      <c r="NDH14" s="31"/>
      <c r="NDI14" s="31"/>
      <c r="NDJ14" s="31"/>
      <c r="NDK14" s="31"/>
      <c r="NDL14" s="31"/>
      <c r="NDM14" s="31"/>
      <c r="NDN14" s="31"/>
      <c r="NDO14" s="31"/>
      <c r="NDP14" s="31"/>
      <c r="NDQ14" s="31"/>
      <c r="NDR14" s="31"/>
      <c r="NDS14" s="31"/>
      <c r="NDT14" s="31"/>
      <c r="NDU14" s="31"/>
      <c r="NDV14" s="31"/>
      <c r="NDW14" s="31"/>
      <c r="NDX14" s="31"/>
      <c r="NDY14" s="31"/>
      <c r="NDZ14" s="31"/>
      <c r="NEA14" s="31"/>
      <c r="NEB14" s="31"/>
      <c r="NEC14" s="31"/>
      <c r="NED14" s="31"/>
      <c r="NEE14" s="31"/>
      <c r="NEF14" s="31"/>
      <c r="NEG14" s="31"/>
      <c r="NEH14" s="31"/>
      <c r="NEI14" s="31"/>
      <c r="NEJ14" s="31"/>
      <c r="NEK14" s="31"/>
      <c r="NEL14" s="31"/>
      <c r="NEM14" s="31"/>
      <c r="NEN14" s="31"/>
      <c r="NEO14" s="31"/>
      <c r="NEP14" s="31"/>
      <c r="NEQ14" s="31"/>
      <c r="NER14" s="31"/>
      <c r="NES14" s="31"/>
      <c r="NET14" s="31"/>
      <c r="NEU14" s="31"/>
      <c r="NEV14" s="31"/>
      <c r="NEW14" s="31"/>
      <c r="NEX14" s="31"/>
      <c r="NEY14" s="31"/>
      <c r="NEZ14" s="31"/>
      <c r="NFA14" s="31"/>
      <c r="NFB14" s="31"/>
      <c r="NFC14" s="31"/>
      <c r="NFD14" s="31"/>
      <c r="NFE14" s="31"/>
      <c r="NFF14" s="31"/>
      <c r="NFG14" s="31"/>
      <c r="NFH14" s="31"/>
      <c r="NFI14" s="31"/>
      <c r="NFJ14" s="31"/>
      <c r="NFK14" s="31"/>
      <c r="NFL14" s="31"/>
      <c r="NFM14" s="31"/>
      <c r="NFN14" s="31"/>
      <c r="NFO14" s="31"/>
      <c r="NFP14" s="31"/>
      <c r="NFQ14" s="31"/>
      <c r="NFR14" s="31"/>
      <c r="NFS14" s="31"/>
      <c r="NFT14" s="31"/>
      <c r="NFU14" s="31"/>
      <c r="NFV14" s="31"/>
      <c r="NFW14" s="31"/>
      <c r="NFX14" s="31"/>
      <c r="NFY14" s="31"/>
      <c r="NFZ14" s="31"/>
      <c r="NGA14" s="31"/>
      <c r="NGB14" s="31"/>
      <c r="NGC14" s="31"/>
      <c r="NGD14" s="31"/>
      <c r="NGE14" s="31"/>
      <c r="NGF14" s="31"/>
      <c r="NGG14" s="31"/>
      <c r="NGH14" s="31"/>
      <c r="NGI14" s="31"/>
      <c r="NGJ14" s="31"/>
      <c r="NGK14" s="31"/>
      <c r="NGL14" s="31"/>
      <c r="NGM14" s="31"/>
      <c r="NGN14" s="31"/>
      <c r="NGO14" s="31"/>
      <c r="NGP14" s="31"/>
      <c r="NGQ14" s="31"/>
      <c r="NGR14" s="31"/>
      <c r="NGS14" s="31"/>
      <c r="NGT14" s="31"/>
      <c r="NGU14" s="31"/>
      <c r="NGV14" s="31"/>
      <c r="NGW14" s="31"/>
      <c r="NGX14" s="31"/>
      <c r="NGY14" s="31"/>
      <c r="NGZ14" s="31"/>
      <c r="NHA14" s="31"/>
      <c r="NHB14" s="31"/>
      <c r="NHC14" s="31"/>
      <c r="NHD14" s="31"/>
      <c r="NHE14" s="31"/>
      <c r="NHF14" s="31"/>
      <c r="NHG14" s="31"/>
      <c r="NHH14" s="31"/>
      <c r="NHI14" s="31"/>
      <c r="NHJ14" s="31"/>
      <c r="NHK14" s="31"/>
      <c r="NHL14" s="31"/>
      <c r="NHM14" s="31"/>
      <c r="NHN14" s="31"/>
      <c r="NHO14" s="31"/>
      <c r="NHP14" s="31"/>
      <c r="NHQ14" s="31"/>
      <c r="NHR14" s="31"/>
      <c r="NHS14" s="31"/>
      <c r="NHT14" s="31"/>
      <c r="NHU14" s="31"/>
      <c r="NHV14" s="31"/>
      <c r="NHW14" s="31"/>
      <c r="NHX14" s="31"/>
      <c r="NHY14" s="31"/>
      <c r="NHZ14" s="31"/>
      <c r="NIA14" s="31"/>
      <c r="NIB14" s="31"/>
      <c r="NIC14" s="31"/>
      <c r="NID14" s="31"/>
      <c r="NIE14" s="31"/>
      <c r="NIF14" s="31"/>
      <c r="NIG14" s="31"/>
      <c r="NIH14" s="31"/>
      <c r="NII14" s="31"/>
      <c r="NIJ14" s="31"/>
      <c r="NIK14" s="31"/>
      <c r="NIL14" s="31"/>
      <c r="NIM14" s="31"/>
      <c r="NIN14" s="31"/>
      <c r="NIO14" s="31"/>
      <c r="NIP14" s="31"/>
      <c r="NIQ14" s="31"/>
      <c r="NIR14" s="31"/>
      <c r="NIS14" s="31"/>
      <c r="NIT14" s="31"/>
      <c r="NIU14" s="31"/>
      <c r="NIV14" s="31"/>
      <c r="NIW14" s="31"/>
      <c r="NIX14" s="31"/>
      <c r="NIY14" s="31"/>
      <c r="NIZ14" s="31"/>
      <c r="NJA14" s="31"/>
      <c r="NJB14" s="31"/>
      <c r="NJC14" s="31"/>
      <c r="NJD14" s="31"/>
      <c r="NJE14" s="31"/>
      <c r="NJF14" s="31"/>
      <c r="NJG14" s="31"/>
      <c r="NJH14" s="31"/>
      <c r="NJI14" s="31"/>
      <c r="NJJ14" s="31"/>
      <c r="NJK14" s="31"/>
      <c r="NJL14" s="31"/>
      <c r="NJM14" s="31"/>
      <c r="NJN14" s="31"/>
      <c r="NJO14" s="31"/>
      <c r="NJP14" s="31"/>
      <c r="NJQ14" s="31"/>
      <c r="NJR14" s="31"/>
      <c r="NJS14" s="31"/>
      <c r="NJT14" s="31"/>
      <c r="NJU14" s="31"/>
      <c r="NJV14" s="31"/>
      <c r="NJW14" s="31"/>
      <c r="NJX14" s="31"/>
      <c r="NJY14" s="31"/>
      <c r="NJZ14" s="31"/>
      <c r="NKA14" s="31"/>
      <c r="NKB14" s="31"/>
      <c r="NKC14" s="31"/>
      <c r="NKD14" s="31"/>
      <c r="NKE14" s="31"/>
      <c r="NKF14" s="31"/>
      <c r="NKG14" s="31"/>
      <c r="NKH14" s="31"/>
      <c r="NKI14" s="31"/>
      <c r="NKJ14" s="31"/>
      <c r="NKK14" s="31"/>
      <c r="NKL14" s="31"/>
      <c r="NKM14" s="31"/>
      <c r="NKN14" s="31"/>
      <c r="NKO14" s="31"/>
      <c r="NKP14" s="31"/>
      <c r="NKQ14" s="31"/>
      <c r="NKR14" s="31"/>
      <c r="NKS14" s="31"/>
      <c r="NKT14" s="31"/>
      <c r="NKU14" s="31"/>
      <c r="NKV14" s="31"/>
      <c r="NKW14" s="31"/>
      <c r="NKX14" s="31"/>
      <c r="NKY14" s="31"/>
      <c r="NKZ14" s="31"/>
      <c r="NLA14" s="31"/>
      <c r="NLB14" s="31"/>
      <c r="NLC14" s="31"/>
      <c r="NLD14" s="31"/>
      <c r="NLE14" s="31"/>
      <c r="NLF14" s="31"/>
      <c r="NLG14" s="31"/>
      <c r="NLH14" s="31"/>
      <c r="NLI14" s="31"/>
      <c r="NLJ14" s="31"/>
      <c r="NLK14" s="31"/>
      <c r="NLL14" s="31"/>
      <c r="NLM14" s="31"/>
      <c r="NLN14" s="31"/>
      <c r="NLO14" s="31"/>
      <c r="NLP14" s="31"/>
      <c r="NLQ14" s="31"/>
      <c r="NLR14" s="31"/>
      <c r="NLS14" s="31"/>
      <c r="NLT14" s="31"/>
      <c r="NLU14" s="31"/>
      <c r="NLV14" s="31"/>
      <c r="NLW14" s="31"/>
      <c r="NLX14" s="31"/>
      <c r="NLY14" s="31"/>
      <c r="NLZ14" s="31"/>
      <c r="NMA14" s="31"/>
      <c r="NMB14" s="31"/>
      <c r="NMC14" s="31"/>
      <c r="NMD14" s="31"/>
      <c r="NME14" s="31"/>
      <c r="NMF14" s="31"/>
      <c r="NMG14" s="31"/>
      <c r="NMH14" s="31"/>
      <c r="NMI14" s="31"/>
      <c r="NMJ14" s="31"/>
      <c r="NMK14" s="31"/>
      <c r="NML14" s="31"/>
      <c r="NMM14" s="31"/>
      <c r="NMN14" s="31"/>
      <c r="NMO14" s="31"/>
      <c r="NMP14" s="31"/>
      <c r="NMQ14" s="31"/>
      <c r="NMR14" s="31"/>
      <c r="NMS14" s="31"/>
      <c r="NMT14" s="31"/>
      <c r="NMU14" s="31"/>
      <c r="NMV14" s="31"/>
      <c r="NMW14" s="31"/>
      <c r="NMX14" s="31"/>
      <c r="NMY14" s="31"/>
      <c r="NMZ14" s="31"/>
      <c r="NNA14" s="31"/>
      <c r="NNB14" s="31"/>
      <c r="NNC14" s="31"/>
      <c r="NND14" s="31"/>
      <c r="NNE14" s="31"/>
      <c r="NNF14" s="31"/>
      <c r="NNG14" s="31"/>
      <c r="NNH14" s="31"/>
      <c r="NNI14" s="31"/>
      <c r="NNJ14" s="31"/>
      <c r="NNK14" s="31"/>
      <c r="NNL14" s="31"/>
      <c r="NNM14" s="31"/>
      <c r="NNN14" s="31"/>
      <c r="NNO14" s="31"/>
      <c r="NNP14" s="31"/>
      <c r="NNQ14" s="31"/>
      <c r="NNR14" s="31"/>
      <c r="NNS14" s="31"/>
      <c r="NNT14" s="31"/>
      <c r="NNU14" s="31"/>
      <c r="NNV14" s="31"/>
      <c r="NNW14" s="31"/>
      <c r="NNX14" s="31"/>
      <c r="NNY14" s="31"/>
      <c r="NNZ14" s="31"/>
      <c r="NOA14" s="31"/>
      <c r="NOB14" s="31"/>
      <c r="NOC14" s="31"/>
      <c r="NOD14" s="31"/>
      <c r="NOE14" s="31"/>
      <c r="NOF14" s="31"/>
      <c r="NOG14" s="31"/>
      <c r="NOH14" s="31"/>
      <c r="NOI14" s="31"/>
      <c r="NOJ14" s="31"/>
      <c r="NOK14" s="31"/>
      <c r="NOL14" s="31"/>
      <c r="NOM14" s="31"/>
      <c r="NON14" s="31"/>
      <c r="NOO14" s="31"/>
      <c r="NOP14" s="31"/>
      <c r="NOQ14" s="31"/>
      <c r="NOR14" s="31"/>
      <c r="NOS14" s="31"/>
      <c r="NOT14" s="31"/>
      <c r="NOU14" s="31"/>
      <c r="NOV14" s="31"/>
      <c r="NOW14" s="31"/>
      <c r="NOX14" s="31"/>
      <c r="NOY14" s="31"/>
      <c r="NOZ14" s="31"/>
      <c r="NPA14" s="31"/>
      <c r="NPB14" s="31"/>
      <c r="NPC14" s="31"/>
      <c r="NPD14" s="31"/>
      <c r="NPE14" s="31"/>
      <c r="NPF14" s="31"/>
      <c r="NPG14" s="31"/>
      <c r="NPH14" s="31"/>
      <c r="NPI14" s="31"/>
      <c r="NPJ14" s="31"/>
      <c r="NPK14" s="31"/>
      <c r="NPL14" s="31"/>
      <c r="NPM14" s="31"/>
      <c r="NPN14" s="31"/>
      <c r="NPO14" s="31"/>
      <c r="NPP14" s="31"/>
      <c r="NPQ14" s="31"/>
      <c r="NPR14" s="31"/>
      <c r="NPS14" s="31"/>
      <c r="NPT14" s="31"/>
      <c r="NPU14" s="31"/>
      <c r="NPV14" s="31"/>
      <c r="NPW14" s="31"/>
      <c r="NPX14" s="31"/>
      <c r="NPY14" s="31"/>
      <c r="NPZ14" s="31"/>
      <c r="NQA14" s="31"/>
      <c r="NQB14" s="31"/>
      <c r="NQC14" s="31"/>
      <c r="NQD14" s="31"/>
      <c r="NQE14" s="31"/>
      <c r="NQF14" s="31"/>
      <c r="NQG14" s="31"/>
      <c r="NQH14" s="31"/>
      <c r="NQI14" s="31"/>
      <c r="NQJ14" s="31"/>
      <c r="NQK14" s="31"/>
      <c r="NQL14" s="31"/>
      <c r="NQM14" s="31"/>
      <c r="NQN14" s="31"/>
      <c r="NQO14" s="31"/>
      <c r="NQP14" s="31"/>
      <c r="NQQ14" s="31"/>
      <c r="NQR14" s="31"/>
      <c r="NQS14" s="31"/>
      <c r="NQT14" s="31"/>
      <c r="NQU14" s="31"/>
      <c r="NQV14" s="31"/>
      <c r="NQW14" s="31"/>
      <c r="NQX14" s="31"/>
      <c r="NQY14" s="31"/>
      <c r="NQZ14" s="31"/>
      <c r="NRA14" s="31"/>
      <c r="NRB14" s="31"/>
      <c r="NRC14" s="31"/>
      <c r="NRD14" s="31"/>
      <c r="NRE14" s="31"/>
      <c r="NRF14" s="31"/>
      <c r="NRG14" s="31"/>
      <c r="NRH14" s="31"/>
      <c r="NRI14" s="31"/>
      <c r="NRJ14" s="31"/>
      <c r="NRK14" s="31"/>
      <c r="NRL14" s="31"/>
      <c r="NRM14" s="31"/>
      <c r="NRN14" s="31"/>
      <c r="NRO14" s="31"/>
      <c r="NRP14" s="31"/>
      <c r="NRQ14" s="31"/>
      <c r="NRR14" s="31"/>
      <c r="NRS14" s="31"/>
      <c r="NRT14" s="31"/>
      <c r="NRU14" s="31"/>
      <c r="NRV14" s="31"/>
      <c r="NRW14" s="31"/>
      <c r="NRX14" s="31"/>
      <c r="NRY14" s="31"/>
      <c r="NRZ14" s="31"/>
      <c r="NSA14" s="31"/>
      <c r="NSB14" s="31"/>
      <c r="NSC14" s="31"/>
      <c r="NSD14" s="31"/>
      <c r="NSE14" s="31"/>
      <c r="NSF14" s="31"/>
      <c r="NSG14" s="31"/>
      <c r="NSH14" s="31"/>
      <c r="NSI14" s="31"/>
      <c r="NSJ14" s="31"/>
      <c r="NSK14" s="31"/>
      <c r="NSL14" s="31"/>
      <c r="NSM14" s="31"/>
      <c r="NSN14" s="31"/>
      <c r="NSO14" s="31"/>
      <c r="NSP14" s="31"/>
      <c r="NSQ14" s="31"/>
      <c r="NSR14" s="31"/>
      <c r="NSS14" s="31"/>
      <c r="NST14" s="31"/>
      <c r="NSU14" s="31"/>
      <c r="NSV14" s="31"/>
      <c r="NSW14" s="31"/>
      <c r="NSX14" s="31"/>
      <c r="NSY14" s="31"/>
      <c r="NSZ14" s="31"/>
      <c r="NTA14" s="31"/>
      <c r="NTB14" s="31"/>
      <c r="NTC14" s="31"/>
      <c r="NTD14" s="31"/>
      <c r="NTE14" s="31"/>
      <c r="NTF14" s="31"/>
      <c r="NTG14" s="31"/>
      <c r="NTH14" s="31"/>
      <c r="NTI14" s="31"/>
      <c r="NTJ14" s="31"/>
      <c r="NTK14" s="31"/>
      <c r="NTL14" s="31"/>
      <c r="NTM14" s="31"/>
      <c r="NTN14" s="31"/>
      <c r="NTO14" s="31"/>
      <c r="NTP14" s="31"/>
      <c r="NTQ14" s="31"/>
      <c r="NTR14" s="31"/>
      <c r="NTS14" s="31"/>
      <c r="NTT14" s="31"/>
      <c r="NTU14" s="31"/>
      <c r="NTV14" s="31"/>
      <c r="NTW14" s="31"/>
      <c r="NTX14" s="31"/>
      <c r="NTY14" s="31"/>
      <c r="NTZ14" s="31"/>
      <c r="NUA14" s="31"/>
      <c r="NUB14" s="31"/>
      <c r="NUC14" s="31"/>
      <c r="NUD14" s="31"/>
      <c r="NUE14" s="31"/>
      <c r="NUF14" s="31"/>
      <c r="NUG14" s="31"/>
      <c r="NUH14" s="31"/>
      <c r="NUI14" s="31"/>
      <c r="NUJ14" s="31"/>
      <c r="NUK14" s="31"/>
      <c r="NUL14" s="31"/>
      <c r="NUM14" s="31"/>
      <c r="NUN14" s="31"/>
      <c r="NUO14" s="31"/>
      <c r="NUP14" s="31"/>
      <c r="NUQ14" s="31"/>
      <c r="NUR14" s="31"/>
      <c r="NUS14" s="31"/>
      <c r="NUT14" s="31"/>
      <c r="NUU14" s="31"/>
      <c r="NUV14" s="31"/>
      <c r="NUW14" s="31"/>
      <c r="NUX14" s="31"/>
      <c r="NUY14" s="31"/>
      <c r="NUZ14" s="31"/>
      <c r="NVA14" s="31"/>
      <c r="NVB14" s="31"/>
      <c r="NVC14" s="31"/>
      <c r="NVD14" s="31"/>
      <c r="NVE14" s="31"/>
      <c r="NVF14" s="31"/>
      <c r="NVG14" s="31"/>
      <c r="NVH14" s="31"/>
      <c r="NVI14" s="31"/>
      <c r="NVJ14" s="31"/>
      <c r="NVK14" s="31"/>
      <c r="NVL14" s="31"/>
      <c r="NVM14" s="31"/>
      <c r="NVN14" s="31"/>
      <c r="NVO14" s="31"/>
      <c r="NVP14" s="31"/>
      <c r="NVQ14" s="31"/>
      <c r="NVR14" s="31"/>
      <c r="NVS14" s="31"/>
      <c r="NVT14" s="31"/>
      <c r="NVU14" s="31"/>
      <c r="NVV14" s="31"/>
      <c r="NVW14" s="31"/>
      <c r="NVX14" s="31"/>
      <c r="NVY14" s="31"/>
      <c r="NVZ14" s="31"/>
      <c r="NWA14" s="31"/>
      <c r="NWB14" s="31"/>
      <c r="NWC14" s="31"/>
      <c r="NWD14" s="31"/>
      <c r="NWE14" s="31"/>
      <c r="NWF14" s="31"/>
      <c r="NWG14" s="31"/>
      <c r="NWH14" s="31"/>
      <c r="NWI14" s="31"/>
      <c r="NWJ14" s="31"/>
      <c r="NWK14" s="31"/>
      <c r="NWL14" s="31"/>
      <c r="NWM14" s="31"/>
      <c r="NWN14" s="31"/>
      <c r="NWO14" s="31"/>
      <c r="NWP14" s="31"/>
      <c r="NWQ14" s="31"/>
      <c r="NWR14" s="31"/>
      <c r="NWS14" s="31"/>
      <c r="NWT14" s="31"/>
      <c r="NWU14" s="31"/>
      <c r="NWV14" s="31"/>
      <c r="NWW14" s="31"/>
      <c r="NWX14" s="31"/>
      <c r="NWY14" s="31"/>
      <c r="NWZ14" s="31"/>
      <c r="NXA14" s="31"/>
      <c r="NXB14" s="31"/>
      <c r="NXC14" s="31"/>
      <c r="NXD14" s="31"/>
      <c r="NXE14" s="31"/>
      <c r="NXF14" s="31"/>
      <c r="NXG14" s="31"/>
      <c r="NXH14" s="31"/>
      <c r="NXI14" s="31"/>
      <c r="NXJ14" s="31"/>
      <c r="NXK14" s="31"/>
      <c r="NXL14" s="31"/>
      <c r="NXM14" s="31"/>
      <c r="NXN14" s="31"/>
      <c r="NXO14" s="31"/>
      <c r="NXP14" s="31"/>
      <c r="NXQ14" s="31"/>
      <c r="NXR14" s="31"/>
      <c r="NXS14" s="31"/>
      <c r="NXT14" s="31"/>
      <c r="NXU14" s="31"/>
      <c r="NXV14" s="31"/>
      <c r="NXW14" s="31"/>
      <c r="NXX14" s="31"/>
      <c r="NXY14" s="31"/>
      <c r="NXZ14" s="31"/>
      <c r="NYA14" s="31"/>
      <c r="NYB14" s="31"/>
      <c r="NYC14" s="31"/>
      <c r="NYD14" s="31"/>
      <c r="NYE14" s="31"/>
      <c r="NYF14" s="31"/>
      <c r="NYG14" s="31"/>
      <c r="NYH14" s="31"/>
      <c r="NYI14" s="31"/>
      <c r="NYJ14" s="31"/>
      <c r="NYK14" s="31"/>
      <c r="NYL14" s="31"/>
      <c r="NYM14" s="31"/>
      <c r="NYN14" s="31"/>
      <c r="NYO14" s="31"/>
      <c r="NYP14" s="31"/>
      <c r="NYQ14" s="31"/>
      <c r="NYR14" s="31"/>
      <c r="NYS14" s="31"/>
      <c r="NYT14" s="31"/>
      <c r="NYU14" s="31"/>
      <c r="NYV14" s="31"/>
      <c r="NYW14" s="31"/>
      <c r="NYX14" s="31"/>
      <c r="NYY14" s="31"/>
      <c r="NYZ14" s="31"/>
      <c r="NZA14" s="31"/>
      <c r="NZB14" s="31"/>
      <c r="NZC14" s="31"/>
      <c r="NZD14" s="31"/>
      <c r="NZE14" s="31"/>
      <c r="NZF14" s="31"/>
      <c r="NZG14" s="31"/>
      <c r="NZH14" s="31"/>
      <c r="NZI14" s="31"/>
      <c r="NZJ14" s="31"/>
      <c r="NZK14" s="31"/>
      <c r="NZL14" s="31"/>
      <c r="NZM14" s="31"/>
      <c r="NZN14" s="31"/>
      <c r="NZO14" s="31"/>
      <c r="NZP14" s="31"/>
      <c r="NZQ14" s="31"/>
      <c r="NZR14" s="31"/>
      <c r="NZS14" s="31"/>
      <c r="NZT14" s="31"/>
      <c r="NZU14" s="31"/>
      <c r="NZV14" s="31"/>
      <c r="NZW14" s="31"/>
      <c r="NZX14" s="31"/>
      <c r="NZY14" s="31"/>
      <c r="NZZ14" s="31"/>
      <c r="OAA14" s="31"/>
      <c r="OAB14" s="31"/>
      <c r="OAC14" s="31"/>
      <c r="OAD14" s="31"/>
      <c r="OAE14" s="31"/>
      <c r="OAF14" s="31"/>
      <c r="OAG14" s="31"/>
      <c r="OAH14" s="31"/>
      <c r="OAI14" s="31"/>
      <c r="OAJ14" s="31"/>
      <c r="OAK14" s="31"/>
      <c r="OAL14" s="31"/>
      <c r="OAM14" s="31"/>
      <c r="OAN14" s="31"/>
      <c r="OAO14" s="31"/>
      <c r="OAP14" s="31"/>
      <c r="OAQ14" s="31"/>
      <c r="OAR14" s="31"/>
      <c r="OAS14" s="31"/>
      <c r="OAT14" s="31"/>
      <c r="OAU14" s="31"/>
      <c r="OAV14" s="31"/>
      <c r="OAW14" s="31"/>
      <c r="OAX14" s="31"/>
      <c r="OAY14" s="31"/>
      <c r="OAZ14" s="31"/>
      <c r="OBA14" s="31"/>
      <c r="OBB14" s="31"/>
      <c r="OBC14" s="31"/>
      <c r="OBD14" s="31"/>
      <c r="OBE14" s="31"/>
      <c r="OBF14" s="31"/>
      <c r="OBG14" s="31"/>
      <c r="OBH14" s="31"/>
      <c r="OBI14" s="31"/>
      <c r="OBJ14" s="31"/>
      <c r="OBK14" s="31"/>
      <c r="OBL14" s="31"/>
      <c r="OBM14" s="31"/>
      <c r="OBN14" s="31"/>
      <c r="OBO14" s="31"/>
      <c r="OBP14" s="31"/>
      <c r="OBQ14" s="31"/>
      <c r="OBR14" s="31"/>
      <c r="OBS14" s="31"/>
      <c r="OBT14" s="31"/>
      <c r="OBU14" s="31"/>
      <c r="OBV14" s="31"/>
      <c r="OBW14" s="31"/>
      <c r="OBX14" s="31"/>
      <c r="OBY14" s="31"/>
      <c r="OBZ14" s="31"/>
      <c r="OCA14" s="31"/>
      <c r="OCB14" s="31"/>
      <c r="OCC14" s="31"/>
      <c r="OCD14" s="31"/>
      <c r="OCE14" s="31"/>
      <c r="OCF14" s="31"/>
      <c r="OCG14" s="31"/>
      <c r="OCH14" s="31"/>
      <c r="OCI14" s="31"/>
      <c r="OCJ14" s="31"/>
      <c r="OCK14" s="31"/>
      <c r="OCL14" s="31"/>
      <c r="OCM14" s="31"/>
      <c r="OCN14" s="31"/>
      <c r="OCO14" s="31"/>
      <c r="OCP14" s="31"/>
      <c r="OCQ14" s="31"/>
      <c r="OCR14" s="31"/>
      <c r="OCS14" s="31"/>
      <c r="OCT14" s="31"/>
      <c r="OCU14" s="31"/>
      <c r="OCV14" s="31"/>
      <c r="OCW14" s="31"/>
      <c r="OCX14" s="31"/>
      <c r="OCY14" s="31"/>
      <c r="OCZ14" s="31"/>
      <c r="ODA14" s="31"/>
      <c r="ODB14" s="31"/>
      <c r="ODC14" s="31"/>
      <c r="ODD14" s="31"/>
      <c r="ODE14" s="31"/>
      <c r="ODF14" s="31"/>
      <c r="ODG14" s="31"/>
      <c r="ODH14" s="31"/>
      <c r="ODI14" s="31"/>
      <c r="ODJ14" s="31"/>
      <c r="ODK14" s="31"/>
      <c r="ODL14" s="31"/>
      <c r="ODM14" s="31"/>
      <c r="ODN14" s="31"/>
      <c r="ODO14" s="31"/>
      <c r="ODP14" s="31"/>
      <c r="ODQ14" s="31"/>
      <c r="ODR14" s="31"/>
      <c r="ODS14" s="31"/>
      <c r="ODT14" s="31"/>
      <c r="ODU14" s="31"/>
      <c r="ODV14" s="31"/>
      <c r="ODW14" s="31"/>
      <c r="ODX14" s="31"/>
      <c r="ODY14" s="31"/>
      <c r="ODZ14" s="31"/>
      <c r="OEA14" s="31"/>
      <c r="OEB14" s="31"/>
      <c r="OEC14" s="31"/>
      <c r="OED14" s="31"/>
      <c r="OEE14" s="31"/>
      <c r="OEF14" s="31"/>
      <c r="OEG14" s="31"/>
      <c r="OEH14" s="31"/>
      <c r="OEI14" s="31"/>
      <c r="OEJ14" s="31"/>
      <c r="OEK14" s="31"/>
      <c r="OEL14" s="31"/>
      <c r="OEM14" s="31"/>
      <c r="OEN14" s="31"/>
      <c r="OEO14" s="31"/>
      <c r="OEP14" s="31"/>
      <c r="OEQ14" s="31"/>
      <c r="OER14" s="31"/>
      <c r="OES14" s="31"/>
      <c r="OET14" s="31"/>
      <c r="OEU14" s="31"/>
      <c r="OEV14" s="31"/>
      <c r="OEW14" s="31"/>
      <c r="OEX14" s="31"/>
      <c r="OEY14" s="31"/>
      <c r="OEZ14" s="31"/>
      <c r="OFA14" s="31"/>
      <c r="OFB14" s="31"/>
      <c r="OFC14" s="31"/>
      <c r="OFD14" s="31"/>
      <c r="OFE14" s="31"/>
      <c r="OFF14" s="31"/>
      <c r="OFG14" s="31"/>
      <c r="OFH14" s="31"/>
      <c r="OFI14" s="31"/>
      <c r="OFJ14" s="31"/>
      <c r="OFK14" s="31"/>
      <c r="OFL14" s="31"/>
      <c r="OFM14" s="31"/>
      <c r="OFN14" s="31"/>
      <c r="OFO14" s="31"/>
      <c r="OFP14" s="31"/>
      <c r="OFQ14" s="31"/>
      <c r="OFR14" s="31"/>
      <c r="OFS14" s="31"/>
      <c r="OFT14" s="31"/>
      <c r="OFU14" s="31"/>
      <c r="OFV14" s="31"/>
      <c r="OFW14" s="31"/>
      <c r="OFX14" s="31"/>
      <c r="OFY14" s="31"/>
      <c r="OFZ14" s="31"/>
      <c r="OGA14" s="31"/>
      <c r="OGB14" s="31"/>
      <c r="OGC14" s="31"/>
      <c r="OGD14" s="31"/>
      <c r="OGE14" s="31"/>
      <c r="OGF14" s="31"/>
      <c r="OGG14" s="31"/>
      <c r="OGH14" s="31"/>
      <c r="OGI14" s="31"/>
      <c r="OGJ14" s="31"/>
      <c r="OGK14" s="31"/>
      <c r="OGL14" s="31"/>
      <c r="OGM14" s="31"/>
      <c r="OGN14" s="31"/>
      <c r="OGO14" s="31"/>
      <c r="OGP14" s="31"/>
      <c r="OGQ14" s="31"/>
      <c r="OGR14" s="31"/>
      <c r="OGS14" s="31"/>
      <c r="OGT14" s="31"/>
      <c r="OGU14" s="31"/>
      <c r="OGV14" s="31"/>
      <c r="OGW14" s="31"/>
      <c r="OGX14" s="31"/>
      <c r="OGY14" s="31"/>
      <c r="OGZ14" s="31"/>
      <c r="OHA14" s="31"/>
      <c r="OHB14" s="31"/>
      <c r="OHC14" s="31"/>
      <c r="OHD14" s="31"/>
      <c r="OHE14" s="31"/>
      <c r="OHF14" s="31"/>
      <c r="OHG14" s="31"/>
      <c r="OHH14" s="31"/>
      <c r="OHI14" s="31"/>
      <c r="OHJ14" s="31"/>
      <c r="OHK14" s="31"/>
      <c r="OHL14" s="31"/>
      <c r="OHM14" s="31"/>
      <c r="OHN14" s="31"/>
      <c r="OHO14" s="31"/>
      <c r="OHP14" s="31"/>
      <c r="OHQ14" s="31"/>
      <c r="OHR14" s="31"/>
      <c r="OHS14" s="31"/>
      <c r="OHT14" s="31"/>
      <c r="OHU14" s="31"/>
      <c r="OHV14" s="31"/>
      <c r="OHW14" s="31"/>
      <c r="OHX14" s="31"/>
      <c r="OHY14" s="31"/>
      <c r="OHZ14" s="31"/>
      <c r="OIA14" s="31"/>
      <c r="OIB14" s="31"/>
      <c r="OIC14" s="31"/>
      <c r="OID14" s="31"/>
      <c r="OIE14" s="31"/>
      <c r="OIF14" s="31"/>
      <c r="OIG14" s="31"/>
      <c r="OIH14" s="31"/>
      <c r="OII14" s="31"/>
      <c r="OIJ14" s="31"/>
      <c r="OIK14" s="31"/>
      <c r="OIL14" s="31"/>
      <c r="OIM14" s="31"/>
      <c r="OIN14" s="31"/>
      <c r="OIO14" s="31"/>
      <c r="OIP14" s="31"/>
      <c r="OIQ14" s="31"/>
      <c r="OIR14" s="31"/>
      <c r="OIS14" s="31"/>
      <c r="OIT14" s="31"/>
      <c r="OIU14" s="31"/>
      <c r="OIV14" s="31"/>
      <c r="OIW14" s="31"/>
      <c r="OIX14" s="31"/>
      <c r="OIY14" s="31"/>
      <c r="OIZ14" s="31"/>
      <c r="OJA14" s="31"/>
      <c r="OJB14" s="31"/>
      <c r="OJC14" s="31"/>
      <c r="OJD14" s="31"/>
      <c r="OJE14" s="31"/>
      <c r="OJF14" s="31"/>
      <c r="OJG14" s="31"/>
      <c r="OJH14" s="31"/>
      <c r="OJI14" s="31"/>
      <c r="OJJ14" s="31"/>
      <c r="OJK14" s="31"/>
      <c r="OJL14" s="31"/>
      <c r="OJM14" s="31"/>
      <c r="OJN14" s="31"/>
      <c r="OJO14" s="31"/>
      <c r="OJP14" s="31"/>
      <c r="OJQ14" s="31"/>
      <c r="OJR14" s="31"/>
      <c r="OJS14" s="31"/>
      <c r="OJT14" s="31"/>
      <c r="OJU14" s="31"/>
      <c r="OJV14" s="31"/>
      <c r="OJW14" s="31"/>
      <c r="OJX14" s="31"/>
      <c r="OJY14" s="31"/>
      <c r="OJZ14" s="31"/>
      <c r="OKA14" s="31"/>
      <c r="OKB14" s="31"/>
      <c r="OKC14" s="31"/>
      <c r="OKD14" s="31"/>
      <c r="OKE14" s="31"/>
      <c r="OKF14" s="31"/>
      <c r="OKG14" s="31"/>
      <c r="OKH14" s="31"/>
      <c r="OKI14" s="31"/>
      <c r="OKJ14" s="31"/>
      <c r="OKK14" s="31"/>
      <c r="OKL14" s="31"/>
      <c r="OKM14" s="31"/>
      <c r="OKN14" s="31"/>
      <c r="OKO14" s="31"/>
      <c r="OKP14" s="31"/>
      <c r="OKQ14" s="31"/>
      <c r="OKR14" s="31"/>
      <c r="OKS14" s="31"/>
      <c r="OKT14" s="31"/>
      <c r="OKU14" s="31"/>
      <c r="OKV14" s="31"/>
      <c r="OKW14" s="31"/>
      <c r="OKX14" s="31"/>
      <c r="OKY14" s="31"/>
      <c r="OKZ14" s="31"/>
      <c r="OLA14" s="31"/>
      <c r="OLB14" s="31"/>
      <c r="OLC14" s="31"/>
      <c r="OLD14" s="31"/>
      <c r="OLE14" s="31"/>
      <c r="OLF14" s="31"/>
      <c r="OLG14" s="31"/>
      <c r="OLH14" s="31"/>
      <c r="OLI14" s="31"/>
      <c r="OLJ14" s="31"/>
      <c r="OLK14" s="31"/>
      <c r="OLL14" s="31"/>
      <c r="OLM14" s="31"/>
      <c r="OLN14" s="31"/>
      <c r="OLO14" s="31"/>
      <c r="OLP14" s="31"/>
      <c r="OLQ14" s="31"/>
      <c r="OLR14" s="31"/>
      <c r="OLS14" s="31"/>
      <c r="OLT14" s="31"/>
      <c r="OLU14" s="31"/>
      <c r="OLV14" s="31"/>
      <c r="OLW14" s="31"/>
      <c r="OLX14" s="31"/>
      <c r="OLY14" s="31"/>
      <c r="OLZ14" s="31"/>
      <c r="OMA14" s="31"/>
      <c r="OMB14" s="31"/>
      <c r="OMC14" s="31"/>
      <c r="OMD14" s="31"/>
      <c r="OME14" s="31"/>
      <c r="OMF14" s="31"/>
      <c r="OMG14" s="31"/>
      <c r="OMH14" s="31"/>
      <c r="OMI14" s="31"/>
      <c r="OMJ14" s="31"/>
      <c r="OMK14" s="31"/>
      <c r="OML14" s="31"/>
      <c r="OMM14" s="31"/>
      <c r="OMN14" s="31"/>
      <c r="OMO14" s="31"/>
      <c r="OMP14" s="31"/>
      <c r="OMQ14" s="31"/>
      <c r="OMR14" s="31"/>
      <c r="OMS14" s="31"/>
      <c r="OMT14" s="31"/>
      <c r="OMU14" s="31"/>
      <c r="OMV14" s="31"/>
      <c r="OMW14" s="31"/>
      <c r="OMX14" s="31"/>
      <c r="OMY14" s="31"/>
      <c r="OMZ14" s="31"/>
      <c r="ONA14" s="31"/>
      <c r="ONB14" s="31"/>
      <c r="ONC14" s="31"/>
      <c r="OND14" s="31"/>
      <c r="ONE14" s="31"/>
      <c r="ONF14" s="31"/>
      <c r="ONG14" s="31"/>
      <c r="ONH14" s="31"/>
      <c r="ONI14" s="31"/>
      <c r="ONJ14" s="31"/>
      <c r="ONK14" s="31"/>
      <c r="ONL14" s="31"/>
      <c r="ONM14" s="31"/>
      <c r="ONN14" s="31"/>
      <c r="ONO14" s="31"/>
      <c r="ONP14" s="31"/>
      <c r="ONQ14" s="31"/>
      <c r="ONR14" s="31"/>
      <c r="ONS14" s="31"/>
      <c r="ONT14" s="31"/>
      <c r="ONU14" s="31"/>
      <c r="ONV14" s="31"/>
      <c r="ONW14" s="31"/>
      <c r="ONX14" s="31"/>
      <c r="ONY14" s="31"/>
      <c r="ONZ14" s="31"/>
      <c r="OOA14" s="31"/>
      <c r="OOB14" s="31"/>
      <c r="OOC14" s="31"/>
      <c r="OOD14" s="31"/>
      <c r="OOE14" s="31"/>
      <c r="OOF14" s="31"/>
      <c r="OOG14" s="31"/>
      <c r="OOH14" s="31"/>
      <c r="OOI14" s="31"/>
      <c r="OOJ14" s="31"/>
      <c r="OOK14" s="31"/>
      <c r="OOL14" s="31"/>
      <c r="OOM14" s="31"/>
      <c r="OON14" s="31"/>
      <c r="OOO14" s="31"/>
      <c r="OOP14" s="31"/>
      <c r="OOQ14" s="31"/>
      <c r="OOR14" s="31"/>
      <c r="OOS14" s="31"/>
      <c r="OOT14" s="31"/>
      <c r="OOU14" s="31"/>
      <c r="OOV14" s="31"/>
      <c r="OOW14" s="31"/>
      <c r="OOX14" s="31"/>
      <c r="OOY14" s="31"/>
      <c r="OOZ14" s="31"/>
      <c r="OPA14" s="31"/>
      <c r="OPB14" s="31"/>
      <c r="OPC14" s="31"/>
      <c r="OPD14" s="31"/>
      <c r="OPE14" s="31"/>
      <c r="OPF14" s="31"/>
      <c r="OPG14" s="31"/>
      <c r="OPH14" s="31"/>
      <c r="OPI14" s="31"/>
      <c r="OPJ14" s="31"/>
      <c r="OPK14" s="31"/>
      <c r="OPL14" s="31"/>
      <c r="OPM14" s="31"/>
      <c r="OPN14" s="31"/>
      <c r="OPO14" s="31"/>
      <c r="OPP14" s="31"/>
      <c r="OPQ14" s="31"/>
      <c r="OPR14" s="31"/>
      <c r="OPS14" s="31"/>
      <c r="OPT14" s="31"/>
      <c r="OPU14" s="31"/>
      <c r="OPV14" s="31"/>
      <c r="OPW14" s="31"/>
      <c r="OPX14" s="31"/>
      <c r="OPY14" s="31"/>
      <c r="OPZ14" s="31"/>
      <c r="OQA14" s="31"/>
      <c r="OQB14" s="31"/>
      <c r="OQC14" s="31"/>
      <c r="OQD14" s="31"/>
      <c r="OQE14" s="31"/>
      <c r="OQF14" s="31"/>
      <c r="OQG14" s="31"/>
      <c r="OQH14" s="31"/>
      <c r="OQI14" s="31"/>
      <c r="OQJ14" s="31"/>
      <c r="OQK14" s="31"/>
      <c r="OQL14" s="31"/>
      <c r="OQM14" s="31"/>
      <c r="OQN14" s="31"/>
      <c r="OQO14" s="31"/>
      <c r="OQP14" s="31"/>
      <c r="OQQ14" s="31"/>
      <c r="OQR14" s="31"/>
      <c r="OQS14" s="31"/>
      <c r="OQT14" s="31"/>
      <c r="OQU14" s="31"/>
      <c r="OQV14" s="31"/>
      <c r="OQW14" s="31"/>
      <c r="OQX14" s="31"/>
      <c r="OQY14" s="31"/>
      <c r="OQZ14" s="31"/>
      <c r="ORA14" s="31"/>
      <c r="ORB14" s="31"/>
      <c r="ORC14" s="31"/>
      <c r="ORD14" s="31"/>
      <c r="ORE14" s="31"/>
      <c r="ORF14" s="31"/>
      <c r="ORG14" s="31"/>
      <c r="ORH14" s="31"/>
      <c r="ORI14" s="31"/>
      <c r="ORJ14" s="31"/>
      <c r="ORK14" s="31"/>
      <c r="ORL14" s="31"/>
      <c r="ORM14" s="31"/>
      <c r="ORN14" s="31"/>
      <c r="ORO14" s="31"/>
      <c r="ORP14" s="31"/>
      <c r="ORQ14" s="31"/>
      <c r="ORR14" s="31"/>
      <c r="ORS14" s="31"/>
      <c r="ORT14" s="31"/>
      <c r="ORU14" s="31"/>
      <c r="ORV14" s="31"/>
      <c r="ORW14" s="31"/>
      <c r="ORX14" s="31"/>
      <c r="ORY14" s="31"/>
      <c r="ORZ14" s="31"/>
      <c r="OSA14" s="31"/>
      <c r="OSB14" s="31"/>
      <c r="OSC14" s="31"/>
      <c r="OSD14" s="31"/>
      <c r="OSE14" s="31"/>
      <c r="OSF14" s="31"/>
      <c r="OSG14" s="31"/>
      <c r="OSH14" s="31"/>
      <c r="OSI14" s="31"/>
      <c r="OSJ14" s="31"/>
      <c r="OSK14" s="31"/>
      <c r="OSL14" s="31"/>
      <c r="OSM14" s="31"/>
      <c r="OSN14" s="31"/>
      <c r="OSO14" s="31"/>
      <c r="OSP14" s="31"/>
      <c r="OSQ14" s="31"/>
      <c r="OSR14" s="31"/>
      <c r="OSS14" s="31"/>
      <c r="OST14" s="31"/>
      <c r="OSU14" s="31"/>
      <c r="OSV14" s="31"/>
      <c r="OSW14" s="31"/>
      <c r="OSX14" s="31"/>
      <c r="OSY14" s="31"/>
      <c r="OSZ14" s="31"/>
      <c r="OTA14" s="31"/>
      <c r="OTB14" s="31"/>
      <c r="OTC14" s="31"/>
      <c r="OTD14" s="31"/>
      <c r="OTE14" s="31"/>
      <c r="OTF14" s="31"/>
      <c r="OTG14" s="31"/>
      <c r="OTH14" s="31"/>
      <c r="OTI14" s="31"/>
      <c r="OTJ14" s="31"/>
      <c r="OTK14" s="31"/>
      <c r="OTL14" s="31"/>
      <c r="OTM14" s="31"/>
      <c r="OTN14" s="31"/>
      <c r="OTO14" s="31"/>
      <c r="OTP14" s="31"/>
      <c r="OTQ14" s="31"/>
      <c r="OTR14" s="31"/>
      <c r="OTS14" s="31"/>
      <c r="OTT14" s="31"/>
      <c r="OTU14" s="31"/>
      <c r="OTV14" s="31"/>
      <c r="OTW14" s="31"/>
      <c r="OTX14" s="31"/>
      <c r="OTY14" s="31"/>
      <c r="OTZ14" s="31"/>
      <c r="OUA14" s="31"/>
      <c r="OUB14" s="31"/>
      <c r="OUC14" s="31"/>
      <c r="OUD14" s="31"/>
      <c r="OUE14" s="31"/>
      <c r="OUF14" s="31"/>
      <c r="OUG14" s="31"/>
      <c r="OUH14" s="31"/>
      <c r="OUI14" s="31"/>
      <c r="OUJ14" s="31"/>
      <c r="OUK14" s="31"/>
      <c r="OUL14" s="31"/>
      <c r="OUM14" s="31"/>
      <c r="OUN14" s="31"/>
      <c r="OUO14" s="31"/>
      <c r="OUP14" s="31"/>
      <c r="OUQ14" s="31"/>
      <c r="OUR14" s="31"/>
      <c r="OUS14" s="31"/>
      <c r="OUT14" s="31"/>
      <c r="OUU14" s="31"/>
      <c r="OUV14" s="31"/>
      <c r="OUW14" s="31"/>
      <c r="OUX14" s="31"/>
      <c r="OUY14" s="31"/>
      <c r="OUZ14" s="31"/>
      <c r="OVA14" s="31"/>
      <c r="OVB14" s="31"/>
      <c r="OVC14" s="31"/>
      <c r="OVD14" s="31"/>
      <c r="OVE14" s="31"/>
      <c r="OVF14" s="31"/>
      <c r="OVG14" s="31"/>
      <c r="OVH14" s="31"/>
      <c r="OVI14" s="31"/>
      <c r="OVJ14" s="31"/>
      <c r="OVK14" s="31"/>
      <c r="OVL14" s="31"/>
      <c r="OVM14" s="31"/>
      <c r="OVN14" s="31"/>
      <c r="OVO14" s="31"/>
      <c r="OVP14" s="31"/>
      <c r="OVQ14" s="31"/>
      <c r="OVR14" s="31"/>
      <c r="OVS14" s="31"/>
      <c r="OVT14" s="31"/>
      <c r="OVU14" s="31"/>
      <c r="OVV14" s="31"/>
      <c r="OVW14" s="31"/>
      <c r="OVX14" s="31"/>
      <c r="OVY14" s="31"/>
      <c r="OVZ14" s="31"/>
      <c r="OWA14" s="31"/>
      <c r="OWB14" s="31"/>
      <c r="OWC14" s="31"/>
      <c r="OWD14" s="31"/>
      <c r="OWE14" s="31"/>
      <c r="OWF14" s="31"/>
      <c r="OWG14" s="31"/>
      <c r="OWH14" s="31"/>
      <c r="OWI14" s="31"/>
      <c r="OWJ14" s="31"/>
      <c r="OWK14" s="31"/>
      <c r="OWL14" s="31"/>
      <c r="OWM14" s="31"/>
      <c r="OWN14" s="31"/>
      <c r="OWO14" s="31"/>
      <c r="OWP14" s="31"/>
      <c r="OWQ14" s="31"/>
      <c r="OWR14" s="31"/>
      <c r="OWS14" s="31"/>
      <c r="OWT14" s="31"/>
      <c r="OWU14" s="31"/>
      <c r="OWV14" s="31"/>
      <c r="OWW14" s="31"/>
      <c r="OWX14" s="31"/>
      <c r="OWY14" s="31"/>
      <c r="OWZ14" s="31"/>
      <c r="OXA14" s="31"/>
      <c r="OXB14" s="31"/>
      <c r="OXC14" s="31"/>
      <c r="OXD14" s="31"/>
      <c r="OXE14" s="31"/>
      <c r="OXF14" s="31"/>
      <c r="OXG14" s="31"/>
      <c r="OXH14" s="31"/>
      <c r="OXI14" s="31"/>
      <c r="OXJ14" s="31"/>
      <c r="OXK14" s="31"/>
      <c r="OXL14" s="31"/>
      <c r="OXM14" s="31"/>
      <c r="OXN14" s="31"/>
      <c r="OXO14" s="31"/>
      <c r="OXP14" s="31"/>
      <c r="OXQ14" s="31"/>
      <c r="OXR14" s="31"/>
      <c r="OXS14" s="31"/>
      <c r="OXT14" s="31"/>
      <c r="OXU14" s="31"/>
      <c r="OXV14" s="31"/>
      <c r="OXW14" s="31"/>
      <c r="OXX14" s="31"/>
      <c r="OXY14" s="31"/>
      <c r="OXZ14" s="31"/>
      <c r="OYA14" s="31"/>
      <c r="OYB14" s="31"/>
      <c r="OYC14" s="31"/>
      <c r="OYD14" s="31"/>
      <c r="OYE14" s="31"/>
      <c r="OYF14" s="31"/>
      <c r="OYG14" s="31"/>
      <c r="OYH14" s="31"/>
      <c r="OYI14" s="31"/>
      <c r="OYJ14" s="31"/>
      <c r="OYK14" s="31"/>
      <c r="OYL14" s="31"/>
      <c r="OYM14" s="31"/>
      <c r="OYN14" s="31"/>
      <c r="OYO14" s="31"/>
      <c r="OYP14" s="31"/>
      <c r="OYQ14" s="31"/>
      <c r="OYR14" s="31"/>
      <c r="OYS14" s="31"/>
      <c r="OYT14" s="31"/>
      <c r="OYU14" s="31"/>
      <c r="OYV14" s="31"/>
      <c r="OYW14" s="31"/>
      <c r="OYX14" s="31"/>
      <c r="OYY14" s="31"/>
      <c r="OYZ14" s="31"/>
      <c r="OZA14" s="31"/>
      <c r="OZB14" s="31"/>
      <c r="OZC14" s="31"/>
      <c r="OZD14" s="31"/>
      <c r="OZE14" s="31"/>
      <c r="OZF14" s="31"/>
      <c r="OZG14" s="31"/>
      <c r="OZH14" s="31"/>
      <c r="OZI14" s="31"/>
      <c r="OZJ14" s="31"/>
      <c r="OZK14" s="31"/>
      <c r="OZL14" s="31"/>
      <c r="OZM14" s="31"/>
      <c r="OZN14" s="31"/>
      <c r="OZO14" s="31"/>
      <c r="OZP14" s="31"/>
      <c r="OZQ14" s="31"/>
      <c r="OZR14" s="31"/>
      <c r="OZS14" s="31"/>
      <c r="OZT14" s="31"/>
      <c r="OZU14" s="31"/>
      <c r="OZV14" s="31"/>
      <c r="OZW14" s="31"/>
      <c r="OZX14" s="31"/>
      <c r="OZY14" s="31"/>
      <c r="OZZ14" s="31"/>
      <c r="PAA14" s="31"/>
      <c r="PAB14" s="31"/>
      <c r="PAC14" s="31"/>
      <c r="PAD14" s="31"/>
      <c r="PAE14" s="31"/>
      <c r="PAF14" s="31"/>
      <c r="PAG14" s="31"/>
      <c r="PAH14" s="31"/>
      <c r="PAI14" s="31"/>
      <c r="PAJ14" s="31"/>
      <c r="PAK14" s="31"/>
      <c r="PAL14" s="31"/>
      <c r="PAM14" s="31"/>
      <c r="PAN14" s="31"/>
      <c r="PAO14" s="31"/>
      <c r="PAP14" s="31"/>
      <c r="PAQ14" s="31"/>
      <c r="PAR14" s="31"/>
      <c r="PAS14" s="31"/>
      <c r="PAT14" s="31"/>
      <c r="PAU14" s="31"/>
      <c r="PAV14" s="31"/>
      <c r="PAW14" s="31"/>
      <c r="PAX14" s="31"/>
      <c r="PAY14" s="31"/>
      <c r="PAZ14" s="31"/>
      <c r="PBA14" s="31"/>
      <c r="PBB14" s="31"/>
      <c r="PBC14" s="31"/>
      <c r="PBD14" s="31"/>
      <c r="PBE14" s="31"/>
      <c r="PBF14" s="31"/>
      <c r="PBG14" s="31"/>
      <c r="PBH14" s="31"/>
      <c r="PBI14" s="31"/>
      <c r="PBJ14" s="31"/>
      <c r="PBK14" s="31"/>
      <c r="PBL14" s="31"/>
      <c r="PBM14" s="31"/>
      <c r="PBN14" s="31"/>
      <c r="PBO14" s="31"/>
      <c r="PBP14" s="31"/>
      <c r="PBQ14" s="31"/>
      <c r="PBR14" s="31"/>
      <c r="PBS14" s="31"/>
      <c r="PBT14" s="31"/>
      <c r="PBU14" s="31"/>
      <c r="PBV14" s="31"/>
      <c r="PBW14" s="31"/>
      <c r="PBX14" s="31"/>
      <c r="PBY14" s="31"/>
      <c r="PBZ14" s="31"/>
      <c r="PCA14" s="31"/>
      <c r="PCB14" s="31"/>
      <c r="PCC14" s="31"/>
      <c r="PCD14" s="31"/>
      <c r="PCE14" s="31"/>
      <c r="PCF14" s="31"/>
      <c r="PCG14" s="31"/>
      <c r="PCH14" s="31"/>
      <c r="PCI14" s="31"/>
      <c r="PCJ14" s="31"/>
      <c r="PCK14" s="31"/>
      <c r="PCL14" s="31"/>
      <c r="PCM14" s="31"/>
      <c r="PCN14" s="31"/>
      <c r="PCO14" s="31"/>
      <c r="PCP14" s="31"/>
      <c r="PCQ14" s="31"/>
      <c r="PCR14" s="31"/>
      <c r="PCS14" s="31"/>
      <c r="PCT14" s="31"/>
      <c r="PCU14" s="31"/>
      <c r="PCV14" s="31"/>
      <c r="PCW14" s="31"/>
      <c r="PCX14" s="31"/>
      <c r="PCY14" s="31"/>
      <c r="PCZ14" s="31"/>
      <c r="PDA14" s="31"/>
      <c r="PDB14" s="31"/>
      <c r="PDC14" s="31"/>
      <c r="PDD14" s="31"/>
      <c r="PDE14" s="31"/>
      <c r="PDF14" s="31"/>
      <c r="PDG14" s="31"/>
      <c r="PDH14" s="31"/>
      <c r="PDI14" s="31"/>
      <c r="PDJ14" s="31"/>
      <c r="PDK14" s="31"/>
      <c r="PDL14" s="31"/>
      <c r="PDM14" s="31"/>
      <c r="PDN14" s="31"/>
      <c r="PDO14" s="31"/>
      <c r="PDP14" s="31"/>
      <c r="PDQ14" s="31"/>
      <c r="PDR14" s="31"/>
      <c r="PDS14" s="31"/>
      <c r="PDT14" s="31"/>
      <c r="PDU14" s="31"/>
      <c r="PDV14" s="31"/>
      <c r="PDW14" s="31"/>
      <c r="PDX14" s="31"/>
      <c r="PDY14" s="31"/>
      <c r="PDZ14" s="31"/>
      <c r="PEA14" s="31"/>
      <c r="PEB14" s="31"/>
      <c r="PEC14" s="31"/>
      <c r="PED14" s="31"/>
      <c r="PEE14" s="31"/>
      <c r="PEF14" s="31"/>
      <c r="PEG14" s="31"/>
      <c r="PEH14" s="31"/>
      <c r="PEI14" s="31"/>
      <c r="PEJ14" s="31"/>
      <c r="PEK14" s="31"/>
      <c r="PEL14" s="31"/>
      <c r="PEM14" s="31"/>
      <c r="PEN14" s="31"/>
      <c r="PEO14" s="31"/>
      <c r="PEP14" s="31"/>
      <c r="PEQ14" s="31"/>
      <c r="PER14" s="31"/>
      <c r="PES14" s="31"/>
      <c r="PET14" s="31"/>
      <c r="PEU14" s="31"/>
      <c r="PEV14" s="31"/>
      <c r="PEW14" s="31"/>
      <c r="PEX14" s="31"/>
      <c r="PEY14" s="31"/>
      <c r="PEZ14" s="31"/>
      <c r="PFA14" s="31"/>
      <c r="PFB14" s="31"/>
      <c r="PFC14" s="31"/>
      <c r="PFD14" s="31"/>
      <c r="PFE14" s="31"/>
      <c r="PFF14" s="31"/>
      <c r="PFG14" s="31"/>
      <c r="PFH14" s="31"/>
      <c r="PFI14" s="31"/>
      <c r="PFJ14" s="31"/>
      <c r="PFK14" s="31"/>
      <c r="PFL14" s="31"/>
      <c r="PFM14" s="31"/>
      <c r="PFN14" s="31"/>
      <c r="PFO14" s="31"/>
      <c r="PFP14" s="31"/>
      <c r="PFQ14" s="31"/>
      <c r="PFR14" s="31"/>
      <c r="PFS14" s="31"/>
      <c r="PFT14" s="31"/>
      <c r="PFU14" s="31"/>
      <c r="PFV14" s="31"/>
      <c r="PFW14" s="31"/>
      <c r="PFX14" s="31"/>
      <c r="PFY14" s="31"/>
      <c r="PFZ14" s="31"/>
      <c r="PGA14" s="31"/>
      <c r="PGB14" s="31"/>
      <c r="PGC14" s="31"/>
      <c r="PGD14" s="31"/>
      <c r="PGE14" s="31"/>
      <c r="PGF14" s="31"/>
      <c r="PGG14" s="31"/>
      <c r="PGH14" s="31"/>
      <c r="PGI14" s="31"/>
      <c r="PGJ14" s="31"/>
      <c r="PGK14" s="31"/>
      <c r="PGL14" s="31"/>
      <c r="PGM14" s="31"/>
      <c r="PGN14" s="31"/>
      <c r="PGO14" s="31"/>
      <c r="PGP14" s="31"/>
      <c r="PGQ14" s="31"/>
      <c r="PGR14" s="31"/>
      <c r="PGS14" s="31"/>
      <c r="PGT14" s="31"/>
      <c r="PGU14" s="31"/>
      <c r="PGV14" s="31"/>
      <c r="PGW14" s="31"/>
      <c r="PGX14" s="31"/>
      <c r="PGY14" s="31"/>
      <c r="PGZ14" s="31"/>
      <c r="PHA14" s="31"/>
      <c r="PHB14" s="31"/>
      <c r="PHC14" s="31"/>
      <c r="PHD14" s="31"/>
      <c r="PHE14" s="31"/>
      <c r="PHF14" s="31"/>
      <c r="PHG14" s="31"/>
      <c r="PHH14" s="31"/>
      <c r="PHI14" s="31"/>
      <c r="PHJ14" s="31"/>
      <c r="PHK14" s="31"/>
      <c r="PHL14" s="31"/>
      <c r="PHM14" s="31"/>
      <c r="PHN14" s="31"/>
      <c r="PHO14" s="31"/>
      <c r="PHP14" s="31"/>
      <c r="PHQ14" s="31"/>
      <c r="PHR14" s="31"/>
      <c r="PHS14" s="31"/>
      <c r="PHT14" s="31"/>
      <c r="PHU14" s="31"/>
      <c r="PHV14" s="31"/>
      <c r="PHW14" s="31"/>
      <c r="PHX14" s="31"/>
      <c r="PHY14" s="31"/>
      <c r="PHZ14" s="31"/>
      <c r="PIA14" s="31"/>
      <c r="PIB14" s="31"/>
      <c r="PIC14" s="31"/>
      <c r="PID14" s="31"/>
      <c r="PIE14" s="31"/>
      <c r="PIF14" s="31"/>
      <c r="PIG14" s="31"/>
      <c r="PIH14" s="31"/>
      <c r="PII14" s="31"/>
      <c r="PIJ14" s="31"/>
      <c r="PIK14" s="31"/>
      <c r="PIL14" s="31"/>
      <c r="PIM14" s="31"/>
      <c r="PIN14" s="31"/>
      <c r="PIO14" s="31"/>
      <c r="PIP14" s="31"/>
      <c r="PIQ14" s="31"/>
      <c r="PIR14" s="31"/>
      <c r="PIS14" s="31"/>
      <c r="PIT14" s="31"/>
      <c r="PIU14" s="31"/>
      <c r="PIV14" s="31"/>
      <c r="PIW14" s="31"/>
      <c r="PIX14" s="31"/>
      <c r="PIY14" s="31"/>
      <c r="PIZ14" s="31"/>
      <c r="PJA14" s="31"/>
      <c r="PJB14" s="31"/>
      <c r="PJC14" s="31"/>
      <c r="PJD14" s="31"/>
      <c r="PJE14" s="31"/>
      <c r="PJF14" s="31"/>
      <c r="PJG14" s="31"/>
      <c r="PJH14" s="31"/>
      <c r="PJI14" s="31"/>
      <c r="PJJ14" s="31"/>
      <c r="PJK14" s="31"/>
      <c r="PJL14" s="31"/>
      <c r="PJM14" s="31"/>
      <c r="PJN14" s="31"/>
      <c r="PJO14" s="31"/>
      <c r="PJP14" s="31"/>
      <c r="PJQ14" s="31"/>
      <c r="PJR14" s="31"/>
      <c r="PJS14" s="31"/>
      <c r="PJT14" s="31"/>
      <c r="PJU14" s="31"/>
      <c r="PJV14" s="31"/>
      <c r="PJW14" s="31"/>
      <c r="PJX14" s="31"/>
      <c r="PJY14" s="31"/>
      <c r="PJZ14" s="31"/>
      <c r="PKA14" s="31"/>
      <c r="PKB14" s="31"/>
      <c r="PKC14" s="31"/>
      <c r="PKD14" s="31"/>
      <c r="PKE14" s="31"/>
      <c r="PKF14" s="31"/>
      <c r="PKG14" s="31"/>
      <c r="PKH14" s="31"/>
      <c r="PKI14" s="31"/>
      <c r="PKJ14" s="31"/>
      <c r="PKK14" s="31"/>
      <c r="PKL14" s="31"/>
      <c r="PKM14" s="31"/>
      <c r="PKN14" s="31"/>
      <c r="PKO14" s="31"/>
      <c r="PKP14" s="31"/>
      <c r="PKQ14" s="31"/>
      <c r="PKR14" s="31"/>
      <c r="PKS14" s="31"/>
      <c r="PKT14" s="31"/>
      <c r="PKU14" s="31"/>
      <c r="PKV14" s="31"/>
      <c r="PKW14" s="31"/>
      <c r="PKX14" s="31"/>
      <c r="PKY14" s="31"/>
      <c r="PKZ14" s="31"/>
      <c r="PLA14" s="31"/>
      <c r="PLB14" s="31"/>
      <c r="PLC14" s="31"/>
      <c r="PLD14" s="31"/>
      <c r="PLE14" s="31"/>
      <c r="PLF14" s="31"/>
      <c r="PLG14" s="31"/>
      <c r="PLH14" s="31"/>
      <c r="PLI14" s="31"/>
      <c r="PLJ14" s="31"/>
      <c r="PLK14" s="31"/>
      <c r="PLL14" s="31"/>
      <c r="PLM14" s="31"/>
      <c r="PLN14" s="31"/>
      <c r="PLO14" s="31"/>
      <c r="PLP14" s="31"/>
      <c r="PLQ14" s="31"/>
      <c r="PLR14" s="31"/>
      <c r="PLS14" s="31"/>
      <c r="PLT14" s="31"/>
      <c r="PLU14" s="31"/>
      <c r="PLV14" s="31"/>
      <c r="PLW14" s="31"/>
      <c r="PLX14" s="31"/>
      <c r="PLY14" s="31"/>
      <c r="PLZ14" s="31"/>
      <c r="PMA14" s="31"/>
      <c r="PMB14" s="31"/>
      <c r="PMC14" s="31"/>
      <c r="PMD14" s="31"/>
      <c r="PME14" s="31"/>
      <c r="PMF14" s="31"/>
      <c r="PMG14" s="31"/>
      <c r="PMH14" s="31"/>
      <c r="PMI14" s="31"/>
      <c r="PMJ14" s="31"/>
      <c r="PMK14" s="31"/>
      <c r="PML14" s="31"/>
      <c r="PMM14" s="31"/>
      <c r="PMN14" s="31"/>
      <c r="PMO14" s="31"/>
      <c r="PMP14" s="31"/>
      <c r="PMQ14" s="31"/>
      <c r="PMR14" s="31"/>
      <c r="PMS14" s="31"/>
      <c r="PMT14" s="31"/>
      <c r="PMU14" s="31"/>
      <c r="PMV14" s="31"/>
      <c r="PMW14" s="31"/>
      <c r="PMX14" s="31"/>
      <c r="PMY14" s="31"/>
      <c r="PMZ14" s="31"/>
      <c r="PNA14" s="31"/>
      <c r="PNB14" s="31"/>
      <c r="PNC14" s="31"/>
      <c r="PND14" s="31"/>
      <c r="PNE14" s="31"/>
      <c r="PNF14" s="31"/>
      <c r="PNG14" s="31"/>
      <c r="PNH14" s="31"/>
      <c r="PNI14" s="31"/>
      <c r="PNJ14" s="31"/>
      <c r="PNK14" s="31"/>
      <c r="PNL14" s="31"/>
      <c r="PNM14" s="31"/>
      <c r="PNN14" s="31"/>
      <c r="PNO14" s="31"/>
      <c r="PNP14" s="31"/>
      <c r="PNQ14" s="31"/>
      <c r="PNR14" s="31"/>
      <c r="PNS14" s="31"/>
      <c r="PNT14" s="31"/>
      <c r="PNU14" s="31"/>
      <c r="PNV14" s="31"/>
      <c r="PNW14" s="31"/>
      <c r="PNX14" s="31"/>
      <c r="PNY14" s="31"/>
      <c r="PNZ14" s="31"/>
      <c r="POA14" s="31"/>
      <c r="POB14" s="31"/>
      <c r="POC14" s="31"/>
      <c r="POD14" s="31"/>
      <c r="POE14" s="31"/>
      <c r="POF14" s="31"/>
      <c r="POG14" s="31"/>
      <c r="POH14" s="31"/>
      <c r="POI14" s="31"/>
      <c r="POJ14" s="31"/>
      <c r="POK14" s="31"/>
      <c r="POL14" s="31"/>
      <c r="POM14" s="31"/>
      <c r="PON14" s="31"/>
      <c r="POO14" s="31"/>
      <c r="POP14" s="31"/>
      <c r="POQ14" s="31"/>
      <c r="POR14" s="31"/>
      <c r="POS14" s="31"/>
      <c r="POT14" s="31"/>
      <c r="POU14" s="31"/>
      <c r="POV14" s="31"/>
      <c r="POW14" s="31"/>
      <c r="POX14" s="31"/>
      <c r="POY14" s="31"/>
      <c r="POZ14" s="31"/>
      <c r="PPA14" s="31"/>
      <c r="PPB14" s="31"/>
      <c r="PPC14" s="31"/>
      <c r="PPD14" s="31"/>
      <c r="PPE14" s="31"/>
      <c r="PPF14" s="31"/>
      <c r="PPG14" s="31"/>
      <c r="PPH14" s="31"/>
      <c r="PPI14" s="31"/>
      <c r="PPJ14" s="31"/>
      <c r="PPK14" s="31"/>
      <c r="PPL14" s="31"/>
      <c r="PPM14" s="31"/>
      <c r="PPN14" s="31"/>
      <c r="PPO14" s="31"/>
      <c r="PPP14" s="31"/>
      <c r="PPQ14" s="31"/>
      <c r="PPR14" s="31"/>
      <c r="PPS14" s="31"/>
      <c r="PPT14" s="31"/>
      <c r="PPU14" s="31"/>
      <c r="PPV14" s="31"/>
      <c r="PPW14" s="31"/>
      <c r="PPX14" s="31"/>
      <c r="PPY14" s="31"/>
      <c r="PPZ14" s="31"/>
      <c r="PQA14" s="31"/>
      <c r="PQB14" s="31"/>
      <c r="PQC14" s="31"/>
      <c r="PQD14" s="31"/>
      <c r="PQE14" s="31"/>
      <c r="PQF14" s="31"/>
      <c r="PQG14" s="31"/>
      <c r="PQH14" s="31"/>
      <c r="PQI14" s="31"/>
      <c r="PQJ14" s="31"/>
      <c r="PQK14" s="31"/>
      <c r="PQL14" s="31"/>
      <c r="PQM14" s="31"/>
      <c r="PQN14" s="31"/>
      <c r="PQO14" s="31"/>
      <c r="PQP14" s="31"/>
      <c r="PQQ14" s="31"/>
      <c r="PQR14" s="31"/>
      <c r="PQS14" s="31"/>
      <c r="PQT14" s="31"/>
      <c r="PQU14" s="31"/>
      <c r="PQV14" s="31"/>
      <c r="PQW14" s="31"/>
      <c r="PQX14" s="31"/>
      <c r="PQY14" s="31"/>
      <c r="PQZ14" s="31"/>
      <c r="PRA14" s="31"/>
      <c r="PRB14" s="31"/>
      <c r="PRC14" s="31"/>
      <c r="PRD14" s="31"/>
      <c r="PRE14" s="31"/>
      <c r="PRF14" s="31"/>
      <c r="PRG14" s="31"/>
      <c r="PRH14" s="31"/>
      <c r="PRI14" s="31"/>
      <c r="PRJ14" s="31"/>
      <c r="PRK14" s="31"/>
      <c r="PRL14" s="31"/>
      <c r="PRM14" s="31"/>
      <c r="PRN14" s="31"/>
      <c r="PRO14" s="31"/>
      <c r="PRP14" s="31"/>
      <c r="PRQ14" s="31"/>
      <c r="PRR14" s="31"/>
      <c r="PRS14" s="31"/>
      <c r="PRT14" s="31"/>
      <c r="PRU14" s="31"/>
      <c r="PRV14" s="31"/>
      <c r="PRW14" s="31"/>
      <c r="PRX14" s="31"/>
      <c r="PRY14" s="31"/>
      <c r="PRZ14" s="31"/>
      <c r="PSA14" s="31"/>
      <c r="PSB14" s="31"/>
      <c r="PSC14" s="31"/>
      <c r="PSD14" s="31"/>
      <c r="PSE14" s="31"/>
      <c r="PSF14" s="31"/>
      <c r="PSG14" s="31"/>
      <c r="PSH14" s="31"/>
      <c r="PSI14" s="31"/>
      <c r="PSJ14" s="31"/>
      <c r="PSK14" s="31"/>
      <c r="PSL14" s="31"/>
      <c r="PSM14" s="31"/>
      <c r="PSN14" s="31"/>
      <c r="PSO14" s="31"/>
      <c r="PSP14" s="31"/>
      <c r="PSQ14" s="31"/>
      <c r="PSR14" s="31"/>
      <c r="PSS14" s="31"/>
      <c r="PST14" s="31"/>
      <c r="PSU14" s="31"/>
      <c r="PSV14" s="31"/>
      <c r="PSW14" s="31"/>
      <c r="PSX14" s="31"/>
      <c r="PSY14" s="31"/>
      <c r="PSZ14" s="31"/>
      <c r="PTA14" s="31"/>
      <c r="PTB14" s="31"/>
      <c r="PTC14" s="31"/>
      <c r="PTD14" s="31"/>
      <c r="PTE14" s="31"/>
      <c r="PTF14" s="31"/>
      <c r="PTG14" s="31"/>
      <c r="PTH14" s="31"/>
      <c r="PTI14" s="31"/>
      <c r="PTJ14" s="31"/>
      <c r="PTK14" s="31"/>
      <c r="PTL14" s="31"/>
      <c r="PTM14" s="31"/>
      <c r="PTN14" s="31"/>
      <c r="PTO14" s="31"/>
      <c r="PTP14" s="31"/>
      <c r="PTQ14" s="31"/>
      <c r="PTR14" s="31"/>
      <c r="PTS14" s="31"/>
      <c r="PTT14" s="31"/>
      <c r="PTU14" s="31"/>
      <c r="PTV14" s="31"/>
      <c r="PTW14" s="31"/>
      <c r="PTX14" s="31"/>
      <c r="PTY14" s="31"/>
      <c r="PTZ14" s="31"/>
      <c r="PUA14" s="31"/>
      <c r="PUB14" s="31"/>
      <c r="PUC14" s="31"/>
      <c r="PUD14" s="31"/>
      <c r="PUE14" s="31"/>
      <c r="PUF14" s="31"/>
      <c r="PUG14" s="31"/>
      <c r="PUH14" s="31"/>
      <c r="PUI14" s="31"/>
      <c r="PUJ14" s="31"/>
      <c r="PUK14" s="31"/>
      <c r="PUL14" s="31"/>
      <c r="PUM14" s="31"/>
      <c r="PUN14" s="31"/>
      <c r="PUO14" s="31"/>
      <c r="PUP14" s="31"/>
      <c r="PUQ14" s="31"/>
      <c r="PUR14" s="31"/>
      <c r="PUS14" s="31"/>
      <c r="PUT14" s="31"/>
      <c r="PUU14" s="31"/>
      <c r="PUV14" s="31"/>
      <c r="PUW14" s="31"/>
      <c r="PUX14" s="31"/>
      <c r="PUY14" s="31"/>
      <c r="PUZ14" s="31"/>
      <c r="PVA14" s="31"/>
      <c r="PVB14" s="31"/>
      <c r="PVC14" s="31"/>
      <c r="PVD14" s="31"/>
      <c r="PVE14" s="31"/>
      <c r="PVF14" s="31"/>
      <c r="PVG14" s="31"/>
      <c r="PVH14" s="31"/>
      <c r="PVI14" s="31"/>
      <c r="PVJ14" s="31"/>
      <c r="PVK14" s="31"/>
      <c r="PVL14" s="31"/>
      <c r="PVM14" s="31"/>
      <c r="PVN14" s="31"/>
      <c r="PVO14" s="31"/>
      <c r="PVP14" s="31"/>
      <c r="PVQ14" s="31"/>
      <c r="PVR14" s="31"/>
      <c r="PVS14" s="31"/>
      <c r="PVT14" s="31"/>
      <c r="PVU14" s="31"/>
      <c r="PVV14" s="31"/>
      <c r="PVW14" s="31"/>
      <c r="PVX14" s="31"/>
      <c r="PVY14" s="31"/>
      <c r="PVZ14" s="31"/>
      <c r="PWA14" s="31"/>
      <c r="PWB14" s="31"/>
      <c r="PWC14" s="31"/>
      <c r="PWD14" s="31"/>
      <c r="PWE14" s="31"/>
      <c r="PWF14" s="31"/>
      <c r="PWG14" s="31"/>
      <c r="PWH14" s="31"/>
      <c r="PWI14" s="31"/>
      <c r="PWJ14" s="31"/>
      <c r="PWK14" s="31"/>
      <c r="PWL14" s="31"/>
      <c r="PWM14" s="31"/>
      <c r="PWN14" s="31"/>
      <c r="PWO14" s="31"/>
      <c r="PWP14" s="31"/>
      <c r="PWQ14" s="31"/>
      <c r="PWR14" s="31"/>
      <c r="PWS14" s="31"/>
      <c r="PWT14" s="31"/>
      <c r="PWU14" s="31"/>
      <c r="PWV14" s="31"/>
      <c r="PWW14" s="31"/>
      <c r="PWX14" s="31"/>
      <c r="PWY14" s="31"/>
      <c r="PWZ14" s="31"/>
      <c r="PXA14" s="31"/>
      <c r="PXB14" s="31"/>
      <c r="PXC14" s="31"/>
      <c r="PXD14" s="31"/>
      <c r="PXE14" s="31"/>
      <c r="PXF14" s="31"/>
      <c r="PXG14" s="31"/>
      <c r="PXH14" s="31"/>
      <c r="PXI14" s="31"/>
      <c r="PXJ14" s="31"/>
      <c r="PXK14" s="31"/>
      <c r="PXL14" s="31"/>
      <c r="PXM14" s="31"/>
      <c r="PXN14" s="31"/>
      <c r="PXO14" s="31"/>
      <c r="PXP14" s="31"/>
      <c r="PXQ14" s="31"/>
      <c r="PXR14" s="31"/>
      <c r="PXS14" s="31"/>
      <c r="PXT14" s="31"/>
      <c r="PXU14" s="31"/>
      <c r="PXV14" s="31"/>
      <c r="PXW14" s="31"/>
      <c r="PXX14" s="31"/>
      <c r="PXY14" s="31"/>
      <c r="PXZ14" s="31"/>
      <c r="PYA14" s="31"/>
      <c r="PYB14" s="31"/>
      <c r="PYC14" s="31"/>
      <c r="PYD14" s="31"/>
      <c r="PYE14" s="31"/>
      <c r="PYF14" s="31"/>
      <c r="PYG14" s="31"/>
      <c r="PYH14" s="31"/>
      <c r="PYI14" s="31"/>
      <c r="PYJ14" s="31"/>
      <c r="PYK14" s="31"/>
      <c r="PYL14" s="31"/>
      <c r="PYM14" s="31"/>
      <c r="PYN14" s="31"/>
      <c r="PYO14" s="31"/>
      <c r="PYP14" s="31"/>
      <c r="PYQ14" s="31"/>
      <c r="PYR14" s="31"/>
      <c r="PYS14" s="31"/>
      <c r="PYT14" s="31"/>
      <c r="PYU14" s="31"/>
      <c r="PYV14" s="31"/>
      <c r="PYW14" s="31"/>
      <c r="PYX14" s="31"/>
      <c r="PYY14" s="31"/>
      <c r="PYZ14" s="31"/>
      <c r="PZA14" s="31"/>
      <c r="PZB14" s="31"/>
      <c r="PZC14" s="31"/>
      <c r="PZD14" s="31"/>
      <c r="PZE14" s="31"/>
      <c r="PZF14" s="31"/>
      <c r="PZG14" s="31"/>
      <c r="PZH14" s="31"/>
      <c r="PZI14" s="31"/>
      <c r="PZJ14" s="31"/>
      <c r="PZK14" s="31"/>
      <c r="PZL14" s="31"/>
      <c r="PZM14" s="31"/>
      <c r="PZN14" s="31"/>
      <c r="PZO14" s="31"/>
      <c r="PZP14" s="31"/>
      <c r="PZQ14" s="31"/>
      <c r="PZR14" s="31"/>
      <c r="PZS14" s="31"/>
      <c r="PZT14" s="31"/>
      <c r="PZU14" s="31"/>
      <c r="PZV14" s="31"/>
      <c r="PZW14" s="31"/>
      <c r="PZX14" s="31"/>
      <c r="PZY14" s="31"/>
      <c r="PZZ14" s="31"/>
      <c r="QAA14" s="31"/>
      <c r="QAB14" s="31"/>
      <c r="QAC14" s="31"/>
      <c r="QAD14" s="31"/>
      <c r="QAE14" s="31"/>
      <c r="QAF14" s="31"/>
      <c r="QAG14" s="31"/>
      <c r="QAH14" s="31"/>
      <c r="QAI14" s="31"/>
      <c r="QAJ14" s="31"/>
      <c r="QAK14" s="31"/>
      <c r="QAL14" s="31"/>
      <c r="QAM14" s="31"/>
      <c r="QAN14" s="31"/>
      <c r="QAO14" s="31"/>
      <c r="QAP14" s="31"/>
      <c r="QAQ14" s="31"/>
      <c r="QAR14" s="31"/>
      <c r="QAS14" s="31"/>
      <c r="QAT14" s="31"/>
      <c r="QAU14" s="31"/>
      <c r="QAV14" s="31"/>
      <c r="QAW14" s="31"/>
      <c r="QAX14" s="31"/>
      <c r="QAY14" s="31"/>
      <c r="QAZ14" s="31"/>
      <c r="QBA14" s="31"/>
      <c r="QBB14" s="31"/>
      <c r="QBC14" s="31"/>
      <c r="QBD14" s="31"/>
      <c r="QBE14" s="31"/>
      <c r="QBF14" s="31"/>
      <c r="QBG14" s="31"/>
      <c r="QBH14" s="31"/>
      <c r="QBI14" s="31"/>
      <c r="QBJ14" s="31"/>
      <c r="QBK14" s="31"/>
      <c r="QBL14" s="31"/>
      <c r="QBM14" s="31"/>
      <c r="QBN14" s="31"/>
      <c r="QBO14" s="31"/>
      <c r="QBP14" s="31"/>
      <c r="QBQ14" s="31"/>
      <c r="QBR14" s="31"/>
      <c r="QBS14" s="31"/>
      <c r="QBT14" s="31"/>
      <c r="QBU14" s="31"/>
      <c r="QBV14" s="31"/>
      <c r="QBW14" s="31"/>
      <c r="QBX14" s="31"/>
      <c r="QBY14" s="31"/>
      <c r="QBZ14" s="31"/>
      <c r="QCA14" s="31"/>
      <c r="QCB14" s="31"/>
      <c r="QCC14" s="31"/>
      <c r="QCD14" s="31"/>
      <c r="QCE14" s="31"/>
      <c r="QCF14" s="31"/>
      <c r="QCG14" s="31"/>
      <c r="QCH14" s="31"/>
      <c r="QCI14" s="31"/>
      <c r="QCJ14" s="31"/>
      <c r="QCK14" s="31"/>
      <c r="QCL14" s="31"/>
      <c r="QCM14" s="31"/>
      <c r="QCN14" s="31"/>
      <c r="QCO14" s="31"/>
      <c r="QCP14" s="31"/>
      <c r="QCQ14" s="31"/>
      <c r="QCR14" s="31"/>
      <c r="QCS14" s="31"/>
      <c r="QCT14" s="31"/>
      <c r="QCU14" s="31"/>
      <c r="QCV14" s="31"/>
      <c r="QCW14" s="31"/>
      <c r="QCX14" s="31"/>
      <c r="QCY14" s="31"/>
      <c r="QCZ14" s="31"/>
      <c r="QDA14" s="31"/>
      <c r="QDB14" s="31"/>
      <c r="QDC14" s="31"/>
      <c r="QDD14" s="31"/>
      <c r="QDE14" s="31"/>
      <c r="QDF14" s="31"/>
      <c r="QDG14" s="31"/>
      <c r="QDH14" s="31"/>
      <c r="QDI14" s="31"/>
      <c r="QDJ14" s="31"/>
      <c r="QDK14" s="31"/>
      <c r="QDL14" s="31"/>
      <c r="QDM14" s="31"/>
      <c r="QDN14" s="31"/>
      <c r="QDO14" s="31"/>
      <c r="QDP14" s="31"/>
      <c r="QDQ14" s="31"/>
      <c r="QDR14" s="31"/>
      <c r="QDS14" s="31"/>
      <c r="QDT14" s="31"/>
      <c r="QDU14" s="31"/>
      <c r="QDV14" s="31"/>
      <c r="QDW14" s="31"/>
      <c r="QDX14" s="31"/>
      <c r="QDY14" s="31"/>
      <c r="QDZ14" s="31"/>
      <c r="QEA14" s="31"/>
      <c r="QEB14" s="31"/>
      <c r="QEC14" s="31"/>
      <c r="QED14" s="31"/>
      <c r="QEE14" s="31"/>
      <c r="QEF14" s="31"/>
      <c r="QEG14" s="31"/>
      <c r="QEH14" s="31"/>
      <c r="QEI14" s="31"/>
      <c r="QEJ14" s="31"/>
      <c r="QEK14" s="31"/>
      <c r="QEL14" s="31"/>
      <c r="QEM14" s="31"/>
      <c r="QEN14" s="31"/>
      <c r="QEO14" s="31"/>
      <c r="QEP14" s="31"/>
      <c r="QEQ14" s="31"/>
      <c r="QER14" s="31"/>
      <c r="QES14" s="31"/>
      <c r="QET14" s="31"/>
      <c r="QEU14" s="31"/>
      <c r="QEV14" s="31"/>
      <c r="QEW14" s="31"/>
      <c r="QEX14" s="31"/>
      <c r="QEY14" s="31"/>
      <c r="QEZ14" s="31"/>
      <c r="QFA14" s="31"/>
      <c r="QFB14" s="31"/>
      <c r="QFC14" s="31"/>
      <c r="QFD14" s="31"/>
      <c r="QFE14" s="31"/>
      <c r="QFF14" s="31"/>
      <c r="QFG14" s="31"/>
      <c r="QFH14" s="31"/>
      <c r="QFI14" s="31"/>
      <c r="QFJ14" s="31"/>
      <c r="QFK14" s="31"/>
      <c r="QFL14" s="31"/>
      <c r="QFM14" s="31"/>
      <c r="QFN14" s="31"/>
      <c r="QFO14" s="31"/>
      <c r="QFP14" s="31"/>
      <c r="QFQ14" s="31"/>
      <c r="QFR14" s="31"/>
      <c r="QFS14" s="31"/>
      <c r="QFT14" s="31"/>
      <c r="QFU14" s="31"/>
      <c r="QFV14" s="31"/>
      <c r="QFW14" s="31"/>
      <c r="QFX14" s="31"/>
      <c r="QFY14" s="31"/>
      <c r="QFZ14" s="31"/>
      <c r="QGA14" s="31"/>
      <c r="QGB14" s="31"/>
      <c r="QGC14" s="31"/>
      <c r="QGD14" s="31"/>
      <c r="QGE14" s="31"/>
      <c r="QGF14" s="31"/>
      <c r="QGG14" s="31"/>
      <c r="QGH14" s="31"/>
      <c r="QGI14" s="31"/>
      <c r="QGJ14" s="31"/>
      <c r="QGK14" s="31"/>
      <c r="QGL14" s="31"/>
      <c r="QGM14" s="31"/>
      <c r="QGN14" s="31"/>
      <c r="QGO14" s="31"/>
      <c r="QGP14" s="31"/>
      <c r="QGQ14" s="31"/>
      <c r="QGR14" s="31"/>
      <c r="QGS14" s="31"/>
      <c r="QGT14" s="31"/>
      <c r="QGU14" s="31"/>
      <c r="QGV14" s="31"/>
      <c r="QGW14" s="31"/>
      <c r="QGX14" s="31"/>
      <c r="QGY14" s="31"/>
      <c r="QGZ14" s="31"/>
      <c r="QHA14" s="31"/>
      <c r="QHB14" s="31"/>
      <c r="QHC14" s="31"/>
      <c r="QHD14" s="31"/>
      <c r="QHE14" s="31"/>
      <c r="QHF14" s="31"/>
      <c r="QHG14" s="31"/>
      <c r="QHH14" s="31"/>
      <c r="QHI14" s="31"/>
      <c r="QHJ14" s="31"/>
      <c r="QHK14" s="31"/>
      <c r="QHL14" s="31"/>
      <c r="QHM14" s="31"/>
      <c r="QHN14" s="31"/>
      <c r="QHO14" s="31"/>
      <c r="QHP14" s="31"/>
      <c r="QHQ14" s="31"/>
      <c r="QHR14" s="31"/>
      <c r="QHS14" s="31"/>
      <c r="QHT14" s="31"/>
      <c r="QHU14" s="31"/>
      <c r="QHV14" s="31"/>
      <c r="QHW14" s="31"/>
      <c r="QHX14" s="31"/>
      <c r="QHY14" s="31"/>
      <c r="QHZ14" s="31"/>
      <c r="QIA14" s="31"/>
      <c r="QIB14" s="31"/>
      <c r="QIC14" s="31"/>
      <c r="QID14" s="31"/>
      <c r="QIE14" s="31"/>
      <c r="QIF14" s="31"/>
      <c r="QIG14" s="31"/>
      <c r="QIH14" s="31"/>
      <c r="QII14" s="31"/>
      <c r="QIJ14" s="31"/>
      <c r="QIK14" s="31"/>
      <c r="QIL14" s="31"/>
      <c r="QIM14" s="31"/>
      <c r="QIN14" s="31"/>
      <c r="QIO14" s="31"/>
      <c r="QIP14" s="31"/>
      <c r="QIQ14" s="31"/>
      <c r="QIR14" s="31"/>
      <c r="QIS14" s="31"/>
      <c r="QIT14" s="31"/>
      <c r="QIU14" s="31"/>
      <c r="QIV14" s="31"/>
      <c r="QIW14" s="31"/>
      <c r="QIX14" s="31"/>
      <c r="QIY14" s="31"/>
      <c r="QIZ14" s="31"/>
      <c r="QJA14" s="31"/>
      <c r="QJB14" s="31"/>
      <c r="QJC14" s="31"/>
      <c r="QJD14" s="31"/>
      <c r="QJE14" s="31"/>
      <c r="QJF14" s="31"/>
      <c r="QJG14" s="31"/>
      <c r="QJH14" s="31"/>
      <c r="QJI14" s="31"/>
      <c r="QJJ14" s="31"/>
      <c r="QJK14" s="31"/>
      <c r="QJL14" s="31"/>
      <c r="QJM14" s="31"/>
      <c r="QJN14" s="31"/>
      <c r="QJO14" s="31"/>
      <c r="QJP14" s="31"/>
      <c r="QJQ14" s="31"/>
      <c r="QJR14" s="31"/>
      <c r="QJS14" s="31"/>
      <c r="QJT14" s="31"/>
      <c r="QJU14" s="31"/>
      <c r="QJV14" s="31"/>
      <c r="QJW14" s="31"/>
      <c r="QJX14" s="31"/>
      <c r="QJY14" s="31"/>
      <c r="QJZ14" s="31"/>
      <c r="QKA14" s="31"/>
      <c r="QKB14" s="31"/>
      <c r="QKC14" s="31"/>
      <c r="QKD14" s="31"/>
      <c r="QKE14" s="31"/>
      <c r="QKF14" s="31"/>
      <c r="QKG14" s="31"/>
      <c r="QKH14" s="31"/>
      <c r="QKI14" s="31"/>
      <c r="QKJ14" s="31"/>
      <c r="QKK14" s="31"/>
      <c r="QKL14" s="31"/>
      <c r="QKM14" s="31"/>
      <c r="QKN14" s="31"/>
      <c r="QKO14" s="31"/>
      <c r="QKP14" s="31"/>
      <c r="QKQ14" s="31"/>
      <c r="QKR14" s="31"/>
      <c r="QKS14" s="31"/>
      <c r="QKT14" s="31"/>
      <c r="QKU14" s="31"/>
      <c r="QKV14" s="31"/>
      <c r="QKW14" s="31"/>
      <c r="QKX14" s="31"/>
      <c r="QKY14" s="31"/>
      <c r="QKZ14" s="31"/>
      <c r="QLA14" s="31"/>
      <c r="QLB14" s="31"/>
      <c r="QLC14" s="31"/>
      <c r="QLD14" s="31"/>
      <c r="QLE14" s="31"/>
      <c r="QLF14" s="31"/>
      <c r="QLG14" s="31"/>
      <c r="QLH14" s="31"/>
      <c r="QLI14" s="31"/>
      <c r="QLJ14" s="31"/>
      <c r="QLK14" s="31"/>
      <c r="QLL14" s="31"/>
      <c r="QLM14" s="31"/>
      <c r="QLN14" s="31"/>
      <c r="QLO14" s="31"/>
      <c r="QLP14" s="31"/>
      <c r="QLQ14" s="31"/>
      <c r="QLR14" s="31"/>
      <c r="QLS14" s="31"/>
      <c r="QLT14" s="31"/>
      <c r="QLU14" s="31"/>
      <c r="QLV14" s="31"/>
      <c r="QLW14" s="31"/>
      <c r="QLX14" s="31"/>
      <c r="QLY14" s="31"/>
      <c r="QLZ14" s="31"/>
      <c r="QMA14" s="31"/>
      <c r="QMB14" s="31"/>
      <c r="QMC14" s="31"/>
      <c r="QMD14" s="31"/>
      <c r="QME14" s="31"/>
      <c r="QMF14" s="31"/>
      <c r="QMG14" s="31"/>
      <c r="QMH14" s="31"/>
      <c r="QMI14" s="31"/>
      <c r="QMJ14" s="31"/>
      <c r="QMK14" s="31"/>
      <c r="QML14" s="31"/>
      <c r="QMM14" s="31"/>
      <c r="QMN14" s="31"/>
      <c r="QMO14" s="31"/>
      <c r="QMP14" s="31"/>
      <c r="QMQ14" s="31"/>
      <c r="QMR14" s="31"/>
      <c r="QMS14" s="31"/>
      <c r="QMT14" s="31"/>
      <c r="QMU14" s="31"/>
      <c r="QMV14" s="31"/>
      <c r="QMW14" s="31"/>
      <c r="QMX14" s="31"/>
      <c r="QMY14" s="31"/>
      <c r="QMZ14" s="31"/>
      <c r="QNA14" s="31"/>
      <c r="QNB14" s="31"/>
      <c r="QNC14" s="31"/>
      <c r="QND14" s="31"/>
      <c r="QNE14" s="31"/>
      <c r="QNF14" s="31"/>
      <c r="QNG14" s="31"/>
      <c r="QNH14" s="31"/>
      <c r="QNI14" s="31"/>
      <c r="QNJ14" s="31"/>
      <c r="QNK14" s="31"/>
      <c r="QNL14" s="31"/>
      <c r="QNM14" s="31"/>
      <c r="QNN14" s="31"/>
      <c r="QNO14" s="31"/>
      <c r="QNP14" s="31"/>
      <c r="QNQ14" s="31"/>
      <c r="QNR14" s="31"/>
      <c r="QNS14" s="31"/>
      <c r="QNT14" s="31"/>
      <c r="QNU14" s="31"/>
      <c r="QNV14" s="31"/>
      <c r="QNW14" s="31"/>
      <c r="QNX14" s="31"/>
      <c r="QNY14" s="31"/>
      <c r="QNZ14" s="31"/>
      <c r="QOA14" s="31"/>
      <c r="QOB14" s="31"/>
      <c r="QOC14" s="31"/>
      <c r="QOD14" s="31"/>
      <c r="QOE14" s="31"/>
      <c r="QOF14" s="31"/>
      <c r="QOG14" s="31"/>
      <c r="QOH14" s="31"/>
      <c r="QOI14" s="31"/>
      <c r="QOJ14" s="31"/>
      <c r="QOK14" s="31"/>
      <c r="QOL14" s="31"/>
      <c r="QOM14" s="31"/>
      <c r="QON14" s="31"/>
      <c r="QOO14" s="31"/>
      <c r="QOP14" s="31"/>
      <c r="QOQ14" s="31"/>
      <c r="QOR14" s="31"/>
      <c r="QOS14" s="31"/>
      <c r="QOT14" s="31"/>
      <c r="QOU14" s="31"/>
      <c r="QOV14" s="31"/>
      <c r="QOW14" s="31"/>
      <c r="QOX14" s="31"/>
      <c r="QOY14" s="31"/>
      <c r="QOZ14" s="31"/>
      <c r="QPA14" s="31"/>
      <c r="QPB14" s="31"/>
      <c r="QPC14" s="31"/>
      <c r="QPD14" s="31"/>
      <c r="QPE14" s="31"/>
      <c r="QPF14" s="31"/>
      <c r="QPG14" s="31"/>
      <c r="QPH14" s="31"/>
      <c r="QPI14" s="31"/>
      <c r="QPJ14" s="31"/>
      <c r="QPK14" s="31"/>
      <c r="QPL14" s="31"/>
      <c r="QPM14" s="31"/>
      <c r="QPN14" s="31"/>
      <c r="QPO14" s="31"/>
      <c r="QPP14" s="31"/>
      <c r="QPQ14" s="31"/>
      <c r="QPR14" s="31"/>
      <c r="QPS14" s="31"/>
      <c r="QPT14" s="31"/>
      <c r="QPU14" s="31"/>
      <c r="QPV14" s="31"/>
      <c r="QPW14" s="31"/>
      <c r="QPX14" s="31"/>
      <c r="QPY14" s="31"/>
      <c r="QPZ14" s="31"/>
      <c r="QQA14" s="31"/>
      <c r="QQB14" s="31"/>
      <c r="QQC14" s="31"/>
      <c r="QQD14" s="31"/>
      <c r="QQE14" s="31"/>
      <c r="QQF14" s="31"/>
      <c r="QQG14" s="31"/>
      <c r="QQH14" s="31"/>
      <c r="QQI14" s="31"/>
      <c r="QQJ14" s="31"/>
      <c r="QQK14" s="31"/>
      <c r="QQL14" s="31"/>
      <c r="QQM14" s="31"/>
      <c r="QQN14" s="31"/>
      <c r="QQO14" s="31"/>
      <c r="QQP14" s="31"/>
      <c r="QQQ14" s="31"/>
      <c r="QQR14" s="31"/>
      <c r="QQS14" s="31"/>
      <c r="QQT14" s="31"/>
      <c r="QQU14" s="31"/>
      <c r="QQV14" s="31"/>
      <c r="QQW14" s="31"/>
      <c r="QQX14" s="31"/>
      <c r="QQY14" s="31"/>
      <c r="QQZ14" s="31"/>
      <c r="QRA14" s="31"/>
      <c r="QRB14" s="31"/>
      <c r="QRC14" s="31"/>
      <c r="QRD14" s="31"/>
      <c r="QRE14" s="31"/>
      <c r="QRF14" s="31"/>
      <c r="QRG14" s="31"/>
      <c r="QRH14" s="31"/>
      <c r="QRI14" s="31"/>
      <c r="QRJ14" s="31"/>
      <c r="QRK14" s="31"/>
      <c r="QRL14" s="31"/>
      <c r="QRM14" s="31"/>
      <c r="QRN14" s="31"/>
      <c r="QRO14" s="31"/>
      <c r="QRP14" s="31"/>
      <c r="QRQ14" s="31"/>
      <c r="QRR14" s="31"/>
      <c r="QRS14" s="31"/>
      <c r="QRT14" s="31"/>
      <c r="QRU14" s="31"/>
      <c r="QRV14" s="31"/>
      <c r="QRW14" s="31"/>
      <c r="QRX14" s="31"/>
      <c r="QRY14" s="31"/>
      <c r="QRZ14" s="31"/>
      <c r="QSA14" s="31"/>
      <c r="QSB14" s="31"/>
      <c r="QSC14" s="31"/>
      <c r="QSD14" s="31"/>
      <c r="QSE14" s="31"/>
      <c r="QSF14" s="31"/>
      <c r="QSG14" s="31"/>
      <c r="QSH14" s="31"/>
      <c r="QSI14" s="31"/>
      <c r="QSJ14" s="31"/>
      <c r="QSK14" s="31"/>
      <c r="QSL14" s="31"/>
      <c r="QSM14" s="31"/>
      <c r="QSN14" s="31"/>
      <c r="QSO14" s="31"/>
      <c r="QSP14" s="31"/>
      <c r="QSQ14" s="31"/>
      <c r="QSR14" s="31"/>
      <c r="QSS14" s="31"/>
      <c r="QST14" s="31"/>
      <c r="QSU14" s="31"/>
      <c r="QSV14" s="31"/>
      <c r="QSW14" s="31"/>
      <c r="QSX14" s="31"/>
      <c r="QSY14" s="31"/>
      <c r="QSZ14" s="31"/>
      <c r="QTA14" s="31"/>
      <c r="QTB14" s="31"/>
      <c r="QTC14" s="31"/>
      <c r="QTD14" s="31"/>
      <c r="QTE14" s="31"/>
      <c r="QTF14" s="31"/>
      <c r="QTG14" s="31"/>
      <c r="QTH14" s="31"/>
      <c r="QTI14" s="31"/>
      <c r="QTJ14" s="31"/>
      <c r="QTK14" s="31"/>
      <c r="QTL14" s="31"/>
      <c r="QTM14" s="31"/>
      <c r="QTN14" s="31"/>
      <c r="QTO14" s="31"/>
      <c r="QTP14" s="31"/>
      <c r="QTQ14" s="31"/>
      <c r="QTR14" s="31"/>
      <c r="QTS14" s="31"/>
      <c r="QTT14" s="31"/>
      <c r="QTU14" s="31"/>
      <c r="QTV14" s="31"/>
      <c r="QTW14" s="31"/>
      <c r="QTX14" s="31"/>
      <c r="QTY14" s="31"/>
      <c r="QTZ14" s="31"/>
      <c r="QUA14" s="31"/>
      <c r="QUB14" s="31"/>
      <c r="QUC14" s="31"/>
      <c r="QUD14" s="31"/>
      <c r="QUE14" s="31"/>
      <c r="QUF14" s="31"/>
      <c r="QUG14" s="31"/>
      <c r="QUH14" s="31"/>
      <c r="QUI14" s="31"/>
      <c r="QUJ14" s="31"/>
      <c r="QUK14" s="31"/>
      <c r="QUL14" s="31"/>
      <c r="QUM14" s="31"/>
      <c r="QUN14" s="31"/>
      <c r="QUO14" s="31"/>
      <c r="QUP14" s="31"/>
      <c r="QUQ14" s="31"/>
      <c r="QUR14" s="31"/>
      <c r="QUS14" s="31"/>
      <c r="QUT14" s="31"/>
      <c r="QUU14" s="31"/>
      <c r="QUV14" s="31"/>
      <c r="QUW14" s="31"/>
      <c r="QUX14" s="31"/>
      <c r="QUY14" s="31"/>
      <c r="QUZ14" s="31"/>
      <c r="QVA14" s="31"/>
      <c r="QVB14" s="31"/>
      <c r="QVC14" s="31"/>
      <c r="QVD14" s="31"/>
      <c r="QVE14" s="31"/>
      <c r="QVF14" s="31"/>
      <c r="QVG14" s="31"/>
      <c r="QVH14" s="31"/>
      <c r="QVI14" s="31"/>
      <c r="QVJ14" s="31"/>
      <c r="QVK14" s="31"/>
      <c r="QVL14" s="31"/>
      <c r="QVM14" s="31"/>
      <c r="QVN14" s="31"/>
      <c r="QVO14" s="31"/>
      <c r="QVP14" s="31"/>
      <c r="QVQ14" s="31"/>
      <c r="QVR14" s="31"/>
      <c r="QVS14" s="31"/>
      <c r="QVT14" s="31"/>
      <c r="QVU14" s="31"/>
      <c r="QVV14" s="31"/>
      <c r="QVW14" s="31"/>
      <c r="QVX14" s="31"/>
      <c r="QVY14" s="31"/>
      <c r="QVZ14" s="31"/>
      <c r="QWA14" s="31"/>
      <c r="QWB14" s="31"/>
      <c r="QWC14" s="31"/>
      <c r="QWD14" s="31"/>
      <c r="QWE14" s="31"/>
      <c r="QWF14" s="31"/>
      <c r="QWG14" s="31"/>
      <c r="QWH14" s="31"/>
      <c r="QWI14" s="31"/>
      <c r="QWJ14" s="31"/>
      <c r="QWK14" s="31"/>
      <c r="QWL14" s="31"/>
      <c r="QWM14" s="31"/>
      <c r="QWN14" s="31"/>
      <c r="QWO14" s="31"/>
      <c r="QWP14" s="31"/>
      <c r="QWQ14" s="31"/>
      <c r="QWR14" s="31"/>
      <c r="QWS14" s="31"/>
      <c r="QWT14" s="31"/>
      <c r="QWU14" s="31"/>
      <c r="QWV14" s="31"/>
      <c r="QWW14" s="31"/>
      <c r="QWX14" s="31"/>
      <c r="QWY14" s="31"/>
      <c r="QWZ14" s="31"/>
      <c r="QXA14" s="31"/>
      <c r="QXB14" s="31"/>
      <c r="QXC14" s="31"/>
      <c r="QXD14" s="31"/>
      <c r="QXE14" s="31"/>
      <c r="QXF14" s="31"/>
      <c r="QXG14" s="31"/>
      <c r="QXH14" s="31"/>
      <c r="QXI14" s="31"/>
      <c r="QXJ14" s="31"/>
      <c r="QXK14" s="31"/>
      <c r="QXL14" s="31"/>
      <c r="QXM14" s="31"/>
      <c r="QXN14" s="31"/>
      <c r="QXO14" s="31"/>
      <c r="QXP14" s="31"/>
      <c r="QXQ14" s="31"/>
      <c r="QXR14" s="31"/>
      <c r="QXS14" s="31"/>
      <c r="QXT14" s="31"/>
      <c r="QXU14" s="31"/>
      <c r="QXV14" s="31"/>
      <c r="QXW14" s="31"/>
      <c r="QXX14" s="31"/>
      <c r="QXY14" s="31"/>
      <c r="QXZ14" s="31"/>
      <c r="QYA14" s="31"/>
      <c r="QYB14" s="31"/>
      <c r="QYC14" s="31"/>
      <c r="QYD14" s="31"/>
      <c r="QYE14" s="31"/>
      <c r="QYF14" s="31"/>
      <c r="QYG14" s="31"/>
      <c r="QYH14" s="31"/>
      <c r="QYI14" s="31"/>
      <c r="QYJ14" s="31"/>
      <c r="QYK14" s="31"/>
      <c r="QYL14" s="31"/>
      <c r="QYM14" s="31"/>
      <c r="QYN14" s="31"/>
      <c r="QYO14" s="31"/>
      <c r="QYP14" s="31"/>
      <c r="QYQ14" s="31"/>
      <c r="QYR14" s="31"/>
      <c r="QYS14" s="31"/>
      <c r="QYT14" s="31"/>
      <c r="QYU14" s="31"/>
      <c r="QYV14" s="31"/>
      <c r="QYW14" s="31"/>
      <c r="QYX14" s="31"/>
      <c r="QYY14" s="31"/>
      <c r="QYZ14" s="31"/>
      <c r="QZA14" s="31"/>
      <c r="QZB14" s="31"/>
      <c r="QZC14" s="31"/>
      <c r="QZD14" s="31"/>
      <c r="QZE14" s="31"/>
      <c r="QZF14" s="31"/>
      <c r="QZG14" s="31"/>
      <c r="QZH14" s="31"/>
      <c r="QZI14" s="31"/>
      <c r="QZJ14" s="31"/>
      <c r="QZK14" s="31"/>
      <c r="QZL14" s="31"/>
      <c r="QZM14" s="31"/>
      <c r="QZN14" s="31"/>
      <c r="QZO14" s="31"/>
      <c r="QZP14" s="31"/>
      <c r="QZQ14" s="31"/>
      <c r="QZR14" s="31"/>
      <c r="QZS14" s="31"/>
      <c r="QZT14" s="31"/>
      <c r="QZU14" s="31"/>
      <c r="QZV14" s="31"/>
      <c r="QZW14" s="31"/>
      <c r="QZX14" s="31"/>
      <c r="QZY14" s="31"/>
      <c r="QZZ14" s="31"/>
      <c r="RAA14" s="31"/>
      <c r="RAB14" s="31"/>
      <c r="RAC14" s="31"/>
      <c r="RAD14" s="31"/>
      <c r="RAE14" s="31"/>
      <c r="RAF14" s="31"/>
      <c r="RAG14" s="31"/>
      <c r="RAH14" s="31"/>
      <c r="RAI14" s="31"/>
      <c r="RAJ14" s="31"/>
      <c r="RAK14" s="31"/>
      <c r="RAL14" s="31"/>
      <c r="RAM14" s="31"/>
      <c r="RAN14" s="31"/>
      <c r="RAO14" s="31"/>
      <c r="RAP14" s="31"/>
      <c r="RAQ14" s="31"/>
      <c r="RAR14" s="31"/>
      <c r="RAS14" s="31"/>
      <c r="RAT14" s="31"/>
      <c r="RAU14" s="31"/>
      <c r="RAV14" s="31"/>
      <c r="RAW14" s="31"/>
      <c r="RAX14" s="31"/>
      <c r="RAY14" s="31"/>
      <c r="RAZ14" s="31"/>
      <c r="RBA14" s="31"/>
      <c r="RBB14" s="31"/>
      <c r="RBC14" s="31"/>
      <c r="RBD14" s="31"/>
      <c r="RBE14" s="31"/>
      <c r="RBF14" s="31"/>
      <c r="RBG14" s="31"/>
      <c r="RBH14" s="31"/>
      <c r="RBI14" s="31"/>
      <c r="RBJ14" s="31"/>
      <c r="RBK14" s="31"/>
      <c r="RBL14" s="31"/>
      <c r="RBM14" s="31"/>
      <c r="RBN14" s="31"/>
      <c r="RBO14" s="31"/>
      <c r="RBP14" s="31"/>
      <c r="RBQ14" s="31"/>
      <c r="RBR14" s="31"/>
      <c r="RBS14" s="31"/>
      <c r="RBT14" s="31"/>
      <c r="RBU14" s="31"/>
      <c r="RBV14" s="31"/>
      <c r="RBW14" s="31"/>
      <c r="RBX14" s="31"/>
      <c r="RBY14" s="31"/>
      <c r="RBZ14" s="31"/>
      <c r="RCA14" s="31"/>
      <c r="RCB14" s="31"/>
      <c r="RCC14" s="31"/>
      <c r="RCD14" s="31"/>
      <c r="RCE14" s="31"/>
      <c r="RCF14" s="31"/>
      <c r="RCG14" s="31"/>
      <c r="RCH14" s="31"/>
      <c r="RCI14" s="31"/>
      <c r="RCJ14" s="31"/>
      <c r="RCK14" s="31"/>
      <c r="RCL14" s="31"/>
      <c r="RCM14" s="31"/>
      <c r="RCN14" s="31"/>
      <c r="RCO14" s="31"/>
      <c r="RCP14" s="31"/>
      <c r="RCQ14" s="31"/>
      <c r="RCR14" s="31"/>
      <c r="RCS14" s="31"/>
      <c r="RCT14" s="31"/>
      <c r="RCU14" s="31"/>
      <c r="RCV14" s="31"/>
      <c r="RCW14" s="31"/>
      <c r="RCX14" s="31"/>
      <c r="RCY14" s="31"/>
      <c r="RCZ14" s="31"/>
      <c r="RDA14" s="31"/>
      <c r="RDB14" s="31"/>
      <c r="RDC14" s="31"/>
      <c r="RDD14" s="31"/>
      <c r="RDE14" s="31"/>
      <c r="RDF14" s="31"/>
      <c r="RDG14" s="31"/>
      <c r="RDH14" s="31"/>
      <c r="RDI14" s="31"/>
      <c r="RDJ14" s="31"/>
      <c r="RDK14" s="31"/>
      <c r="RDL14" s="31"/>
      <c r="RDM14" s="31"/>
      <c r="RDN14" s="31"/>
      <c r="RDO14" s="31"/>
      <c r="RDP14" s="31"/>
      <c r="RDQ14" s="31"/>
      <c r="RDR14" s="31"/>
      <c r="RDS14" s="31"/>
      <c r="RDT14" s="31"/>
      <c r="RDU14" s="31"/>
      <c r="RDV14" s="31"/>
      <c r="RDW14" s="31"/>
      <c r="RDX14" s="31"/>
      <c r="RDY14" s="31"/>
      <c r="RDZ14" s="31"/>
      <c r="REA14" s="31"/>
      <c r="REB14" s="31"/>
      <c r="REC14" s="31"/>
      <c r="RED14" s="31"/>
      <c r="REE14" s="31"/>
      <c r="REF14" s="31"/>
      <c r="REG14" s="31"/>
      <c r="REH14" s="31"/>
      <c r="REI14" s="31"/>
      <c r="REJ14" s="31"/>
      <c r="REK14" s="31"/>
      <c r="REL14" s="31"/>
      <c r="REM14" s="31"/>
      <c r="REN14" s="31"/>
      <c r="REO14" s="31"/>
      <c r="REP14" s="31"/>
      <c r="REQ14" s="31"/>
      <c r="RER14" s="31"/>
      <c r="RES14" s="31"/>
      <c r="RET14" s="31"/>
      <c r="REU14" s="31"/>
      <c r="REV14" s="31"/>
      <c r="REW14" s="31"/>
      <c r="REX14" s="31"/>
      <c r="REY14" s="31"/>
      <c r="REZ14" s="31"/>
      <c r="RFA14" s="31"/>
      <c r="RFB14" s="31"/>
      <c r="RFC14" s="31"/>
      <c r="RFD14" s="31"/>
      <c r="RFE14" s="31"/>
      <c r="RFF14" s="31"/>
      <c r="RFG14" s="31"/>
      <c r="RFH14" s="31"/>
      <c r="RFI14" s="31"/>
      <c r="RFJ14" s="31"/>
      <c r="RFK14" s="31"/>
      <c r="RFL14" s="31"/>
      <c r="RFM14" s="31"/>
      <c r="RFN14" s="31"/>
      <c r="RFO14" s="31"/>
      <c r="RFP14" s="31"/>
      <c r="RFQ14" s="31"/>
      <c r="RFR14" s="31"/>
      <c r="RFS14" s="31"/>
      <c r="RFT14" s="31"/>
      <c r="RFU14" s="31"/>
      <c r="RFV14" s="31"/>
      <c r="RFW14" s="31"/>
      <c r="RFX14" s="31"/>
      <c r="RFY14" s="31"/>
      <c r="RFZ14" s="31"/>
      <c r="RGA14" s="31"/>
      <c r="RGB14" s="31"/>
      <c r="RGC14" s="31"/>
      <c r="RGD14" s="31"/>
      <c r="RGE14" s="31"/>
      <c r="RGF14" s="31"/>
      <c r="RGG14" s="31"/>
      <c r="RGH14" s="31"/>
      <c r="RGI14" s="31"/>
      <c r="RGJ14" s="31"/>
      <c r="RGK14" s="31"/>
      <c r="RGL14" s="31"/>
      <c r="RGM14" s="31"/>
      <c r="RGN14" s="31"/>
      <c r="RGO14" s="31"/>
      <c r="RGP14" s="31"/>
      <c r="RGQ14" s="31"/>
      <c r="RGR14" s="31"/>
      <c r="RGS14" s="31"/>
      <c r="RGT14" s="31"/>
      <c r="RGU14" s="31"/>
      <c r="RGV14" s="31"/>
      <c r="RGW14" s="31"/>
      <c r="RGX14" s="31"/>
      <c r="RGY14" s="31"/>
      <c r="RGZ14" s="31"/>
      <c r="RHA14" s="31"/>
      <c r="RHB14" s="31"/>
      <c r="RHC14" s="31"/>
      <c r="RHD14" s="31"/>
      <c r="RHE14" s="31"/>
      <c r="RHF14" s="31"/>
      <c r="RHG14" s="31"/>
      <c r="RHH14" s="31"/>
      <c r="RHI14" s="31"/>
      <c r="RHJ14" s="31"/>
      <c r="RHK14" s="31"/>
      <c r="RHL14" s="31"/>
      <c r="RHM14" s="31"/>
      <c r="RHN14" s="31"/>
      <c r="RHO14" s="31"/>
      <c r="RHP14" s="31"/>
      <c r="RHQ14" s="31"/>
      <c r="RHR14" s="31"/>
      <c r="RHS14" s="31"/>
      <c r="RHT14" s="31"/>
      <c r="RHU14" s="31"/>
      <c r="RHV14" s="31"/>
      <c r="RHW14" s="31"/>
      <c r="RHX14" s="31"/>
      <c r="RHY14" s="31"/>
      <c r="RHZ14" s="31"/>
      <c r="RIA14" s="31"/>
      <c r="RIB14" s="31"/>
      <c r="RIC14" s="31"/>
      <c r="RID14" s="31"/>
      <c r="RIE14" s="31"/>
      <c r="RIF14" s="31"/>
      <c r="RIG14" s="31"/>
      <c r="RIH14" s="31"/>
      <c r="RII14" s="31"/>
      <c r="RIJ14" s="31"/>
      <c r="RIK14" s="31"/>
      <c r="RIL14" s="31"/>
      <c r="RIM14" s="31"/>
      <c r="RIN14" s="31"/>
      <c r="RIO14" s="31"/>
      <c r="RIP14" s="31"/>
      <c r="RIQ14" s="31"/>
      <c r="RIR14" s="31"/>
      <c r="RIS14" s="31"/>
      <c r="RIT14" s="31"/>
      <c r="RIU14" s="31"/>
      <c r="RIV14" s="31"/>
      <c r="RIW14" s="31"/>
      <c r="RIX14" s="31"/>
      <c r="RIY14" s="31"/>
      <c r="RIZ14" s="31"/>
      <c r="RJA14" s="31"/>
      <c r="RJB14" s="31"/>
      <c r="RJC14" s="31"/>
      <c r="RJD14" s="31"/>
      <c r="RJE14" s="31"/>
      <c r="RJF14" s="31"/>
      <c r="RJG14" s="31"/>
      <c r="RJH14" s="31"/>
      <c r="RJI14" s="31"/>
      <c r="RJJ14" s="31"/>
      <c r="RJK14" s="31"/>
      <c r="RJL14" s="31"/>
      <c r="RJM14" s="31"/>
      <c r="RJN14" s="31"/>
      <c r="RJO14" s="31"/>
      <c r="RJP14" s="31"/>
      <c r="RJQ14" s="31"/>
      <c r="RJR14" s="31"/>
      <c r="RJS14" s="31"/>
      <c r="RJT14" s="31"/>
      <c r="RJU14" s="31"/>
      <c r="RJV14" s="31"/>
      <c r="RJW14" s="31"/>
      <c r="RJX14" s="31"/>
      <c r="RJY14" s="31"/>
      <c r="RJZ14" s="31"/>
      <c r="RKA14" s="31"/>
      <c r="RKB14" s="31"/>
      <c r="RKC14" s="31"/>
      <c r="RKD14" s="31"/>
      <c r="RKE14" s="31"/>
      <c r="RKF14" s="31"/>
      <c r="RKG14" s="31"/>
      <c r="RKH14" s="31"/>
      <c r="RKI14" s="31"/>
      <c r="RKJ14" s="31"/>
      <c r="RKK14" s="31"/>
      <c r="RKL14" s="31"/>
      <c r="RKM14" s="31"/>
      <c r="RKN14" s="31"/>
      <c r="RKO14" s="31"/>
      <c r="RKP14" s="31"/>
      <c r="RKQ14" s="31"/>
      <c r="RKR14" s="31"/>
      <c r="RKS14" s="31"/>
      <c r="RKT14" s="31"/>
      <c r="RKU14" s="31"/>
      <c r="RKV14" s="31"/>
      <c r="RKW14" s="31"/>
      <c r="RKX14" s="31"/>
      <c r="RKY14" s="31"/>
      <c r="RKZ14" s="31"/>
      <c r="RLA14" s="31"/>
      <c r="RLB14" s="31"/>
      <c r="RLC14" s="31"/>
      <c r="RLD14" s="31"/>
      <c r="RLE14" s="31"/>
      <c r="RLF14" s="31"/>
      <c r="RLG14" s="31"/>
      <c r="RLH14" s="31"/>
      <c r="RLI14" s="31"/>
      <c r="RLJ14" s="31"/>
      <c r="RLK14" s="31"/>
      <c r="RLL14" s="31"/>
      <c r="RLM14" s="31"/>
      <c r="RLN14" s="31"/>
      <c r="RLO14" s="31"/>
      <c r="RLP14" s="31"/>
      <c r="RLQ14" s="31"/>
      <c r="RLR14" s="31"/>
      <c r="RLS14" s="31"/>
      <c r="RLT14" s="31"/>
      <c r="RLU14" s="31"/>
      <c r="RLV14" s="31"/>
      <c r="RLW14" s="31"/>
      <c r="RLX14" s="31"/>
      <c r="RLY14" s="31"/>
      <c r="RLZ14" s="31"/>
      <c r="RMA14" s="31"/>
      <c r="RMB14" s="31"/>
      <c r="RMC14" s="31"/>
      <c r="RMD14" s="31"/>
      <c r="RME14" s="31"/>
      <c r="RMF14" s="31"/>
      <c r="RMG14" s="31"/>
      <c r="RMH14" s="31"/>
      <c r="RMI14" s="31"/>
      <c r="RMJ14" s="31"/>
      <c r="RMK14" s="31"/>
      <c r="RML14" s="31"/>
      <c r="RMM14" s="31"/>
      <c r="RMN14" s="31"/>
      <c r="RMO14" s="31"/>
      <c r="RMP14" s="31"/>
      <c r="RMQ14" s="31"/>
      <c r="RMR14" s="31"/>
      <c r="RMS14" s="31"/>
      <c r="RMT14" s="31"/>
      <c r="RMU14" s="31"/>
      <c r="RMV14" s="31"/>
      <c r="RMW14" s="31"/>
      <c r="RMX14" s="31"/>
      <c r="RMY14" s="31"/>
      <c r="RMZ14" s="31"/>
      <c r="RNA14" s="31"/>
      <c r="RNB14" s="31"/>
      <c r="RNC14" s="31"/>
      <c r="RND14" s="31"/>
      <c r="RNE14" s="31"/>
      <c r="RNF14" s="31"/>
      <c r="RNG14" s="31"/>
      <c r="RNH14" s="31"/>
      <c r="RNI14" s="31"/>
      <c r="RNJ14" s="31"/>
      <c r="RNK14" s="31"/>
      <c r="RNL14" s="31"/>
      <c r="RNM14" s="31"/>
      <c r="RNN14" s="31"/>
      <c r="RNO14" s="31"/>
      <c r="RNP14" s="31"/>
      <c r="RNQ14" s="31"/>
      <c r="RNR14" s="31"/>
      <c r="RNS14" s="31"/>
      <c r="RNT14" s="31"/>
      <c r="RNU14" s="31"/>
      <c r="RNV14" s="31"/>
      <c r="RNW14" s="31"/>
      <c r="RNX14" s="31"/>
      <c r="RNY14" s="31"/>
      <c r="RNZ14" s="31"/>
      <c r="ROA14" s="31"/>
      <c r="ROB14" s="31"/>
      <c r="ROC14" s="31"/>
      <c r="ROD14" s="31"/>
      <c r="ROE14" s="31"/>
      <c r="ROF14" s="31"/>
      <c r="ROG14" s="31"/>
      <c r="ROH14" s="31"/>
      <c r="ROI14" s="31"/>
      <c r="ROJ14" s="31"/>
      <c r="ROK14" s="31"/>
      <c r="ROL14" s="31"/>
      <c r="ROM14" s="31"/>
      <c r="RON14" s="31"/>
      <c r="ROO14" s="31"/>
      <c r="ROP14" s="31"/>
      <c r="ROQ14" s="31"/>
      <c r="ROR14" s="31"/>
      <c r="ROS14" s="31"/>
      <c r="ROT14" s="31"/>
      <c r="ROU14" s="31"/>
      <c r="ROV14" s="31"/>
      <c r="ROW14" s="31"/>
      <c r="ROX14" s="31"/>
      <c r="ROY14" s="31"/>
      <c r="ROZ14" s="31"/>
      <c r="RPA14" s="31"/>
      <c r="RPB14" s="31"/>
      <c r="RPC14" s="31"/>
      <c r="RPD14" s="31"/>
      <c r="RPE14" s="31"/>
      <c r="RPF14" s="31"/>
      <c r="RPG14" s="31"/>
      <c r="RPH14" s="31"/>
      <c r="RPI14" s="31"/>
      <c r="RPJ14" s="31"/>
      <c r="RPK14" s="31"/>
      <c r="RPL14" s="31"/>
      <c r="RPM14" s="31"/>
      <c r="RPN14" s="31"/>
      <c r="RPO14" s="31"/>
      <c r="RPP14" s="31"/>
      <c r="RPQ14" s="31"/>
      <c r="RPR14" s="31"/>
      <c r="RPS14" s="31"/>
      <c r="RPT14" s="31"/>
      <c r="RPU14" s="31"/>
      <c r="RPV14" s="31"/>
      <c r="RPW14" s="31"/>
      <c r="RPX14" s="31"/>
      <c r="RPY14" s="31"/>
      <c r="RPZ14" s="31"/>
      <c r="RQA14" s="31"/>
      <c r="RQB14" s="31"/>
      <c r="RQC14" s="31"/>
      <c r="RQD14" s="31"/>
      <c r="RQE14" s="31"/>
      <c r="RQF14" s="31"/>
      <c r="RQG14" s="31"/>
      <c r="RQH14" s="31"/>
      <c r="RQI14" s="31"/>
      <c r="RQJ14" s="31"/>
      <c r="RQK14" s="31"/>
      <c r="RQL14" s="31"/>
      <c r="RQM14" s="31"/>
      <c r="RQN14" s="31"/>
      <c r="RQO14" s="31"/>
      <c r="RQP14" s="31"/>
      <c r="RQQ14" s="31"/>
      <c r="RQR14" s="31"/>
      <c r="RQS14" s="31"/>
      <c r="RQT14" s="31"/>
      <c r="RQU14" s="31"/>
      <c r="RQV14" s="31"/>
      <c r="RQW14" s="31"/>
      <c r="RQX14" s="31"/>
      <c r="RQY14" s="31"/>
      <c r="RQZ14" s="31"/>
      <c r="RRA14" s="31"/>
      <c r="RRB14" s="31"/>
      <c r="RRC14" s="31"/>
      <c r="RRD14" s="31"/>
      <c r="RRE14" s="31"/>
      <c r="RRF14" s="31"/>
      <c r="RRG14" s="31"/>
      <c r="RRH14" s="31"/>
      <c r="RRI14" s="31"/>
      <c r="RRJ14" s="31"/>
      <c r="RRK14" s="31"/>
      <c r="RRL14" s="31"/>
      <c r="RRM14" s="31"/>
      <c r="RRN14" s="31"/>
      <c r="RRO14" s="31"/>
      <c r="RRP14" s="31"/>
      <c r="RRQ14" s="31"/>
      <c r="RRR14" s="31"/>
      <c r="RRS14" s="31"/>
      <c r="RRT14" s="31"/>
      <c r="RRU14" s="31"/>
      <c r="RRV14" s="31"/>
      <c r="RRW14" s="31"/>
      <c r="RRX14" s="31"/>
      <c r="RRY14" s="31"/>
      <c r="RRZ14" s="31"/>
      <c r="RSA14" s="31"/>
      <c r="RSB14" s="31"/>
      <c r="RSC14" s="31"/>
      <c r="RSD14" s="31"/>
      <c r="RSE14" s="31"/>
      <c r="RSF14" s="31"/>
      <c r="RSG14" s="31"/>
      <c r="RSH14" s="31"/>
      <c r="RSI14" s="31"/>
      <c r="RSJ14" s="31"/>
      <c r="RSK14" s="31"/>
      <c r="RSL14" s="31"/>
      <c r="RSM14" s="31"/>
      <c r="RSN14" s="31"/>
      <c r="RSO14" s="31"/>
      <c r="RSP14" s="31"/>
      <c r="RSQ14" s="31"/>
      <c r="RSR14" s="31"/>
      <c r="RSS14" s="31"/>
      <c r="RST14" s="31"/>
      <c r="RSU14" s="31"/>
      <c r="RSV14" s="31"/>
      <c r="RSW14" s="31"/>
      <c r="RSX14" s="31"/>
      <c r="RSY14" s="31"/>
      <c r="RSZ14" s="31"/>
      <c r="RTA14" s="31"/>
      <c r="RTB14" s="31"/>
      <c r="RTC14" s="31"/>
      <c r="RTD14" s="31"/>
      <c r="RTE14" s="31"/>
      <c r="RTF14" s="31"/>
      <c r="RTG14" s="31"/>
      <c r="RTH14" s="31"/>
      <c r="RTI14" s="31"/>
      <c r="RTJ14" s="31"/>
      <c r="RTK14" s="31"/>
      <c r="RTL14" s="31"/>
      <c r="RTM14" s="31"/>
      <c r="RTN14" s="31"/>
      <c r="RTO14" s="31"/>
      <c r="RTP14" s="31"/>
      <c r="RTQ14" s="31"/>
      <c r="RTR14" s="31"/>
      <c r="RTS14" s="31"/>
      <c r="RTT14" s="31"/>
      <c r="RTU14" s="31"/>
      <c r="RTV14" s="31"/>
      <c r="RTW14" s="31"/>
      <c r="RTX14" s="31"/>
      <c r="RTY14" s="31"/>
      <c r="RTZ14" s="31"/>
      <c r="RUA14" s="31"/>
      <c r="RUB14" s="31"/>
      <c r="RUC14" s="31"/>
      <c r="RUD14" s="31"/>
      <c r="RUE14" s="31"/>
      <c r="RUF14" s="31"/>
      <c r="RUG14" s="31"/>
      <c r="RUH14" s="31"/>
      <c r="RUI14" s="31"/>
      <c r="RUJ14" s="31"/>
      <c r="RUK14" s="31"/>
      <c r="RUL14" s="31"/>
      <c r="RUM14" s="31"/>
      <c r="RUN14" s="31"/>
      <c r="RUO14" s="31"/>
      <c r="RUP14" s="31"/>
      <c r="RUQ14" s="31"/>
      <c r="RUR14" s="31"/>
      <c r="RUS14" s="31"/>
      <c r="RUT14" s="31"/>
      <c r="RUU14" s="31"/>
      <c r="RUV14" s="31"/>
      <c r="RUW14" s="31"/>
      <c r="RUX14" s="31"/>
      <c r="RUY14" s="31"/>
      <c r="RUZ14" s="31"/>
      <c r="RVA14" s="31"/>
      <c r="RVB14" s="31"/>
      <c r="RVC14" s="31"/>
      <c r="RVD14" s="31"/>
      <c r="RVE14" s="31"/>
      <c r="RVF14" s="31"/>
      <c r="RVG14" s="31"/>
      <c r="RVH14" s="31"/>
      <c r="RVI14" s="31"/>
      <c r="RVJ14" s="31"/>
      <c r="RVK14" s="31"/>
      <c r="RVL14" s="31"/>
      <c r="RVM14" s="31"/>
      <c r="RVN14" s="31"/>
      <c r="RVO14" s="31"/>
      <c r="RVP14" s="31"/>
      <c r="RVQ14" s="31"/>
      <c r="RVR14" s="31"/>
      <c r="RVS14" s="31"/>
      <c r="RVT14" s="31"/>
      <c r="RVU14" s="31"/>
      <c r="RVV14" s="31"/>
      <c r="RVW14" s="31"/>
      <c r="RVX14" s="31"/>
      <c r="RVY14" s="31"/>
      <c r="RVZ14" s="31"/>
      <c r="RWA14" s="31"/>
      <c r="RWB14" s="31"/>
      <c r="RWC14" s="31"/>
      <c r="RWD14" s="31"/>
      <c r="RWE14" s="31"/>
      <c r="RWF14" s="31"/>
      <c r="RWG14" s="31"/>
      <c r="RWH14" s="31"/>
      <c r="RWI14" s="31"/>
      <c r="RWJ14" s="31"/>
      <c r="RWK14" s="31"/>
      <c r="RWL14" s="31"/>
      <c r="RWM14" s="31"/>
      <c r="RWN14" s="31"/>
      <c r="RWO14" s="31"/>
      <c r="RWP14" s="31"/>
      <c r="RWQ14" s="31"/>
      <c r="RWR14" s="31"/>
      <c r="RWS14" s="31"/>
      <c r="RWT14" s="31"/>
      <c r="RWU14" s="31"/>
      <c r="RWV14" s="31"/>
      <c r="RWW14" s="31"/>
      <c r="RWX14" s="31"/>
      <c r="RWY14" s="31"/>
      <c r="RWZ14" s="31"/>
      <c r="RXA14" s="31"/>
      <c r="RXB14" s="31"/>
      <c r="RXC14" s="31"/>
      <c r="RXD14" s="31"/>
      <c r="RXE14" s="31"/>
      <c r="RXF14" s="31"/>
      <c r="RXG14" s="31"/>
      <c r="RXH14" s="31"/>
      <c r="RXI14" s="31"/>
      <c r="RXJ14" s="31"/>
      <c r="RXK14" s="31"/>
      <c r="RXL14" s="31"/>
      <c r="RXM14" s="31"/>
      <c r="RXN14" s="31"/>
      <c r="RXO14" s="31"/>
      <c r="RXP14" s="31"/>
      <c r="RXQ14" s="31"/>
      <c r="RXR14" s="31"/>
      <c r="RXS14" s="31"/>
      <c r="RXT14" s="31"/>
      <c r="RXU14" s="31"/>
      <c r="RXV14" s="31"/>
      <c r="RXW14" s="31"/>
      <c r="RXX14" s="31"/>
      <c r="RXY14" s="31"/>
      <c r="RXZ14" s="31"/>
      <c r="RYA14" s="31"/>
      <c r="RYB14" s="31"/>
      <c r="RYC14" s="31"/>
      <c r="RYD14" s="31"/>
      <c r="RYE14" s="31"/>
      <c r="RYF14" s="31"/>
      <c r="RYG14" s="31"/>
      <c r="RYH14" s="31"/>
      <c r="RYI14" s="31"/>
      <c r="RYJ14" s="31"/>
      <c r="RYK14" s="31"/>
      <c r="RYL14" s="31"/>
      <c r="RYM14" s="31"/>
      <c r="RYN14" s="31"/>
      <c r="RYO14" s="31"/>
      <c r="RYP14" s="31"/>
      <c r="RYQ14" s="31"/>
      <c r="RYR14" s="31"/>
      <c r="RYS14" s="31"/>
      <c r="RYT14" s="31"/>
      <c r="RYU14" s="31"/>
      <c r="RYV14" s="31"/>
      <c r="RYW14" s="31"/>
      <c r="RYX14" s="31"/>
      <c r="RYY14" s="31"/>
      <c r="RYZ14" s="31"/>
      <c r="RZA14" s="31"/>
      <c r="RZB14" s="31"/>
      <c r="RZC14" s="31"/>
      <c r="RZD14" s="31"/>
      <c r="RZE14" s="31"/>
      <c r="RZF14" s="31"/>
      <c r="RZG14" s="31"/>
      <c r="RZH14" s="31"/>
      <c r="RZI14" s="31"/>
      <c r="RZJ14" s="31"/>
      <c r="RZK14" s="31"/>
      <c r="RZL14" s="31"/>
      <c r="RZM14" s="31"/>
      <c r="RZN14" s="31"/>
      <c r="RZO14" s="31"/>
      <c r="RZP14" s="31"/>
      <c r="RZQ14" s="31"/>
      <c r="RZR14" s="31"/>
      <c r="RZS14" s="31"/>
      <c r="RZT14" s="31"/>
      <c r="RZU14" s="31"/>
      <c r="RZV14" s="31"/>
      <c r="RZW14" s="31"/>
      <c r="RZX14" s="31"/>
      <c r="RZY14" s="31"/>
      <c r="RZZ14" s="31"/>
      <c r="SAA14" s="31"/>
      <c r="SAB14" s="31"/>
      <c r="SAC14" s="31"/>
      <c r="SAD14" s="31"/>
      <c r="SAE14" s="31"/>
      <c r="SAF14" s="31"/>
      <c r="SAG14" s="31"/>
      <c r="SAH14" s="31"/>
      <c r="SAI14" s="31"/>
      <c r="SAJ14" s="31"/>
      <c r="SAK14" s="31"/>
      <c r="SAL14" s="31"/>
      <c r="SAM14" s="31"/>
      <c r="SAN14" s="31"/>
      <c r="SAO14" s="31"/>
      <c r="SAP14" s="31"/>
      <c r="SAQ14" s="31"/>
      <c r="SAR14" s="31"/>
      <c r="SAS14" s="31"/>
      <c r="SAT14" s="31"/>
      <c r="SAU14" s="31"/>
      <c r="SAV14" s="31"/>
      <c r="SAW14" s="31"/>
      <c r="SAX14" s="31"/>
      <c r="SAY14" s="31"/>
      <c r="SAZ14" s="31"/>
      <c r="SBA14" s="31"/>
      <c r="SBB14" s="31"/>
      <c r="SBC14" s="31"/>
      <c r="SBD14" s="31"/>
      <c r="SBE14" s="31"/>
      <c r="SBF14" s="31"/>
      <c r="SBG14" s="31"/>
      <c r="SBH14" s="31"/>
      <c r="SBI14" s="31"/>
      <c r="SBJ14" s="31"/>
      <c r="SBK14" s="31"/>
      <c r="SBL14" s="31"/>
      <c r="SBM14" s="31"/>
      <c r="SBN14" s="31"/>
      <c r="SBO14" s="31"/>
      <c r="SBP14" s="31"/>
      <c r="SBQ14" s="31"/>
      <c r="SBR14" s="31"/>
      <c r="SBS14" s="31"/>
      <c r="SBT14" s="31"/>
      <c r="SBU14" s="31"/>
      <c r="SBV14" s="31"/>
      <c r="SBW14" s="31"/>
      <c r="SBX14" s="31"/>
      <c r="SBY14" s="31"/>
      <c r="SBZ14" s="31"/>
      <c r="SCA14" s="31"/>
      <c r="SCB14" s="31"/>
      <c r="SCC14" s="31"/>
      <c r="SCD14" s="31"/>
      <c r="SCE14" s="31"/>
      <c r="SCF14" s="31"/>
      <c r="SCG14" s="31"/>
      <c r="SCH14" s="31"/>
      <c r="SCI14" s="31"/>
      <c r="SCJ14" s="31"/>
      <c r="SCK14" s="31"/>
      <c r="SCL14" s="31"/>
      <c r="SCM14" s="31"/>
      <c r="SCN14" s="31"/>
      <c r="SCO14" s="31"/>
      <c r="SCP14" s="31"/>
      <c r="SCQ14" s="31"/>
      <c r="SCR14" s="31"/>
      <c r="SCS14" s="31"/>
      <c r="SCT14" s="31"/>
      <c r="SCU14" s="31"/>
      <c r="SCV14" s="31"/>
      <c r="SCW14" s="31"/>
      <c r="SCX14" s="31"/>
      <c r="SCY14" s="31"/>
      <c r="SCZ14" s="31"/>
      <c r="SDA14" s="31"/>
      <c r="SDB14" s="31"/>
      <c r="SDC14" s="31"/>
      <c r="SDD14" s="31"/>
      <c r="SDE14" s="31"/>
      <c r="SDF14" s="31"/>
      <c r="SDG14" s="31"/>
      <c r="SDH14" s="31"/>
      <c r="SDI14" s="31"/>
      <c r="SDJ14" s="31"/>
      <c r="SDK14" s="31"/>
      <c r="SDL14" s="31"/>
      <c r="SDM14" s="31"/>
      <c r="SDN14" s="31"/>
      <c r="SDO14" s="31"/>
      <c r="SDP14" s="31"/>
      <c r="SDQ14" s="31"/>
      <c r="SDR14" s="31"/>
      <c r="SDS14" s="31"/>
      <c r="SDT14" s="31"/>
      <c r="SDU14" s="31"/>
      <c r="SDV14" s="31"/>
      <c r="SDW14" s="31"/>
      <c r="SDX14" s="31"/>
      <c r="SDY14" s="31"/>
      <c r="SDZ14" s="31"/>
      <c r="SEA14" s="31"/>
      <c r="SEB14" s="31"/>
      <c r="SEC14" s="31"/>
      <c r="SED14" s="31"/>
      <c r="SEE14" s="31"/>
      <c r="SEF14" s="31"/>
      <c r="SEG14" s="31"/>
      <c r="SEH14" s="31"/>
      <c r="SEI14" s="31"/>
      <c r="SEJ14" s="31"/>
      <c r="SEK14" s="31"/>
      <c r="SEL14" s="31"/>
      <c r="SEM14" s="31"/>
      <c r="SEN14" s="31"/>
      <c r="SEO14" s="31"/>
      <c r="SEP14" s="31"/>
      <c r="SEQ14" s="31"/>
      <c r="SER14" s="31"/>
      <c r="SES14" s="31"/>
      <c r="SET14" s="31"/>
      <c r="SEU14" s="31"/>
      <c r="SEV14" s="31"/>
      <c r="SEW14" s="31"/>
      <c r="SEX14" s="31"/>
      <c r="SEY14" s="31"/>
      <c r="SEZ14" s="31"/>
      <c r="SFA14" s="31"/>
      <c r="SFB14" s="31"/>
      <c r="SFC14" s="31"/>
      <c r="SFD14" s="31"/>
      <c r="SFE14" s="31"/>
      <c r="SFF14" s="31"/>
      <c r="SFG14" s="31"/>
      <c r="SFH14" s="31"/>
      <c r="SFI14" s="31"/>
      <c r="SFJ14" s="31"/>
      <c r="SFK14" s="31"/>
      <c r="SFL14" s="31"/>
      <c r="SFM14" s="31"/>
      <c r="SFN14" s="31"/>
      <c r="SFO14" s="31"/>
      <c r="SFP14" s="31"/>
      <c r="SFQ14" s="31"/>
      <c r="SFR14" s="31"/>
      <c r="SFS14" s="31"/>
      <c r="SFT14" s="31"/>
      <c r="SFU14" s="31"/>
      <c r="SFV14" s="31"/>
      <c r="SFW14" s="31"/>
      <c r="SFX14" s="31"/>
      <c r="SFY14" s="31"/>
      <c r="SFZ14" s="31"/>
      <c r="SGA14" s="31"/>
      <c r="SGB14" s="31"/>
      <c r="SGC14" s="31"/>
      <c r="SGD14" s="31"/>
      <c r="SGE14" s="31"/>
      <c r="SGF14" s="31"/>
      <c r="SGG14" s="31"/>
      <c r="SGH14" s="31"/>
      <c r="SGI14" s="31"/>
      <c r="SGJ14" s="31"/>
      <c r="SGK14" s="31"/>
      <c r="SGL14" s="31"/>
      <c r="SGM14" s="31"/>
      <c r="SGN14" s="31"/>
      <c r="SGO14" s="31"/>
      <c r="SGP14" s="31"/>
      <c r="SGQ14" s="31"/>
      <c r="SGR14" s="31"/>
      <c r="SGS14" s="31"/>
      <c r="SGT14" s="31"/>
      <c r="SGU14" s="31"/>
      <c r="SGV14" s="31"/>
      <c r="SGW14" s="31"/>
      <c r="SGX14" s="31"/>
      <c r="SGY14" s="31"/>
      <c r="SGZ14" s="31"/>
      <c r="SHA14" s="31"/>
      <c r="SHB14" s="31"/>
      <c r="SHC14" s="31"/>
      <c r="SHD14" s="31"/>
      <c r="SHE14" s="31"/>
      <c r="SHF14" s="31"/>
      <c r="SHG14" s="31"/>
      <c r="SHH14" s="31"/>
      <c r="SHI14" s="31"/>
      <c r="SHJ14" s="31"/>
      <c r="SHK14" s="31"/>
      <c r="SHL14" s="31"/>
      <c r="SHM14" s="31"/>
      <c r="SHN14" s="31"/>
      <c r="SHO14" s="31"/>
      <c r="SHP14" s="31"/>
      <c r="SHQ14" s="31"/>
      <c r="SHR14" s="31"/>
      <c r="SHS14" s="31"/>
      <c r="SHT14" s="31"/>
      <c r="SHU14" s="31"/>
      <c r="SHV14" s="31"/>
      <c r="SHW14" s="31"/>
      <c r="SHX14" s="31"/>
      <c r="SHY14" s="31"/>
      <c r="SHZ14" s="31"/>
      <c r="SIA14" s="31"/>
      <c r="SIB14" s="31"/>
      <c r="SIC14" s="31"/>
      <c r="SID14" s="31"/>
      <c r="SIE14" s="31"/>
      <c r="SIF14" s="31"/>
      <c r="SIG14" s="31"/>
      <c r="SIH14" s="31"/>
      <c r="SII14" s="31"/>
      <c r="SIJ14" s="31"/>
      <c r="SIK14" s="31"/>
      <c r="SIL14" s="31"/>
      <c r="SIM14" s="31"/>
      <c r="SIN14" s="31"/>
      <c r="SIO14" s="31"/>
      <c r="SIP14" s="31"/>
      <c r="SIQ14" s="31"/>
      <c r="SIR14" s="31"/>
      <c r="SIS14" s="31"/>
      <c r="SIT14" s="31"/>
      <c r="SIU14" s="31"/>
      <c r="SIV14" s="31"/>
      <c r="SIW14" s="31"/>
      <c r="SIX14" s="31"/>
      <c r="SIY14" s="31"/>
      <c r="SIZ14" s="31"/>
      <c r="SJA14" s="31"/>
      <c r="SJB14" s="31"/>
      <c r="SJC14" s="31"/>
      <c r="SJD14" s="31"/>
      <c r="SJE14" s="31"/>
      <c r="SJF14" s="31"/>
      <c r="SJG14" s="31"/>
      <c r="SJH14" s="31"/>
      <c r="SJI14" s="31"/>
      <c r="SJJ14" s="31"/>
      <c r="SJK14" s="31"/>
      <c r="SJL14" s="31"/>
      <c r="SJM14" s="31"/>
      <c r="SJN14" s="31"/>
      <c r="SJO14" s="31"/>
      <c r="SJP14" s="31"/>
      <c r="SJQ14" s="31"/>
      <c r="SJR14" s="31"/>
      <c r="SJS14" s="31"/>
      <c r="SJT14" s="31"/>
      <c r="SJU14" s="31"/>
      <c r="SJV14" s="31"/>
      <c r="SJW14" s="31"/>
      <c r="SJX14" s="31"/>
      <c r="SJY14" s="31"/>
      <c r="SJZ14" s="31"/>
      <c r="SKA14" s="31"/>
      <c r="SKB14" s="31"/>
      <c r="SKC14" s="31"/>
      <c r="SKD14" s="31"/>
      <c r="SKE14" s="31"/>
      <c r="SKF14" s="31"/>
      <c r="SKG14" s="31"/>
      <c r="SKH14" s="31"/>
      <c r="SKI14" s="31"/>
      <c r="SKJ14" s="31"/>
      <c r="SKK14" s="31"/>
      <c r="SKL14" s="31"/>
      <c r="SKM14" s="31"/>
      <c r="SKN14" s="31"/>
      <c r="SKO14" s="31"/>
      <c r="SKP14" s="31"/>
      <c r="SKQ14" s="31"/>
      <c r="SKR14" s="31"/>
      <c r="SKS14" s="31"/>
      <c r="SKT14" s="31"/>
      <c r="SKU14" s="31"/>
      <c r="SKV14" s="31"/>
      <c r="SKW14" s="31"/>
      <c r="SKX14" s="31"/>
      <c r="SKY14" s="31"/>
      <c r="SKZ14" s="31"/>
      <c r="SLA14" s="31"/>
      <c r="SLB14" s="31"/>
      <c r="SLC14" s="31"/>
      <c r="SLD14" s="31"/>
      <c r="SLE14" s="31"/>
      <c r="SLF14" s="31"/>
      <c r="SLG14" s="31"/>
      <c r="SLH14" s="31"/>
      <c r="SLI14" s="31"/>
      <c r="SLJ14" s="31"/>
      <c r="SLK14" s="31"/>
      <c r="SLL14" s="31"/>
      <c r="SLM14" s="31"/>
      <c r="SLN14" s="31"/>
      <c r="SLO14" s="31"/>
      <c r="SLP14" s="31"/>
      <c r="SLQ14" s="31"/>
      <c r="SLR14" s="31"/>
      <c r="SLS14" s="31"/>
      <c r="SLT14" s="31"/>
      <c r="SLU14" s="31"/>
      <c r="SLV14" s="31"/>
      <c r="SLW14" s="31"/>
      <c r="SLX14" s="31"/>
      <c r="SLY14" s="31"/>
      <c r="SLZ14" s="31"/>
      <c r="SMA14" s="31"/>
      <c r="SMB14" s="31"/>
      <c r="SMC14" s="31"/>
      <c r="SMD14" s="31"/>
      <c r="SME14" s="31"/>
      <c r="SMF14" s="31"/>
      <c r="SMG14" s="31"/>
      <c r="SMH14" s="31"/>
      <c r="SMI14" s="31"/>
      <c r="SMJ14" s="31"/>
      <c r="SMK14" s="31"/>
      <c r="SML14" s="31"/>
      <c r="SMM14" s="31"/>
      <c r="SMN14" s="31"/>
      <c r="SMO14" s="31"/>
      <c r="SMP14" s="31"/>
      <c r="SMQ14" s="31"/>
      <c r="SMR14" s="31"/>
      <c r="SMS14" s="31"/>
      <c r="SMT14" s="31"/>
      <c r="SMU14" s="31"/>
      <c r="SMV14" s="31"/>
      <c r="SMW14" s="31"/>
      <c r="SMX14" s="31"/>
      <c r="SMY14" s="31"/>
      <c r="SMZ14" s="31"/>
      <c r="SNA14" s="31"/>
      <c r="SNB14" s="31"/>
      <c r="SNC14" s="31"/>
      <c r="SND14" s="31"/>
      <c r="SNE14" s="31"/>
      <c r="SNF14" s="31"/>
      <c r="SNG14" s="31"/>
      <c r="SNH14" s="31"/>
      <c r="SNI14" s="31"/>
      <c r="SNJ14" s="31"/>
      <c r="SNK14" s="31"/>
      <c r="SNL14" s="31"/>
      <c r="SNM14" s="31"/>
      <c r="SNN14" s="31"/>
      <c r="SNO14" s="31"/>
      <c r="SNP14" s="31"/>
      <c r="SNQ14" s="31"/>
      <c r="SNR14" s="31"/>
      <c r="SNS14" s="31"/>
      <c r="SNT14" s="31"/>
      <c r="SNU14" s="31"/>
      <c r="SNV14" s="31"/>
      <c r="SNW14" s="31"/>
      <c r="SNX14" s="31"/>
      <c r="SNY14" s="31"/>
      <c r="SNZ14" s="31"/>
      <c r="SOA14" s="31"/>
      <c r="SOB14" s="31"/>
      <c r="SOC14" s="31"/>
      <c r="SOD14" s="31"/>
      <c r="SOE14" s="31"/>
      <c r="SOF14" s="31"/>
      <c r="SOG14" s="31"/>
      <c r="SOH14" s="31"/>
      <c r="SOI14" s="31"/>
      <c r="SOJ14" s="31"/>
      <c r="SOK14" s="31"/>
      <c r="SOL14" s="31"/>
      <c r="SOM14" s="31"/>
      <c r="SON14" s="31"/>
      <c r="SOO14" s="31"/>
      <c r="SOP14" s="31"/>
      <c r="SOQ14" s="31"/>
      <c r="SOR14" s="31"/>
      <c r="SOS14" s="31"/>
      <c r="SOT14" s="31"/>
      <c r="SOU14" s="31"/>
      <c r="SOV14" s="31"/>
      <c r="SOW14" s="31"/>
      <c r="SOX14" s="31"/>
      <c r="SOY14" s="31"/>
      <c r="SOZ14" s="31"/>
      <c r="SPA14" s="31"/>
      <c r="SPB14" s="31"/>
      <c r="SPC14" s="31"/>
      <c r="SPD14" s="31"/>
      <c r="SPE14" s="31"/>
      <c r="SPF14" s="31"/>
      <c r="SPG14" s="31"/>
      <c r="SPH14" s="31"/>
      <c r="SPI14" s="31"/>
      <c r="SPJ14" s="31"/>
      <c r="SPK14" s="31"/>
      <c r="SPL14" s="31"/>
      <c r="SPM14" s="31"/>
      <c r="SPN14" s="31"/>
      <c r="SPO14" s="31"/>
      <c r="SPP14" s="31"/>
      <c r="SPQ14" s="31"/>
      <c r="SPR14" s="31"/>
      <c r="SPS14" s="31"/>
      <c r="SPT14" s="31"/>
      <c r="SPU14" s="31"/>
      <c r="SPV14" s="31"/>
      <c r="SPW14" s="31"/>
      <c r="SPX14" s="31"/>
      <c r="SPY14" s="31"/>
      <c r="SPZ14" s="31"/>
      <c r="SQA14" s="31"/>
      <c r="SQB14" s="31"/>
      <c r="SQC14" s="31"/>
      <c r="SQD14" s="31"/>
      <c r="SQE14" s="31"/>
      <c r="SQF14" s="31"/>
      <c r="SQG14" s="31"/>
      <c r="SQH14" s="31"/>
      <c r="SQI14" s="31"/>
      <c r="SQJ14" s="31"/>
      <c r="SQK14" s="31"/>
      <c r="SQL14" s="31"/>
      <c r="SQM14" s="31"/>
      <c r="SQN14" s="31"/>
      <c r="SQO14" s="31"/>
      <c r="SQP14" s="31"/>
      <c r="SQQ14" s="31"/>
      <c r="SQR14" s="31"/>
      <c r="SQS14" s="31"/>
      <c r="SQT14" s="31"/>
      <c r="SQU14" s="31"/>
      <c r="SQV14" s="31"/>
      <c r="SQW14" s="31"/>
      <c r="SQX14" s="31"/>
      <c r="SQY14" s="31"/>
      <c r="SQZ14" s="31"/>
      <c r="SRA14" s="31"/>
      <c r="SRB14" s="31"/>
      <c r="SRC14" s="31"/>
      <c r="SRD14" s="31"/>
      <c r="SRE14" s="31"/>
      <c r="SRF14" s="31"/>
      <c r="SRG14" s="31"/>
      <c r="SRH14" s="31"/>
      <c r="SRI14" s="31"/>
      <c r="SRJ14" s="31"/>
      <c r="SRK14" s="31"/>
      <c r="SRL14" s="31"/>
      <c r="SRM14" s="31"/>
      <c r="SRN14" s="31"/>
      <c r="SRO14" s="31"/>
      <c r="SRP14" s="31"/>
      <c r="SRQ14" s="31"/>
      <c r="SRR14" s="31"/>
      <c r="SRS14" s="31"/>
      <c r="SRT14" s="31"/>
      <c r="SRU14" s="31"/>
      <c r="SRV14" s="31"/>
      <c r="SRW14" s="31"/>
      <c r="SRX14" s="31"/>
      <c r="SRY14" s="31"/>
      <c r="SRZ14" s="31"/>
      <c r="SSA14" s="31"/>
      <c r="SSB14" s="31"/>
      <c r="SSC14" s="31"/>
      <c r="SSD14" s="31"/>
      <c r="SSE14" s="31"/>
      <c r="SSF14" s="31"/>
      <c r="SSG14" s="31"/>
      <c r="SSH14" s="31"/>
      <c r="SSI14" s="31"/>
      <c r="SSJ14" s="31"/>
      <c r="SSK14" s="31"/>
      <c r="SSL14" s="31"/>
      <c r="SSM14" s="31"/>
      <c r="SSN14" s="31"/>
      <c r="SSO14" s="31"/>
      <c r="SSP14" s="31"/>
      <c r="SSQ14" s="31"/>
      <c r="SSR14" s="31"/>
      <c r="SSS14" s="31"/>
      <c r="SST14" s="31"/>
      <c r="SSU14" s="31"/>
      <c r="SSV14" s="31"/>
      <c r="SSW14" s="31"/>
      <c r="SSX14" s="31"/>
      <c r="SSY14" s="31"/>
      <c r="SSZ14" s="31"/>
      <c r="STA14" s="31"/>
      <c r="STB14" s="31"/>
      <c r="STC14" s="31"/>
      <c r="STD14" s="31"/>
      <c r="STE14" s="31"/>
      <c r="STF14" s="31"/>
      <c r="STG14" s="31"/>
      <c r="STH14" s="31"/>
      <c r="STI14" s="31"/>
      <c r="STJ14" s="31"/>
      <c r="STK14" s="31"/>
      <c r="STL14" s="31"/>
      <c r="STM14" s="31"/>
      <c r="STN14" s="31"/>
      <c r="STO14" s="31"/>
      <c r="STP14" s="31"/>
      <c r="STQ14" s="31"/>
      <c r="STR14" s="31"/>
      <c r="STS14" s="31"/>
      <c r="STT14" s="31"/>
      <c r="STU14" s="31"/>
      <c r="STV14" s="31"/>
      <c r="STW14" s="31"/>
      <c r="STX14" s="31"/>
      <c r="STY14" s="31"/>
      <c r="STZ14" s="31"/>
      <c r="SUA14" s="31"/>
      <c r="SUB14" s="31"/>
      <c r="SUC14" s="31"/>
      <c r="SUD14" s="31"/>
      <c r="SUE14" s="31"/>
      <c r="SUF14" s="31"/>
      <c r="SUG14" s="31"/>
      <c r="SUH14" s="31"/>
      <c r="SUI14" s="31"/>
      <c r="SUJ14" s="31"/>
      <c r="SUK14" s="31"/>
      <c r="SUL14" s="31"/>
      <c r="SUM14" s="31"/>
      <c r="SUN14" s="31"/>
      <c r="SUO14" s="31"/>
      <c r="SUP14" s="31"/>
      <c r="SUQ14" s="31"/>
      <c r="SUR14" s="31"/>
      <c r="SUS14" s="31"/>
      <c r="SUT14" s="31"/>
      <c r="SUU14" s="31"/>
      <c r="SUV14" s="31"/>
      <c r="SUW14" s="31"/>
      <c r="SUX14" s="31"/>
      <c r="SUY14" s="31"/>
      <c r="SUZ14" s="31"/>
      <c r="SVA14" s="31"/>
      <c r="SVB14" s="31"/>
      <c r="SVC14" s="31"/>
      <c r="SVD14" s="31"/>
      <c r="SVE14" s="31"/>
      <c r="SVF14" s="31"/>
      <c r="SVG14" s="31"/>
      <c r="SVH14" s="31"/>
      <c r="SVI14" s="31"/>
      <c r="SVJ14" s="31"/>
      <c r="SVK14" s="31"/>
      <c r="SVL14" s="31"/>
      <c r="SVM14" s="31"/>
      <c r="SVN14" s="31"/>
      <c r="SVO14" s="31"/>
      <c r="SVP14" s="31"/>
      <c r="SVQ14" s="31"/>
      <c r="SVR14" s="31"/>
      <c r="SVS14" s="31"/>
      <c r="SVT14" s="31"/>
      <c r="SVU14" s="31"/>
      <c r="SVV14" s="31"/>
      <c r="SVW14" s="31"/>
      <c r="SVX14" s="31"/>
      <c r="SVY14" s="31"/>
      <c r="SVZ14" s="31"/>
      <c r="SWA14" s="31"/>
      <c r="SWB14" s="31"/>
      <c r="SWC14" s="31"/>
      <c r="SWD14" s="31"/>
      <c r="SWE14" s="31"/>
      <c r="SWF14" s="31"/>
      <c r="SWG14" s="31"/>
      <c r="SWH14" s="31"/>
      <c r="SWI14" s="31"/>
      <c r="SWJ14" s="31"/>
      <c r="SWK14" s="31"/>
      <c r="SWL14" s="31"/>
      <c r="SWM14" s="31"/>
      <c r="SWN14" s="31"/>
      <c r="SWO14" s="31"/>
      <c r="SWP14" s="31"/>
      <c r="SWQ14" s="31"/>
      <c r="SWR14" s="31"/>
      <c r="SWS14" s="31"/>
      <c r="SWT14" s="31"/>
      <c r="SWU14" s="31"/>
      <c r="SWV14" s="31"/>
      <c r="SWW14" s="31"/>
      <c r="SWX14" s="31"/>
      <c r="SWY14" s="31"/>
      <c r="SWZ14" s="31"/>
      <c r="SXA14" s="31"/>
      <c r="SXB14" s="31"/>
      <c r="SXC14" s="31"/>
      <c r="SXD14" s="31"/>
      <c r="SXE14" s="31"/>
      <c r="SXF14" s="31"/>
      <c r="SXG14" s="31"/>
      <c r="SXH14" s="31"/>
      <c r="SXI14" s="31"/>
      <c r="SXJ14" s="31"/>
      <c r="SXK14" s="31"/>
      <c r="SXL14" s="31"/>
      <c r="SXM14" s="31"/>
      <c r="SXN14" s="31"/>
      <c r="SXO14" s="31"/>
      <c r="SXP14" s="31"/>
      <c r="SXQ14" s="31"/>
      <c r="SXR14" s="31"/>
      <c r="SXS14" s="31"/>
      <c r="SXT14" s="31"/>
      <c r="SXU14" s="31"/>
      <c r="SXV14" s="31"/>
      <c r="SXW14" s="31"/>
      <c r="SXX14" s="31"/>
      <c r="SXY14" s="31"/>
      <c r="SXZ14" s="31"/>
      <c r="SYA14" s="31"/>
      <c r="SYB14" s="31"/>
      <c r="SYC14" s="31"/>
      <c r="SYD14" s="31"/>
      <c r="SYE14" s="31"/>
      <c r="SYF14" s="31"/>
      <c r="SYG14" s="31"/>
      <c r="SYH14" s="31"/>
      <c r="SYI14" s="31"/>
      <c r="SYJ14" s="31"/>
      <c r="SYK14" s="31"/>
      <c r="SYL14" s="31"/>
      <c r="SYM14" s="31"/>
      <c r="SYN14" s="31"/>
      <c r="SYO14" s="31"/>
      <c r="SYP14" s="31"/>
      <c r="SYQ14" s="31"/>
      <c r="SYR14" s="31"/>
      <c r="SYS14" s="31"/>
      <c r="SYT14" s="31"/>
      <c r="SYU14" s="31"/>
      <c r="SYV14" s="31"/>
      <c r="SYW14" s="31"/>
      <c r="SYX14" s="31"/>
      <c r="SYY14" s="31"/>
      <c r="SYZ14" s="31"/>
      <c r="SZA14" s="31"/>
      <c r="SZB14" s="31"/>
      <c r="SZC14" s="31"/>
      <c r="SZD14" s="31"/>
      <c r="SZE14" s="31"/>
      <c r="SZF14" s="31"/>
      <c r="SZG14" s="31"/>
      <c r="SZH14" s="31"/>
      <c r="SZI14" s="31"/>
      <c r="SZJ14" s="31"/>
      <c r="SZK14" s="31"/>
      <c r="SZL14" s="31"/>
      <c r="SZM14" s="31"/>
      <c r="SZN14" s="31"/>
      <c r="SZO14" s="31"/>
      <c r="SZP14" s="31"/>
      <c r="SZQ14" s="31"/>
      <c r="SZR14" s="31"/>
      <c r="SZS14" s="31"/>
      <c r="SZT14" s="31"/>
      <c r="SZU14" s="31"/>
      <c r="SZV14" s="31"/>
      <c r="SZW14" s="31"/>
      <c r="SZX14" s="31"/>
      <c r="SZY14" s="31"/>
      <c r="SZZ14" s="31"/>
      <c r="TAA14" s="31"/>
      <c r="TAB14" s="31"/>
      <c r="TAC14" s="31"/>
      <c r="TAD14" s="31"/>
      <c r="TAE14" s="31"/>
      <c r="TAF14" s="31"/>
      <c r="TAG14" s="31"/>
      <c r="TAH14" s="31"/>
      <c r="TAI14" s="31"/>
      <c r="TAJ14" s="31"/>
      <c r="TAK14" s="31"/>
      <c r="TAL14" s="31"/>
      <c r="TAM14" s="31"/>
      <c r="TAN14" s="31"/>
      <c r="TAO14" s="31"/>
      <c r="TAP14" s="31"/>
      <c r="TAQ14" s="31"/>
      <c r="TAR14" s="31"/>
      <c r="TAS14" s="31"/>
      <c r="TAT14" s="31"/>
      <c r="TAU14" s="31"/>
      <c r="TAV14" s="31"/>
      <c r="TAW14" s="31"/>
      <c r="TAX14" s="31"/>
      <c r="TAY14" s="31"/>
      <c r="TAZ14" s="31"/>
      <c r="TBA14" s="31"/>
      <c r="TBB14" s="31"/>
      <c r="TBC14" s="31"/>
      <c r="TBD14" s="31"/>
      <c r="TBE14" s="31"/>
      <c r="TBF14" s="31"/>
      <c r="TBG14" s="31"/>
      <c r="TBH14" s="31"/>
      <c r="TBI14" s="31"/>
      <c r="TBJ14" s="31"/>
      <c r="TBK14" s="31"/>
      <c r="TBL14" s="31"/>
      <c r="TBM14" s="31"/>
      <c r="TBN14" s="31"/>
      <c r="TBO14" s="31"/>
      <c r="TBP14" s="31"/>
      <c r="TBQ14" s="31"/>
      <c r="TBR14" s="31"/>
      <c r="TBS14" s="31"/>
      <c r="TBT14" s="31"/>
      <c r="TBU14" s="31"/>
      <c r="TBV14" s="31"/>
      <c r="TBW14" s="31"/>
      <c r="TBX14" s="31"/>
      <c r="TBY14" s="31"/>
      <c r="TBZ14" s="31"/>
      <c r="TCA14" s="31"/>
      <c r="TCB14" s="31"/>
      <c r="TCC14" s="31"/>
      <c r="TCD14" s="31"/>
      <c r="TCE14" s="31"/>
      <c r="TCF14" s="31"/>
      <c r="TCG14" s="31"/>
      <c r="TCH14" s="31"/>
      <c r="TCI14" s="31"/>
      <c r="TCJ14" s="31"/>
      <c r="TCK14" s="31"/>
      <c r="TCL14" s="31"/>
      <c r="TCM14" s="31"/>
      <c r="TCN14" s="31"/>
      <c r="TCO14" s="31"/>
      <c r="TCP14" s="31"/>
      <c r="TCQ14" s="31"/>
      <c r="TCR14" s="31"/>
      <c r="TCS14" s="31"/>
      <c r="TCT14" s="31"/>
      <c r="TCU14" s="31"/>
      <c r="TCV14" s="31"/>
      <c r="TCW14" s="31"/>
      <c r="TCX14" s="31"/>
      <c r="TCY14" s="31"/>
      <c r="TCZ14" s="31"/>
      <c r="TDA14" s="31"/>
      <c r="TDB14" s="31"/>
      <c r="TDC14" s="31"/>
      <c r="TDD14" s="31"/>
      <c r="TDE14" s="31"/>
      <c r="TDF14" s="31"/>
      <c r="TDG14" s="31"/>
      <c r="TDH14" s="31"/>
      <c r="TDI14" s="31"/>
      <c r="TDJ14" s="31"/>
      <c r="TDK14" s="31"/>
      <c r="TDL14" s="31"/>
      <c r="TDM14" s="31"/>
      <c r="TDN14" s="31"/>
      <c r="TDO14" s="31"/>
      <c r="TDP14" s="31"/>
      <c r="TDQ14" s="31"/>
      <c r="TDR14" s="31"/>
      <c r="TDS14" s="31"/>
      <c r="TDT14" s="31"/>
      <c r="TDU14" s="31"/>
      <c r="TDV14" s="31"/>
      <c r="TDW14" s="31"/>
      <c r="TDX14" s="31"/>
      <c r="TDY14" s="31"/>
      <c r="TDZ14" s="31"/>
      <c r="TEA14" s="31"/>
      <c r="TEB14" s="31"/>
      <c r="TEC14" s="31"/>
      <c r="TED14" s="31"/>
      <c r="TEE14" s="31"/>
      <c r="TEF14" s="31"/>
      <c r="TEG14" s="31"/>
      <c r="TEH14" s="31"/>
      <c r="TEI14" s="31"/>
      <c r="TEJ14" s="31"/>
      <c r="TEK14" s="31"/>
      <c r="TEL14" s="31"/>
      <c r="TEM14" s="31"/>
      <c r="TEN14" s="31"/>
      <c r="TEO14" s="31"/>
      <c r="TEP14" s="31"/>
      <c r="TEQ14" s="31"/>
      <c r="TER14" s="31"/>
      <c r="TES14" s="31"/>
      <c r="TET14" s="31"/>
      <c r="TEU14" s="31"/>
      <c r="TEV14" s="31"/>
      <c r="TEW14" s="31"/>
      <c r="TEX14" s="31"/>
      <c r="TEY14" s="31"/>
      <c r="TEZ14" s="31"/>
      <c r="TFA14" s="31"/>
      <c r="TFB14" s="31"/>
      <c r="TFC14" s="31"/>
      <c r="TFD14" s="31"/>
      <c r="TFE14" s="31"/>
      <c r="TFF14" s="31"/>
      <c r="TFG14" s="31"/>
      <c r="TFH14" s="31"/>
      <c r="TFI14" s="31"/>
      <c r="TFJ14" s="31"/>
      <c r="TFK14" s="31"/>
      <c r="TFL14" s="31"/>
      <c r="TFM14" s="31"/>
      <c r="TFN14" s="31"/>
      <c r="TFO14" s="31"/>
      <c r="TFP14" s="31"/>
      <c r="TFQ14" s="31"/>
      <c r="TFR14" s="31"/>
      <c r="TFS14" s="31"/>
      <c r="TFT14" s="31"/>
      <c r="TFU14" s="31"/>
      <c r="TFV14" s="31"/>
      <c r="TFW14" s="31"/>
      <c r="TFX14" s="31"/>
      <c r="TFY14" s="31"/>
      <c r="TFZ14" s="31"/>
      <c r="TGA14" s="31"/>
      <c r="TGB14" s="31"/>
      <c r="TGC14" s="31"/>
      <c r="TGD14" s="31"/>
      <c r="TGE14" s="31"/>
      <c r="TGF14" s="31"/>
      <c r="TGG14" s="31"/>
      <c r="TGH14" s="31"/>
      <c r="TGI14" s="31"/>
      <c r="TGJ14" s="31"/>
      <c r="TGK14" s="31"/>
      <c r="TGL14" s="31"/>
      <c r="TGM14" s="31"/>
      <c r="TGN14" s="31"/>
      <c r="TGO14" s="31"/>
      <c r="TGP14" s="31"/>
      <c r="TGQ14" s="31"/>
      <c r="TGR14" s="31"/>
      <c r="TGS14" s="31"/>
      <c r="TGT14" s="31"/>
      <c r="TGU14" s="31"/>
      <c r="TGV14" s="31"/>
      <c r="TGW14" s="31"/>
      <c r="TGX14" s="31"/>
      <c r="TGY14" s="31"/>
      <c r="TGZ14" s="31"/>
      <c r="THA14" s="31"/>
      <c r="THB14" s="31"/>
      <c r="THC14" s="31"/>
      <c r="THD14" s="31"/>
      <c r="THE14" s="31"/>
      <c r="THF14" s="31"/>
      <c r="THG14" s="31"/>
      <c r="THH14" s="31"/>
      <c r="THI14" s="31"/>
      <c r="THJ14" s="31"/>
      <c r="THK14" s="31"/>
      <c r="THL14" s="31"/>
      <c r="THM14" s="31"/>
      <c r="THN14" s="31"/>
      <c r="THO14" s="31"/>
      <c r="THP14" s="31"/>
      <c r="THQ14" s="31"/>
      <c r="THR14" s="31"/>
      <c r="THS14" s="31"/>
      <c r="THT14" s="31"/>
      <c r="THU14" s="31"/>
      <c r="THV14" s="31"/>
      <c r="THW14" s="31"/>
      <c r="THX14" s="31"/>
      <c r="THY14" s="31"/>
      <c r="THZ14" s="31"/>
      <c r="TIA14" s="31"/>
      <c r="TIB14" s="31"/>
      <c r="TIC14" s="31"/>
      <c r="TID14" s="31"/>
      <c r="TIE14" s="31"/>
      <c r="TIF14" s="31"/>
      <c r="TIG14" s="31"/>
      <c r="TIH14" s="31"/>
      <c r="TII14" s="31"/>
      <c r="TIJ14" s="31"/>
      <c r="TIK14" s="31"/>
      <c r="TIL14" s="31"/>
      <c r="TIM14" s="31"/>
      <c r="TIN14" s="31"/>
      <c r="TIO14" s="31"/>
      <c r="TIP14" s="31"/>
      <c r="TIQ14" s="31"/>
      <c r="TIR14" s="31"/>
      <c r="TIS14" s="31"/>
      <c r="TIT14" s="31"/>
      <c r="TIU14" s="31"/>
      <c r="TIV14" s="31"/>
      <c r="TIW14" s="31"/>
      <c r="TIX14" s="31"/>
      <c r="TIY14" s="31"/>
      <c r="TIZ14" s="31"/>
      <c r="TJA14" s="31"/>
      <c r="TJB14" s="31"/>
      <c r="TJC14" s="31"/>
      <c r="TJD14" s="31"/>
      <c r="TJE14" s="31"/>
      <c r="TJF14" s="31"/>
      <c r="TJG14" s="31"/>
      <c r="TJH14" s="31"/>
      <c r="TJI14" s="31"/>
      <c r="TJJ14" s="31"/>
      <c r="TJK14" s="31"/>
      <c r="TJL14" s="31"/>
      <c r="TJM14" s="31"/>
      <c r="TJN14" s="31"/>
      <c r="TJO14" s="31"/>
      <c r="TJP14" s="31"/>
      <c r="TJQ14" s="31"/>
      <c r="TJR14" s="31"/>
      <c r="TJS14" s="31"/>
      <c r="TJT14" s="31"/>
      <c r="TJU14" s="31"/>
      <c r="TJV14" s="31"/>
      <c r="TJW14" s="31"/>
      <c r="TJX14" s="31"/>
      <c r="TJY14" s="31"/>
      <c r="TJZ14" s="31"/>
      <c r="TKA14" s="31"/>
      <c r="TKB14" s="31"/>
      <c r="TKC14" s="31"/>
      <c r="TKD14" s="31"/>
      <c r="TKE14" s="31"/>
      <c r="TKF14" s="31"/>
      <c r="TKG14" s="31"/>
      <c r="TKH14" s="31"/>
      <c r="TKI14" s="31"/>
      <c r="TKJ14" s="31"/>
      <c r="TKK14" s="31"/>
      <c r="TKL14" s="31"/>
      <c r="TKM14" s="31"/>
      <c r="TKN14" s="31"/>
      <c r="TKO14" s="31"/>
      <c r="TKP14" s="31"/>
      <c r="TKQ14" s="31"/>
      <c r="TKR14" s="31"/>
      <c r="TKS14" s="31"/>
      <c r="TKT14" s="31"/>
      <c r="TKU14" s="31"/>
      <c r="TKV14" s="31"/>
      <c r="TKW14" s="31"/>
      <c r="TKX14" s="31"/>
      <c r="TKY14" s="31"/>
      <c r="TKZ14" s="31"/>
      <c r="TLA14" s="31"/>
      <c r="TLB14" s="31"/>
      <c r="TLC14" s="31"/>
      <c r="TLD14" s="31"/>
      <c r="TLE14" s="31"/>
      <c r="TLF14" s="31"/>
      <c r="TLG14" s="31"/>
      <c r="TLH14" s="31"/>
      <c r="TLI14" s="31"/>
      <c r="TLJ14" s="31"/>
      <c r="TLK14" s="31"/>
      <c r="TLL14" s="31"/>
      <c r="TLM14" s="31"/>
      <c r="TLN14" s="31"/>
      <c r="TLO14" s="31"/>
      <c r="TLP14" s="31"/>
      <c r="TLQ14" s="31"/>
      <c r="TLR14" s="31"/>
      <c r="TLS14" s="31"/>
      <c r="TLT14" s="31"/>
      <c r="TLU14" s="31"/>
      <c r="TLV14" s="31"/>
      <c r="TLW14" s="31"/>
      <c r="TLX14" s="31"/>
      <c r="TLY14" s="31"/>
      <c r="TLZ14" s="31"/>
      <c r="TMA14" s="31"/>
      <c r="TMB14" s="31"/>
      <c r="TMC14" s="31"/>
      <c r="TMD14" s="31"/>
      <c r="TME14" s="31"/>
      <c r="TMF14" s="31"/>
      <c r="TMG14" s="31"/>
      <c r="TMH14" s="31"/>
      <c r="TMI14" s="31"/>
      <c r="TMJ14" s="31"/>
      <c r="TMK14" s="31"/>
      <c r="TML14" s="31"/>
      <c r="TMM14" s="31"/>
      <c r="TMN14" s="31"/>
      <c r="TMO14" s="31"/>
      <c r="TMP14" s="31"/>
      <c r="TMQ14" s="31"/>
      <c r="TMR14" s="31"/>
      <c r="TMS14" s="31"/>
      <c r="TMT14" s="31"/>
      <c r="TMU14" s="31"/>
      <c r="TMV14" s="31"/>
      <c r="TMW14" s="31"/>
      <c r="TMX14" s="31"/>
      <c r="TMY14" s="31"/>
      <c r="TMZ14" s="31"/>
      <c r="TNA14" s="31"/>
      <c r="TNB14" s="31"/>
      <c r="TNC14" s="31"/>
      <c r="TND14" s="31"/>
      <c r="TNE14" s="31"/>
      <c r="TNF14" s="31"/>
      <c r="TNG14" s="31"/>
      <c r="TNH14" s="31"/>
      <c r="TNI14" s="31"/>
      <c r="TNJ14" s="31"/>
      <c r="TNK14" s="31"/>
      <c r="TNL14" s="31"/>
      <c r="TNM14" s="31"/>
      <c r="TNN14" s="31"/>
      <c r="TNO14" s="31"/>
      <c r="TNP14" s="31"/>
      <c r="TNQ14" s="31"/>
      <c r="TNR14" s="31"/>
      <c r="TNS14" s="31"/>
      <c r="TNT14" s="31"/>
      <c r="TNU14" s="31"/>
      <c r="TNV14" s="31"/>
      <c r="TNW14" s="31"/>
      <c r="TNX14" s="31"/>
      <c r="TNY14" s="31"/>
      <c r="TNZ14" s="31"/>
      <c r="TOA14" s="31"/>
      <c r="TOB14" s="31"/>
      <c r="TOC14" s="31"/>
      <c r="TOD14" s="31"/>
      <c r="TOE14" s="31"/>
      <c r="TOF14" s="31"/>
      <c r="TOG14" s="31"/>
      <c r="TOH14" s="31"/>
      <c r="TOI14" s="31"/>
      <c r="TOJ14" s="31"/>
      <c r="TOK14" s="31"/>
      <c r="TOL14" s="31"/>
      <c r="TOM14" s="31"/>
      <c r="TON14" s="31"/>
      <c r="TOO14" s="31"/>
      <c r="TOP14" s="31"/>
      <c r="TOQ14" s="31"/>
      <c r="TOR14" s="31"/>
      <c r="TOS14" s="31"/>
      <c r="TOT14" s="31"/>
      <c r="TOU14" s="31"/>
      <c r="TOV14" s="31"/>
      <c r="TOW14" s="31"/>
      <c r="TOX14" s="31"/>
      <c r="TOY14" s="31"/>
      <c r="TOZ14" s="31"/>
      <c r="TPA14" s="31"/>
      <c r="TPB14" s="31"/>
      <c r="TPC14" s="31"/>
      <c r="TPD14" s="31"/>
      <c r="TPE14" s="31"/>
      <c r="TPF14" s="31"/>
      <c r="TPG14" s="31"/>
      <c r="TPH14" s="31"/>
      <c r="TPI14" s="31"/>
      <c r="TPJ14" s="31"/>
      <c r="TPK14" s="31"/>
      <c r="TPL14" s="31"/>
      <c r="TPM14" s="31"/>
      <c r="TPN14" s="31"/>
      <c r="TPO14" s="31"/>
      <c r="TPP14" s="31"/>
      <c r="TPQ14" s="31"/>
      <c r="TPR14" s="31"/>
      <c r="TPS14" s="31"/>
      <c r="TPT14" s="31"/>
      <c r="TPU14" s="31"/>
      <c r="TPV14" s="31"/>
      <c r="TPW14" s="31"/>
      <c r="TPX14" s="31"/>
      <c r="TPY14" s="31"/>
      <c r="TPZ14" s="31"/>
      <c r="TQA14" s="31"/>
      <c r="TQB14" s="31"/>
      <c r="TQC14" s="31"/>
      <c r="TQD14" s="31"/>
      <c r="TQE14" s="31"/>
      <c r="TQF14" s="31"/>
      <c r="TQG14" s="31"/>
      <c r="TQH14" s="31"/>
      <c r="TQI14" s="31"/>
      <c r="TQJ14" s="31"/>
      <c r="TQK14" s="31"/>
      <c r="TQL14" s="31"/>
      <c r="TQM14" s="31"/>
      <c r="TQN14" s="31"/>
      <c r="TQO14" s="31"/>
      <c r="TQP14" s="31"/>
      <c r="TQQ14" s="31"/>
      <c r="TQR14" s="31"/>
      <c r="TQS14" s="31"/>
      <c r="TQT14" s="31"/>
      <c r="TQU14" s="31"/>
      <c r="TQV14" s="31"/>
      <c r="TQW14" s="31"/>
      <c r="TQX14" s="31"/>
      <c r="TQY14" s="31"/>
      <c r="TQZ14" s="31"/>
      <c r="TRA14" s="31"/>
      <c r="TRB14" s="31"/>
      <c r="TRC14" s="31"/>
      <c r="TRD14" s="31"/>
      <c r="TRE14" s="31"/>
      <c r="TRF14" s="31"/>
      <c r="TRG14" s="31"/>
      <c r="TRH14" s="31"/>
      <c r="TRI14" s="31"/>
      <c r="TRJ14" s="31"/>
      <c r="TRK14" s="31"/>
      <c r="TRL14" s="31"/>
      <c r="TRM14" s="31"/>
      <c r="TRN14" s="31"/>
      <c r="TRO14" s="31"/>
      <c r="TRP14" s="31"/>
      <c r="TRQ14" s="31"/>
      <c r="TRR14" s="31"/>
      <c r="TRS14" s="31"/>
      <c r="TRT14" s="31"/>
      <c r="TRU14" s="31"/>
      <c r="TRV14" s="31"/>
      <c r="TRW14" s="31"/>
      <c r="TRX14" s="31"/>
      <c r="TRY14" s="31"/>
      <c r="TRZ14" s="31"/>
      <c r="TSA14" s="31"/>
      <c r="TSB14" s="31"/>
      <c r="TSC14" s="31"/>
      <c r="TSD14" s="31"/>
      <c r="TSE14" s="31"/>
      <c r="TSF14" s="31"/>
      <c r="TSG14" s="31"/>
      <c r="TSH14" s="31"/>
      <c r="TSI14" s="31"/>
      <c r="TSJ14" s="31"/>
      <c r="TSK14" s="31"/>
      <c r="TSL14" s="31"/>
      <c r="TSM14" s="31"/>
      <c r="TSN14" s="31"/>
      <c r="TSO14" s="31"/>
      <c r="TSP14" s="31"/>
      <c r="TSQ14" s="31"/>
      <c r="TSR14" s="31"/>
      <c r="TSS14" s="31"/>
      <c r="TST14" s="31"/>
      <c r="TSU14" s="31"/>
      <c r="TSV14" s="31"/>
      <c r="TSW14" s="31"/>
      <c r="TSX14" s="31"/>
      <c r="TSY14" s="31"/>
      <c r="TSZ14" s="31"/>
      <c r="TTA14" s="31"/>
      <c r="TTB14" s="31"/>
      <c r="TTC14" s="31"/>
      <c r="TTD14" s="31"/>
      <c r="TTE14" s="31"/>
      <c r="TTF14" s="31"/>
      <c r="TTG14" s="31"/>
      <c r="TTH14" s="31"/>
      <c r="TTI14" s="31"/>
      <c r="TTJ14" s="31"/>
      <c r="TTK14" s="31"/>
      <c r="TTL14" s="31"/>
      <c r="TTM14" s="31"/>
      <c r="TTN14" s="31"/>
      <c r="TTO14" s="31"/>
      <c r="TTP14" s="31"/>
      <c r="TTQ14" s="31"/>
      <c r="TTR14" s="31"/>
      <c r="TTS14" s="31"/>
      <c r="TTT14" s="31"/>
      <c r="TTU14" s="31"/>
      <c r="TTV14" s="31"/>
      <c r="TTW14" s="31"/>
      <c r="TTX14" s="31"/>
      <c r="TTY14" s="31"/>
      <c r="TTZ14" s="31"/>
      <c r="TUA14" s="31"/>
      <c r="TUB14" s="31"/>
      <c r="TUC14" s="31"/>
      <c r="TUD14" s="31"/>
      <c r="TUE14" s="31"/>
      <c r="TUF14" s="31"/>
      <c r="TUG14" s="31"/>
      <c r="TUH14" s="31"/>
      <c r="TUI14" s="31"/>
      <c r="TUJ14" s="31"/>
      <c r="TUK14" s="31"/>
      <c r="TUL14" s="31"/>
      <c r="TUM14" s="31"/>
      <c r="TUN14" s="31"/>
      <c r="TUO14" s="31"/>
      <c r="TUP14" s="31"/>
      <c r="TUQ14" s="31"/>
      <c r="TUR14" s="31"/>
      <c r="TUS14" s="31"/>
      <c r="TUT14" s="31"/>
      <c r="TUU14" s="31"/>
      <c r="TUV14" s="31"/>
      <c r="TUW14" s="31"/>
      <c r="TUX14" s="31"/>
      <c r="TUY14" s="31"/>
      <c r="TUZ14" s="31"/>
      <c r="TVA14" s="31"/>
      <c r="TVB14" s="31"/>
      <c r="TVC14" s="31"/>
      <c r="TVD14" s="31"/>
      <c r="TVE14" s="31"/>
      <c r="TVF14" s="31"/>
      <c r="TVG14" s="31"/>
      <c r="TVH14" s="31"/>
      <c r="TVI14" s="31"/>
      <c r="TVJ14" s="31"/>
      <c r="TVK14" s="31"/>
      <c r="TVL14" s="31"/>
      <c r="TVM14" s="31"/>
      <c r="TVN14" s="31"/>
      <c r="TVO14" s="31"/>
      <c r="TVP14" s="31"/>
      <c r="TVQ14" s="31"/>
      <c r="TVR14" s="31"/>
      <c r="TVS14" s="31"/>
      <c r="TVT14" s="31"/>
      <c r="TVU14" s="31"/>
      <c r="TVV14" s="31"/>
      <c r="TVW14" s="31"/>
      <c r="TVX14" s="31"/>
      <c r="TVY14" s="31"/>
      <c r="TVZ14" s="31"/>
      <c r="TWA14" s="31"/>
      <c r="TWB14" s="31"/>
      <c r="TWC14" s="31"/>
      <c r="TWD14" s="31"/>
      <c r="TWE14" s="31"/>
      <c r="TWF14" s="31"/>
      <c r="TWG14" s="31"/>
      <c r="TWH14" s="31"/>
      <c r="TWI14" s="31"/>
      <c r="TWJ14" s="31"/>
      <c r="TWK14" s="31"/>
      <c r="TWL14" s="31"/>
      <c r="TWM14" s="31"/>
      <c r="TWN14" s="31"/>
      <c r="TWO14" s="31"/>
      <c r="TWP14" s="31"/>
      <c r="TWQ14" s="31"/>
      <c r="TWR14" s="31"/>
      <c r="TWS14" s="31"/>
      <c r="TWT14" s="31"/>
      <c r="TWU14" s="31"/>
      <c r="TWV14" s="31"/>
      <c r="TWW14" s="31"/>
      <c r="TWX14" s="31"/>
      <c r="TWY14" s="31"/>
      <c r="TWZ14" s="31"/>
      <c r="TXA14" s="31"/>
      <c r="TXB14" s="31"/>
      <c r="TXC14" s="31"/>
      <c r="TXD14" s="31"/>
      <c r="TXE14" s="31"/>
      <c r="TXF14" s="31"/>
      <c r="TXG14" s="31"/>
      <c r="TXH14" s="31"/>
      <c r="TXI14" s="31"/>
      <c r="TXJ14" s="31"/>
      <c r="TXK14" s="31"/>
      <c r="TXL14" s="31"/>
      <c r="TXM14" s="31"/>
      <c r="TXN14" s="31"/>
      <c r="TXO14" s="31"/>
      <c r="TXP14" s="31"/>
      <c r="TXQ14" s="31"/>
      <c r="TXR14" s="31"/>
      <c r="TXS14" s="31"/>
      <c r="TXT14" s="31"/>
      <c r="TXU14" s="31"/>
      <c r="TXV14" s="31"/>
      <c r="TXW14" s="31"/>
      <c r="TXX14" s="31"/>
      <c r="TXY14" s="31"/>
      <c r="TXZ14" s="31"/>
      <c r="TYA14" s="31"/>
      <c r="TYB14" s="31"/>
      <c r="TYC14" s="31"/>
      <c r="TYD14" s="31"/>
      <c r="TYE14" s="31"/>
      <c r="TYF14" s="31"/>
      <c r="TYG14" s="31"/>
      <c r="TYH14" s="31"/>
      <c r="TYI14" s="31"/>
      <c r="TYJ14" s="31"/>
      <c r="TYK14" s="31"/>
      <c r="TYL14" s="31"/>
      <c r="TYM14" s="31"/>
      <c r="TYN14" s="31"/>
      <c r="TYO14" s="31"/>
      <c r="TYP14" s="31"/>
      <c r="TYQ14" s="31"/>
      <c r="TYR14" s="31"/>
      <c r="TYS14" s="31"/>
      <c r="TYT14" s="31"/>
      <c r="TYU14" s="31"/>
      <c r="TYV14" s="31"/>
      <c r="TYW14" s="31"/>
      <c r="TYX14" s="31"/>
      <c r="TYY14" s="31"/>
      <c r="TYZ14" s="31"/>
      <c r="TZA14" s="31"/>
      <c r="TZB14" s="31"/>
      <c r="TZC14" s="31"/>
      <c r="TZD14" s="31"/>
      <c r="TZE14" s="31"/>
      <c r="TZF14" s="31"/>
      <c r="TZG14" s="31"/>
      <c r="TZH14" s="31"/>
      <c r="TZI14" s="31"/>
      <c r="TZJ14" s="31"/>
      <c r="TZK14" s="31"/>
      <c r="TZL14" s="31"/>
      <c r="TZM14" s="31"/>
      <c r="TZN14" s="31"/>
      <c r="TZO14" s="31"/>
      <c r="TZP14" s="31"/>
      <c r="TZQ14" s="31"/>
      <c r="TZR14" s="31"/>
      <c r="TZS14" s="31"/>
      <c r="TZT14" s="31"/>
      <c r="TZU14" s="31"/>
      <c r="TZV14" s="31"/>
      <c r="TZW14" s="31"/>
      <c r="TZX14" s="31"/>
      <c r="TZY14" s="31"/>
      <c r="TZZ14" s="31"/>
      <c r="UAA14" s="31"/>
      <c r="UAB14" s="31"/>
      <c r="UAC14" s="31"/>
      <c r="UAD14" s="31"/>
      <c r="UAE14" s="31"/>
      <c r="UAF14" s="31"/>
      <c r="UAG14" s="31"/>
      <c r="UAH14" s="31"/>
      <c r="UAI14" s="31"/>
      <c r="UAJ14" s="31"/>
      <c r="UAK14" s="31"/>
      <c r="UAL14" s="31"/>
      <c r="UAM14" s="31"/>
      <c r="UAN14" s="31"/>
      <c r="UAO14" s="31"/>
      <c r="UAP14" s="31"/>
      <c r="UAQ14" s="31"/>
      <c r="UAR14" s="31"/>
      <c r="UAS14" s="31"/>
      <c r="UAT14" s="31"/>
      <c r="UAU14" s="31"/>
      <c r="UAV14" s="31"/>
      <c r="UAW14" s="31"/>
      <c r="UAX14" s="31"/>
      <c r="UAY14" s="31"/>
      <c r="UAZ14" s="31"/>
      <c r="UBA14" s="31"/>
      <c r="UBB14" s="31"/>
      <c r="UBC14" s="31"/>
      <c r="UBD14" s="31"/>
      <c r="UBE14" s="31"/>
      <c r="UBF14" s="31"/>
      <c r="UBG14" s="31"/>
      <c r="UBH14" s="31"/>
      <c r="UBI14" s="31"/>
      <c r="UBJ14" s="31"/>
      <c r="UBK14" s="31"/>
      <c r="UBL14" s="31"/>
      <c r="UBM14" s="31"/>
      <c r="UBN14" s="31"/>
      <c r="UBO14" s="31"/>
      <c r="UBP14" s="31"/>
      <c r="UBQ14" s="31"/>
      <c r="UBR14" s="31"/>
      <c r="UBS14" s="31"/>
      <c r="UBT14" s="31"/>
      <c r="UBU14" s="31"/>
      <c r="UBV14" s="31"/>
      <c r="UBW14" s="31"/>
      <c r="UBX14" s="31"/>
      <c r="UBY14" s="31"/>
      <c r="UBZ14" s="31"/>
      <c r="UCA14" s="31"/>
      <c r="UCB14" s="31"/>
      <c r="UCC14" s="31"/>
      <c r="UCD14" s="31"/>
      <c r="UCE14" s="31"/>
      <c r="UCF14" s="31"/>
      <c r="UCG14" s="31"/>
      <c r="UCH14" s="31"/>
      <c r="UCI14" s="31"/>
      <c r="UCJ14" s="31"/>
      <c r="UCK14" s="31"/>
      <c r="UCL14" s="31"/>
      <c r="UCM14" s="31"/>
      <c r="UCN14" s="31"/>
      <c r="UCO14" s="31"/>
      <c r="UCP14" s="31"/>
      <c r="UCQ14" s="31"/>
      <c r="UCR14" s="31"/>
      <c r="UCS14" s="31"/>
      <c r="UCT14" s="31"/>
      <c r="UCU14" s="31"/>
      <c r="UCV14" s="31"/>
      <c r="UCW14" s="31"/>
      <c r="UCX14" s="31"/>
      <c r="UCY14" s="31"/>
      <c r="UCZ14" s="31"/>
      <c r="UDA14" s="31"/>
      <c r="UDB14" s="31"/>
      <c r="UDC14" s="31"/>
      <c r="UDD14" s="31"/>
      <c r="UDE14" s="31"/>
      <c r="UDF14" s="31"/>
      <c r="UDG14" s="31"/>
      <c r="UDH14" s="31"/>
      <c r="UDI14" s="31"/>
      <c r="UDJ14" s="31"/>
      <c r="UDK14" s="31"/>
      <c r="UDL14" s="31"/>
      <c r="UDM14" s="31"/>
      <c r="UDN14" s="31"/>
      <c r="UDO14" s="31"/>
      <c r="UDP14" s="31"/>
      <c r="UDQ14" s="31"/>
      <c r="UDR14" s="31"/>
      <c r="UDS14" s="31"/>
      <c r="UDT14" s="31"/>
      <c r="UDU14" s="31"/>
      <c r="UDV14" s="31"/>
      <c r="UDW14" s="31"/>
      <c r="UDX14" s="31"/>
      <c r="UDY14" s="31"/>
      <c r="UDZ14" s="31"/>
      <c r="UEA14" s="31"/>
      <c r="UEB14" s="31"/>
      <c r="UEC14" s="31"/>
      <c r="UED14" s="31"/>
      <c r="UEE14" s="31"/>
      <c r="UEF14" s="31"/>
      <c r="UEG14" s="31"/>
      <c r="UEH14" s="31"/>
      <c r="UEI14" s="31"/>
      <c r="UEJ14" s="31"/>
      <c r="UEK14" s="31"/>
      <c r="UEL14" s="31"/>
      <c r="UEM14" s="31"/>
      <c r="UEN14" s="31"/>
      <c r="UEO14" s="31"/>
      <c r="UEP14" s="31"/>
      <c r="UEQ14" s="31"/>
      <c r="UER14" s="31"/>
      <c r="UES14" s="31"/>
      <c r="UET14" s="31"/>
      <c r="UEU14" s="31"/>
      <c r="UEV14" s="31"/>
      <c r="UEW14" s="31"/>
      <c r="UEX14" s="31"/>
      <c r="UEY14" s="31"/>
      <c r="UEZ14" s="31"/>
      <c r="UFA14" s="31"/>
      <c r="UFB14" s="31"/>
      <c r="UFC14" s="31"/>
      <c r="UFD14" s="31"/>
      <c r="UFE14" s="31"/>
      <c r="UFF14" s="31"/>
      <c r="UFG14" s="31"/>
      <c r="UFH14" s="31"/>
      <c r="UFI14" s="31"/>
      <c r="UFJ14" s="31"/>
      <c r="UFK14" s="31"/>
      <c r="UFL14" s="31"/>
      <c r="UFM14" s="31"/>
      <c r="UFN14" s="31"/>
      <c r="UFO14" s="31"/>
      <c r="UFP14" s="31"/>
      <c r="UFQ14" s="31"/>
      <c r="UFR14" s="31"/>
      <c r="UFS14" s="31"/>
      <c r="UFT14" s="31"/>
      <c r="UFU14" s="31"/>
      <c r="UFV14" s="31"/>
      <c r="UFW14" s="31"/>
      <c r="UFX14" s="31"/>
      <c r="UFY14" s="31"/>
      <c r="UFZ14" s="31"/>
      <c r="UGA14" s="31"/>
      <c r="UGB14" s="31"/>
      <c r="UGC14" s="31"/>
      <c r="UGD14" s="31"/>
      <c r="UGE14" s="31"/>
      <c r="UGF14" s="31"/>
      <c r="UGG14" s="31"/>
      <c r="UGH14" s="31"/>
      <c r="UGI14" s="31"/>
      <c r="UGJ14" s="31"/>
      <c r="UGK14" s="31"/>
      <c r="UGL14" s="31"/>
      <c r="UGM14" s="31"/>
      <c r="UGN14" s="31"/>
      <c r="UGO14" s="31"/>
      <c r="UGP14" s="31"/>
      <c r="UGQ14" s="31"/>
      <c r="UGR14" s="31"/>
      <c r="UGS14" s="31"/>
      <c r="UGT14" s="31"/>
      <c r="UGU14" s="31"/>
      <c r="UGV14" s="31"/>
      <c r="UGW14" s="31"/>
      <c r="UGX14" s="31"/>
      <c r="UGY14" s="31"/>
      <c r="UGZ14" s="31"/>
      <c r="UHA14" s="31"/>
      <c r="UHB14" s="31"/>
      <c r="UHC14" s="31"/>
      <c r="UHD14" s="31"/>
      <c r="UHE14" s="31"/>
      <c r="UHF14" s="31"/>
      <c r="UHG14" s="31"/>
      <c r="UHH14" s="31"/>
      <c r="UHI14" s="31"/>
      <c r="UHJ14" s="31"/>
      <c r="UHK14" s="31"/>
      <c r="UHL14" s="31"/>
      <c r="UHM14" s="31"/>
      <c r="UHN14" s="31"/>
      <c r="UHO14" s="31"/>
      <c r="UHP14" s="31"/>
      <c r="UHQ14" s="31"/>
      <c r="UHR14" s="31"/>
      <c r="UHS14" s="31"/>
      <c r="UHT14" s="31"/>
      <c r="UHU14" s="31"/>
      <c r="UHV14" s="31"/>
      <c r="UHW14" s="31"/>
      <c r="UHX14" s="31"/>
      <c r="UHY14" s="31"/>
      <c r="UHZ14" s="31"/>
      <c r="UIA14" s="31"/>
      <c r="UIB14" s="31"/>
      <c r="UIC14" s="31"/>
      <c r="UID14" s="31"/>
      <c r="UIE14" s="31"/>
      <c r="UIF14" s="31"/>
      <c r="UIG14" s="31"/>
      <c r="UIH14" s="31"/>
      <c r="UII14" s="31"/>
      <c r="UIJ14" s="31"/>
      <c r="UIK14" s="31"/>
      <c r="UIL14" s="31"/>
      <c r="UIM14" s="31"/>
      <c r="UIN14" s="31"/>
      <c r="UIO14" s="31"/>
      <c r="UIP14" s="31"/>
      <c r="UIQ14" s="31"/>
      <c r="UIR14" s="31"/>
      <c r="UIS14" s="31"/>
      <c r="UIT14" s="31"/>
      <c r="UIU14" s="31"/>
      <c r="UIV14" s="31"/>
      <c r="UIW14" s="31"/>
      <c r="UIX14" s="31"/>
      <c r="UIY14" s="31"/>
      <c r="UIZ14" s="31"/>
      <c r="UJA14" s="31"/>
      <c r="UJB14" s="31"/>
      <c r="UJC14" s="31"/>
      <c r="UJD14" s="31"/>
      <c r="UJE14" s="31"/>
      <c r="UJF14" s="31"/>
      <c r="UJG14" s="31"/>
      <c r="UJH14" s="31"/>
      <c r="UJI14" s="31"/>
      <c r="UJJ14" s="31"/>
      <c r="UJK14" s="31"/>
      <c r="UJL14" s="31"/>
      <c r="UJM14" s="31"/>
      <c r="UJN14" s="31"/>
      <c r="UJO14" s="31"/>
      <c r="UJP14" s="31"/>
      <c r="UJQ14" s="31"/>
      <c r="UJR14" s="31"/>
      <c r="UJS14" s="31"/>
      <c r="UJT14" s="31"/>
      <c r="UJU14" s="31"/>
      <c r="UJV14" s="31"/>
      <c r="UJW14" s="31"/>
      <c r="UJX14" s="31"/>
      <c r="UJY14" s="31"/>
      <c r="UJZ14" s="31"/>
      <c r="UKA14" s="31"/>
      <c r="UKB14" s="31"/>
      <c r="UKC14" s="31"/>
      <c r="UKD14" s="31"/>
      <c r="UKE14" s="31"/>
      <c r="UKF14" s="31"/>
      <c r="UKG14" s="31"/>
      <c r="UKH14" s="31"/>
      <c r="UKI14" s="31"/>
      <c r="UKJ14" s="31"/>
      <c r="UKK14" s="31"/>
      <c r="UKL14" s="31"/>
      <c r="UKM14" s="31"/>
      <c r="UKN14" s="31"/>
      <c r="UKO14" s="31"/>
      <c r="UKP14" s="31"/>
      <c r="UKQ14" s="31"/>
      <c r="UKR14" s="31"/>
      <c r="UKS14" s="31"/>
      <c r="UKT14" s="31"/>
      <c r="UKU14" s="31"/>
      <c r="UKV14" s="31"/>
      <c r="UKW14" s="31"/>
      <c r="UKX14" s="31"/>
      <c r="UKY14" s="31"/>
      <c r="UKZ14" s="31"/>
      <c r="ULA14" s="31"/>
      <c r="ULB14" s="31"/>
      <c r="ULC14" s="31"/>
      <c r="ULD14" s="31"/>
      <c r="ULE14" s="31"/>
      <c r="ULF14" s="31"/>
      <c r="ULG14" s="31"/>
      <c r="ULH14" s="31"/>
      <c r="ULI14" s="31"/>
      <c r="ULJ14" s="31"/>
      <c r="ULK14" s="31"/>
      <c r="ULL14" s="31"/>
      <c r="ULM14" s="31"/>
      <c r="ULN14" s="31"/>
      <c r="ULO14" s="31"/>
      <c r="ULP14" s="31"/>
      <c r="ULQ14" s="31"/>
      <c r="ULR14" s="31"/>
      <c r="ULS14" s="31"/>
      <c r="ULT14" s="31"/>
      <c r="ULU14" s="31"/>
      <c r="ULV14" s="31"/>
      <c r="ULW14" s="31"/>
      <c r="ULX14" s="31"/>
      <c r="ULY14" s="31"/>
      <c r="ULZ14" s="31"/>
      <c r="UMA14" s="31"/>
      <c r="UMB14" s="31"/>
      <c r="UMC14" s="31"/>
      <c r="UMD14" s="31"/>
      <c r="UME14" s="31"/>
      <c r="UMF14" s="31"/>
      <c r="UMG14" s="31"/>
      <c r="UMH14" s="31"/>
      <c r="UMI14" s="31"/>
      <c r="UMJ14" s="31"/>
      <c r="UMK14" s="31"/>
      <c r="UML14" s="31"/>
      <c r="UMM14" s="31"/>
      <c r="UMN14" s="31"/>
      <c r="UMO14" s="31"/>
      <c r="UMP14" s="31"/>
      <c r="UMQ14" s="31"/>
      <c r="UMR14" s="31"/>
      <c r="UMS14" s="31"/>
      <c r="UMT14" s="31"/>
      <c r="UMU14" s="31"/>
      <c r="UMV14" s="31"/>
      <c r="UMW14" s="31"/>
      <c r="UMX14" s="31"/>
      <c r="UMY14" s="31"/>
      <c r="UMZ14" s="31"/>
      <c r="UNA14" s="31"/>
      <c r="UNB14" s="31"/>
      <c r="UNC14" s="31"/>
      <c r="UND14" s="31"/>
      <c r="UNE14" s="31"/>
      <c r="UNF14" s="31"/>
      <c r="UNG14" s="31"/>
      <c r="UNH14" s="31"/>
      <c r="UNI14" s="31"/>
      <c r="UNJ14" s="31"/>
      <c r="UNK14" s="31"/>
      <c r="UNL14" s="31"/>
      <c r="UNM14" s="31"/>
      <c r="UNN14" s="31"/>
      <c r="UNO14" s="31"/>
      <c r="UNP14" s="31"/>
      <c r="UNQ14" s="31"/>
      <c r="UNR14" s="31"/>
      <c r="UNS14" s="31"/>
      <c r="UNT14" s="31"/>
      <c r="UNU14" s="31"/>
      <c r="UNV14" s="31"/>
      <c r="UNW14" s="31"/>
      <c r="UNX14" s="31"/>
      <c r="UNY14" s="31"/>
      <c r="UNZ14" s="31"/>
      <c r="UOA14" s="31"/>
      <c r="UOB14" s="31"/>
      <c r="UOC14" s="31"/>
      <c r="UOD14" s="31"/>
      <c r="UOE14" s="31"/>
      <c r="UOF14" s="31"/>
      <c r="UOG14" s="31"/>
      <c r="UOH14" s="31"/>
      <c r="UOI14" s="31"/>
      <c r="UOJ14" s="31"/>
      <c r="UOK14" s="31"/>
      <c r="UOL14" s="31"/>
      <c r="UOM14" s="31"/>
      <c r="UON14" s="31"/>
      <c r="UOO14" s="31"/>
      <c r="UOP14" s="31"/>
      <c r="UOQ14" s="31"/>
      <c r="UOR14" s="31"/>
      <c r="UOS14" s="31"/>
      <c r="UOT14" s="31"/>
      <c r="UOU14" s="31"/>
      <c r="UOV14" s="31"/>
      <c r="UOW14" s="31"/>
      <c r="UOX14" s="31"/>
      <c r="UOY14" s="31"/>
      <c r="UOZ14" s="31"/>
      <c r="UPA14" s="31"/>
      <c r="UPB14" s="31"/>
      <c r="UPC14" s="31"/>
      <c r="UPD14" s="31"/>
      <c r="UPE14" s="31"/>
      <c r="UPF14" s="31"/>
      <c r="UPG14" s="31"/>
      <c r="UPH14" s="31"/>
      <c r="UPI14" s="31"/>
      <c r="UPJ14" s="31"/>
      <c r="UPK14" s="31"/>
      <c r="UPL14" s="31"/>
      <c r="UPM14" s="31"/>
      <c r="UPN14" s="31"/>
      <c r="UPO14" s="31"/>
      <c r="UPP14" s="31"/>
      <c r="UPQ14" s="31"/>
      <c r="UPR14" s="31"/>
      <c r="UPS14" s="31"/>
      <c r="UPT14" s="31"/>
      <c r="UPU14" s="31"/>
      <c r="UPV14" s="31"/>
      <c r="UPW14" s="31"/>
      <c r="UPX14" s="31"/>
      <c r="UPY14" s="31"/>
      <c r="UPZ14" s="31"/>
      <c r="UQA14" s="31"/>
      <c r="UQB14" s="31"/>
      <c r="UQC14" s="31"/>
      <c r="UQD14" s="31"/>
      <c r="UQE14" s="31"/>
      <c r="UQF14" s="31"/>
      <c r="UQG14" s="31"/>
      <c r="UQH14" s="31"/>
      <c r="UQI14" s="31"/>
      <c r="UQJ14" s="31"/>
      <c r="UQK14" s="31"/>
      <c r="UQL14" s="31"/>
      <c r="UQM14" s="31"/>
      <c r="UQN14" s="31"/>
      <c r="UQO14" s="31"/>
      <c r="UQP14" s="31"/>
      <c r="UQQ14" s="31"/>
      <c r="UQR14" s="31"/>
      <c r="UQS14" s="31"/>
      <c r="UQT14" s="31"/>
      <c r="UQU14" s="31"/>
      <c r="UQV14" s="31"/>
      <c r="UQW14" s="31"/>
      <c r="UQX14" s="31"/>
      <c r="UQY14" s="31"/>
      <c r="UQZ14" s="31"/>
      <c r="URA14" s="31"/>
      <c r="URB14" s="31"/>
      <c r="URC14" s="31"/>
      <c r="URD14" s="31"/>
      <c r="URE14" s="31"/>
      <c r="URF14" s="31"/>
      <c r="URG14" s="31"/>
      <c r="URH14" s="31"/>
      <c r="URI14" s="31"/>
      <c r="URJ14" s="31"/>
      <c r="URK14" s="31"/>
      <c r="URL14" s="31"/>
      <c r="URM14" s="31"/>
      <c r="URN14" s="31"/>
      <c r="URO14" s="31"/>
      <c r="URP14" s="31"/>
      <c r="URQ14" s="31"/>
      <c r="URR14" s="31"/>
      <c r="URS14" s="31"/>
      <c r="URT14" s="31"/>
      <c r="URU14" s="31"/>
      <c r="URV14" s="31"/>
      <c r="URW14" s="31"/>
      <c r="URX14" s="31"/>
      <c r="URY14" s="31"/>
      <c r="URZ14" s="31"/>
      <c r="USA14" s="31"/>
      <c r="USB14" s="31"/>
      <c r="USC14" s="31"/>
      <c r="USD14" s="31"/>
      <c r="USE14" s="31"/>
      <c r="USF14" s="31"/>
      <c r="USG14" s="31"/>
      <c r="USH14" s="31"/>
      <c r="USI14" s="31"/>
      <c r="USJ14" s="31"/>
      <c r="USK14" s="31"/>
      <c r="USL14" s="31"/>
      <c r="USM14" s="31"/>
      <c r="USN14" s="31"/>
      <c r="USO14" s="31"/>
      <c r="USP14" s="31"/>
      <c r="USQ14" s="31"/>
      <c r="USR14" s="31"/>
      <c r="USS14" s="31"/>
      <c r="UST14" s="31"/>
      <c r="USU14" s="31"/>
      <c r="USV14" s="31"/>
      <c r="USW14" s="31"/>
      <c r="USX14" s="31"/>
      <c r="USY14" s="31"/>
      <c r="USZ14" s="31"/>
      <c r="UTA14" s="31"/>
      <c r="UTB14" s="31"/>
      <c r="UTC14" s="31"/>
      <c r="UTD14" s="31"/>
      <c r="UTE14" s="31"/>
      <c r="UTF14" s="31"/>
      <c r="UTG14" s="31"/>
      <c r="UTH14" s="31"/>
      <c r="UTI14" s="31"/>
      <c r="UTJ14" s="31"/>
      <c r="UTK14" s="31"/>
      <c r="UTL14" s="31"/>
      <c r="UTM14" s="31"/>
      <c r="UTN14" s="31"/>
      <c r="UTO14" s="31"/>
      <c r="UTP14" s="31"/>
      <c r="UTQ14" s="31"/>
      <c r="UTR14" s="31"/>
      <c r="UTS14" s="31"/>
      <c r="UTT14" s="31"/>
      <c r="UTU14" s="31"/>
      <c r="UTV14" s="31"/>
      <c r="UTW14" s="31"/>
      <c r="UTX14" s="31"/>
      <c r="UTY14" s="31"/>
      <c r="UTZ14" s="31"/>
      <c r="UUA14" s="31"/>
      <c r="UUB14" s="31"/>
      <c r="UUC14" s="31"/>
      <c r="UUD14" s="31"/>
      <c r="UUE14" s="31"/>
      <c r="UUF14" s="31"/>
      <c r="UUG14" s="31"/>
      <c r="UUH14" s="31"/>
      <c r="UUI14" s="31"/>
      <c r="UUJ14" s="31"/>
      <c r="UUK14" s="31"/>
      <c r="UUL14" s="31"/>
      <c r="UUM14" s="31"/>
      <c r="UUN14" s="31"/>
      <c r="UUO14" s="31"/>
      <c r="UUP14" s="31"/>
      <c r="UUQ14" s="31"/>
      <c r="UUR14" s="31"/>
      <c r="UUS14" s="31"/>
      <c r="UUT14" s="31"/>
      <c r="UUU14" s="31"/>
      <c r="UUV14" s="31"/>
      <c r="UUW14" s="31"/>
      <c r="UUX14" s="31"/>
      <c r="UUY14" s="31"/>
      <c r="UUZ14" s="31"/>
      <c r="UVA14" s="31"/>
      <c r="UVB14" s="31"/>
      <c r="UVC14" s="31"/>
      <c r="UVD14" s="31"/>
      <c r="UVE14" s="31"/>
      <c r="UVF14" s="31"/>
      <c r="UVG14" s="31"/>
      <c r="UVH14" s="31"/>
      <c r="UVI14" s="31"/>
      <c r="UVJ14" s="31"/>
      <c r="UVK14" s="31"/>
      <c r="UVL14" s="31"/>
      <c r="UVM14" s="31"/>
      <c r="UVN14" s="31"/>
      <c r="UVO14" s="31"/>
      <c r="UVP14" s="31"/>
      <c r="UVQ14" s="31"/>
      <c r="UVR14" s="31"/>
      <c r="UVS14" s="31"/>
      <c r="UVT14" s="31"/>
      <c r="UVU14" s="31"/>
      <c r="UVV14" s="31"/>
      <c r="UVW14" s="31"/>
      <c r="UVX14" s="31"/>
      <c r="UVY14" s="31"/>
      <c r="UVZ14" s="31"/>
      <c r="UWA14" s="31"/>
      <c r="UWB14" s="31"/>
      <c r="UWC14" s="31"/>
      <c r="UWD14" s="31"/>
      <c r="UWE14" s="31"/>
      <c r="UWF14" s="31"/>
      <c r="UWG14" s="31"/>
      <c r="UWH14" s="31"/>
      <c r="UWI14" s="31"/>
      <c r="UWJ14" s="31"/>
      <c r="UWK14" s="31"/>
      <c r="UWL14" s="31"/>
      <c r="UWM14" s="31"/>
      <c r="UWN14" s="31"/>
      <c r="UWO14" s="31"/>
      <c r="UWP14" s="31"/>
      <c r="UWQ14" s="31"/>
      <c r="UWR14" s="31"/>
      <c r="UWS14" s="31"/>
      <c r="UWT14" s="31"/>
      <c r="UWU14" s="31"/>
      <c r="UWV14" s="31"/>
      <c r="UWW14" s="31"/>
      <c r="UWX14" s="31"/>
      <c r="UWY14" s="31"/>
      <c r="UWZ14" s="31"/>
      <c r="UXA14" s="31"/>
      <c r="UXB14" s="31"/>
      <c r="UXC14" s="31"/>
      <c r="UXD14" s="31"/>
      <c r="UXE14" s="31"/>
      <c r="UXF14" s="31"/>
      <c r="UXG14" s="31"/>
      <c r="UXH14" s="31"/>
      <c r="UXI14" s="31"/>
      <c r="UXJ14" s="31"/>
      <c r="UXK14" s="31"/>
      <c r="UXL14" s="31"/>
      <c r="UXM14" s="31"/>
      <c r="UXN14" s="31"/>
      <c r="UXO14" s="31"/>
      <c r="UXP14" s="31"/>
      <c r="UXQ14" s="31"/>
      <c r="UXR14" s="31"/>
      <c r="UXS14" s="31"/>
      <c r="UXT14" s="31"/>
      <c r="UXU14" s="31"/>
      <c r="UXV14" s="31"/>
      <c r="UXW14" s="31"/>
      <c r="UXX14" s="31"/>
      <c r="UXY14" s="31"/>
      <c r="UXZ14" s="31"/>
      <c r="UYA14" s="31"/>
      <c r="UYB14" s="31"/>
      <c r="UYC14" s="31"/>
      <c r="UYD14" s="31"/>
      <c r="UYE14" s="31"/>
      <c r="UYF14" s="31"/>
      <c r="UYG14" s="31"/>
      <c r="UYH14" s="31"/>
      <c r="UYI14" s="31"/>
      <c r="UYJ14" s="31"/>
      <c r="UYK14" s="31"/>
      <c r="UYL14" s="31"/>
      <c r="UYM14" s="31"/>
      <c r="UYN14" s="31"/>
      <c r="UYO14" s="31"/>
      <c r="UYP14" s="31"/>
      <c r="UYQ14" s="31"/>
      <c r="UYR14" s="31"/>
      <c r="UYS14" s="31"/>
      <c r="UYT14" s="31"/>
      <c r="UYU14" s="31"/>
      <c r="UYV14" s="31"/>
      <c r="UYW14" s="31"/>
      <c r="UYX14" s="31"/>
      <c r="UYY14" s="31"/>
      <c r="UYZ14" s="31"/>
      <c r="UZA14" s="31"/>
      <c r="UZB14" s="31"/>
      <c r="UZC14" s="31"/>
      <c r="UZD14" s="31"/>
      <c r="UZE14" s="31"/>
      <c r="UZF14" s="31"/>
      <c r="UZG14" s="31"/>
      <c r="UZH14" s="31"/>
      <c r="UZI14" s="31"/>
      <c r="UZJ14" s="31"/>
      <c r="UZK14" s="31"/>
      <c r="UZL14" s="31"/>
      <c r="UZM14" s="31"/>
      <c r="UZN14" s="31"/>
      <c r="UZO14" s="31"/>
      <c r="UZP14" s="31"/>
      <c r="UZQ14" s="31"/>
      <c r="UZR14" s="31"/>
      <c r="UZS14" s="31"/>
      <c r="UZT14" s="31"/>
      <c r="UZU14" s="31"/>
      <c r="UZV14" s="31"/>
      <c r="UZW14" s="31"/>
      <c r="UZX14" s="31"/>
      <c r="UZY14" s="31"/>
      <c r="UZZ14" s="31"/>
      <c r="VAA14" s="31"/>
      <c r="VAB14" s="31"/>
      <c r="VAC14" s="31"/>
      <c r="VAD14" s="31"/>
      <c r="VAE14" s="31"/>
      <c r="VAF14" s="31"/>
      <c r="VAG14" s="31"/>
      <c r="VAH14" s="31"/>
      <c r="VAI14" s="31"/>
      <c r="VAJ14" s="31"/>
      <c r="VAK14" s="31"/>
      <c r="VAL14" s="31"/>
      <c r="VAM14" s="31"/>
      <c r="VAN14" s="31"/>
      <c r="VAO14" s="31"/>
      <c r="VAP14" s="31"/>
      <c r="VAQ14" s="31"/>
      <c r="VAR14" s="31"/>
      <c r="VAS14" s="31"/>
      <c r="VAT14" s="31"/>
      <c r="VAU14" s="31"/>
      <c r="VAV14" s="31"/>
      <c r="VAW14" s="31"/>
      <c r="VAX14" s="31"/>
      <c r="VAY14" s="31"/>
      <c r="VAZ14" s="31"/>
      <c r="VBA14" s="31"/>
      <c r="VBB14" s="31"/>
      <c r="VBC14" s="31"/>
      <c r="VBD14" s="31"/>
      <c r="VBE14" s="31"/>
      <c r="VBF14" s="31"/>
      <c r="VBG14" s="31"/>
      <c r="VBH14" s="31"/>
      <c r="VBI14" s="31"/>
      <c r="VBJ14" s="31"/>
      <c r="VBK14" s="31"/>
      <c r="VBL14" s="31"/>
      <c r="VBM14" s="31"/>
      <c r="VBN14" s="31"/>
      <c r="VBO14" s="31"/>
      <c r="VBP14" s="31"/>
      <c r="VBQ14" s="31"/>
      <c r="VBR14" s="31"/>
      <c r="VBS14" s="31"/>
      <c r="VBT14" s="31"/>
      <c r="VBU14" s="31"/>
      <c r="VBV14" s="31"/>
      <c r="VBW14" s="31"/>
      <c r="VBX14" s="31"/>
      <c r="VBY14" s="31"/>
      <c r="VBZ14" s="31"/>
      <c r="VCA14" s="31"/>
      <c r="VCB14" s="31"/>
      <c r="VCC14" s="31"/>
      <c r="VCD14" s="31"/>
      <c r="VCE14" s="31"/>
      <c r="VCF14" s="31"/>
      <c r="VCG14" s="31"/>
      <c r="VCH14" s="31"/>
      <c r="VCI14" s="31"/>
      <c r="VCJ14" s="31"/>
      <c r="VCK14" s="31"/>
      <c r="VCL14" s="31"/>
      <c r="VCM14" s="31"/>
      <c r="VCN14" s="31"/>
      <c r="VCO14" s="31"/>
      <c r="VCP14" s="31"/>
      <c r="VCQ14" s="31"/>
      <c r="VCR14" s="31"/>
      <c r="VCS14" s="31"/>
      <c r="VCT14" s="31"/>
      <c r="VCU14" s="31"/>
      <c r="VCV14" s="31"/>
      <c r="VCW14" s="31"/>
      <c r="VCX14" s="31"/>
      <c r="VCY14" s="31"/>
      <c r="VCZ14" s="31"/>
      <c r="VDA14" s="31"/>
      <c r="VDB14" s="31"/>
      <c r="VDC14" s="31"/>
      <c r="VDD14" s="31"/>
      <c r="VDE14" s="31"/>
      <c r="VDF14" s="31"/>
      <c r="VDG14" s="31"/>
      <c r="VDH14" s="31"/>
      <c r="VDI14" s="31"/>
      <c r="VDJ14" s="31"/>
      <c r="VDK14" s="31"/>
      <c r="VDL14" s="31"/>
      <c r="VDM14" s="31"/>
      <c r="VDN14" s="31"/>
      <c r="VDO14" s="31"/>
      <c r="VDP14" s="31"/>
      <c r="VDQ14" s="31"/>
      <c r="VDR14" s="31"/>
      <c r="VDS14" s="31"/>
      <c r="VDT14" s="31"/>
      <c r="VDU14" s="31"/>
      <c r="VDV14" s="31"/>
      <c r="VDW14" s="31"/>
      <c r="VDX14" s="31"/>
      <c r="VDY14" s="31"/>
      <c r="VDZ14" s="31"/>
      <c r="VEA14" s="31"/>
      <c r="VEB14" s="31"/>
      <c r="VEC14" s="31"/>
      <c r="VED14" s="31"/>
      <c r="VEE14" s="31"/>
      <c r="VEF14" s="31"/>
      <c r="VEG14" s="31"/>
      <c r="VEH14" s="31"/>
      <c r="VEI14" s="31"/>
      <c r="VEJ14" s="31"/>
      <c r="VEK14" s="31"/>
      <c r="VEL14" s="31"/>
      <c r="VEM14" s="31"/>
      <c r="VEN14" s="31"/>
      <c r="VEO14" s="31"/>
      <c r="VEP14" s="31"/>
      <c r="VEQ14" s="31"/>
      <c r="VER14" s="31"/>
      <c r="VES14" s="31"/>
      <c r="VET14" s="31"/>
      <c r="VEU14" s="31"/>
      <c r="VEV14" s="31"/>
      <c r="VEW14" s="31"/>
      <c r="VEX14" s="31"/>
      <c r="VEY14" s="31"/>
      <c r="VEZ14" s="31"/>
      <c r="VFA14" s="31"/>
      <c r="VFB14" s="31"/>
      <c r="VFC14" s="31"/>
      <c r="VFD14" s="31"/>
      <c r="VFE14" s="31"/>
      <c r="VFF14" s="31"/>
      <c r="VFG14" s="31"/>
      <c r="VFH14" s="31"/>
      <c r="VFI14" s="31"/>
      <c r="VFJ14" s="31"/>
      <c r="VFK14" s="31"/>
      <c r="VFL14" s="31"/>
      <c r="VFM14" s="31"/>
      <c r="VFN14" s="31"/>
      <c r="VFO14" s="31"/>
      <c r="VFP14" s="31"/>
      <c r="VFQ14" s="31"/>
      <c r="VFR14" s="31"/>
      <c r="VFS14" s="31"/>
      <c r="VFT14" s="31"/>
      <c r="VFU14" s="31"/>
      <c r="VFV14" s="31"/>
      <c r="VFW14" s="31"/>
      <c r="VFX14" s="31"/>
      <c r="VFY14" s="31"/>
      <c r="VFZ14" s="31"/>
      <c r="VGA14" s="31"/>
      <c r="VGB14" s="31"/>
      <c r="VGC14" s="31"/>
      <c r="VGD14" s="31"/>
      <c r="VGE14" s="31"/>
      <c r="VGF14" s="31"/>
      <c r="VGG14" s="31"/>
      <c r="VGH14" s="31"/>
      <c r="VGI14" s="31"/>
      <c r="VGJ14" s="31"/>
      <c r="VGK14" s="31"/>
      <c r="VGL14" s="31"/>
      <c r="VGM14" s="31"/>
      <c r="VGN14" s="31"/>
      <c r="VGO14" s="31"/>
      <c r="VGP14" s="31"/>
      <c r="VGQ14" s="31"/>
      <c r="VGR14" s="31"/>
      <c r="VGS14" s="31"/>
      <c r="VGT14" s="31"/>
      <c r="VGU14" s="31"/>
      <c r="VGV14" s="31"/>
      <c r="VGW14" s="31"/>
      <c r="VGX14" s="31"/>
      <c r="VGY14" s="31"/>
      <c r="VGZ14" s="31"/>
      <c r="VHA14" s="31"/>
      <c r="VHB14" s="31"/>
      <c r="VHC14" s="31"/>
      <c r="VHD14" s="31"/>
      <c r="VHE14" s="31"/>
      <c r="VHF14" s="31"/>
      <c r="VHG14" s="31"/>
      <c r="VHH14" s="31"/>
      <c r="VHI14" s="31"/>
      <c r="VHJ14" s="31"/>
      <c r="VHK14" s="31"/>
      <c r="VHL14" s="31"/>
      <c r="VHM14" s="31"/>
      <c r="VHN14" s="31"/>
      <c r="VHO14" s="31"/>
      <c r="VHP14" s="31"/>
      <c r="VHQ14" s="31"/>
      <c r="VHR14" s="31"/>
      <c r="VHS14" s="31"/>
      <c r="VHT14" s="31"/>
      <c r="VHU14" s="31"/>
      <c r="VHV14" s="31"/>
      <c r="VHW14" s="31"/>
      <c r="VHX14" s="31"/>
      <c r="VHY14" s="31"/>
      <c r="VHZ14" s="31"/>
      <c r="VIA14" s="31"/>
      <c r="VIB14" s="31"/>
      <c r="VIC14" s="31"/>
      <c r="VID14" s="31"/>
      <c r="VIE14" s="31"/>
      <c r="VIF14" s="31"/>
      <c r="VIG14" s="31"/>
      <c r="VIH14" s="31"/>
      <c r="VII14" s="31"/>
      <c r="VIJ14" s="31"/>
      <c r="VIK14" s="31"/>
      <c r="VIL14" s="31"/>
      <c r="VIM14" s="31"/>
      <c r="VIN14" s="31"/>
      <c r="VIO14" s="31"/>
      <c r="VIP14" s="31"/>
      <c r="VIQ14" s="31"/>
      <c r="VIR14" s="31"/>
      <c r="VIS14" s="31"/>
      <c r="VIT14" s="31"/>
      <c r="VIU14" s="31"/>
      <c r="VIV14" s="31"/>
      <c r="VIW14" s="31"/>
      <c r="VIX14" s="31"/>
      <c r="VIY14" s="31"/>
      <c r="VIZ14" s="31"/>
      <c r="VJA14" s="31"/>
      <c r="VJB14" s="31"/>
      <c r="VJC14" s="31"/>
      <c r="VJD14" s="31"/>
      <c r="VJE14" s="31"/>
      <c r="VJF14" s="31"/>
      <c r="VJG14" s="31"/>
      <c r="VJH14" s="31"/>
      <c r="VJI14" s="31"/>
      <c r="VJJ14" s="31"/>
      <c r="VJK14" s="31"/>
      <c r="VJL14" s="31"/>
      <c r="VJM14" s="31"/>
      <c r="VJN14" s="31"/>
      <c r="VJO14" s="31"/>
      <c r="VJP14" s="31"/>
      <c r="VJQ14" s="31"/>
      <c r="VJR14" s="31"/>
      <c r="VJS14" s="31"/>
      <c r="VJT14" s="31"/>
      <c r="VJU14" s="31"/>
      <c r="VJV14" s="31"/>
      <c r="VJW14" s="31"/>
      <c r="VJX14" s="31"/>
      <c r="VJY14" s="31"/>
      <c r="VJZ14" s="31"/>
      <c r="VKA14" s="31"/>
      <c r="VKB14" s="31"/>
      <c r="VKC14" s="31"/>
      <c r="VKD14" s="31"/>
      <c r="VKE14" s="31"/>
      <c r="VKF14" s="31"/>
      <c r="VKG14" s="31"/>
      <c r="VKH14" s="31"/>
      <c r="VKI14" s="31"/>
      <c r="VKJ14" s="31"/>
      <c r="VKK14" s="31"/>
      <c r="VKL14" s="31"/>
      <c r="VKM14" s="31"/>
      <c r="VKN14" s="31"/>
      <c r="VKO14" s="31"/>
      <c r="VKP14" s="31"/>
      <c r="VKQ14" s="31"/>
      <c r="VKR14" s="31"/>
      <c r="VKS14" s="31"/>
      <c r="VKT14" s="31"/>
      <c r="VKU14" s="31"/>
      <c r="VKV14" s="31"/>
      <c r="VKW14" s="31"/>
      <c r="VKX14" s="31"/>
      <c r="VKY14" s="31"/>
      <c r="VKZ14" s="31"/>
      <c r="VLA14" s="31"/>
      <c r="VLB14" s="31"/>
      <c r="VLC14" s="31"/>
      <c r="VLD14" s="31"/>
      <c r="VLE14" s="31"/>
      <c r="VLF14" s="31"/>
      <c r="VLG14" s="31"/>
      <c r="VLH14" s="31"/>
      <c r="VLI14" s="31"/>
      <c r="VLJ14" s="31"/>
      <c r="VLK14" s="31"/>
      <c r="VLL14" s="31"/>
      <c r="VLM14" s="31"/>
      <c r="VLN14" s="31"/>
      <c r="VLO14" s="31"/>
      <c r="VLP14" s="31"/>
      <c r="VLQ14" s="31"/>
      <c r="VLR14" s="31"/>
      <c r="VLS14" s="31"/>
      <c r="VLT14" s="31"/>
      <c r="VLU14" s="31"/>
      <c r="VLV14" s="31"/>
      <c r="VLW14" s="31"/>
      <c r="VLX14" s="31"/>
      <c r="VLY14" s="31"/>
      <c r="VLZ14" s="31"/>
      <c r="VMA14" s="31"/>
      <c r="VMB14" s="31"/>
      <c r="VMC14" s="31"/>
      <c r="VMD14" s="31"/>
      <c r="VME14" s="31"/>
      <c r="VMF14" s="31"/>
      <c r="VMG14" s="31"/>
      <c r="VMH14" s="31"/>
      <c r="VMI14" s="31"/>
      <c r="VMJ14" s="31"/>
      <c r="VMK14" s="31"/>
      <c r="VML14" s="31"/>
      <c r="VMM14" s="31"/>
      <c r="VMN14" s="31"/>
      <c r="VMO14" s="31"/>
      <c r="VMP14" s="31"/>
      <c r="VMQ14" s="31"/>
      <c r="VMR14" s="31"/>
      <c r="VMS14" s="31"/>
      <c r="VMT14" s="31"/>
      <c r="VMU14" s="31"/>
      <c r="VMV14" s="31"/>
      <c r="VMW14" s="31"/>
      <c r="VMX14" s="31"/>
      <c r="VMY14" s="31"/>
      <c r="VMZ14" s="31"/>
      <c r="VNA14" s="31"/>
      <c r="VNB14" s="31"/>
      <c r="VNC14" s="31"/>
      <c r="VND14" s="31"/>
      <c r="VNE14" s="31"/>
      <c r="VNF14" s="31"/>
      <c r="VNG14" s="31"/>
      <c r="VNH14" s="31"/>
      <c r="VNI14" s="31"/>
      <c r="VNJ14" s="31"/>
      <c r="VNK14" s="31"/>
      <c r="VNL14" s="31"/>
      <c r="VNM14" s="31"/>
      <c r="VNN14" s="31"/>
      <c r="VNO14" s="31"/>
      <c r="VNP14" s="31"/>
      <c r="VNQ14" s="31"/>
      <c r="VNR14" s="31"/>
      <c r="VNS14" s="31"/>
      <c r="VNT14" s="31"/>
      <c r="VNU14" s="31"/>
      <c r="VNV14" s="31"/>
      <c r="VNW14" s="31"/>
      <c r="VNX14" s="31"/>
      <c r="VNY14" s="31"/>
      <c r="VNZ14" s="31"/>
      <c r="VOA14" s="31"/>
      <c r="VOB14" s="31"/>
      <c r="VOC14" s="31"/>
      <c r="VOD14" s="31"/>
      <c r="VOE14" s="31"/>
      <c r="VOF14" s="31"/>
      <c r="VOG14" s="31"/>
      <c r="VOH14" s="31"/>
      <c r="VOI14" s="31"/>
      <c r="VOJ14" s="31"/>
      <c r="VOK14" s="31"/>
      <c r="VOL14" s="31"/>
      <c r="VOM14" s="31"/>
      <c r="VON14" s="31"/>
      <c r="VOO14" s="31"/>
      <c r="VOP14" s="31"/>
      <c r="VOQ14" s="31"/>
      <c r="VOR14" s="31"/>
      <c r="VOS14" s="31"/>
      <c r="VOT14" s="31"/>
      <c r="VOU14" s="31"/>
      <c r="VOV14" s="31"/>
      <c r="VOW14" s="31"/>
      <c r="VOX14" s="31"/>
      <c r="VOY14" s="31"/>
      <c r="VOZ14" s="31"/>
      <c r="VPA14" s="31"/>
      <c r="VPB14" s="31"/>
      <c r="VPC14" s="31"/>
      <c r="VPD14" s="31"/>
      <c r="VPE14" s="31"/>
      <c r="VPF14" s="31"/>
      <c r="VPG14" s="31"/>
      <c r="VPH14" s="31"/>
      <c r="VPI14" s="31"/>
      <c r="VPJ14" s="31"/>
      <c r="VPK14" s="31"/>
      <c r="VPL14" s="31"/>
      <c r="VPM14" s="31"/>
      <c r="VPN14" s="31"/>
      <c r="VPO14" s="31"/>
      <c r="VPP14" s="31"/>
      <c r="VPQ14" s="31"/>
      <c r="VPR14" s="31"/>
      <c r="VPS14" s="31"/>
      <c r="VPT14" s="31"/>
      <c r="VPU14" s="31"/>
      <c r="VPV14" s="31"/>
      <c r="VPW14" s="31"/>
      <c r="VPX14" s="31"/>
      <c r="VPY14" s="31"/>
      <c r="VPZ14" s="31"/>
      <c r="VQA14" s="31"/>
      <c r="VQB14" s="31"/>
      <c r="VQC14" s="31"/>
      <c r="VQD14" s="31"/>
      <c r="VQE14" s="31"/>
      <c r="VQF14" s="31"/>
      <c r="VQG14" s="31"/>
      <c r="VQH14" s="31"/>
      <c r="VQI14" s="31"/>
      <c r="VQJ14" s="31"/>
      <c r="VQK14" s="31"/>
      <c r="VQL14" s="31"/>
      <c r="VQM14" s="31"/>
      <c r="VQN14" s="31"/>
      <c r="VQO14" s="31"/>
      <c r="VQP14" s="31"/>
      <c r="VQQ14" s="31"/>
      <c r="VQR14" s="31"/>
      <c r="VQS14" s="31"/>
      <c r="VQT14" s="31"/>
      <c r="VQU14" s="31"/>
      <c r="VQV14" s="31"/>
      <c r="VQW14" s="31"/>
      <c r="VQX14" s="31"/>
      <c r="VQY14" s="31"/>
      <c r="VQZ14" s="31"/>
      <c r="VRA14" s="31"/>
      <c r="VRB14" s="31"/>
      <c r="VRC14" s="31"/>
      <c r="VRD14" s="31"/>
      <c r="VRE14" s="31"/>
      <c r="VRF14" s="31"/>
      <c r="VRG14" s="31"/>
      <c r="VRH14" s="31"/>
      <c r="VRI14" s="31"/>
      <c r="VRJ14" s="31"/>
      <c r="VRK14" s="31"/>
      <c r="VRL14" s="31"/>
      <c r="VRM14" s="31"/>
      <c r="VRN14" s="31"/>
      <c r="VRO14" s="31"/>
      <c r="VRP14" s="31"/>
      <c r="VRQ14" s="31"/>
      <c r="VRR14" s="31"/>
      <c r="VRS14" s="31"/>
      <c r="VRT14" s="31"/>
      <c r="VRU14" s="31"/>
      <c r="VRV14" s="31"/>
      <c r="VRW14" s="31"/>
      <c r="VRX14" s="31"/>
      <c r="VRY14" s="31"/>
      <c r="VRZ14" s="31"/>
      <c r="VSA14" s="31"/>
      <c r="VSB14" s="31"/>
      <c r="VSC14" s="31"/>
      <c r="VSD14" s="31"/>
      <c r="VSE14" s="31"/>
      <c r="VSF14" s="31"/>
      <c r="VSG14" s="31"/>
      <c r="VSH14" s="31"/>
      <c r="VSI14" s="31"/>
      <c r="VSJ14" s="31"/>
      <c r="VSK14" s="31"/>
      <c r="VSL14" s="31"/>
      <c r="VSM14" s="31"/>
      <c r="VSN14" s="31"/>
      <c r="VSO14" s="31"/>
      <c r="VSP14" s="31"/>
      <c r="VSQ14" s="31"/>
      <c r="VSR14" s="31"/>
      <c r="VSS14" s="31"/>
      <c r="VST14" s="31"/>
      <c r="VSU14" s="31"/>
      <c r="VSV14" s="31"/>
      <c r="VSW14" s="31"/>
      <c r="VSX14" s="31"/>
      <c r="VSY14" s="31"/>
      <c r="VSZ14" s="31"/>
      <c r="VTA14" s="31"/>
      <c r="VTB14" s="31"/>
      <c r="VTC14" s="31"/>
      <c r="VTD14" s="31"/>
      <c r="VTE14" s="31"/>
      <c r="VTF14" s="31"/>
      <c r="VTG14" s="31"/>
      <c r="VTH14" s="31"/>
      <c r="VTI14" s="31"/>
      <c r="VTJ14" s="31"/>
      <c r="VTK14" s="31"/>
      <c r="VTL14" s="31"/>
      <c r="VTM14" s="31"/>
      <c r="VTN14" s="31"/>
      <c r="VTO14" s="31"/>
      <c r="VTP14" s="31"/>
      <c r="VTQ14" s="31"/>
      <c r="VTR14" s="31"/>
      <c r="VTS14" s="31"/>
      <c r="VTT14" s="31"/>
      <c r="VTU14" s="31"/>
      <c r="VTV14" s="31"/>
      <c r="VTW14" s="31"/>
      <c r="VTX14" s="31"/>
      <c r="VTY14" s="31"/>
      <c r="VTZ14" s="31"/>
      <c r="VUA14" s="31"/>
      <c r="VUB14" s="31"/>
      <c r="VUC14" s="31"/>
      <c r="VUD14" s="31"/>
      <c r="VUE14" s="31"/>
      <c r="VUF14" s="31"/>
      <c r="VUG14" s="31"/>
      <c r="VUH14" s="31"/>
      <c r="VUI14" s="31"/>
      <c r="VUJ14" s="31"/>
      <c r="VUK14" s="31"/>
      <c r="VUL14" s="31"/>
      <c r="VUM14" s="31"/>
      <c r="VUN14" s="31"/>
      <c r="VUO14" s="31"/>
      <c r="VUP14" s="31"/>
      <c r="VUQ14" s="31"/>
      <c r="VUR14" s="31"/>
      <c r="VUS14" s="31"/>
      <c r="VUT14" s="31"/>
      <c r="VUU14" s="31"/>
      <c r="VUV14" s="31"/>
      <c r="VUW14" s="31"/>
      <c r="VUX14" s="31"/>
      <c r="VUY14" s="31"/>
      <c r="VUZ14" s="31"/>
      <c r="VVA14" s="31"/>
      <c r="VVB14" s="31"/>
      <c r="VVC14" s="31"/>
      <c r="VVD14" s="31"/>
      <c r="VVE14" s="31"/>
      <c r="VVF14" s="31"/>
      <c r="VVG14" s="31"/>
      <c r="VVH14" s="31"/>
      <c r="VVI14" s="31"/>
      <c r="VVJ14" s="31"/>
      <c r="VVK14" s="31"/>
      <c r="VVL14" s="31"/>
      <c r="VVM14" s="31"/>
      <c r="VVN14" s="31"/>
      <c r="VVO14" s="31"/>
      <c r="VVP14" s="31"/>
      <c r="VVQ14" s="31"/>
      <c r="VVR14" s="31"/>
      <c r="VVS14" s="31"/>
      <c r="VVT14" s="31"/>
      <c r="VVU14" s="31"/>
      <c r="VVV14" s="31"/>
      <c r="VVW14" s="31"/>
      <c r="VVX14" s="31"/>
      <c r="VVY14" s="31"/>
      <c r="VVZ14" s="31"/>
      <c r="VWA14" s="31"/>
      <c r="VWB14" s="31"/>
      <c r="VWC14" s="31"/>
      <c r="VWD14" s="31"/>
      <c r="VWE14" s="31"/>
      <c r="VWF14" s="31"/>
      <c r="VWG14" s="31"/>
      <c r="VWH14" s="31"/>
      <c r="VWI14" s="31"/>
      <c r="VWJ14" s="31"/>
      <c r="VWK14" s="31"/>
      <c r="VWL14" s="31"/>
      <c r="VWM14" s="31"/>
      <c r="VWN14" s="31"/>
      <c r="VWO14" s="31"/>
      <c r="VWP14" s="31"/>
      <c r="VWQ14" s="31"/>
      <c r="VWR14" s="31"/>
      <c r="VWS14" s="31"/>
      <c r="VWT14" s="31"/>
      <c r="VWU14" s="31"/>
      <c r="VWV14" s="31"/>
      <c r="VWW14" s="31"/>
      <c r="VWX14" s="31"/>
      <c r="VWY14" s="31"/>
      <c r="VWZ14" s="31"/>
      <c r="VXA14" s="31"/>
      <c r="VXB14" s="31"/>
      <c r="VXC14" s="31"/>
      <c r="VXD14" s="31"/>
      <c r="VXE14" s="31"/>
      <c r="VXF14" s="31"/>
      <c r="VXG14" s="31"/>
      <c r="VXH14" s="31"/>
      <c r="VXI14" s="31"/>
      <c r="VXJ14" s="31"/>
      <c r="VXK14" s="31"/>
      <c r="VXL14" s="31"/>
      <c r="VXM14" s="31"/>
      <c r="VXN14" s="31"/>
      <c r="VXO14" s="31"/>
      <c r="VXP14" s="31"/>
      <c r="VXQ14" s="31"/>
      <c r="VXR14" s="31"/>
      <c r="VXS14" s="31"/>
      <c r="VXT14" s="31"/>
      <c r="VXU14" s="31"/>
      <c r="VXV14" s="31"/>
      <c r="VXW14" s="31"/>
      <c r="VXX14" s="31"/>
      <c r="VXY14" s="31"/>
      <c r="VXZ14" s="31"/>
      <c r="VYA14" s="31"/>
      <c r="VYB14" s="31"/>
      <c r="VYC14" s="31"/>
      <c r="VYD14" s="31"/>
      <c r="VYE14" s="31"/>
      <c r="VYF14" s="31"/>
      <c r="VYG14" s="31"/>
      <c r="VYH14" s="31"/>
      <c r="VYI14" s="31"/>
      <c r="VYJ14" s="31"/>
      <c r="VYK14" s="31"/>
      <c r="VYL14" s="31"/>
      <c r="VYM14" s="31"/>
      <c r="VYN14" s="31"/>
      <c r="VYO14" s="31"/>
      <c r="VYP14" s="31"/>
      <c r="VYQ14" s="31"/>
      <c r="VYR14" s="31"/>
      <c r="VYS14" s="31"/>
      <c r="VYT14" s="31"/>
      <c r="VYU14" s="31"/>
      <c r="VYV14" s="31"/>
      <c r="VYW14" s="31"/>
      <c r="VYX14" s="31"/>
      <c r="VYY14" s="31"/>
      <c r="VYZ14" s="31"/>
      <c r="VZA14" s="31"/>
      <c r="VZB14" s="31"/>
      <c r="VZC14" s="31"/>
      <c r="VZD14" s="31"/>
      <c r="VZE14" s="31"/>
      <c r="VZF14" s="31"/>
      <c r="VZG14" s="31"/>
      <c r="VZH14" s="31"/>
      <c r="VZI14" s="31"/>
      <c r="VZJ14" s="31"/>
      <c r="VZK14" s="31"/>
      <c r="VZL14" s="31"/>
      <c r="VZM14" s="31"/>
      <c r="VZN14" s="31"/>
      <c r="VZO14" s="31"/>
      <c r="VZP14" s="31"/>
      <c r="VZQ14" s="31"/>
      <c r="VZR14" s="31"/>
      <c r="VZS14" s="31"/>
      <c r="VZT14" s="31"/>
      <c r="VZU14" s="31"/>
      <c r="VZV14" s="31"/>
      <c r="VZW14" s="31"/>
      <c r="VZX14" s="31"/>
      <c r="VZY14" s="31"/>
      <c r="VZZ14" s="31"/>
      <c r="WAA14" s="31"/>
      <c r="WAB14" s="31"/>
      <c r="WAC14" s="31"/>
      <c r="WAD14" s="31"/>
      <c r="WAE14" s="31"/>
      <c r="WAF14" s="31"/>
      <c r="WAG14" s="31"/>
      <c r="WAH14" s="31"/>
      <c r="WAI14" s="31"/>
      <c r="WAJ14" s="31"/>
      <c r="WAK14" s="31"/>
      <c r="WAL14" s="31"/>
      <c r="WAM14" s="31"/>
      <c r="WAN14" s="31"/>
      <c r="WAO14" s="31"/>
      <c r="WAP14" s="31"/>
      <c r="WAQ14" s="31"/>
      <c r="WAR14" s="31"/>
      <c r="WAS14" s="31"/>
      <c r="WAT14" s="31"/>
      <c r="WAU14" s="31"/>
      <c r="WAV14" s="31"/>
      <c r="WAW14" s="31"/>
      <c r="WAX14" s="31"/>
      <c r="WAY14" s="31"/>
      <c r="WAZ14" s="31"/>
      <c r="WBA14" s="31"/>
      <c r="WBB14" s="31"/>
      <c r="WBC14" s="31"/>
      <c r="WBD14" s="31"/>
      <c r="WBE14" s="31"/>
      <c r="WBF14" s="31"/>
      <c r="WBG14" s="31"/>
      <c r="WBH14" s="31"/>
      <c r="WBI14" s="31"/>
      <c r="WBJ14" s="31"/>
      <c r="WBK14" s="31"/>
      <c r="WBL14" s="31"/>
      <c r="WBM14" s="31"/>
      <c r="WBN14" s="31"/>
      <c r="WBO14" s="31"/>
      <c r="WBP14" s="31"/>
      <c r="WBQ14" s="31"/>
      <c r="WBR14" s="31"/>
      <c r="WBS14" s="31"/>
      <c r="WBT14" s="31"/>
      <c r="WBU14" s="31"/>
      <c r="WBV14" s="31"/>
      <c r="WBW14" s="31"/>
      <c r="WBX14" s="31"/>
      <c r="WBY14" s="31"/>
      <c r="WBZ14" s="31"/>
      <c r="WCA14" s="31"/>
      <c r="WCB14" s="31"/>
      <c r="WCC14" s="31"/>
      <c r="WCD14" s="31"/>
      <c r="WCE14" s="31"/>
      <c r="WCF14" s="31"/>
      <c r="WCG14" s="31"/>
      <c r="WCH14" s="31"/>
      <c r="WCI14" s="31"/>
      <c r="WCJ14" s="31"/>
      <c r="WCK14" s="31"/>
      <c r="WCL14" s="31"/>
      <c r="WCM14" s="31"/>
      <c r="WCN14" s="31"/>
      <c r="WCO14" s="31"/>
      <c r="WCP14" s="31"/>
      <c r="WCQ14" s="31"/>
      <c r="WCR14" s="31"/>
      <c r="WCS14" s="31"/>
      <c r="WCT14" s="31"/>
      <c r="WCU14" s="31"/>
      <c r="WCV14" s="31"/>
      <c r="WCW14" s="31"/>
      <c r="WCX14" s="31"/>
      <c r="WCY14" s="31"/>
      <c r="WCZ14" s="31"/>
      <c r="WDA14" s="31"/>
      <c r="WDB14" s="31"/>
      <c r="WDC14" s="31"/>
      <c r="WDD14" s="31"/>
      <c r="WDE14" s="31"/>
      <c r="WDF14" s="31"/>
      <c r="WDG14" s="31"/>
      <c r="WDH14" s="31"/>
      <c r="WDI14" s="31"/>
      <c r="WDJ14" s="31"/>
      <c r="WDK14" s="31"/>
      <c r="WDL14" s="31"/>
      <c r="WDM14" s="31"/>
      <c r="WDN14" s="31"/>
      <c r="WDO14" s="31"/>
      <c r="WDP14" s="31"/>
      <c r="WDQ14" s="31"/>
      <c r="WDR14" s="31"/>
      <c r="WDS14" s="31"/>
      <c r="WDT14" s="31"/>
      <c r="WDU14" s="31"/>
      <c r="WDV14" s="31"/>
      <c r="WDW14" s="31"/>
      <c r="WDX14" s="31"/>
      <c r="WDY14" s="31"/>
      <c r="WDZ14" s="31"/>
      <c r="WEA14" s="31"/>
      <c r="WEB14" s="31"/>
      <c r="WEC14" s="31"/>
      <c r="WED14" s="31"/>
      <c r="WEE14" s="31"/>
      <c r="WEF14" s="31"/>
      <c r="WEG14" s="31"/>
      <c r="WEH14" s="31"/>
      <c r="WEI14" s="31"/>
      <c r="WEJ14" s="31"/>
      <c r="WEK14" s="31"/>
      <c r="WEL14" s="31"/>
      <c r="WEM14" s="31"/>
      <c r="WEN14" s="31"/>
      <c r="WEO14" s="31"/>
      <c r="WEP14" s="31"/>
      <c r="WEQ14" s="31"/>
      <c r="WER14" s="31"/>
      <c r="WES14" s="31"/>
      <c r="WET14" s="31"/>
      <c r="WEU14" s="31"/>
      <c r="WEV14" s="31"/>
      <c r="WEW14" s="31"/>
      <c r="WEX14" s="31"/>
      <c r="WEY14" s="31"/>
      <c r="WEZ14" s="31"/>
      <c r="WFA14" s="31"/>
      <c r="WFB14" s="31"/>
      <c r="WFC14" s="31"/>
      <c r="WFD14" s="31"/>
      <c r="WFE14" s="31"/>
      <c r="WFF14" s="31"/>
      <c r="WFG14" s="31"/>
      <c r="WFH14" s="31"/>
      <c r="WFI14" s="31"/>
      <c r="WFJ14" s="31"/>
      <c r="WFK14" s="31"/>
      <c r="WFL14" s="31"/>
      <c r="WFM14" s="31"/>
      <c r="WFN14" s="31"/>
      <c r="WFO14" s="31"/>
      <c r="WFP14" s="31"/>
      <c r="WFQ14" s="31"/>
      <c r="WFR14" s="31"/>
      <c r="WFS14" s="31"/>
      <c r="WFT14" s="31"/>
      <c r="WFU14" s="31"/>
      <c r="WFV14" s="31"/>
      <c r="WFW14" s="31"/>
      <c r="WFX14" s="31"/>
      <c r="WFY14" s="31"/>
      <c r="WFZ14" s="31"/>
      <c r="WGA14" s="31"/>
      <c r="WGB14" s="31"/>
      <c r="WGC14" s="31"/>
      <c r="WGD14" s="31"/>
      <c r="WGE14" s="31"/>
      <c r="WGF14" s="31"/>
      <c r="WGG14" s="31"/>
      <c r="WGH14" s="31"/>
      <c r="WGI14" s="31"/>
      <c r="WGJ14" s="31"/>
      <c r="WGK14" s="31"/>
      <c r="WGL14" s="31"/>
      <c r="WGM14" s="31"/>
      <c r="WGN14" s="31"/>
      <c r="WGO14" s="31"/>
      <c r="WGP14" s="31"/>
      <c r="WGQ14" s="31"/>
      <c r="WGR14" s="31"/>
      <c r="WGS14" s="31"/>
      <c r="WGT14" s="31"/>
      <c r="WGU14" s="31"/>
      <c r="WGV14" s="31"/>
      <c r="WGW14" s="31"/>
      <c r="WGX14" s="31"/>
      <c r="WGY14" s="31"/>
      <c r="WGZ14" s="31"/>
      <c r="WHA14" s="31"/>
      <c r="WHB14" s="31"/>
      <c r="WHC14" s="31"/>
      <c r="WHD14" s="31"/>
      <c r="WHE14" s="31"/>
      <c r="WHF14" s="31"/>
      <c r="WHG14" s="31"/>
      <c r="WHH14" s="31"/>
      <c r="WHI14" s="31"/>
      <c r="WHJ14" s="31"/>
      <c r="WHK14" s="31"/>
      <c r="WHL14" s="31"/>
      <c r="WHM14" s="31"/>
      <c r="WHN14" s="31"/>
      <c r="WHO14" s="31"/>
      <c r="WHP14" s="31"/>
      <c r="WHQ14" s="31"/>
      <c r="WHR14" s="31"/>
      <c r="WHS14" s="31"/>
      <c r="WHT14" s="31"/>
      <c r="WHU14" s="31"/>
      <c r="WHV14" s="31"/>
      <c r="WHW14" s="31"/>
      <c r="WHX14" s="31"/>
      <c r="WHY14" s="31"/>
      <c r="WHZ14" s="31"/>
      <c r="WIA14" s="31"/>
      <c r="WIB14" s="31"/>
      <c r="WIC14" s="31"/>
      <c r="WID14" s="31"/>
      <c r="WIE14" s="31"/>
      <c r="WIF14" s="31"/>
      <c r="WIG14" s="31"/>
      <c r="WIH14" s="31"/>
      <c r="WII14" s="31"/>
      <c r="WIJ14" s="31"/>
      <c r="WIK14" s="31"/>
      <c r="WIL14" s="31"/>
      <c r="WIM14" s="31"/>
      <c r="WIN14" s="31"/>
      <c r="WIO14" s="31"/>
      <c r="WIP14" s="31"/>
      <c r="WIQ14" s="31"/>
      <c r="WIR14" s="31"/>
      <c r="WIS14" s="31"/>
      <c r="WIT14" s="31"/>
      <c r="WIU14" s="31"/>
      <c r="WIV14" s="31"/>
      <c r="WIW14" s="31"/>
      <c r="WIX14" s="31"/>
      <c r="WIY14" s="31"/>
      <c r="WIZ14" s="31"/>
      <c r="WJA14" s="31"/>
      <c r="WJB14" s="31"/>
      <c r="WJC14" s="31"/>
      <c r="WJD14" s="31"/>
      <c r="WJE14" s="31"/>
      <c r="WJF14" s="31"/>
      <c r="WJG14" s="31"/>
      <c r="WJH14" s="31"/>
      <c r="WJI14" s="31"/>
      <c r="WJJ14" s="31"/>
      <c r="WJK14" s="31"/>
      <c r="WJL14" s="31"/>
      <c r="WJM14" s="31"/>
      <c r="WJN14" s="31"/>
      <c r="WJO14" s="31"/>
      <c r="WJP14" s="31"/>
      <c r="WJQ14" s="31"/>
      <c r="WJR14" s="31"/>
      <c r="WJS14" s="31"/>
      <c r="WJT14" s="31"/>
      <c r="WJU14" s="31"/>
      <c r="WJV14" s="31"/>
      <c r="WJW14" s="31"/>
      <c r="WJX14" s="31"/>
      <c r="WJY14" s="31"/>
      <c r="WJZ14" s="31"/>
      <c r="WKA14" s="31"/>
      <c r="WKB14" s="31"/>
      <c r="WKC14" s="31"/>
      <c r="WKD14" s="31"/>
      <c r="WKE14" s="31"/>
      <c r="WKF14" s="31"/>
      <c r="WKG14" s="31"/>
      <c r="WKH14" s="31"/>
      <c r="WKI14" s="31"/>
      <c r="WKJ14" s="31"/>
      <c r="WKK14" s="31"/>
      <c r="WKL14" s="31"/>
      <c r="WKM14" s="31"/>
      <c r="WKN14" s="31"/>
      <c r="WKO14" s="31"/>
      <c r="WKP14" s="31"/>
      <c r="WKQ14" s="31"/>
      <c r="WKR14" s="31"/>
      <c r="WKS14" s="31"/>
      <c r="WKT14" s="31"/>
      <c r="WKU14" s="31"/>
      <c r="WKV14" s="31"/>
      <c r="WKW14" s="31"/>
      <c r="WKX14" s="31"/>
      <c r="WKY14" s="31"/>
      <c r="WKZ14" s="31"/>
      <c r="WLA14" s="31"/>
      <c r="WLB14" s="31"/>
      <c r="WLC14" s="31"/>
      <c r="WLD14" s="31"/>
      <c r="WLE14" s="31"/>
      <c r="WLF14" s="31"/>
      <c r="WLG14" s="31"/>
      <c r="WLH14" s="31"/>
      <c r="WLI14" s="31"/>
      <c r="WLJ14" s="31"/>
      <c r="WLK14" s="31"/>
      <c r="WLL14" s="31"/>
      <c r="WLM14" s="31"/>
      <c r="WLN14" s="31"/>
      <c r="WLO14" s="31"/>
      <c r="WLP14" s="31"/>
      <c r="WLQ14" s="31"/>
      <c r="WLR14" s="31"/>
      <c r="WLS14" s="31"/>
      <c r="WLT14" s="31"/>
      <c r="WLU14" s="31"/>
      <c r="WLV14" s="31"/>
      <c r="WLW14" s="31"/>
      <c r="WLX14" s="31"/>
      <c r="WLY14" s="31"/>
      <c r="WLZ14" s="31"/>
      <c r="WMA14" s="31"/>
      <c r="WMB14" s="31"/>
      <c r="WMC14" s="31"/>
      <c r="WMD14" s="31"/>
      <c r="WME14" s="31"/>
      <c r="WMF14" s="31"/>
      <c r="WMG14" s="31"/>
      <c r="WMH14" s="31"/>
      <c r="WMI14" s="31"/>
      <c r="WMJ14" s="31"/>
      <c r="WMK14" s="31"/>
      <c r="WML14" s="31"/>
      <c r="WMM14" s="31"/>
      <c r="WMN14" s="31"/>
      <c r="WMO14" s="31"/>
      <c r="WMP14" s="31"/>
      <c r="WMQ14" s="31"/>
      <c r="WMR14" s="31"/>
      <c r="WMS14" s="31"/>
      <c r="WMT14" s="31"/>
      <c r="WMU14" s="31"/>
      <c r="WMV14" s="31"/>
      <c r="WMW14" s="31"/>
      <c r="WMX14" s="31"/>
      <c r="WMY14" s="31"/>
      <c r="WMZ14" s="31"/>
      <c r="WNA14" s="31"/>
      <c r="WNB14" s="31"/>
      <c r="WNC14" s="31"/>
      <c r="WND14" s="31"/>
      <c r="WNE14" s="31"/>
      <c r="WNF14" s="31"/>
      <c r="WNG14" s="31"/>
      <c r="WNH14" s="31"/>
      <c r="WNI14" s="31"/>
      <c r="WNJ14" s="31"/>
      <c r="WNK14" s="31"/>
      <c r="WNL14" s="31"/>
      <c r="WNM14" s="31"/>
      <c r="WNN14" s="31"/>
      <c r="WNO14" s="31"/>
      <c r="WNP14" s="31"/>
      <c r="WNQ14" s="31"/>
      <c r="WNR14" s="31"/>
      <c r="WNS14" s="31"/>
      <c r="WNT14" s="31"/>
      <c r="WNU14" s="31"/>
      <c r="WNV14" s="31"/>
      <c r="WNW14" s="31"/>
      <c r="WNX14" s="31"/>
      <c r="WNY14" s="31"/>
      <c r="WNZ14" s="31"/>
      <c r="WOA14" s="31"/>
      <c r="WOB14" s="31"/>
      <c r="WOC14" s="31"/>
      <c r="WOD14" s="31"/>
      <c r="WOE14" s="31"/>
      <c r="WOF14" s="31"/>
      <c r="WOG14" s="31"/>
      <c r="WOH14" s="31"/>
      <c r="WOI14" s="31"/>
      <c r="WOJ14" s="31"/>
      <c r="WOK14" s="31"/>
      <c r="WOL14" s="31"/>
      <c r="WOM14" s="31"/>
      <c r="WON14" s="31"/>
      <c r="WOO14" s="31"/>
      <c r="WOP14" s="31"/>
      <c r="WOQ14" s="31"/>
      <c r="WOR14" s="31"/>
      <c r="WOS14" s="31"/>
      <c r="WOT14" s="31"/>
      <c r="WOU14" s="31"/>
      <c r="WOV14" s="31"/>
      <c r="WOW14" s="31"/>
      <c r="WOX14" s="31"/>
      <c r="WOY14" s="31"/>
      <c r="WOZ14" s="31"/>
      <c r="WPA14" s="31"/>
      <c r="WPB14" s="31"/>
      <c r="WPC14" s="31"/>
      <c r="WPD14" s="31"/>
      <c r="WPE14" s="31"/>
      <c r="WPF14" s="31"/>
      <c r="WPG14" s="31"/>
      <c r="WPH14" s="31"/>
      <c r="WPI14" s="31"/>
      <c r="WPJ14" s="31"/>
      <c r="WPK14" s="31"/>
      <c r="WPL14" s="31"/>
      <c r="WPM14" s="31"/>
      <c r="WPN14" s="31"/>
      <c r="WPO14" s="31"/>
      <c r="WPP14" s="31"/>
      <c r="WPQ14" s="31"/>
      <c r="WPR14" s="31"/>
      <c r="WPS14" s="31"/>
      <c r="WPT14" s="31"/>
      <c r="WPU14" s="31"/>
      <c r="WPV14" s="31"/>
      <c r="WPW14" s="31"/>
      <c r="WPX14" s="31"/>
      <c r="WPY14" s="31"/>
      <c r="WPZ14" s="31"/>
      <c r="WQA14" s="31"/>
      <c r="WQB14" s="31"/>
      <c r="WQC14" s="31"/>
      <c r="WQD14" s="31"/>
      <c r="WQE14" s="31"/>
      <c r="WQF14" s="31"/>
      <c r="WQG14" s="31"/>
      <c r="WQH14" s="31"/>
      <c r="WQI14" s="31"/>
      <c r="WQJ14" s="31"/>
      <c r="WQK14" s="31"/>
      <c r="WQL14" s="31"/>
      <c r="WQM14" s="31"/>
      <c r="WQN14" s="31"/>
      <c r="WQO14" s="31"/>
      <c r="WQP14" s="31"/>
      <c r="WQQ14" s="31"/>
      <c r="WQR14" s="31"/>
      <c r="WQS14" s="31"/>
      <c r="WQT14" s="31"/>
      <c r="WQU14" s="31"/>
      <c r="WQV14" s="31"/>
      <c r="WQW14" s="31"/>
      <c r="WQX14" s="31"/>
      <c r="WQY14" s="31"/>
      <c r="WQZ14" s="31"/>
      <c r="WRA14" s="31"/>
      <c r="WRB14" s="31"/>
      <c r="WRC14" s="31"/>
      <c r="WRD14" s="31"/>
      <c r="WRE14" s="31"/>
      <c r="WRF14" s="31"/>
      <c r="WRG14" s="31"/>
      <c r="WRH14" s="31"/>
      <c r="WRI14" s="31"/>
      <c r="WRJ14" s="31"/>
      <c r="WRK14" s="31"/>
      <c r="WRL14" s="31"/>
      <c r="WRM14" s="31"/>
      <c r="WRN14" s="31"/>
      <c r="WRO14" s="31"/>
      <c r="WRP14" s="31"/>
      <c r="WRQ14" s="31"/>
      <c r="WRR14" s="31"/>
      <c r="WRS14" s="31"/>
      <c r="WRT14" s="31"/>
      <c r="WRU14" s="31"/>
      <c r="WRV14" s="31"/>
      <c r="WRW14" s="31"/>
      <c r="WRX14" s="31"/>
      <c r="WRY14" s="31"/>
      <c r="WRZ14" s="31"/>
      <c r="WSA14" s="31"/>
      <c r="WSB14" s="31"/>
      <c r="WSC14" s="31"/>
      <c r="WSD14" s="31"/>
      <c r="WSE14" s="31"/>
      <c r="WSF14" s="31"/>
      <c r="WSG14" s="31"/>
      <c r="WSH14" s="31"/>
      <c r="WSI14" s="31"/>
      <c r="WSJ14" s="31"/>
      <c r="WSK14" s="31"/>
      <c r="WSL14" s="31"/>
      <c r="WSM14" s="31"/>
      <c r="WSN14" s="31"/>
      <c r="WSO14" s="31"/>
      <c r="WSP14" s="31"/>
      <c r="WSQ14" s="31"/>
      <c r="WSR14" s="31"/>
      <c r="WSS14" s="31"/>
      <c r="WST14" s="31"/>
      <c r="WSU14" s="31"/>
      <c r="WSV14" s="31"/>
      <c r="WSW14" s="31"/>
      <c r="WSX14" s="31"/>
      <c r="WSY14" s="31"/>
      <c r="WSZ14" s="31"/>
      <c r="WTA14" s="31"/>
      <c r="WTB14" s="31"/>
      <c r="WTC14" s="31"/>
      <c r="WTD14" s="31"/>
      <c r="WTE14" s="31"/>
      <c r="WTF14" s="31"/>
      <c r="WTG14" s="31"/>
      <c r="WTH14" s="31"/>
      <c r="WTI14" s="31"/>
      <c r="WTJ14" s="31"/>
      <c r="WTK14" s="31"/>
      <c r="WTL14" s="31"/>
      <c r="WTM14" s="31"/>
      <c r="WTN14" s="31"/>
      <c r="WTO14" s="31"/>
      <c r="WTP14" s="31"/>
      <c r="WTQ14" s="31"/>
      <c r="WTR14" s="31"/>
      <c r="WTS14" s="31"/>
      <c r="WTT14" s="31"/>
      <c r="WTU14" s="31"/>
      <c r="WTV14" s="31"/>
      <c r="WTW14" s="31"/>
      <c r="WTX14" s="31"/>
      <c r="WTY14" s="31"/>
      <c r="WTZ14" s="31"/>
      <c r="WUA14" s="31"/>
      <c r="WUB14" s="31"/>
      <c r="WUC14" s="31"/>
      <c r="WUD14" s="31"/>
      <c r="WUE14" s="31"/>
      <c r="WUF14" s="31"/>
      <c r="WUG14" s="31"/>
      <c r="WUH14" s="31"/>
      <c r="WUI14" s="31"/>
      <c r="WUJ14" s="31"/>
      <c r="WUK14" s="31"/>
      <c r="WUL14" s="31"/>
      <c r="WUM14" s="31"/>
      <c r="WUN14" s="31"/>
      <c r="WUO14" s="31"/>
      <c r="WUP14" s="31"/>
      <c r="WUQ14" s="31"/>
      <c r="WUR14" s="31"/>
      <c r="WUS14" s="31"/>
      <c r="WUT14" s="31"/>
      <c r="WUU14" s="31"/>
      <c r="WUV14" s="31"/>
      <c r="WUW14" s="31"/>
      <c r="WUX14" s="31"/>
      <c r="WUY14" s="31"/>
      <c r="WUZ14" s="31"/>
      <c r="WVA14" s="31"/>
      <c r="WVB14" s="31"/>
      <c r="WVC14" s="31"/>
      <c r="WVD14" s="31"/>
      <c r="WVE14" s="31"/>
      <c r="WVF14" s="31"/>
      <c r="WVG14" s="31"/>
      <c r="WVH14" s="31"/>
      <c r="WVI14" s="31"/>
      <c r="WVJ14" s="31"/>
      <c r="WVK14" s="31"/>
      <c r="WVL14" s="31"/>
      <c r="WVM14" s="31"/>
      <c r="WVN14" s="31"/>
      <c r="WVO14" s="31"/>
      <c r="WVP14" s="31"/>
      <c r="WVQ14" s="31"/>
      <c r="WVR14" s="31"/>
      <c r="WVS14" s="31"/>
      <c r="WVT14" s="31"/>
      <c r="WVU14" s="31"/>
      <c r="WVV14" s="31"/>
      <c r="WVW14" s="31"/>
      <c r="WVX14" s="31"/>
      <c r="WVY14" s="31"/>
      <c r="WVZ14" s="31"/>
      <c r="WWA14" s="31"/>
      <c r="WWB14" s="31"/>
      <c r="WWC14" s="31"/>
      <c r="WWD14" s="31"/>
      <c r="WWE14" s="31"/>
      <c r="WWF14" s="31"/>
      <c r="WWG14" s="31"/>
      <c r="WWH14" s="31"/>
      <c r="WWI14" s="31"/>
      <c r="WWJ14" s="31"/>
      <c r="WWK14" s="31"/>
      <c r="WWL14" s="31"/>
      <c r="WWM14" s="31"/>
      <c r="WWN14" s="31"/>
      <c r="WWO14" s="31"/>
      <c r="WWP14" s="31"/>
      <c r="WWQ14" s="31"/>
      <c r="WWR14" s="31"/>
      <c r="WWS14" s="31"/>
      <c r="WWT14" s="31"/>
      <c r="WWU14" s="31"/>
      <c r="WWV14" s="31"/>
      <c r="WWW14" s="31"/>
      <c r="WWX14" s="31"/>
      <c r="WWY14" s="31"/>
      <c r="WWZ14" s="31"/>
      <c r="WXA14" s="31"/>
      <c r="WXB14" s="31"/>
      <c r="WXC14" s="31"/>
      <c r="WXD14" s="31"/>
      <c r="WXE14" s="31"/>
      <c r="WXF14" s="31"/>
      <c r="WXG14" s="31"/>
      <c r="WXH14" s="31"/>
      <c r="WXI14" s="31"/>
      <c r="WXJ14" s="31"/>
      <c r="WXK14" s="31"/>
      <c r="WXL14" s="31"/>
      <c r="WXM14" s="31"/>
      <c r="WXN14" s="31"/>
      <c r="WXO14" s="31"/>
      <c r="WXP14" s="31"/>
      <c r="WXQ14" s="31"/>
      <c r="WXR14" s="31"/>
      <c r="WXS14" s="31"/>
      <c r="WXT14" s="31"/>
      <c r="WXU14" s="31"/>
      <c r="WXV14" s="31"/>
      <c r="WXW14" s="31"/>
      <c r="WXX14" s="31"/>
      <c r="WXY14" s="31"/>
      <c r="WXZ14" s="31"/>
      <c r="WYA14" s="31"/>
      <c r="WYB14" s="31"/>
      <c r="WYC14" s="31"/>
      <c r="WYD14" s="31"/>
      <c r="WYE14" s="31"/>
      <c r="WYF14" s="31"/>
      <c r="WYG14" s="31"/>
      <c r="WYH14" s="31"/>
      <c r="WYI14" s="31"/>
      <c r="WYJ14" s="31"/>
      <c r="WYK14" s="31"/>
      <c r="WYL14" s="31"/>
      <c r="WYM14" s="31"/>
      <c r="WYN14" s="31"/>
      <c r="WYO14" s="31"/>
      <c r="WYP14" s="31"/>
      <c r="WYQ14" s="31"/>
      <c r="WYR14" s="31"/>
      <c r="WYS14" s="31"/>
      <c r="WYT14" s="31"/>
      <c r="WYU14" s="31"/>
      <c r="WYV14" s="31"/>
      <c r="WYW14" s="31"/>
      <c r="WYX14" s="31"/>
      <c r="WYY14" s="31"/>
      <c r="WYZ14" s="31"/>
      <c r="WZA14" s="31"/>
      <c r="WZB14" s="31"/>
      <c r="WZC14" s="31"/>
      <c r="WZD14" s="31"/>
      <c r="WZE14" s="31"/>
      <c r="WZF14" s="31"/>
      <c r="WZG14" s="31"/>
      <c r="WZH14" s="31"/>
      <c r="WZI14" s="31"/>
      <c r="WZJ14" s="31"/>
      <c r="WZK14" s="31"/>
      <c r="WZL14" s="31"/>
      <c r="WZM14" s="31"/>
      <c r="WZN14" s="31"/>
      <c r="WZO14" s="31"/>
      <c r="WZP14" s="31"/>
      <c r="WZQ14" s="31"/>
      <c r="WZR14" s="31"/>
      <c r="WZS14" s="31"/>
      <c r="WZT14" s="31"/>
      <c r="WZU14" s="31"/>
      <c r="WZV14" s="31"/>
      <c r="WZW14" s="31"/>
      <c r="WZX14" s="31"/>
      <c r="WZY14" s="31"/>
      <c r="WZZ14" s="31"/>
      <c r="XAA14" s="31"/>
      <c r="XAB14" s="31"/>
      <c r="XAC14" s="31"/>
      <c r="XAD14" s="31"/>
      <c r="XAE14" s="31"/>
      <c r="XAF14" s="31"/>
      <c r="XAG14" s="31"/>
      <c r="XAH14" s="31"/>
      <c r="XAI14" s="31"/>
      <c r="XAJ14" s="31"/>
      <c r="XAK14" s="31"/>
      <c r="XAL14" s="31"/>
      <c r="XAM14" s="31"/>
      <c r="XAN14" s="31"/>
      <c r="XAO14" s="31"/>
      <c r="XAP14" s="31"/>
      <c r="XAQ14" s="31"/>
      <c r="XAR14" s="31"/>
      <c r="XAS14" s="31"/>
      <c r="XAT14" s="31"/>
      <c r="XAU14" s="31"/>
      <c r="XAV14" s="31"/>
      <c r="XAW14" s="31"/>
      <c r="XAX14" s="31"/>
      <c r="XAY14" s="31"/>
      <c r="XAZ14" s="31"/>
      <c r="XBA14" s="31"/>
      <c r="XBB14" s="31"/>
      <c r="XBC14" s="31"/>
      <c r="XBD14" s="31"/>
      <c r="XBE14" s="31"/>
      <c r="XBF14" s="31"/>
      <c r="XBG14" s="31"/>
      <c r="XBH14" s="31"/>
      <c r="XBI14" s="31"/>
      <c r="XBJ14" s="31"/>
      <c r="XBK14" s="31"/>
      <c r="XBL14" s="31"/>
      <c r="XBM14" s="31"/>
      <c r="XBN14" s="31"/>
      <c r="XBO14" s="31"/>
      <c r="XBP14" s="31"/>
      <c r="XBQ14" s="31"/>
      <c r="XBR14" s="31"/>
      <c r="XBS14" s="31"/>
      <c r="XBT14" s="31"/>
      <c r="XBU14" s="31"/>
      <c r="XBV14" s="31"/>
      <c r="XBW14" s="31"/>
      <c r="XBX14" s="31"/>
      <c r="XBY14" s="31"/>
      <c r="XBZ14" s="31"/>
      <c r="XCA14" s="31"/>
      <c r="XCB14" s="31"/>
      <c r="XCC14" s="31"/>
      <c r="XCD14" s="31"/>
      <c r="XCE14" s="31"/>
      <c r="XCF14" s="31"/>
      <c r="XCG14" s="31"/>
      <c r="XCH14" s="31"/>
      <c r="XCI14" s="31"/>
      <c r="XCJ14" s="31"/>
      <c r="XCK14" s="31"/>
      <c r="XCL14" s="31"/>
      <c r="XCM14" s="31"/>
      <c r="XCN14" s="31"/>
      <c r="XCO14" s="31"/>
      <c r="XCP14" s="31"/>
      <c r="XCQ14" s="31"/>
      <c r="XCR14" s="31"/>
      <c r="XCS14" s="31"/>
      <c r="XCT14" s="31"/>
      <c r="XCU14" s="31"/>
      <c r="XCV14" s="31"/>
      <c r="XCW14" s="31"/>
      <c r="XCX14" s="31"/>
      <c r="XCY14" s="31"/>
      <c r="XCZ14" s="31"/>
      <c r="XDA14" s="31"/>
      <c r="XDB14" s="31"/>
      <c r="XDC14" s="31"/>
      <c r="XDD14" s="31"/>
      <c r="XDE14" s="31"/>
      <c r="XDF14" s="31"/>
      <c r="XDG14" s="31"/>
      <c r="XDH14" s="31"/>
      <c r="XDI14" s="31"/>
      <c r="XDJ14" s="31"/>
      <c r="XDK14" s="31"/>
      <c r="XDL14" s="31"/>
      <c r="XDM14" s="31"/>
      <c r="XDN14" s="31"/>
      <c r="XDO14" s="31"/>
      <c r="XDP14" s="31"/>
      <c r="XDQ14" s="31"/>
      <c r="XDR14" s="31"/>
      <c r="XDS14" s="31"/>
      <c r="XDT14" s="31"/>
      <c r="XDU14" s="31"/>
      <c r="XDV14" s="31"/>
      <c r="XDW14" s="31"/>
      <c r="XDX14" s="31"/>
      <c r="XDY14" s="31"/>
      <c r="XDZ14" s="31"/>
      <c r="XEA14" s="31"/>
      <c r="XEB14" s="31"/>
      <c r="XEC14" s="31"/>
      <c r="XED14" s="31"/>
      <c r="XEE14" s="31"/>
      <c r="XEF14" s="31"/>
      <c r="XEG14" s="31"/>
      <c r="XEH14" s="31"/>
      <c r="XEI14" s="31"/>
      <c r="XEJ14" s="31"/>
      <c r="XEK14" s="31"/>
      <c r="XEL14" s="31"/>
      <c r="XEM14" s="31"/>
      <c r="XEN14" s="31"/>
      <c r="XEO14" s="31"/>
      <c r="XEP14" s="31"/>
      <c r="XEQ14" s="31"/>
      <c r="XER14" s="31"/>
      <c r="XES14" s="31"/>
      <c r="XET14" s="31"/>
      <c r="XEU14" s="31"/>
      <c r="XEV14" s="31"/>
      <c r="XEW14" s="31"/>
      <c r="XEX14" s="31"/>
      <c r="XEY14" s="31"/>
      <c r="XEZ14" s="31"/>
      <c r="XFA14" s="31"/>
      <c r="XFB14" s="31"/>
      <c r="XFC14" s="31"/>
      <c r="XFD14" s="31"/>
    </row>
    <row r="15" spans="1:16384">
      <c r="B15" t="s">
        <v>219</v>
      </c>
    </row>
    <row r="16" spans="1:16384">
      <c r="B16" t="s">
        <v>220</v>
      </c>
    </row>
    <row r="17" spans="2:16384">
      <c r="B17" s="14" t="s">
        <v>221</v>
      </c>
    </row>
    <row r="18" spans="2:16384">
      <c r="B18" t="s">
        <v>123</v>
      </c>
    </row>
    <row r="19" spans="2:16384">
      <c r="B19" t="s">
        <v>124</v>
      </c>
    </row>
    <row r="21" spans="2:16384">
      <c r="B21" s="2" t="s">
        <v>223</v>
      </c>
    </row>
    <row r="22" spans="2:16384">
      <c r="B22" t="s">
        <v>218</v>
      </c>
      <c r="C22" s="27"/>
      <c r="D22" s="27"/>
      <c r="E22" s="27"/>
      <c r="F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c r="EC22" s="27"/>
      <c r="ED22" s="27"/>
      <c r="EE22" s="27"/>
      <c r="EF22" s="27"/>
      <c r="EG22" s="27"/>
      <c r="EH22" s="27"/>
      <c r="EI22" s="27"/>
      <c r="EJ22" s="27"/>
      <c r="EK22" s="27"/>
      <c r="EL22" s="27"/>
      <c r="EM22" s="27"/>
      <c r="EN22" s="27"/>
      <c r="EO22" s="27"/>
      <c r="EP22" s="27"/>
      <c r="EQ22" s="27"/>
      <c r="ER22" s="27"/>
      <c r="ES22" s="27"/>
      <c r="ET22" s="27"/>
      <c r="EU22" s="27"/>
      <c r="EV22" s="27"/>
      <c r="EW22" s="27"/>
      <c r="EX22" s="27"/>
      <c r="EY22" s="27"/>
      <c r="EZ22" s="27"/>
      <c r="FA22" s="27"/>
      <c r="FB22" s="27"/>
      <c r="FC22" s="27"/>
      <c r="FD22" s="27"/>
      <c r="FE22" s="27"/>
      <c r="FF22" s="27"/>
      <c r="FG22" s="27"/>
      <c r="FH22" s="27"/>
      <c r="FI22" s="27"/>
      <c r="FJ22" s="27"/>
      <c r="FK22" s="27"/>
      <c r="FL22" s="27"/>
      <c r="FM22" s="27"/>
      <c r="FN22" s="27"/>
      <c r="FO22" s="27"/>
      <c r="FP22" s="27"/>
      <c r="FQ22" s="27"/>
      <c r="FR22" s="27"/>
      <c r="FS22" s="27"/>
      <c r="FT22" s="27"/>
      <c r="FU22" s="27"/>
      <c r="FV22" s="27"/>
      <c r="FW22" s="27"/>
      <c r="FX22" s="27"/>
      <c r="FY22" s="27"/>
      <c r="FZ22" s="27"/>
      <c r="GA22" s="27"/>
      <c r="GB22" s="27"/>
      <c r="GC22" s="27"/>
      <c r="GD22" s="27"/>
      <c r="GE22" s="27"/>
      <c r="GF22" s="27"/>
      <c r="GG22" s="27"/>
      <c r="GH22" s="27"/>
      <c r="GI22" s="27"/>
      <c r="GJ22" s="27"/>
      <c r="GK22" s="27"/>
      <c r="GL22" s="27"/>
      <c r="GM22" s="27"/>
      <c r="GN22" s="27"/>
      <c r="GO22" s="27"/>
      <c r="GP22" s="27"/>
      <c r="GQ22" s="27"/>
      <c r="GR22" s="27"/>
      <c r="GS22" s="27"/>
      <c r="GT22" s="27"/>
      <c r="GU22" s="27"/>
      <c r="GV22" s="27"/>
      <c r="GW22" s="27"/>
      <c r="GX22" s="27"/>
      <c r="GY22" s="27"/>
      <c r="GZ22" s="27"/>
      <c r="HA22" s="27"/>
      <c r="HB22" s="27"/>
      <c r="HC22" s="27"/>
      <c r="HD22" s="27"/>
      <c r="HE22" s="27"/>
      <c r="HF22" s="27"/>
      <c r="HG22" s="27"/>
      <c r="HH22" s="27"/>
      <c r="HI22" s="27"/>
      <c r="HJ22" s="27"/>
      <c r="HK22" s="27"/>
      <c r="HL22" s="27"/>
      <c r="HM22" s="27"/>
      <c r="HN22" s="27"/>
      <c r="HO22" s="27"/>
      <c r="HP22" s="27"/>
      <c r="HQ22" s="27"/>
      <c r="HR22" s="27"/>
      <c r="HS22" s="27"/>
      <c r="HT22" s="27"/>
      <c r="HU22" s="27"/>
      <c r="HV22" s="27"/>
      <c r="HW22" s="27"/>
      <c r="HX22" s="27"/>
      <c r="HY22" s="27"/>
      <c r="HZ22" s="27"/>
      <c r="IA22" s="27"/>
      <c r="IB22" s="27"/>
      <c r="IC22" s="27"/>
      <c r="ID22" s="27"/>
      <c r="IE22" s="27"/>
      <c r="IF22" s="27"/>
      <c r="IG22" s="27"/>
      <c r="IH22" s="27"/>
      <c r="II22" s="27"/>
      <c r="IJ22" s="27"/>
      <c r="IK22" s="27"/>
      <c r="IL22" s="27"/>
      <c r="IM22" s="27"/>
      <c r="IN22" s="27"/>
      <c r="IO22" s="27"/>
      <c r="IP22" s="27"/>
      <c r="IQ22" s="27"/>
      <c r="IR22" s="27"/>
      <c r="IS22" s="27"/>
      <c r="IT22" s="27"/>
      <c r="IU22" s="27"/>
      <c r="IV22" s="27"/>
      <c r="IW22" s="27"/>
      <c r="IX22" s="27"/>
      <c r="IY22" s="27"/>
      <c r="IZ22" s="27"/>
      <c r="JA22" s="27"/>
      <c r="JB22" s="27"/>
      <c r="JC22" s="27"/>
      <c r="JD22" s="27"/>
      <c r="JE22" s="27"/>
      <c r="JF22" s="27"/>
      <c r="JG22" s="27"/>
      <c r="JH22" s="27"/>
      <c r="JI22" s="27"/>
      <c r="JJ22" s="27"/>
      <c r="JK22" s="27"/>
      <c r="JL22" s="27"/>
      <c r="JM22" s="27"/>
      <c r="JN22" s="27"/>
      <c r="JO22" s="27"/>
      <c r="JP22" s="27"/>
      <c r="JQ22" s="27"/>
      <c r="JR22" s="27"/>
      <c r="JS22" s="27"/>
      <c r="JT22" s="27"/>
      <c r="JU22" s="27"/>
      <c r="JV22" s="27"/>
      <c r="JW22" s="27"/>
      <c r="JX22" s="27"/>
      <c r="JY22" s="27"/>
      <c r="JZ22" s="27"/>
      <c r="KA22" s="27"/>
      <c r="KB22" s="27"/>
      <c r="KC22" s="27"/>
      <c r="KD22" s="27"/>
      <c r="KE22" s="27"/>
      <c r="KF22" s="27"/>
      <c r="KG22" s="27"/>
      <c r="KH22" s="27"/>
      <c r="KI22" s="27"/>
      <c r="KJ22" s="27"/>
      <c r="KK22" s="27"/>
      <c r="KL22" s="27"/>
      <c r="KM22" s="27"/>
      <c r="KN22" s="27"/>
      <c r="KO22" s="27"/>
      <c r="KP22" s="27"/>
      <c r="KQ22" s="27"/>
      <c r="KR22" s="27"/>
      <c r="KS22" s="27"/>
      <c r="KT22" s="27"/>
      <c r="KU22" s="27"/>
      <c r="KV22" s="27"/>
      <c r="KW22" s="27"/>
      <c r="KX22" s="27"/>
      <c r="KY22" s="27"/>
      <c r="KZ22" s="27"/>
      <c r="LA22" s="27"/>
      <c r="LB22" s="27"/>
      <c r="LC22" s="27"/>
      <c r="LD22" s="27"/>
      <c r="LE22" s="27"/>
      <c r="LF22" s="27"/>
      <c r="LG22" s="27"/>
      <c r="LH22" s="27"/>
      <c r="LI22" s="27"/>
      <c r="LJ22" s="27"/>
      <c r="LK22" s="27"/>
      <c r="LL22" s="27"/>
      <c r="LM22" s="27"/>
      <c r="LN22" s="27"/>
      <c r="LO22" s="27"/>
      <c r="LP22" s="27"/>
      <c r="LQ22" s="27"/>
      <c r="LR22" s="27"/>
      <c r="LS22" s="27"/>
      <c r="LT22" s="27"/>
      <c r="LU22" s="27"/>
      <c r="LV22" s="27"/>
      <c r="LW22" s="27"/>
      <c r="LX22" s="27"/>
      <c r="LY22" s="27"/>
      <c r="LZ22" s="27"/>
      <c r="MA22" s="27"/>
      <c r="MB22" s="27"/>
      <c r="MC22" s="27"/>
      <c r="MD22" s="27"/>
      <c r="ME22" s="27"/>
      <c r="MF22" s="27"/>
      <c r="MG22" s="27"/>
      <c r="MH22" s="27"/>
      <c r="MI22" s="27"/>
      <c r="MJ22" s="27"/>
      <c r="MK22" s="27"/>
      <c r="ML22" s="27"/>
      <c r="MM22" s="27"/>
      <c r="MN22" s="27"/>
      <c r="MO22" s="27"/>
      <c r="MP22" s="27"/>
      <c r="MQ22" s="27"/>
      <c r="MR22" s="27"/>
      <c r="MS22" s="27"/>
      <c r="MT22" s="27"/>
      <c r="MU22" s="27"/>
      <c r="MV22" s="27"/>
      <c r="MW22" s="27"/>
      <c r="MX22" s="27"/>
      <c r="MY22" s="27"/>
      <c r="MZ22" s="27"/>
      <c r="NA22" s="27"/>
      <c r="NB22" s="27"/>
      <c r="NC22" s="27"/>
      <c r="ND22" s="27"/>
      <c r="NE22" s="27"/>
      <c r="NF22" s="27"/>
      <c r="NG22" s="27"/>
      <c r="NH22" s="27"/>
      <c r="NI22" s="27"/>
      <c r="NJ22" s="27"/>
      <c r="NK22" s="27"/>
      <c r="NL22" s="27"/>
      <c r="NM22" s="27"/>
      <c r="NN22" s="27"/>
      <c r="NO22" s="27"/>
      <c r="NP22" s="27"/>
      <c r="NQ22" s="27"/>
      <c r="NR22" s="27"/>
      <c r="NS22" s="27"/>
      <c r="NT22" s="27"/>
      <c r="NU22" s="27"/>
      <c r="NV22" s="27"/>
      <c r="NW22" s="27"/>
      <c r="NX22" s="27"/>
      <c r="NY22" s="27"/>
      <c r="NZ22" s="27"/>
      <c r="OA22" s="27"/>
      <c r="OB22" s="27"/>
      <c r="OC22" s="27"/>
      <c r="OD22" s="27"/>
      <c r="OE22" s="27"/>
      <c r="OF22" s="27"/>
      <c r="OG22" s="27"/>
      <c r="OH22" s="27"/>
      <c r="OI22" s="27"/>
      <c r="OJ22" s="27"/>
      <c r="OK22" s="27"/>
      <c r="OL22" s="27"/>
      <c r="OM22" s="27"/>
      <c r="ON22" s="27"/>
      <c r="OO22" s="27"/>
      <c r="OP22" s="27"/>
      <c r="OQ22" s="27"/>
      <c r="OR22" s="27"/>
      <c r="OS22" s="27"/>
      <c r="OT22" s="27"/>
      <c r="OU22" s="27"/>
      <c r="OV22" s="27"/>
      <c r="OW22" s="27"/>
      <c r="OX22" s="27"/>
      <c r="OY22" s="27"/>
      <c r="OZ22" s="27"/>
      <c r="PA22" s="27"/>
      <c r="PB22" s="27"/>
      <c r="PC22" s="27"/>
      <c r="PD22" s="27"/>
      <c r="PE22" s="27"/>
      <c r="PF22" s="27"/>
      <c r="PG22" s="27"/>
      <c r="PH22" s="27"/>
      <c r="PI22" s="27"/>
      <c r="PJ22" s="27"/>
      <c r="PK22" s="27"/>
      <c r="PL22" s="27"/>
      <c r="PM22" s="27"/>
      <c r="PN22" s="27"/>
      <c r="PO22" s="27"/>
      <c r="PP22" s="27"/>
      <c r="PQ22" s="27"/>
      <c r="PR22" s="27"/>
      <c r="PS22" s="27"/>
      <c r="PT22" s="27"/>
      <c r="PU22" s="27"/>
      <c r="PV22" s="27"/>
      <c r="PW22" s="27"/>
      <c r="PX22" s="27"/>
      <c r="PY22" s="27"/>
      <c r="PZ22" s="27"/>
      <c r="QA22" s="27"/>
      <c r="QB22" s="27"/>
      <c r="QC22" s="27"/>
      <c r="QD22" s="27"/>
      <c r="QE22" s="27"/>
      <c r="QF22" s="27"/>
      <c r="QG22" s="27"/>
      <c r="QH22" s="27"/>
      <c r="QI22" s="27"/>
      <c r="QJ22" s="27"/>
      <c r="QK22" s="27"/>
      <c r="QL22" s="27"/>
      <c r="QM22" s="27"/>
      <c r="QN22" s="27"/>
      <c r="QO22" s="27"/>
      <c r="QP22" s="27"/>
      <c r="QQ22" s="27"/>
      <c r="QR22" s="27"/>
      <c r="QS22" s="27"/>
      <c r="QT22" s="27"/>
      <c r="QU22" s="27"/>
      <c r="QV22" s="27"/>
      <c r="QW22" s="27"/>
      <c r="QX22" s="27"/>
      <c r="QY22" s="27"/>
      <c r="QZ22" s="27"/>
      <c r="RA22" s="27"/>
      <c r="RB22" s="27"/>
      <c r="RC22" s="27"/>
      <c r="RD22" s="27"/>
      <c r="RE22" s="27"/>
      <c r="RF22" s="27"/>
      <c r="RG22" s="27"/>
      <c r="RH22" s="27"/>
      <c r="RI22" s="27"/>
      <c r="RJ22" s="27"/>
      <c r="RK22" s="27"/>
      <c r="RL22" s="27"/>
      <c r="RM22" s="27"/>
      <c r="RN22" s="27"/>
      <c r="RO22" s="27"/>
      <c r="RP22" s="27"/>
      <c r="RQ22" s="27"/>
      <c r="RR22" s="27"/>
      <c r="RS22" s="27"/>
      <c r="RT22" s="27"/>
      <c r="RU22" s="27"/>
      <c r="RV22" s="27"/>
      <c r="RW22" s="27"/>
      <c r="RX22" s="27"/>
      <c r="RY22" s="27"/>
      <c r="RZ22" s="27"/>
      <c r="SA22" s="27"/>
      <c r="SB22" s="27"/>
      <c r="SC22" s="27"/>
      <c r="SD22" s="27"/>
      <c r="SE22" s="27"/>
      <c r="SF22" s="27"/>
      <c r="SG22" s="27"/>
      <c r="SH22" s="27"/>
      <c r="SI22" s="27"/>
      <c r="SJ22" s="27"/>
      <c r="SK22" s="27"/>
      <c r="SL22" s="27"/>
      <c r="SM22" s="27"/>
      <c r="SN22" s="27"/>
      <c r="SO22" s="27"/>
      <c r="SP22" s="27"/>
      <c r="SQ22" s="27"/>
      <c r="SR22" s="27"/>
      <c r="SS22" s="27"/>
      <c r="ST22" s="27"/>
      <c r="SU22" s="27"/>
      <c r="SV22" s="27"/>
      <c r="SW22" s="27"/>
      <c r="SX22" s="27"/>
      <c r="SY22" s="27"/>
      <c r="SZ22" s="27"/>
      <c r="TA22" s="27"/>
      <c r="TB22" s="27"/>
      <c r="TC22" s="27"/>
      <c r="TD22" s="27"/>
      <c r="TE22" s="27"/>
      <c r="TF22" s="27"/>
      <c r="TG22" s="27"/>
      <c r="TH22" s="27"/>
      <c r="TI22" s="27"/>
      <c r="TJ22" s="27"/>
      <c r="TK22" s="27"/>
      <c r="TL22" s="27"/>
      <c r="TM22" s="27"/>
      <c r="TN22" s="27"/>
      <c r="TO22" s="27"/>
      <c r="TP22" s="27"/>
      <c r="TQ22" s="27"/>
      <c r="TR22" s="27"/>
      <c r="TS22" s="27"/>
      <c r="TT22" s="27"/>
      <c r="TU22" s="27"/>
      <c r="TV22" s="27"/>
      <c r="TW22" s="27"/>
      <c r="TX22" s="27"/>
      <c r="TY22" s="27"/>
      <c r="TZ22" s="27"/>
      <c r="UA22" s="27"/>
      <c r="UB22" s="27"/>
      <c r="UC22" s="27"/>
      <c r="UD22" s="27"/>
      <c r="UE22" s="27"/>
      <c r="UF22" s="27"/>
      <c r="UG22" s="27"/>
      <c r="UH22" s="27"/>
      <c r="UI22" s="27"/>
      <c r="UJ22" s="27"/>
      <c r="UK22" s="27"/>
      <c r="UL22" s="27"/>
      <c r="UM22" s="27"/>
      <c r="UN22" s="27"/>
      <c r="UO22" s="27"/>
      <c r="UP22" s="27"/>
      <c r="UQ22" s="27"/>
      <c r="UR22" s="27"/>
      <c r="US22" s="27"/>
      <c r="UT22" s="27"/>
      <c r="UU22" s="27"/>
      <c r="UV22" s="27"/>
      <c r="UW22" s="27"/>
      <c r="UX22" s="27"/>
      <c r="UY22" s="27"/>
      <c r="UZ22" s="27"/>
      <c r="VA22" s="27"/>
      <c r="VB22" s="27"/>
      <c r="VC22" s="27"/>
      <c r="VD22" s="27"/>
      <c r="VE22" s="27"/>
      <c r="VF22" s="27"/>
      <c r="VG22" s="27"/>
      <c r="VH22" s="27"/>
      <c r="VI22" s="27"/>
      <c r="VJ22" s="27"/>
      <c r="VK22" s="27"/>
      <c r="VL22" s="27"/>
      <c r="VM22" s="27"/>
      <c r="VN22" s="27"/>
      <c r="VO22" s="27"/>
      <c r="VP22" s="27"/>
      <c r="VQ22" s="27"/>
      <c r="VR22" s="27"/>
      <c r="VS22" s="27"/>
      <c r="VT22" s="27"/>
      <c r="VU22" s="27"/>
      <c r="VV22" s="27"/>
      <c r="VW22" s="27"/>
      <c r="VX22" s="27"/>
      <c r="VY22" s="27"/>
      <c r="VZ22" s="27"/>
      <c r="WA22" s="27"/>
      <c r="WB22" s="27"/>
      <c r="WC22" s="27"/>
      <c r="WD22" s="27"/>
      <c r="WE22" s="27"/>
      <c r="WF22" s="27"/>
      <c r="WG22" s="27"/>
      <c r="WH22" s="27"/>
      <c r="WI22" s="27"/>
      <c r="WJ22" s="27"/>
      <c r="WK22" s="27"/>
      <c r="WL22" s="27"/>
      <c r="WM22" s="27"/>
      <c r="WN22" s="27"/>
      <c r="WO22" s="27"/>
      <c r="WP22" s="27"/>
      <c r="WQ22" s="27"/>
      <c r="WR22" s="27"/>
      <c r="WS22" s="27"/>
      <c r="WT22" s="27"/>
      <c r="WU22" s="27"/>
      <c r="WV22" s="27"/>
      <c r="WW22" s="27"/>
      <c r="WX22" s="27"/>
      <c r="WY22" s="27"/>
      <c r="WZ22" s="27"/>
      <c r="XA22" s="27"/>
      <c r="XB22" s="27"/>
      <c r="XC22" s="27"/>
      <c r="XD22" s="27"/>
      <c r="XE22" s="27"/>
      <c r="XF22" s="27"/>
      <c r="XG22" s="27"/>
      <c r="XH22" s="27"/>
      <c r="XI22" s="27"/>
      <c r="XJ22" s="27"/>
      <c r="XK22" s="27"/>
      <c r="XL22" s="27"/>
      <c r="XM22" s="27"/>
      <c r="XN22" s="27"/>
      <c r="XO22" s="27"/>
      <c r="XP22" s="27"/>
      <c r="XQ22" s="27"/>
      <c r="XR22" s="27"/>
      <c r="XS22" s="27"/>
      <c r="XT22" s="27"/>
      <c r="XU22" s="27"/>
      <c r="XV22" s="27"/>
      <c r="XW22" s="27"/>
      <c r="XX22" s="27"/>
      <c r="XY22" s="27"/>
      <c r="XZ22" s="27"/>
      <c r="YA22" s="27"/>
      <c r="YB22" s="27"/>
      <c r="YC22" s="27"/>
      <c r="YD22" s="27"/>
      <c r="YE22" s="27"/>
      <c r="YF22" s="27"/>
      <c r="YG22" s="27"/>
      <c r="YH22" s="27"/>
      <c r="YI22" s="27"/>
      <c r="YJ22" s="27"/>
      <c r="YK22" s="27"/>
      <c r="YL22" s="27"/>
      <c r="YM22" s="27"/>
      <c r="YN22" s="27"/>
      <c r="YO22" s="27"/>
      <c r="YP22" s="27"/>
      <c r="YQ22" s="27"/>
      <c r="YR22" s="27"/>
      <c r="YS22" s="27"/>
      <c r="YT22" s="27"/>
      <c r="YU22" s="27"/>
      <c r="YV22" s="27"/>
      <c r="YW22" s="27"/>
      <c r="YX22" s="27"/>
      <c r="YY22" s="27"/>
      <c r="YZ22" s="27"/>
      <c r="ZA22" s="27"/>
      <c r="ZB22" s="27"/>
      <c r="ZC22" s="27"/>
      <c r="ZD22" s="27"/>
      <c r="ZE22" s="27"/>
      <c r="ZF22" s="27"/>
      <c r="ZG22" s="27"/>
      <c r="ZH22" s="27"/>
      <c r="ZI22" s="27"/>
      <c r="ZJ22" s="27"/>
      <c r="ZK22" s="27"/>
      <c r="ZL22" s="27"/>
      <c r="ZM22" s="27"/>
      <c r="ZN22" s="27"/>
      <c r="ZO22" s="27"/>
      <c r="ZP22" s="27"/>
      <c r="ZQ22" s="27"/>
      <c r="ZR22" s="27"/>
      <c r="ZS22" s="27"/>
      <c r="ZT22" s="27"/>
      <c r="ZU22" s="27"/>
      <c r="ZV22" s="27"/>
      <c r="ZW22" s="27"/>
      <c r="ZX22" s="27"/>
      <c r="ZY22" s="27"/>
      <c r="ZZ22" s="27"/>
      <c r="AAA22" s="27"/>
      <c r="AAB22" s="27"/>
      <c r="AAC22" s="27"/>
      <c r="AAD22" s="27"/>
      <c r="AAE22" s="27"/>
      <c r="AAF22" s="27"/>
      <c r="AAG22" s="27"/>
      <c r="AAH22" s="27"/>
      <c r="AAI22" s="27"/>
      <c r="AAJ22" s="27"/>
      <c r="AAK22" s="27"/>
      <c r="AAL22" s="27"/>
      <c r="AAM22" s="27"/>
      <c r="AAN22" s="27"/>
      <c r="AAO22" s="27"/>
      <c r="AAP22" s="27"/>
      <c r="AAQ22" s="27"/>
      <c r="AAR22" s="27"/>
      <c r="AAS22" s="27"/>
      <c r="AAT22" s="27"/>
      <c r="AAU22" s="27"/>
      <c r="AAV22" s="27"/>
      <c r="AAW22" s="27"/>
      <c r="AAX22" s="27"/>
      <c r="AAY22" s="27"/>
      <c r="AAZ22" s="27"/>
      <c r="ABA22" s="27"/>
      <c r="ABB22" s="27"/>
      <c r="ABC22" s="27"/>
      <c r="ABD22" s="27"/>
      <c r="ABE22" s="27"/>
      <c r="ABF22" s="27"/>
      <c r="ABG22" s="27"/>
      <c r="ABH22" s="27"/>
      <c r="ABI22" s="27"/>
      <c r="ABJ22" s="27"/>
      <c r="ABK22" s="27"/>
      <c r="ABL22" s="27"/>
      <c r="ABM22" s="27"/>
      <c r="ABN22" s="27"/>
      <c r="ABO22" s="27"/>
      <c r="ABP22" s="27"/>
      <c r="ABQ22" s="27"/>
      <c r="ABR22" s="27"/>
      <c r="ABS22" s="27"/>
      <c r="ABT22" s="27"/>
      <c r="ABU22" s="27"/>
      <c r="ABV22" s="27"/>
      <c r="ABW22" s="27"/>
      <c r="ABX22" s="27"/>
      <c r="ABY22" s="27"/>
      <c r="ABZ22" s="27"/>
      <c r="ACA22" s="27"/>
      <c r="ACB22" s="27"/>
      <c r="ACC22" s="27"/>
      <c r="ACD22" s="27"/>
      <c r="ACE22" s="27"/>
      <c r="ACF22" s="27"/>
      <c r="ACG22" s="27"/>
      <c r="ACH22" s="27"/>
      <c r="ACI22" s="27"/>
      <c r="ACJ22" s="27"/>
      <c r="ACK22" s="27"/>
      <c r="ACL22" s="27"/>
      <c r="ACM22" s="27"/>
      <c r="ACN22" s="27"/>
      <c r="ACO22" s="27"/>
      <c r="ACP22" s="27"/>
      <c r="ACQ22" s="27"/>
      <c r="ACR22" s="27"/>
      <c r="ACS22" s="27"/>
      <c r="ACT22" s="27"/>
      <c r="ACU22" s="27"/>
      <c r="ACV22" s="27"/>
      <c r="ACW22" s="27"/>
      <c r="ACX22" s="27"/>
      <c r="ACY22" s="27"/>
      <c r="ACZ22" s="27"/>
      <c r="ADA22" s="27"/>
      <c r="ADB22" s="27"/>
      <c r="ADC22" s="27"/>
      <c r="ADD22" s="27"/>
      <c r="ADE22" s="27"/>
      <c r="ADF22" s="27"/>
      <c r="ADG22" s="27"/>
      <c r="ADH22" s="27"/>
      <c r="ADI22" s="27"/>
      <c r="ADJ22" s="27"/>
      <c r="ADK22" s="27"/>
      <c r="ADL22" s="27"/>
      <c r="ADM22" s="27"/>
      <c r="ADN22" s="27"/>
      <c r="ADO22" s="27"/>
      <c r="ADP22" s="27"/>
      <c r="ADQ22" s="27"/>
      <c r="ADR22" s="27"/>
      <c r="ADS22" s="27"/>
      <c r="ADT22" s="27"/>
      <c r="ADU22" s="27"/>
      <c r="ADV22" s="27"/>
      <c r="ADW22" s="27"/>
      <c r="ADX22" s="27"/>
      <c r="ADY22" s="27"/>
      <c r="ADZ22" s="27"/>
      <c r="AEA22" s="27"/>
      <c r="AEB22" s="27"/>
      <c r="AEC22" s="27"/>
      <c r="AED22" s="27"/>
      <c r="AEE22" s="27"/>
      <c r="AEF22" s="27"/>
      <c r="AEG22" s="27"/>
      <c r="AEH22" s="27"/>
      <c r="AEI22" s="27"/>
      <c r="AEJ22" s="27"/>
      <c r="AEK22" s="27"/>
      <c r="AEL22" s="27"/>
      <c r="AEM22" s="27"/>
      <c r="AEN22" s="27"/>
      <c r="AEO22" s="27"/>
      <c r="AEP22" s="27"/>
      <c r="AEQ22" s="27"/>
      <c r="AER22" s="27"/>
      <c r="AES22" s="27"/>
      <c r="AET22" s="27"/>
      <c r="AEU22" s="27"/>
      <c r="AEV22" s="27"/>
      <c r="AEW22" s="27"/>
      <c r="AEX22" s="27"/>
      <c r="AEY22" s="27"/>
      <c r="AEZ22" s="27"/>
      <c r="AFA22" s="27"/>
      <c r="AFB22" s="27"/>
      <c r="AFC22" s="27"/>
      <c r="AFD22" s="27"/>
      <c r="AFE22" s="27"/>
      <c r="AFF22" s="27"/>
      <c r="AFG22" s="27"/>
      <c r="AFH22" s="27"/>
      <c r="AFI22" s="27"/>
      <c r="AFJ22" s="27"/>
      <c r="AFK22" s="27"/>
      <c r="AFL22" s="27"/>
      <c r="AFM22" s="27"/>
      <c r="AFN22" s="27"/>
      <c r="AFO22" s="27"/>
      <c r="AFP22" s="27"/>
      <c r="AFQ22" s="27"/>
      <c r="AFR22" s="27"/>
      <c r="AFS22" s="27"/>
      <c r="AFT22" s="27"/>
      <c r="AFU22" s="27"/>
      <c r="AFV22" s="27"/>
      <c r="AFW22" s="27"/>
      <c r="AFX22" s="27"/>
      <c r="AFY22" s="27"/>
      <c r="AFZ22" s="27"/>
      <c r="AGA22" s="27"/>
      <c r="AGB22" s="27"/>
      <c r="AGC22" s="27"/>
      <c r="AGD22" s="27"/>
      <c r="AGE22" s="27"/>
      <c r="AGF22" s="27"/>
      <c r="AGG22" s="27"/>
      <c r="AGH22" s="27"/>
      <c r="AGI22" s="27"/>
      <c r="AGJ22" s="27"/>
      <c r="AGK22" s="27"/>
      <c r="AGL22" s="27"/>
      <c r="AGM22" s="27"/>
      <c r="AGN22" s="27"/>
      <c r="AGO22" s="27"/>
      <c r="AGP22" s="27"/>
      <c r="AGQ22" s="27"/>
      <c r="AGR22" s="27"/>
      <c r="AGS22" s="27"/>
      <c r="AGT22" s="27"/>
      <c r="AGU22" s="27"/>
      <c r="AGV22" s="27"/>
      <c r="AGW22" s="27"/>
      <c r="AGX22" s="27"/>
      <c r="AGY22" s="27"/>
      <c r="AGZ22" s="27"/>
      <c r="AHA22" s="27"/>
      <c r="AHB22" s="27"/>
      <c r="AHC22" s="27"/>
      <c r="AHD22" s="27"/>
      <c r="AHE22" s="27"/>
      <c r="AHF22" s="27"/>
      <c r="AHG22" s="27"/>
      <c r="AHH22" s="27"/>
      <c r="AHI22" s="27"/>
      <c r="AHJ22" s="27"/>
      <c r="AHK22" s="27"/>
      <c r="AHL22" s="27"/>
      <c r="AHM22" s="27"/>
      <c r="AHN22" s="27"/>
      <c r="AHO22" s="27"/>
      <c r="AHP22" s="27"/>
      <c r="AHQ22" s="27"/>
      <c r="AHR22" s="27"/>
      <c r="AHS22" s="27"/>
      <c r="AHT22" s="27"/>
      <c r="AHU22" s="27"/>
      <c r="AHV22" s="27"/>
      <c r="AHW22" s="27"/>
      <c r="AHX22" s="27"/>
      <c r="AHY22" s="27"/>
      <c r="AHZ22" s="27"/>
      <c r="AIA22" s="27"/>
      <c r="AIB22" s="27"/>
      <c r="AIC22" s="27"/>
      <c r="AID22" s="27"/>
      <c r="AIE22" s="27"/>
      <c r="AIF22" s="27"/>
      <c r="AIG22" s="27"/>
      <c r="AIH22" s="27"/>
      <c r="AII22" s="27"/>
      <c r="AIJ22" s="27"/>
      <c r="AIK22" s="27"/>
      <c r="AIL22" s="27"/>
      <c r="AIM22" s="27"/>
      <c r="AIN22" s="27"/>
      <c r="AIO22" s="27"/>
      <c r="AIP22" s="27"/>
      <c r="AIQ22" s="27"/>
      <c r="AIR22" s="27"/>
      <c r="AIS22" s="27"/>
      <c r="AIT22" s="27"/>
      <c r="AIU22" s="27"/>
      <c r="AIV22" s="27"/>
      <c r="AIW22" s="27"/>
      <c r="AIX22" s="27"/>
      <c r="AIY22" s="27"/>
      <c r="AIZ22" s="27"/>
      <c r="AJA22" s="27"/>
      <c r="AJB22" s="27"/>
      <c r="AJC22" s="27"/>
      <c r="AJD22" s="27"/>
      <c r="AJE22" s="27"/>
      <c r="AJF22" s="27"/>
      <c r="AJG22" s="27"/>
      <c r="AJH22" s="27"/>
      <c r="AJI22" s="27"/>
      <c r="AJJ22" s="27"/>
      <c r="AJK22" s="27"/>
      <c r="AJL22" s="27"/>
      <c r="AJM22" s="27"/>
      <c r="AJN22" s="27"/>
      <c r="AJO22" s="27"/>
      <c r="AJP22" s="27"/>
      <c r="AJQ22" s="27"/>
      <c r="AJR22" s="27"/>
      <c r="AJS22" s="27"/>
      <c r="AJT22" s="27"/>
      <c r="AJU22" s="27"/>
      <c r="AJV22" s="27"/>
      <c r="AJW22" s="27"/>
      <c r="AJX22" s="27"/>
      <c r="AJY22" s="27"/>
      <c r="AJZ22" s="27"/>
      <c r="AKA22" s="27"/>
      <c r="AKB22" s="27"/>
      <c r="AKC22" s="27"/>
      <c r="AKD22" s="27"/>
      <c r="AKE22" s="27"/>
      <c r="AKF22" s="27"/>
      <c r="AKG22" s="27"/>
      <c r="AKH22" s="27"/>
      <c r="AKI22" s="27"/>
      <c r="AKJ22" s="27"/>
      <c r="AKK22" s="27"/>
      <c r="AKL22" s="27"/>
      <c r="AKM22" s="27"/>
      <c r="AKN22" s="27"/>
      <c r="AKO22" s="27"/>
      <c r="AKP22" s="27"/>
      <c r="AKQ22" s="27"/>
      <c r="AKR22" s="27"/>
      <c r="AKS22" s="27"/>
      <c r="AKT22" s="27"/>
      <c r="AKU22" s="27"/>
      <c r="AKV22" s="27"/>
      <c r="AKW22" s="27"/>
      <c r="AKX22" s="27"/>
      <c r="AKY22" s="27"/>
      <c r="AKZ22" s="27"/>
      <c r="ALA22" s="27"/>
      <c r="ALB22" s="27"/>
      <c r="ALC22" s="27"/>
      <c r="ALD22" s="27"/>
      <c r="ALE22" s="27"/>
      <c r="ALF22" s="27"/>
      <c r="ALG22" s="27"/>
      <c r="ALH22" s="27"/>
      <c r="ALI22" s="27"/>
      <c r="ALJ22" s="27"/>
      <c r="ALK22" s="27"/>
      <c r="ALL22" s="27"/>
      <c r="ALM22" s="27"/>
      <c r="ALN22" s="27"/>
      <c r="ALO22" s="27"/>
      <c r="ALP22" s="27"/>
      <c r="ALQ22" s="27"/>
      <c r="ALR22" s="27"/>
      <c r="ALS22" s="27"/>
      <c r="ALT22" s="27"/>
      <c r="ALU22" s="27"/>
      <c r="ALV22" s="27"/>
      <c r="ALW22" s="27"/>
      <c r="ALX22" s="27"/>
      <c r="ALY22" s="27"/>
      <c r="ALZ22" s="27"/>
      <c r="AMA22" s="27"/>
      <c r="AMB22" s="27"/>
      <c r="AMC22" s="27"/>
      <c r="AMD22" s="27"/>
      <c r="AME22" s="27"/>
      <c r="AMF22" s="27"/>
      <c r="AMG22" s="27"/>
      <c r="AMH22" s="27"/>
      <c r="AMI22" s="27"/>
      <c r="AMJ22" s="27"/>
      <c r="AMK22" s="27"/>
      <c r="AML22" s="27"/>
      <c r="AMM22" s="27"/>
      <c r="AMN22" s="27"/>
      <c r="AMO22" s="27"/>
      <c r="AMP22" s="27"/>
      <c r="AMQ22" s="27"/>
      <c r="AMR22" s="27"/>
      <c r="AMS22" s="27"/>
      <c r="AMT22" s="27"/>
      <c r="AMU22" s="27"/>
      <c r="AMV22" s="27"/>
      <c r="AMW22" s="27"/>
      <c r="AMX22" s="27"/>
      <c r="AMY22" s="27"/>
      <c r="AMZ22" s="27"/>
      <c r="ANA22" s="27"/>
      <c r="ANB22" s="27"/>
      <c r="ANC22" s="27"/>
      <c r="AND22" s="27"/>
      <c r="ANE22" s="27"/>
      <c r="ANF22" s="27"/>
      <c r="ANG22" s="27"/>
      <c r="ANH22" s="27"/>
      <c r="ANI22" s="27"/>
      <c r="ANJ22" s="27"/>
      <c r="ANK22" s="27"/>
      <c r="ANL22" s="27"/>
      <c r="ANM22" s="27"/>
      <c r="ANN22" s="27"/>
      <c r="ANO22" s="27"/>
      <c r="ANP22" s="27"/>
      <c r="ANQ22" s="27"/>
      <c r="ANR22" s="27"/>
      <c r="ANS22" s="27"/>
      <c r="ANT22" s="27"/>
      <c r="ANU22" s="27"/>
      <c r="ANV22" s="27"/>
      <c r="ANW22" s="27"/>
      <c r="ANX22" s="27"/>
      <c r="ANY22" s="27"/>
      <c r="ANZ22" s="27"/>
      <c r="AOA22" s="27"/>
      <c r="AOB22" s="27"/>
      <c r="AOC22" s="27"/>
      <c r="AOD22" s="27"/>
      <c r="AOE22" s="27"/>
      <c r="AOF22" s="27"/>
      <c r="AOG22" s="27"/>
      <c r="AOH22" s="27"/>
      <c r="AOI22" s="27"/>
      <c r="AOJ22" s="27"/>
      <c r="AOK22" s="27"/>
      <c r="AOL22" s="27"/>
      <c r="AOM22" s="27"/>
      <c r="AON22" s="27"/>
      <c r="AOO22" s="27"/>
      <c r="AOP22" s="27"/>
      <c r="AOQ22" s="27"/>
      <c r="AOR22" s="27"/>
      <c r="AOS22" s="27"/>
      <c r="AOT22" s="27"/>
      <c r="AOU22" s="27"/>
      <c r="AOV22" s="27"/>
      <c r="AOW22" s="27"/>
      <c r="AOX22" s="27"/>
      <c r="AOY22" s="27"/>
      <c r="AOZ22" s="27"/>
      <c r="APA22" s="27"/>
      <c r="APB22" s="27"/>
      <c r="APC22" s="27"/>
      <c r="APD22" s="27"/>
      <c r="APE22" s="27"/>
      <c r="APF22" s="27"/>
      <c r="APG22" s="27"/>
      <c r="APH22" s="27"/>
      <c r="API22" s="27"/>
      <c r="APJ22" s="27"/>
      <c r="APK22" s="27"/>
      <c r="APL22" s="27"/>
      <c r="APM22" s="27"/>
      <c r="APN22" s="27"/>
      <c r="APO22" s="27"/>
      <c r="APP22" s="27"/>
      <c r="APQ22" s="27"/>
      <c r="APR22" s="27"/>
      <c r="APS22" s="27"/>
      <c r="APT22" s="27"/>
      <c r="APU22" s="27"/>
      <c r="APV22" s="27"/>
      <c r="APW22" s="27"/>
      <c r="APX22" s="27"/>
      <c r="APY22" s="27"/>
      <c r="APZ22" s="27"/>
      <c r="AQA22" s="27"/>
      <c r="AQB22" s="27"/>
      <c r="AQC22" s="27"/>
      <c r="AQD22" s="27"/>
      <c r="AQE22" s="27"/>
      <c r="AQF22" s="27"/>
      <c r="AQG22" s="27"/>
      <c r="AQH22" s="27"/>
      <c r="AQI22" s="27"/>
      <c r="AQJ22" s="27"/>
      <c r="AQK22" s="27"/>
      <c r="AQL22" s="27"/>
      <c r="AQM22" s="27"/>
      <c r="AQN22" s="27"/>
      <c r="AQO22" s="27"/>
      <c r="AQP22" s="27"/>
      <c r="AQQ22" s="27"/>
      <c r="AQR22" s="27"/>
      <c r="AQS22" s="27"/>
      <c r="AQT22" s="27"/>
      <c r="AQU22" s="27"/>
      <c r="AQV22" s="27"/>
      <c r="AQW22" s="27"/>
      <c r="AQX22" s="27"/>
      <c r="AQY22" s="27"/>
      <c r="AQZ22" s="27"/>
      <c r="ARA22" s="27"/>
      <c r="ARB22" s="27"/>
      <c r="ARC22" s="27"/>
      <c r="ARD22" s="27"/>
      <c r="ARE22" s="27"/>
      <c r="ARF22" s="27"/>
      <c r="ARG22" s="27"/>
      <c r="ARH22" s="27"/>
      <c r="ARI22" s="27"/>
      <c r="ARJ22" s="27"/>
      <c r="ARK22" s="27"/>
      <c r="ARL22" s="27"/>
      <c r="ARM22" s="27"/>
      <c r="ARN22" s="27"/>
      <c r="ARO22" s="27"/>
      <c r="ARP22" s="27"/>
      <c r="ARQ22" s="27"/>
      <c r="ARR22" s="27"/>
      <c r="ARS22" s="27"/>
      <c r="ART22" s="27"/>
      <c r="ARU22" s="27"/>
      <c r="ARV22" s="27"/>
      <c r="ARW22" s="27"/>
      <c r="ARX22" s="27"/>
      <c r="ARY22" s="27"/>
      <c r="ARZ22" s="27"/>
      <c r="ASA22" s="27"/>
      <c r="ASB22" s="27"/>
      <c r="ASC22" s="27"/>
      <c r="ASD22" s="27"/>
      <c r="ASE22" s="27"/>
      <c r="ASF22" s="27"/>
      <c r="ASG22" s="27"/>
      <c r="ASH22" s="27"/>
      <c r="ASI22" s="27"/>
      <c r="ASJ22" s="27"/>
      <c r="ASK22" s="27"/>
      <c r="ASL22" s="27"/>
      <c r="ASM22" s="27"/>
      <c r="ASN22" s="27"/>
      <c r="ASO22" s="27"/>
      <c r="ASP22" s="27"/>
      <c r="ASQ22" s="27"/>
      <c r="ASR22" s="27"/>
      <c r="ASS22" s="27"/>
      <c r="AST22" s="27"/>
      <c r="ASU22" s="27"/>
      <c r="ASV22" s="27"/>
      <c r="ASW22" s="27"/>
      <c r="ASX22" s="27"/>
      <c r="ASY22" s="27"/>
      <c r="ASZ22" s="27"/>
      <c r="ATA22" s="27"/>
      <c r="ATB22" s="27"/>
      <c r="ATC22" s="27"/>
      <c r="ATD22" s="27"/>
      <c r="ATE22" s="27"/>
      <c r="ATF22" s="27"/>
      <c r="ATG22" s="27"/>
      <c r="ATH22" s="27"/>
      <c r="ATI22" s="27"/>
      <c r="ATJ22" s="27"/>
      <c r="ATK22" s="27"/>
      <c r="ATL22" s="27"/>
      <c r="ATM22" s="27"/>
      <c r="ATN22" s="27"/>
      <c r="ATO22" s="27"/>
      <c r="ATP22" s="27"/>
      <c r="ATQ22" s="27"/>
      <c r="ATR22" s="27"/>
      <c r="ATS22" s="27"/>
      <c r="ATT22" s="27"/>
      <c r="ATU22" s="27"/>
      <c r="ATV22" s="27"/>
      <c r="ATW22" s="27"/>
      <c r="ATX22" s="27"/>
      <c r="ATY22" s="27"/>
      <c r="ATZ22" s="27"/>
      <c r="AUA22" s="27"/>
      <c r="AUB22" s="27"/>
      <c r="AUC22" s="27"/>
      <c r="AUD22" s="27"/>
      <c r="AUE22" s="27"/>
      <c r="AUF22" s="27"/>
      <c r="AUG22" s="27"/>
      <c r="AUH22" s="27"/>
      <c r="AUI22" s="27"/>
      <c r="AUJ22" s="27"/>
      <c r="AUK22" s="27"/>
      <c r="AUL22" s="27"/>
      <c r="AUM22" s="27"/>
      <c r="AUN22" s="27"/>
      <c r="AUO22" s="27"/>
      <c r="AUP22" s="27"/>
      <c r="AUQ22" s="27"/>
      <c r="AUR22" s="27"/>
      <c r="AUS22" s="27"/>
      <c r="AUT22" s="27"/>
      <c r="AUU22" s="27"/>
      <c r="AUV22" s="27"/>
      <c r="AUW22" s="27"/>
      <c r="AUX22" s="27"/>
      <c r="AUY22" s="27"/>
      <c r="AUZ22" s="27"/>
      <c r="AVA22" s="27"/>
      <c r="AVB22" s="27"/>
      <c r="AVC22" s="27"/>
      <c r="AVD22" s="27"/>
      <c r="AVE22" s="27"/>
      <c r="AVF22" s="27"/>
      <c r="AVG22" s="27"/>
      <c r="AVH22" s="27"/>
      <c r="AVI22" s="27"/>
      <c r="AVJ22" s="27"/>
      <c r="AVK22" s="27"/>
      <c r="AVL22" s="27"/>
      <c r="AVM22" s="27"/>
      <c r="AVN22" s="27"/>
      <c r="AVO22" s="27"/>
      <c r="AVP22" s="27"/>
      <c r="AVQ22" s="27"/>
      <c r="AVR22" s="27"/>
      <c r="AVS22" s="27"/>
      <c r="AVT22" s="27"/>
      <c r="AVU22" s="27"/>
      <c r="AVV22" s="27"/>
      <c r="AVW22" s="27"/>
      <c r="AVX22" s="27"/>
      <c r="AVY22" s="27"/>
      <c r="AVZ22" s="27"/>
      <c r="AWA22" s="27"/>
      <c r="AWB22" s="27"/>
      <c r="AWC22" s="27"/>
      <c r="AWD22" s="27"/>
      <c r="AWE22" s="27"/>
      <c r="AWF22" s="27"/>
      <c r="AWG22" s="27"/>
      <c r="AWH22" s="27"/>
      <c r="AWI22" s="27"/>
      <c r="AWJ22" s="27"/>
      <c r="AWK22" s="27"/>
      <c r="AWL22" s="27"/>
      <c r="AWM22" s="27"/>
      <c r="AWN22" s="27"/>
      <c r="AWO22" s="27"/>
      <c r="AWP22" s="27"/>
      <c r="AWQ22" s="27"/>
      <c r="AWR22" s="27"/>
      <c r="AWS22" s="27"/>
      <c r="AWT22" s="27"/>
      <c r="AWU22" s="27"/>
      <c r="AWV22" s="27"/>
      <c r="AWW22" s="27"/>
      <c r="AWX22" s="27"/>
      <c r="AWY22" s="27"/>
      <c r="AWZ22" s="27"/>
      <c r="AXA22" s="27"/>
      <c r="AXB22" s="27"/>
      <c r="AXC22" s="27"/>
      <c r="AXD22" s="27"/>
      <c r="AXE22" s="27"/>
      <c r="AXF22" s="27"/>
      <c r="AXG22" s="27"/>
      <c r="AXH22" s="27"/>
      <c r="AXI22" s="27"/>
      <c r="AXJ22" s="27"/>
      <c r="AXK22" s="27"/>
      <c r="AXL22" s="27"/>
      <c r="AXM22" s="27"/>
      <c r="AXN22" s="27"/>
      <c r="AXO22" s="27"/>
      <c r="AXP22" s="27"/>
      <c r="AXQ22" s="27"/>
      <c r="AXR22" s="27"/>
      <c r="AXS22" s="27"/>
      <c r="AXT22" s="27"/>
      <c r="AXU22" s="27"/>
      <c r="AXV22" s="27"/>
      <c r="AXW22" s="27"/>
      <c r="AXX22" s="27"/>
      <c r="AXY22" s="27"/>
      <c r="AXZ22" s="27"/>
      <c r="AYA22" s="27"/>
      <c r="AYB22" s="27"/>
      <c r="AYC22" s="27"/>
      <c r="AYD22" s="27"/>
      <c r="AYE22" s="27"/>
      <c r="AYF22" s="27"/>
      <c r="AYG22" s="27"/>
      <c r="AYH22" s="27"/>
      <c r="AYI22" s="27"/>
      <c r="AYJ22" s="27"/>
      <c r="AYK22" s="27"/>
      <c r="AYL22" s="27"/>
      <c r="AYM22" s="27"/>
      <c r="AYN22" s="27"/>
      <c r="AYO22" s="27"/>
      <c r="AYP22" s="27"/>
      <c r="AYQ22" s="27"/>
      <c r="AYR22" s="27"/>
      <c r="AYS22" s="27"/>
      <c r="AYT22" s="27"/>
      <c r="AYU22" s="27"/>
      <c r="AYV22" s="27"/>
      <c r="AYW22" s="27"/>
      <c r="AYX22" s="27"/>
      <c r="AYY22" s="27"/>
      <c r="AYZ22" s="27"/>
      <c r="AZA22" s="27"/>
      <c r="AZB22" s="27"/>
      <c r="AZC22" s="27"/>
      <c r="AZD22" s="27"/>
      <c r="AZE22" s="27"/>
      <c r="AZF22" s="27"/>
      <c r="AZG22" s="27"/>
      <c r="AZH22" s="27"/>
      <c r="AZI22" s="27"/>
      <c r="AZJ22" s="27"/>
      <c r="AZK22" s="27"/>
      <c r="AZL22" s="27"/>
      <c r="AZM22" s="27"/>
      <c r="AZN22" s="27"/>
      <c r="AZO22" s="27"/>
      <c r="AZP22" s="27"/>
      <c r="AZQ22" s="27"/>
      <c r="AZR22" s="27"/>
      <c r="AZS22" s="27"/>
      <c r="AZT22" s="27"/>
      <c r="AZU22" s="27"/>
      <c r="AZV22" s="27"/>
      <c r="AZW22" s="27"/>
      <c r="AZX22" s="27"/>
      <c r="AZY22" s="27"/>
      <c r="AZZ22" s="27"/>
      <c r="BAA22" s="27"/>
      <c r="BAB22" s="27"/>
      <c r="BAC22" s="27"/>
      <c r="BAD22" s="27"/>
      <c r="BAE22" s="27"/>
      <c r="BAF22" s="27"/>
      <c r="BAG22" s="27"/>
      <c r="BAH22" s="27"/>
      <c r="BAI22" s="27"/>
      <c r="BAJ22" s="27"/>
      <c r="BAK22" s="27"/>
      <c r="BAL22" s="27"/>
      <c r="BAM22" s="27"/>
      <c r="BAN22" s="27"/>
      <c r="BAO22" s="27"/>
      <c r="BAP22" s="27"/>
      <c r="BAQ22" s="27"/>
      <c r="BAR22" s="27"/>
      <c r="BAS22" s="27"/>
      <c r="BAT22" s="27"/>
      <c r="BAU22" s="27"/>
      <c r="BAV22" s="27"/>
      <c r="BAW22" s="27"/>
      <c r="BAX22" s="27"/>
      <c r="BAY22" s="27"/>
      <c r="BAZ22" s="27"/>
      <c r="BBA22" s="27"/>
      <c r="BBB22" s="27"/>
      <c r="BBC22" s="27"/>
      <c r="BBD22" s="27"/>
      <c r="BBE22" s="27"/>
      <c r="BBF22" s="27"/>
      <c r="BBG22" s="27"/>
      <c r="BBH22" s="27"/>
      <c r="BBI22" s="27"/>
      <c r="BBJ22" s="27"/>
      <c r="BBK22" s="27"/>
      <c r="BBL22" s="27"/>
      <c r="BBM22" s="27"/>
      <c r="BBN22" s="27"/>
      <c r="BBO22" s="27"/>
      <c r="BBP22" s="27"/>
      <c r="BBQ22" s="27"/>
      <c r="BBR22" s="27"/>
      <c r="BBS22" s="27"/>
      <c r="BBT22" s="27"/>
      <c r="BBU22" s="27"/>
      <c r="BBV22" s="27"/>
      <c r="BBW22" s="27"/>
      <c r="BBX22" s="27"/>
      <c r="BBY22" s="27"/>
      <c r="BBZ22" s="27"/>
      <c r="BCA22" s="27"/>
      <c r="BCB22" s="27"/>
      <c r="BCC22" s="27"/>
      <c r="BCD22" s="27"/>
      <c r="BCE22" s="27"/>
      <c r="BCF22" s="27"/>
      <c r="BCG22" s="27"/>
      <c r="BCH22" s="27"/>
      <c r="BCI22" s="27"/>
      <c r="BCJ22" s="27"/>
      <c r="BCK22" s="27"/>
      <c r="BCL22" s="27"/>
      <c r="BCM22" s="27"/>
      <c r="BCN22" s="27"/>
      <c r="BCO22" s="27"/>
      <c r="BCP22" s="27"/>
      <c r="BCQ22" s="27"/>
      <c r="BCR22" s="27"/>
      <c r="BCS22" s="27"/>
      <c r="BCT22" s="27"/>
      <c r="BCU22" s="27"/>
      <c r="BCV22" s="27"/>
      <c r="BCW22" s="27"/>
      <c r="BCX22" s="27"/>
      <c r="BCY22" s="27"/>
      <c r="BCZ22" s="27"/>
      <c r="BDA22" s="27"/>
      <c r="BDB22" s="27"/>
      <c r="BDC22" s="27"/>
      <c r="BDD22" s="27"/>
      <c r="BDE22" s="27"/>
      <c r="BDF22" s="27"/>
      <c r="BDG22" s="27"/>
      <c r="BDH22" s="27"/>
      <c r="BDI22" s="27"/>
      <c r="BDJ22" s="27"/>
      <c r="BDK22" s="27"/>
      <c r="BDL22" s="27"/>
      <c r="BDM22" s="27"/>
      <c r="BDN22" s="27"/>
      <c r="BDO22" s="27"/>
      <c r="BDP22" s="27"/>
      <c r="BDQ22" s="27"/>
      <c r="BDR22" s="27"/>
      <c r="BDS22" s="27"/>
      <c r="BDT22" s="27"/>
      <c r="BDU22" s="27"/>
      <c r="BDV22" s="27"/>
      <c r="BDW22" s="27"/>
      <c r="BDX22" s="27"/>
      <c r="BDY22" s="27"/>
      <c r="BDZ22" s="27"/>
      <c r="BEA22" s="27"/>
      <c r="BEB22" s="27"/>
      <c r="BEC22" s="27"/>
      <c r="BED22" s="27"/>
      <c r="BEE22" s="27"/>
      <c r="BEF22" s="27"/>
      <c r="BEG22" s="27"/>
      <c r="BEH22" s="27"/>
      <c r="BEI22" s="27"/>
      <c r="BEJ22" s="27"/>
      <c r="BEK22" s="27"/>
      <c r="BEL22" s="27"/>
      <c r="BEM22" s="27"/>
      <c r="BEN22" s="27"/>
      <c r="BEO22" s="27"/>
      <c r="BEP22" s="27"/>
      <c r="BEQ22" s="27"/>
      <c r="BER22" s="27"/>
      <c r="BES22" s="27"/>
      <c r="BET22" s="27"/>
      <c r="BEU22" s="27"/>
      <c r="BEV22" s="27"/>
      <c r="BEW22" s="27"/>
      <c r="BEX22" s="27"/>
      <c r="BEY22" s="27"/>
      <c r="BEZ22" s="27"/>
      <c r="BFA22" s="27"/>
      <c r="BFB22" s="27"/>
      <c r="BFC22" s="27"/>
      <c r="BFD22" s="27"/>
      <c r="BFE22" s="27"/>
      <c r="BFF22" s="27"/>
      <c r="BFG22" s="27"/>
      <c r="BFH22" s="27"/>
      <c r="BFI22" s="27"/>
      <c r="BFJ22" s="27"/>
      <c r="BFK22" s="27"/>
      <c r="BFL22" s="27"/>
      <c r="BFM22" s="27"/>
      <c r="BFN22" s="27"/>
      <c r="BFO22" s="27"/>
      <c r="BFP22" s="27"/>
      <c r="BFQ22" s="27"/>
      <c r="BFR22" s="27"/>
      <c r="BFS22" s="27"/>
      <c r="BFT22" s="27"/>
      <c r="BFU22" s="27"/>
      <c r="BFV22" s="27"/>
      <c r="BFW22" s="27"/>
      <c r="BFX22" s="27"/>
      <c r="BFY22" s="27"/>
      <c r="BFZ22" s="27"/>
      <c r="BGA22" s="27"/>
      <c r="BGB22" s="27"/>
      <c r="BGC22" s="27"/>
      <c r="BGD22" s="27"/>
      <c r="BGE22" s="27"/>
      <c r="BGF22" s="27"/>
      <c r="BGG22" s="27"/>
      <c r="BGH22" s="27"/>
      <c r="BGI22" s="27"/>
      <c r="BGJ22" s="27"/>
      <c r="BGK22" s="27"/>
      <c r="BGL22" s="27"/>
      <c r="BGM22" s="27"/>
      <c r="BGN22" s="27"/>
      <c r="BGO22" s="27"/>
      <c r="BGP22" s="27"/>
      <c r="BGQ22" s="27"/>
      <c r="BGR22" s="27"/>
      <c r="BGS22" s="27"/>
      <c r="BGT22" s="27"/>
      <c r="BGU22" s="27"/>
      <c r="BGV22" s="27"/>
      <c r="BGW22" s="27"/>
      <c r="BGX22" s="27"/>
      <c r="BGY22" s="27"/>
      <c r="BGZ22" s="27"/>
      <c r="BHA22" s="27"/>
      <c r="BHB22" s="27"/>
      <c r="BHC22" s="27"/>
      <c r="BHD22" s="27"/>
      <c r="BHE22" s="27"/>
      <c r="BHF22" s="27"/>
      <c r="BHG22" s="27"/>
      <c r="BHH22" s="27"/>
      <c r="BHI22" s="27"/>
      <c r="BHJ22" s="27"/>
      <c r="BHK22" s="27"/>
      <c r="BHL22" s="27"/>
      <c r="BHM22" s="27"/>
      <c r="BHN22" s="27"/>
      <c r="BHO22" s="27"/>
      <c r="BHP22" s="27"/>
      <c r="BHQ22" s="27"/>
      <c r="BHR22" s="27"/>
      <c r="BHS22" s="27"/>
      <c r="BHT22" s="27"/>
      <c r="BHU22" s="27"/>
      <c r="BHV22" s="27"/>
      <c r="BHW22" s="27"/>
      <c r="BHX22" s="27"/>
      <c r="BHY22" s="27"/>
      <c r="BHZ22" s="27"/>
      <c r="BIA22" s="27"/>
      <c r="BIB22" s="27"/>
      <c r="BIC22" s="27"/>
      <c r="BID22" s="27"/>
      <c r="BIE22" s="27"/>
      <c r="BIF22" s="27"/>
      <c r="BIG22" s="27"/>
      <c r="BIH22" s="27"/>
      <c r="BII22" s="27"/>
      <c r="BIJ22" s="27"/>
      <c r="BIK22" s="27"/>
      <c r="BIL22" s="27"/>
      <c r="BIM22" s="27"/>
      <c r="BIN22" s="27"/>
      <c r="BIO22" s="27"/>
      <c r="BIP22" s="27"/>
      <c r="BIQ22" s="27"/>
      <c r="BIR22" s="27"/>
      <c r="BIS22" s="27"/>
      <c r="BIT22" s="27"/>
      <c r="BIU22" s="27"/>
      <c r="BIV22" s="27"/>
      <c r="BIW22" s="27"/>
      <c r="BIX22" s="27"/>
      <c r="BIY22" s="27"/>
      <c r="BIZ22" s="27"/>
      <c r="BJA22" s="27"/>
      <c r="BJB22" s="27"/>
      <c r="BJC22" s="27"/>
      <c r="BJD22" s="27"/>
      <c r="BJE22" s="27"/>
      <c r="BJF22" s="27"/>
      <c r="BJG22" s="27"/>
      <c r="BJH22" s="27"/>
      <c r="BJI22" s="27"/>
      <c r="BJJ22" s="27"/>
      <c r="BJK22" s="27"/>
      <c r="BJL22" s="27"/>
      <c r="BJM22" s="27"/>
      <c r="BJN22" s="27"/>
      <c r="BJO22" s="27"/>
      <c r="BJP22" s="27"/>
      <c r="BJQ22" s="27"/>
      <c r="BJR22" s="27"/>
      <c r="BJS22" s="27"/>
      <c r="BJT22" s="27"/>
      <c r="BJU22" s="27"/>
      <c r="BJV22" s="27"/>
      <c r="BJW22" s="27"/>
      <c r="BJX22" s="27"/>
      <c r="BJY22" s="27"/>
      <c r="BJZ22" s="27"/>
      <c r="BKA22" s="27"/>
      <c r="BKB22" s="27"/>
      <c r="BKC22" s="27"/>
      <c r="BKD22" s="27"/>
      <c r="BKE22" s="27"/>
      <c r="BKF22" s="27"/>
      <c r="BKG22" s="27"/>
      <c r="BKH22" s="27"/>
      <c r="BKI22" s="27"/>
      <c r="BKJ22" s="27"/>
      <c r="BKK22" s="27"/>
      <c r="BKL22" s="27"/>
      <c r="BKM22" s="27"/>
      <c r="BKN22" s="27"/>
      <c r="BKO22" s="27"/>
      <c r="BKP22" s="27"/>
      <c r="BKQ22" s="27"/>
      <c r="BKR22" s="27"/>
      <c r="BKS22" s="27"/>
      <c r="BKT22" s="27"/>
      <c r="BKU22" s="27"/>
      <c r="BKV22" s="27"/>
      <c r="BKW22" s="27"/>
      <c r="BKX22" s="27"/>
      <c r="BKY22" s="27"/>
      <c r="BKZ22" s="27"/>
      <c r="BLA22" s="27"/>
      <c r="BLB22" s="27"/>
      <c r="BLC22" s="27"/>
      <c r="BLD22" s="27"/>
      <c r="BLE22" s="27"/>
      <c r="BLF22" s="27"/>
      <c r="BLG22" s="27"/>
      <c r="BLH22" s="27"/>
      <c r="BLI22" s="27"/>
      <c r="BLJ22" s="27"/>
      <c r="BLK22" s="27"/>
      <c r="BLL22" s="27"/>
      <c r="BLM22" s="27"/>
      <c r="BLN22" s="27"/>
      <c r="BLO22" s="27"/>
      <c r="BLP22" s="27"/>
      <c r="BLQ22" s="27"/>
      <c r="BLR22" s="27"/>
      <c r="BLS22" s="27"/>
      <c r="BLT22" s="27"/>
      <c r="BLU22" s="27"/>
      <c r="BLV22" s="27"/>
      <c r="BLW22" s="27"/>
      <c r="BLX22" s="27"/>
      <c r="BLY22" s="27"/>
      <c r="BLZ22" s="27"/>
      <c r="BMA22" s="27"/>
      <c r="BMB22" s="27"/>
      <c r="BMC22" s="27"/>
      <c r="BMD22" s="27"/>
      <c r="BME22" s="27"/>
      <c r="BMF22" s="27"/>
      <c r="BMG22" s="27"/>
      <c r="BMH22" s="27"/>
      <c r="BMI22" s="27"/>
      <c r="BMJ22" s="27"/>
      <c r="BMK22" s="27"/>
      <c r="BML22" s="27"/>
      <c r="BMM22" s="27"/>
      <c r="BMN22" s="27"/>
      <c r="BMO22" s="27"/>
      <c r="BMP22" s="27"/>
      <c r="BMQ22" s="27"/>
      <c r="BMR22" s="27"/>
      <c r="BMS22" s="27"/>
      <c r="BMT22" s="27"/>
      <c r="BMU22" s="27"/>
      <c r="BMV22" s="27"/>
      <c r="BMW22" s="27"/>
      <c r="BMX22" s="27"/>
      <c r="BMY22" s="27"/>
      <c r="BMZ22" s="27"/>
      <c r="BNA22" s="27"/>
      <c r="BNB22" s="27"/>
      <c r="BNC22" s="27"/>
      <c r="BND22" s="27"/>
      <c r="BNE22" s="27"/>
      <c r="BNF22" s="27"/>
      <c r="BNG22" s="27"/>
      <c r="BNH22" s="27"/>
      <c r="BNI22" s="27"/>
      <c r="BNJ22" s="27"/>
      <c r="BNK22" s="27"/>
      <c r="BNL22" s="27"/>
      <c r="BNM22" s="27"/>
      <c r="BNN22" s="27"/>
      <c r="BNO22" s="27"/>
      <c r="BNP22" s="27"/>
      <c r="BNQ22" s="27"/>
      <c r="BNR22" s="27"/>
      <c r="BNS22" s="27"/>
      <c r="BNT22" s="27"/>
      <c r="BNU22" s="27"/>
      <c r="BNV22" s="27"/>
      <c r="BNW22" s="27"/>
      <c r="BNX22" s="27"/>
      <c r="BNY22" s="27"/>
      <c r="BNZ22" s="27"/>
      <c r="BOA22" s="27"/>
      <c r="BOB22" s="27"/>
      <c r="BOC22" s="27"/>
      <c r="BOD22" s="27"/>
      <c r="BOE22" s="27"/>
      <c r="BOF22" s="27"/>
      <c r="BOG22" s="27"/>
      <c r="BOH22" s="27"/>
      <c r="BOI22" s="27"/>
      <c r="BOJ22" s="27"/>
      <c r="BOK22" s="27"/>
      <c r="BOL22" s="27"/>
      <c r="BOM22" s="27"/>
      <c r="BON22" s="27"/>
      <c r="BOO22" s="27"/>
      <c r="BOP22" s="27"/>
      <c r="BOQ22" s="27"/>
      <c r="BOR22" s="27"/>
      <c r="BOS22" s="27"/>
      <c r="BOT22" s="27"/>
      <c r="BOU22" s="27"/>
      <c r="BOV22" s="27"/>
      <c r="BOW22" s="27"/>
      <c r="BOX22" s="27"/>
      <c r="BOY22" s="27"/>
      <c r="BOZ22" s="27"/>
      <c r="BPA22" s="27"/>
      <c r="BPB22" s="27"/>
      <c r="BPC22" s="27"/>
      <c r="BPD22" s="27"/>
      <c r="BPE22" s="27"/>
      <c r="BPF22" s="27"/>
      <c r="BPG22" s="27"/>
      <c r="BPH22" s="27"/>
      <c r="BPI22" s="27"/>
      <c r="BPJ22" s="27"/>
      <c r="BPK22" s="27"/>
      <c r="BPL22" s="27"/>
      <c r="BPM22" s="27"/>
      <c r="BPN22" s="27"/>
      <c r="BPO22" s="27"/>
      <c r="BPP22" s="27"/>
      <c r="BPQ22" s="27"/>
      <c r="BPR22" s="27"/>
      <c r="BPS22" s="27"/>
      <c r="BPT22" s="27"/>
      <c r="BPU22" s="27"/>
      <c r="BPV22" s="27"/>
      <c r="BPW22" s="27"/>
      <c r="BPX22" s="27"/>
      <c r="BPY22" s="27"/>
      <c r="BPZ22" s="27"/>
      <c r="BQA22" s="27"/>
      <c r="BQB22" s="27"/>
      <c r="BQC22" s="27"/>
      <c r="BQD22" s="27"/>
      <c r="BQE22" s="27"/>
      <c r="BQF22" s="27"/>
      <c r="BQG22" s="27"/>
      <c r="BQH22" s="27"/>
      <c r="BQI22" s="27"/>
      <c r="BQJ22" s="27"/>
      <c r="BQK22" s="27"/>
      <c r="BQL22" s="27"/>
      <c r="BQM22" s="27"/>
      <c r="BQN22" s="27"/>
      <c r="BQO22" s="27"/>
      <c r="BQP22" s="27"/>
      <c r="BQQ22" s="27"/>
      <c r="BQR22" s="27"/>
      <c r="BQS22" s="27"/>
      <c r="BQT22" s="27"/>
      <c r="BQU22" s="27"/>
      <c r="BQV22" s="27"/>
      <c r="BQW22" s="27"/>
      <c r="BQX22" s="27"/>
      <c r="BQY22" s="27"/>
      <c r="BQZ22" s="27"/>
      <c r="BRA22" s="27"/>
      <c r="BRB22" s="27"/>
      <c r="BRC22" s="27"/>
      <c r="BRD22" s="27"/>
      <c r="BRE22" s="27"/>
      <c r="BRF22" s="27"/>
      <c r="BRG22" s="27"/>
      <c r="BRH22" s="27"/>
      <c r="BRI22" s="27"/>
      <c r="BRJ22" s="27"/>
      <c r="BRK22" s="27"/>
      <c r="BRL22" s="27"/>
      <c r="BRM22" s="27"/>
      <c r="BRN22" s="27"/>
      <c r="BRO22" s="27"/>
      <c r="BRP22" s="27"/>
      <c r="BRQ22" s="27"/>
      <c r="BRR22" s="27"/>
      <c r="BRS22" s="27"/>
      <c r="BRT22" s="27"/>
      <c r="BRU22" s="27"/>
      <c r="BRV22" s="27"/>
      <c r="BRW22" s="27"/>
      <c r="BRX22" s="27"/>
      <c r="BRY22" s="27"/>
      <c r="BRZ22" s="27"/>
      <c r="BSA22" s="27"/>
      <c r="BSB22" s="27"/>
      <c r="BSC22" s="27"/>
      <c r="BSD22" s="27"/>
      <c r="BSE22" s="27"/>
      <c r="BSF22" s="27"/>
      <c r="BSG22" s="27"/>
      <c r="BSH22" s="27"/>
      <c r="BSI22" s="27"/>
      <c r="BSJ22" s="27"/>
      <c r="BSK22" s="27"/>
      <c r="BSL22" s="27"/>
      <c r="BSM22" s="27"/>
      <c r="BSN22" s="27"/>
      <c r="BSO22" s="27"/>
      <c r="BSP22" s="27"/>
      <c r="BSQ22" s="27"/>
      <c r="BSR22" s="27"/>
      <c r="BSS22" s="27"/>
      <c r="BST22" s="27"/>
      <c r="BSU22" s="27"/>
      <c r="BSV22" s="27"/>
      <c r="BSW22" s="27"/>
      <c r="BSX22" s="27"/>
      <c r="BSY22" s="27"/>
      <c r="BSZ22" s="27"/>
      <c r="BTA22" s="27"/>
      <c r="BTB22" s="27"/>
      <c r="BTC22" s="27"/>
      <c r="BTD22" s="27"/>
      <c r="BTE22" s="27"/>
      <c r="BTF22" s="27"/>
      <c r="BTG22" s="27"/>
      <c r="BTH22" s="27"/>
      <c r="BTI22" s="27"/>
      <c r="BTJ22" s="27"/>
      <c r="BTK22" s="27"/>
      <c r="BTL22" s="27"/>
      <c r="BTM22" s="27"/>
      <c r="BTN22" s="27"/>
      <c r="BTO22" s="27"/>
      <c r="BTP22" s="27"/>
      <c r="BTQ22" s="27"/>
      <c r="BTR22" s="27"/>
      <c r="BTS22" s="27"/>
      <c r="BTT22" s="27"/>
      <c r="BTU22" s="27"/>
      <c r="BTV22" s="27"/>
      <c r="BTW22" s="27"/>
      <c r="BTX22" s="27"/>
      <c r="BTY22" s="27"/>
      <c r="BTZ22" s="27"/>
      <c r="BUA22" s="27"/>
      <c r="BUB22" s="27"/>
      <c r="BUC22" s="27"/>
      <c r="BUD22" s="27"/>
      <c r="BUE22" s="27"/>
      <c r="BUF22" s="27"/>
      <c r="BUG22" s="27"/>
      <c r="BUH22" s="27"/>
      <c r="BUI22" s="27"/>
      <c r="BUJ22" s="27"/>
      <c r="BUK22" s="27"/>
      <c r="BUL22" s="27"/>
      <c r="BUM22" s="27"/>
      <c r="BUN22" s="27"/>
      <c r="BUO22" s="27"/>
      <c r="BUP22" s="27"/>
      <c r="BUQ22" s="27"/>
      <c r="BUR22" s="27"/>
      <c r="BUS22" s="27"/>
      <c r="BUT22" s="27"/>
      <c r="BUU22" s="27"/>
      <c r="BUV22" s="27"/>
      <c r="BUW22" s="27"/>
      <c r="BUX22" s="27"/>
      <c r="BUY22" s="27"/>
      <c r="BUZ22" s="27"/>
      <c r="BVA22" s="27"/>
      <c r="BVB22" s="27"/>
      <c r="BVC22" s="27"/>
      <c r="BVD22" s="27"/>
      <c r="BVE22" s="27"/>
      <c r="BVF22" s="27"/>
      <c r="BVG22" s="27"/>
      <c r="BVH22" s="27"/>
      <c r="BVI22" s="27"/>
      <c r="BVJ22" s="27"/>
      <c r="BVK22" s="27"/>
      <c r="BVL22" s="27"/>
      <c r="BVM22" s="27"/>
      <c r="BVN22" s="27"/>
      <c r="BVO22" s="27"/>
      <c r="BVP22" s="27"/>
      <c r="BVQ22" s="27"/>
      <c r="BVR22" s="27"/>
      <c r="BVS22" s="27"/>
      <c r="BVT22" s="27"/>
      <c r="BVU22" s="27"/>
      <c r="BVV22" s="27"/>
      <c r="BVW22" s="27"/>
      <c r="BVX22" s="27"/>
      <c r="BVY22" s="27"/>
      <c r="BVZ22" s="27"/>
      <c r="BWA22" s="27"/>
      <c r="BWB22" s="27"/>
      <c r="BWC22" s="27"/>
      <c r="BWD22" s="27"/>
      <c r="BWE22" s="27"/>
      <c r="BWF22" s="27"/>
      <c r="BWG22" s="27"/>
      <c r="BWH22" s="27"/>
      <c r="BWI22" s="27"/>
      <c r="BWJ22" s="27"/>
      <c r="BWK22" s="27"/>
      <c r="BWL22" s="27"/>
      <c r="BWM22" s="27"/>
      <c r="BWN22" s="27"/>
      <c r="BWO22" s="27"/>
      <c r="BWP22" s="27"/>
      <c r="BWQ22" s="27"/>
      <c r="BWR22" s="27"/>
      <c r="BWS22" s="27"/>
      <c r="BWT22" s="27"/>
      <c r="BWU22" s="27"/>
      <c r="BWV22" s="27"/>
      <c r="BWW22" s="27"/>
      <c r="BWX22" s="27"/>
      <c r="BWY22" s="27"/>
      <c r="BWZ22" s="27"/>
      <c r="BXA22" s="27"/>
      <c r="BXB22" s="27"/>
      <c r="BXC22" s="27"/>
      <c r="BXD22" s="27"/>
      <c r="BXE22" s="27"/>
      <c r="BXF22" s="27"/>
      <c r="BXG22" s="27"/>
      <c r="BXH22" s="27"/>
      <c r="BXI22" s="27"/>
      <c r="BXJ22" s="27"/>
      <c r="BXK22" s="27"/>
      <c r="BXL22" s="27"/>
      <c r="BXM22" s="27"/>
      <c r="BXN22" s="27"/>
      <c r="BXO22" s="27"/>
      <c r="BXP22" s="27"/>
      <c r="BXQ22" s="27"/>
      <c r="BXR22" s="27"/>
      <c r="BXS22" s="27"/>
      <c r="BXT22" s="27"/>
      <c r="BXU22" s="27"/>
      <c r="BXV22" s="27"/>
      <c r="BXW22" s="27"/>
      <c r="BXX22" s="27"/>
      <c r="BXY22" s="27"/>
      <c r="BXZ22" s="27"/>
      <c r="BYA22" s="27"/>
      <c r="BYB22" s="27"/>
      <c r="BYC22" s="27"/>
      <c r="BYD22" s="27"/>
      <c r="BYE22" s="27"/>
      <c r="BYF22" s="27"/>
      <c r="BYG22" s="27"/>
      <c r="BYH22" s="27"/>
      <c r="BYI22" s="27"/>
      <c r="BYJ22" s="27"/>
      <c r="BYK22" s="27"/>
      <c r="BYL22" s="27"/>
      <c r="BYM22" s="27"/>
      <c r="BYN22" s="27"/>
      <c r="BYO22" s="27"/>
      <c r="BYP22" s="27"/>
      <c r="BYQ22" s="27"/>
      <c r="BYR22" s="27"/>
      <c r="BYS22" s="27"/>
      <c r="BYT22" s="27"/>
      <c r="BYU22" s="27"/>
      <c r="BYV22" s="27"/>
      <c r="BYW22" s="27"/>
      <c r="BYX22" s="27"/>
      <c r="BYY22" s="27"/>
      <c r="BYZ22" s="27"/>
      <c r="BZA22" s="27"/>
      <c r="BZB22" s="27"/>
      <c r="BZC22" s="27"/>
      <c r="BZD22" s="27"/>
      <c r="BZE22" s="27"/>
      <c r="BZF22" s="27"/>
      <c r="BZG22" s="27"/>
      <c r="BZH22" s="27"/>
      <c r="BZI22" s="27"/>
      <c r="BZJ22" s="27"/>
      <c r="BZK22" s="27"/>
      <c r="BZL22" s="27"/>
      <c r="BZM22" s="27"/>
      <c r="BZN22" s="27"/>
      <c r="BZO22" s="27"/>
      <c r="BZP22" s="27"/>
      <c r="BZQ22" s="27"/>
      <c r="BZR22" s="27"/>
      <c r="BZS22" s="27"/>
      <c r="BZT22" s="27"/>
      <c r="BZU22" s="27"/>
      <c r="BZV22" s="27"/>
      <c r="BZW22" s="27"/>
      <c r="BZX22" s="27"/>
      <c r="BZY22" s="27"/>
      <c r="BZZ22" s="27"/>
      <c r="CAA22" s="27"/>
      <c r="CAB22" s="27"/>
      <c r="CAC22" s="27"/>
      <c r="CAD22" s="27"/>
      <c r="CAE22" s="27"/>
      <c r="CAF22" s="27"/>
      <c r="CAG22" s="27"/>
      <c r="CAH22" s="27"/>
      <c r="CAI22" s="27"/>
      <c r="CAJ22" s="27"/>
      <c r="CAK22" s="27"/>
      <c r="CAL22" s="27"/>
      <c r="CAM22" s="27"/>
      <c r="CAN22" s="27"/>
      <c r="CAO22" s="27"/>
      <c r="CAP22" s="27"/>
      <c r="CAQ22" s="27"/>
      <c r="CAR22" s="27"/>
      <c r="CAS22" s="27"/>
      <c r="CAT22" s="27"/>
      <c r="CAU22" s="27"/>
      <c r="CAV22" s="27"/>
      <c r="CAW22" s="27"/>
      <c r="CAX22" s="27"/>
      <c r="CAY22" s="27"/>
      <c r="CAZ22" s="27"/>
      <c r="CBA22" s="27"/>
      <c r="CBB22" s="27"/>
      <c r="CBC22" s="27"/>
      <c r="CBD22" s="27"/>
      <c r="CBE22" s="27"/>
      <c r="CBF22" s="27"/>
      <c r="CBG22" s="27"/>
      <c r="CBH22" s="27"/>
      <c r="CBI22" s="27"/>
      <c r="CBJ22" s="27"/>
      <c r="CBK22" s="27"/>
      <c r="CBL22" s="27"/>
      <c r="CBM22" s="27"/>
      <c r="CBN22" s="27"/>
      <c r="CBO22" s="27"/>
      <c r="CBP22" s="27"/>
      <c r="CBQ22" s="27"/>
      <c r="CBR22" s="27"/>
      <c r="CBS22" s="27"/>
      <c r="CBT22" s="27"/>
      <c r="CBU22" s="27"/>
      <c r="CBV22" s="27"/>
      <c r="CBW22" s="27"/>
      <c r="CBX22" s="27"/>
      <c r="CBY22" s="27"/>
      <c r="CBZ22" s="27"/>
      <c r="CCA22" s="27"/>
      <c r="CCB22" s="27"/>
      <c r="CCC22" s="27"/>
      <c r="CCD22" s="27"/>
      <c r="CCE22" s="27"/>
      <c r="CCF22" s="27"/>
      <c r="CCG22" s="27"/>
      <c r="CCH22" s="27"/>
      <c r="CCI22" s="27"/>
      <c r="CCJ22" s="27"/>
      <c r="CCK22" s="27"/>
      <c r="CCL22" s="27"/>
      <c r="CCM22" s="27"/>
      <c r="CCN22" s="27"/>
      <c r="CCO22" s="27"/>
      <c r="CCP22" s="27"/>
      <c r="CCQ22" s="27"/>
      <c r="CCR22" s="27"/>
      <c r="CCS22" s="27"/>
      <c r="CCT22" s="27"/>
      <c r="CCU22" s="27"/>
      <c r="CCV22" s="27"/>
      <c r="CCW22" s="27"/>
      <c r="CCX22" s="27"/>
      <c r="CCY22" s="27"/>
      <c r="CCZ22" s="27"/>
      <c r="CDA22" s="27"/>
      <c r="CDB22" s="27"/>
      <c r="CDC22" s="27"/>
      <c r="CDD22" s="27"/>
      <c r="CDE22" s="27"/>
      <c r="CDF22" s="27"/>
      <c r="CDG22" s="27"/>
      <c r="CDH22" s="27"/>
      <c r="CDI22" s="27"/>
      <c r="CDJ22" s="27"/>
      <c r="CDK22" s="27"/>
      <c r="CDL22" s="27"/>
      <c r="CDM22" s="27"/>
      <c r="CDN22" s="27"/>
      <c r="CDO22" s="27"/>
      <c r="CDP22" s="27"/>
      <c r="CDQ22" s="27"/>
      <c r="CDR22" s="27"/>
      <c r="CDS22" s="27"/>
      <c r="CDT22" s="27"/>
      <c r="CDU22" s="27"/>
      <c r="CDV22" s="27"/>
      <c r="CDW22" s="27"/>
      <c r="CDX22" s="27"/>
      <c r="CDY22" s="27"/>
      <c r="CDZ22" s="27"/>
      <c r="CEA22" s="27"/>
      <c r="CEB22" s="27"/>
      <c r="CEC22" s="27"/>
      <c r="CED22" s="27"/>
      <c r="CEE22" s="27"/>
      <c r="CEF22" s="27"/>
      <c r="CEG22" s="27"/>
      <c r="CEH22" s="27"/>
      <c r="CEI22" s="27"/>
      <c r="CEJ22" s="27"/>
      <c r="CEK22" s="27"/>
      <c r="CEL22" s="27"/>
      <c r="CEM22" s="27"/>
      <c r="CEN22" s="27"/>
      <c r="CEO22" s="27"/>
      <c r="CEP22" s="27"/>
      <c r="CEQ22" s="27"/>
      <c r="CER22" s="27"/>
      <c r="CES22" s="27"/>
      <c r="CET22" s="27"/>
      <c r="CEU22" s="27"/>
      <c r="CEV22" s="27"/>
      <c r="CEW22" s="27"/>
      <c r="CEX22" s="27"/>
      <c r="CEY22" s="27"/>
      <c r="CEZ22" s="27"/>
      <c r="CFA22" s="27"/>
      <c r="CFB22" s="27"/>
      <c r="CFC22" s="27"/>
      <c r="CFD22" s="27"/>
      <c r="CFE22" s="27"/>
      <c r="CFF22" s="27"/>
      <c r="CFG22" s="27"/>
      <c r="CFH22" s="27"/>
      <c r="CFI22" s="27"/>
      <c r="CFJ22" s="27"/>
      <c r="CFK22" s="27"/>
      <c r="CFL22" s="27"/>
      <c r="CFM22" s="27"/>
      <c r="CFN22" s="27"/>
      <c r="CFO22" s="27"/>
      <c r="CFP22" s="27"/>
      <c r="CFQ22" s="27"/>
      <c r="CFR22" s="27"/>
      <c r="CFS22" s="27"/>
      <c r="CFT22" s="27"/>
      <c r="CFU22" s="27"/>
      <c r="CFV22" s="27"/>
      <c r="CFW22" s="27"/>
      <c r="CFX22" s="27"/>
      <c r="CFY22" s="27"/>
      <c r="CFZ22" s="27"/>
      <c r="CGA22" s="27"/>
      <c r="CGB22" s="27"/>
      <c r="CGC22" s="27"/>
      <c r="CGD22" s="27"/>
      <c r="CGE22" s="27"/>
      <c r="CGF22" s="27"/>
      <c r="CGG22" s="27"/>
      <c r="CGH22" s="27"/>
      <c r="CGI22" s="27"/>
      <c r="CGJ22" s="27"/>
      <c r="CGK22" s="27"/>
      <c r="CGL22" s="27"/>
      <c r="CGM22" s="27"/>
      <c r="CGN22" s="27"/>
      <c r="CGO22" s="27"/>
      <c r="CGP22" s="27"/>
      <c r="CGQ22" s="27"/>
      <c r="CGR22" s="27"/>
      <c r="CGS22" s="27"/>
      <c r="CGT22" s="27"/>
      <c r="CGU22" s="27"/>
      <c r="CGV22" s="27"/>
      <c r="CGW22" s="27"/>
      <c r="CGX22" s="27"/>
      <c r="CGY22" s="27"/>
      <c r="CGZ22" s="27"/>
      <c r="CHA22" s="27"/>
      <c r="CHB22" s="27"/>
      <c r="CHC22" s="27"/>
      <c r="CHD22" s="27"/>
      <c r="CHE22" s="27"/>
      <c r="CHF22" s="27"/>
      <c r="CHG22" s="27"/>
      <c r="CHH22" s="27"/>
      <c r="CHI22" s="27"/>
      <c r="CHJ22" s="27"/>
      <c r="CHK22" s="27"/>
      <c r="CHL22" s="27"/>
      <c r="CHM22" s="27"/>
      <c r="CHN22" s="27"/>
      <c r="CHO22" s="27"/>
      <c r="CHP22" s="27"/>
      <c r="CHQ22" s="27"/>
      <c r="CHR22" s="27"/>
      <c r="CHS22" s="27"/>
      <c r="CHT22" s="27"/>
      <c r="CHU22" s="27"/>
      <c r="CHV22" s="27"/>
      <c r="CHW22" s="27"/>
      <c r="CHX22" s="27"/>
      <c r="CHY22" s="27"/>
      <c r="CHZ22" s="27"/>
      <c r="CIA22" s="27"/>
      <c r="CIB22" s="27"/>
      <c r="CIC22" s="27"/>
      <c r="CID22" s="27"/>
      <c r="CIE22" s="27"/>
      <c r="CIF22" s="27"/>
      <c r="CIG22" s="27"/>
      <c r="CIH22" s="27"/>
      <c r="CII22" s="27"/>
      <c r="CIJ22" s="27"/>
      <c r="CIK22" s="27"/>
      <c r="CIL22" s="27"/>
      <c r="CIM22" s="27"/>
      <c r="CIN22" s="27"/>
      <c r="CIO22" s="27"/>
      <c r="CIP22" s="27"/>
      <c r="CIQ22" s="27"/>
      <c r="CIR22" s="27"/>
      <c r="CIS22" s="27"/>
      <c r="CIT22" s="27"/>
      <c r="CIU22" s="27"/>
      <c r="CIV22" s="27"/>
      <c r="CIW22" s="27"/>
      <c r="CIX22" s="27"/>
      <c r="CIY22" s="27"/>
      <c r="CIZ22" s="27"/>
      <c r="CJA22" s="27"/>
      <c r="CJB22" s="27"/>
      <c r="CJC22" s="27"/>
      <c r="CJD22" s="27"/>
      <c r="CJE22" s="27"/>
      <c r="CJF22" s="27"/>
      <c r="CJG22" s="27"/>
      <c r="CJH22" s="27"/>
      <c r="CJI22" s="27"/>
      <c r="CJJ22" s="27"/>
      <c r="CJK22" s="27"/>
      <c r="CJL22" s="27"/>
      <c r="CJM22" s="27"/>
      <c r="CJN22" s="27"/>
      <c r="CJO22" s="27"/>
      <c r="CJP22" s="27"/>
      <c r="CJQ22" s="27"/>
      <c r="CJR22" s="27"/>
      <c r="CJS22" s="27"/>
      <c r="CJT22" s="27"/>
      <c r="CJU22" s="27"/>
      <c r="CJV22" s="27"/>
      <c r="CJW22" s="27"/>
      <c r="CJX22" s="27"/>
      <c r="CJY22" s="27"/>
      <c r="CJZ22" s="27"/>
      <c r="CKA22" s="27"/>
      <c r="CKB22" s="27"/>
      <c r="CKC22" s="27"/>
      <c r="CKD22" s="27"/>
      <c r="CKE22" s="27"/>
      <c r="CKF22" s="27"/>
      <c r="CKG22" s="27"/>
      <c r="CKH22" s="27"/>
      <c r="CKI22" s="27"/>
      <c r="CKJ22" s="27"/>
      <c r="CKK22" s="27"/>
      <c r="CKL22" s="27"/>
      <c r="CKM22" s="27"/>
      <c r="CKN22" s="27"/>
      <c r="CKO22" s="27"/>
      <c r="CKP22" s="27"/>
      <c r="CKQ22" s="27"/>
      <c r="CKR22" s="27"/>
      <c r="CKS22" s="27"/>
      <c r="CKT22" s="27"/>
      <c r="CKU22" s="27"/>
      <c r="CKV22" s="27"/>
      <c r="CKW22" s="27"/>
      <c r="CKX22" s="27"/>
      <c r="CKY22" s="27"/>
      <c r="CKZ22" s="27"/>
      <c r="CLA22" s="27"/>
      <c r="CLB22" s="27"/>
      <c r="CLC22" s="27"/>
      <c r="CLD22" s="27"/>
      <c r="CLE22" s="27"/>
      <c r="CLF22" s="27"/>
      <c r="CLG22" s="27"/>
      <c r="CLH22" s="27"/>
      <c r="CLI22" s="27"/>
      <c r="CLJ22" s="27"/>
      <c r="CLK22" s="27"/>
      <c r="CLL22" s="27"/>
      <c r="CLM22" s="27"/>
      <c r="CLN22" s="27"/>
      <c r="CLO22" s="27"/>
      <c r="CLP22" s="27"/>
      <c r="CLQ22" s="27"/>
      <c r="CLR22" s="27"/>
      <c r="CLS22" s="27"/>
      <c r="CLT22" s="27"/>
      <c r="CLU22" s="27"/>
      <c r="CLV22" s="27"/>
      <c r="CLW22" s="27"/>
      <c r="CLX22" s="27"/>
      <c r="CLY22" s="27"/>
      <c r="CLZ22" s="27"/>
      <c r="CMA22" s="27"/>
      <c r="CMB22" s="27"/>
      <c r="CMC22" s="27"/>
      <c r="CMD22" s="27"/>
      <c r="CME22" s="27"/>
      <c r="CMF22" s="27"/>
      <c r="CMG22" s="27"/>
      <c r="CMH22" s="27"/>
      <c r="CMI22" s="27"/>
      <c r="CMJ22" s="27"/>
      <c r="CMK22" s="27"/>
      <c r="CML22" s="27"/>
      <c r="CMM22" s="27"/>
      <c r="CMN22" s="27"/>
      <c r="CMO22" s="27"/>
      <c r="CMP22" s="27"/>
      <c r="CMQ22" s="27"/>
      <c r="CMR22" s="27"/>
      <c r="CMS22" s="27"/>
      <c r="CMT22" s="27"/>
      <c r="CMU22" s="27"/>
      <c r="CMV22" s="27"/>
      <c r="CMW22" s="27"/>
      <c r="CMX22" s="27"/>
      <c r="CMY22" s="27"/>
      <c r="CMZ22" s="27"/>
      <c r="CNA22" s="27"/>
      <c r="CNB22" s="27"/>
      <c r="CNC22" s="27"/>
      <c r="CND22" s="27"/>
      <c r="CNE22" s="27"/>
      <c r="CNF22" s="27"/>
      <c r="CNG22" s="27"/>
      <c r="CNH22" s="27"/>
      <c r="CNI22" s="27"/>
      <c r="CNJ22" s="27"/>
      <c r="CNK22" s="27"/>
      <c r="CNL22" s="27"/>
      <c r="CNM22" s="27"/>
      <c r="CNN22" s="27"/>
      <c r="CNO22" s="27"/>
      <c r="CNP22" s="27"/>
      <c r="CNQ22" s="27"/>
      <c r="CNR22" s="27"/>
      <c r="CNS22" s="27"/>
      <c r="CNT22" s="27"/>
      <c r="CNU22" s="27"/>
      <c r="CNV22" s="27"/>
      <c r="CNW22" s="27"/>
      <c r="CNX22" s="27"/>
      <c r="CNY22" s="27"/>
      <c r="CNZ22" s="27"/>
      <c r="COA22" s="27"/>
      <c r="COB22" s="27"/>
      <c r="COC22" s="27"/>
      <c r="COD22" s="27"/>
      <c r="COE22" s="27"/>
      <c r="COF22" s="27"/>
      <c r="COG22" s="27"/>
      <c r="COH22" s="27"/>
      <c r="COI22" s="27"/>
      <c r="COJ22" s="27"/>
      <c r="COK22" s="27"/>
      <c r="COL22" s="27"/>
      <c r="COM22" s="27"/>
      <c r="CON22" s="27"/>
      <c r="COO22" s="27"/>
      <c r="COP22" s="27"/>
      <c r="COQ22" s="27"/>
      <c r="COR22" s="27"/>
      <c r="COS22" s="27"/>
      <c r="COT22" s="27"/>
      <c r="COU22" s="27"/>
      <c r="COV22" s="27"/>
      <c r="COW22" s="27"/>
      <c r="COX22" s="27"/>
      <c r="COY22" s="27"/>
      <c r="COZ22" s="27"/>
      <c r="CPA22" s="27"/>
      <c r="CPB22" s="27"/>
      <c r="CPC22" s="27"/>
      <c r="CPD22" s="27"/>
      <c r="CPE22" s="27"/>
      <c r="CPF22" s="27"/>
      <c r="CPG22" s="27"/>
      <c r="CPH22" s="27"/>
      <c r="CPI22" s="27"/>
      <c r="CPJ22" s="27"/>
      <c r="CPK22" s="27"/>
      <c r="CPL22" s="27"/>
      <c r="CPM22" s="27"/>
      <c r="CPN22" s="27"/>
      <c r="CPO22" s="27"/>
      <c r="CPP22" s="27"/>
      <c r="CPQ22" s="27"/>
      <c r="CPR22" s="27"/>
      <c r="CPS22" s="27"/>
      <c r="CPT22" s="27"/>
      <c r="CPU22" s="27"/>
      <c r="CPV22" s="27"/>
      <c r="CPW22" s="27"/>
      <c r="CPX22" s="27"/>
      <c r="CPY22" s="27"/>
      <c r="CPZ22" s="27"/>
      <c r="CQA22" s="27"/>
      <c r="CQB22" s="27"/>
      <c r="CQC22" s="27"/>
      <c r="CQD22" s="27"/>
      <c r="CQE22" s="27"/>
      <c r="CQF22" s="27"/>
      <c r="CQG22" s="27"/>
      <c r="CQH22" s="27"/>
      <c r="CQI22" s="27"/>
      <c r="CQJ22" s="27"/>
      <c r="CQK22" s="27"/>
      <c r="CQL22" s="27"/>
      <c r="CQM22" s="27"/>
      <c r="CQN22" s="27"/>
      <c r="CQO22" s="27"/>
      <c r="CQP22" s="27"/>
      <c r="CQQ22" s="27"/>
      <c r="CQR22" s="27"/>
      <c r="CQS22" s="27"/>
      <c r="CQT22" s="27"/>
      <c r="CQU22" s="27"/>
      <c r="CQV22" s="27"/>
      <c r="CQW22" s="27"/>
      <c r="CQX22" s="27"/>
      <c r="CQY22" s="27"/>
      <c r="CQZ22" s="27"/>
      <c r="CRA22" s="27"/>
      <c r="CRB22" s="27"/>
      <c r="CRC22" s="27"/>
      <c r="CRD22" s="27"/>
      <c r="CRE22" s="27"/>
      <c r="CRF22" s="27"/>
      <c r="CRG22" s="27"/>
      <c r="CRH22" s="27"/>
      <c r="CRI22" s="27"/>
      <c r="CRJ22" s="27"/>
      <c r="CRK22" s="27"/>
      <c r="CRL22" s="27"/>
      <c r="CRM22" s="27"/>
      <c r="CRN22" s="27"/>
      <c r="CRO22" s="27"/>
      <c r="CRP22" s="27"/>
      <c r="CRQ22" s="27"/>
      <c r="CRR22" s="27"/>
      <c r="CRS22" s="27"/>
      <c r="CRT22" s="27"/>
      <c r="CRU22" s="27"/>
      <c r="CRV22" s="27"/>
      <c r="CRW22" s="27"/>
      <c r="CRX22" s="27"/>
      <c r="CRY22" s="27"/>
      <c r="CRZ22" s="27"/>
      <c r="CSA22" s="27"/>
      <c r="CSB22" s="27"/>
      <c r="CSC22" s="27"/>
      <c r="CSD22" s="27"/>
      <c r="CSE22" s="27"/>
      <c r="CSF22" s="27"/>
      <c r="CSG22" s="27"/>
      <c r="CSH22" s="27"/>
      <c r="CSI22" s="27"/>
      <c r="CSJ22" s="27"/>
      <c r="CSK22" s="27"/>
      <c r="CSL22" s="27"/>
      <c r="CSM22" s="27"/>
      <c r="CSN22" s="27"/>
      <c r="CSO22" s="27"/>
      <c r="CSP22" s="27"/>
      <c r="CSQ22" s="27"/>
      <c r="CSR22" s="27"/>
      <c r="CSS22" s="27"/>
      <c r="CST22" s="27"/>
      <c r="CSU22" s="27"/>
      <c r="CSV22" s="27"/>
      <c r="CSW22" s="27"/>
      <c r="CSX22" s="27"/>
      <c r="CSY22" s="27"/>
      <c r="CSZ22" s="27"/>
      <c r="CTA22" s="27"/>
      <c r="CTB22" s="27"/>
      <c r="CTC22" s="27"/>
      <c r="CTD22" s="27"/>
      <c r="CTE22" s="27"/>
      <c r="CTF22" s="27"/>
      <c r="CTG22" s="27"/>
      <c r="CTH22" s="27"/>
      <c r="CTI22" s="27"/>
      <c r="CTJ22" s="27"/>
      <c r="CTK22" s="27"/>
      <c r="CTL22" s="27"/>
      <c r="CTM22" s="27"/>
      <c r="CTN22" s="27"/>
      <c r="CTO22" s="27"/>
      <c r="CTP22" s="27"/>
      <c r="CTQ22" s="27"/>
      <c r="CTR22" s="27"/>
      <c r="CTS22" s="27"/>
      <c r="CTT22" s="27"/>
      <c r="CTU22" s="27"/>
      <c r="CTV22" s="27"/>
      <c r="CTW22" s="27"/>
      <c r="CTX22" s="27"/>
      <c r="CTY22" s="27"/>
      <c r="CTZ22" s="27"/>
      <c r="CUA22" s="27"/>
      <c r="CUB22" s="27"/>
      <c r="CUC22" s="27"/>
      <c r="CUD22" s="27"/>
      <c r="CUE22" s="27"/>
      <c r="CUF22" s="27"/>
      <c r="CUG22" s="27"/>
      <c r="CUH22" s="27"/>
      <c r="CUI22" s="27"/>
      <c r="CUJ22" s="27"/>
      <c r="CUK22" s="27"/>
      <c r="CUL22" s="27"/>
      <c r="CUM22" s="27"/>
      <c r="CUN22" s="27"/>
      <c r="CUO22" s="27"/>
      <c r="CUP22" s="27"/>
      <c r="CUQ22" s="27"/>
      <c r="CUR22" s="27"/>
      <c r="CUS22" s="27"/>
      <c r="CUT22" s="27"/>
      <c r="CUU22" s="27"/>
      <c r="CUV22" s="27"/>
      <c r="CUW22" s="27"/>
      <c r="CUX22" s="27"/>
      <c r="CUY22" s="27"/>
      <c r="CUZ22" s="27"/>
      <c r="CVA22" s="27"/>
      <c r="CVB22" s="27"/>
      <c r="CVC22" s="27"/>
      <c r="CVD22" s="27"/>
      <c r="CVE22" s="27"/>
      <c r="CVF22" s="27"/>
      <c r="CVG22" s="27"/>
      <c r="CVH22" s="27"/>
      <c r="CVI22" s="27"/>
      <c r="CVJ22" s="27"/>
      <c r="CVK22" s="27"/>
      <c r="CVL22" s="27"/>
      <c r="CVM22" s="27"/>
      <c r="CVN22" s="27"/>
      <c r="CVO22" s="27"/>
      <c r="CVP22" s="27"/>
      <c r="CVQ22" s="27"/>
      <c r="CVR22" s="27"/>
      <c r="CVS22" s="27"/>
      <c r="CVT22" s="27"/>
      <c r="CVU22" s="27"/>
      <c r="CVV22" s="27"/>
      <c r="CVW22" s="27"/>
      <c r="CVX22" s="27"/>
      <c r="CVY22" s="27"/>
      <c r="CVZ22" s="27"/>
      <c r="CWA22" s="27"/>
      <c r="CWB22" s="27"/>
      <c r="CWC22" s="27"/>
      <c r="CWD22" s="27"/>
      <c r="CWE22" s="27"/>
      <c r="CWF22" s="27"/>
      <c r="CWG22" s="27"/>
      <c r="CWH22" s="27"/>
      <c r="CWI22" s="27"/>
      <c r="CWJ22" s="27"/>
      <c r="CWK22" s="27"/>
      <c r="CWL22" s="27"/>
      <c r="CWM22" s="27"/>
      <c r="CWN22" s="27"/>
      <c r="CWO22" s="27"/>
      <c r="CWP22" s="27"/>
      <c r="CWQ22" s="27"/>
      <c r="CWR22" s="27"/>
      <c r="CWS22" s="27"/>
      <c r="CWT22" s="27"/>
      <c r="CWU22" s="27"/>
      <c r="CWV22" s="27"/>
      <c r="CWW22" s="27"/>
      <c r="CWX22" s="27"/>
      <c r="CWY22" s="27"/>
      <c r="CWZ22" s="27"/>
      <c r="CXA22" s="27"/>
      <c r="CXB22" s="27"/>
      <c r="CXC22" s="27"/>
      <c r="CXD22" s="27"/>
      <c r="CXE22" s="27"/>
      <c r="CXF22" s="27"/>
      <c r="CXG22" s="27"/>
      <c r="CXH22" s="27"/>
      <c r="CXI22" s="27"/>
      <c r="CXJ22" s="27"/>
      <c r="CXK22" s="27"/>
      <c r="CXL22" s="27"/>
      <c r="CXM22" s="27"/>
      <c r="CXN22" s="27"/>
      <c r="CXO22" s="27"/>
      <c r="CXP22" s="27"/>
      <c r="CXQ22" s="27"/>
      <c r="CXR22" s="27"/>
      <c r="CXS22" s="27"/>
      <c r="CXT22" s="27"/>
      <c r="CXU22" s="27"/>
      <c r="CXV22" s="27"/>
      <c r="CXW22" s="27"/>
      <c r="CXX22" s="27"/>
      <c r="CXY22" s="27"/>
      <c r="CXZ22" s="27"/>
      <c r="CYA22" s="27"/>
      <c r="CYB22" s="27"/>
      <c r="CYC22" s="27"/>
      <c r="CYD22" s="27"/>
      <c r="CYE22" s="27"/>
      <c r="CYF22" s="27"/>
      <c r="CYG22" s="27"/>
      <c r="CYH22" s="27"/>
      <c r="CYI22" s="27"/>
      <c r="CYJ22" s="27"/>
      <c r="CYK22" s="27"/>
      <c r="CYL22" s="27"/>
      <c r="CYM22" s="27"/>
      <c r="CYN22" s="27"/>
      <c r="CYO22" s="27"/>
      <c r="CYP22" s="27"/>
      <c r="CYQ22" s="27"/>
      <c r="CYR22" s="27"/>
      <c r="CYS22" s="27"/>
      <c r="CYT22" s="27"/>
      <c r="CYU22" s="27"/>
      <c r="CYV22" s="27"/>
      <c r="CYW22" s="27"/>
      <c r="CYX22" s="27"/>
      <c r="CYY22" s="27"/>
      <c r="CYZ22" s="27"/>
      <c r="CZA22" s="27"/>
      <c r="CZB22" s="27"/>
      <c r="CZC22" s="27"/>
      <c r="CZD22" s="27"/>
      <c r="CZE22" s="27"/>
      <c r="CZF22" s="27"/>
      <c r="CZG22" s="27"/>
      <c r="CZH22" s="27"/>
      <c r="CZI22" s="27"/>
      <c r="CZJ22" s="27"/>
      <c r="CZK22" s="27"/>
      <c r="CZL22" s="27"/>
      <c r="CZM22" s="27"/>
      <c r="CZN22" s="27"/>
      <c r="CZO22" s="27"/>
      <c r="CZP22" s="27"/>
      <c r="CZQ22" s="27"/>
      <c r="CZR22" s="27"/>
      <c r="CZS22" s="27"/>
      <c r="CZT22" s="27"/>
      <c r="CZU22" s="27"/>
      <c r="CZV22" s="27"/>
      <c r="CZW22" s="27"/>
      <c r="CZX22" s="27"/>
      <c r="CZY22" s="27"/>
      <c r="CZZ22" s="27"/>
      <c r="DAA22" s="27"/>
      <c r="DAB22" s="27"/>
      <c r="DAC22" s="27"/>
      <c r="DAD22" s="27"/>
      <c r="DAE22" s="27"/>
      <c r="DAF22" s="27"/>
      <c r="DAG22" s="27"/>
      <c r="DAH22" s="27"/>
      <c r="DAI22" s="27"/>
      <c r="DAJ22" s="27"/>
      <c r="DAK22" s="27"/>
      <c r="DAL22" s="27"/>
      <c r="DAM22" s="27"/>
      <c r="DAN22" s="27"/>
      <c r="DAO22" s="27"/>
      <c r="DAP22" s="27"/>
      <c r="DAQ22" s="27"/>
      <c r="DAR22" s="27"/>
      <c r="DAS22" s="27"/>
      <c r="DAT22" s="27"/>
      <c r="DAU22" s="27"/>
      <c r="DAV22" s="27"/>
      <c r="DAW22" s="27"/>
      <c r="DAX22" s="27"/>
      <c r="DAY22" s="27"/>
      <c r="DAZ22" s="27"/>
      <c r="DBA22" s="27"/>
      <c r="DBB22" s="27"/>
      <c r="DBC22" s="27"/>
      <c r="DBD22" s="27"/>
      <c r="DBE22" s="27"/>
      <c r="DBF22" s="27"/>
      <c r="DBG22" s="27"/>
      <c r="DBH22" s="27"/>
      <c r="DBI22" s="27"/>
      <c r="DBJ22" s="27"/>
      <c r="DBK22" s="27"/>
      <c r="DBL22" s="27"/>
      <c r="DBM22" s="27"/>
      <c r="DBN22" s="27"/>
      <c r="DBO22" s="27"/>
      <c r="DBP22" s="27"/>
      <c r="DBQ22" s="27"/>
      <c r="DBR22" s="27"/>
      <c r="DBS22" s="27"/>
      <c r="DBT22" s="27"/>
      <c r="DBU22" s="27"/>
      <c r="DBV22" s="27"/>
      <c r="DBW22" s="27"/>
      <c r="DBX22" s="27"/>
      <c r="DBY22" s="27"/>
      <c r="DBZ22" s="27"/>
      <c r="DCA22" s="27"/>
      <c r="DCB22" s="27"/>
      <c r="DCC22" s="27"/>
      <c r="DCD22" s="27"/>
      <c r="DCE22" s="27"/>
      <c r="DCF22" s="27"/>
      <c r="DCG22" s="27"/>
      <c r="DCH22" s="27"/>
      <c r="DCI22" s="27"/>
      <c r="DCJ22" s="27"/>
      <c r="DCK22" s="27"/>
      <c r="DCL22" s="27"/>
      <c r="DCM22" s="27"/>
      <c r="DCN22" s="27"/>
      <c r="DCO22" s="27"/>
      <c r="DCP22" s="27"/>
      <c r="DCQ22" s="27"/>
      <c r="DCR22" s="27"/>
      <c r="DCS22" s="27"/>
      <c r="DCT22" s="27"/>
      <c r="DCU22" s="27"/>
      <c r="DCV22" s="27"/>
      <c r="DCW22" s="27"/>
      <c r="DCX22" s="27"/>
      <c r="DCY22" s="27"/>
      <c r="DCZ22" s="27"/>
      <c r="DDA22" s="27"/>
      <c r="DDB22" s="27"/>
      <c r="DDC22" s="27"/>
      <c r="DDD22" s="27"/>
      <c r="DDE22" s="27"/>
      <c r="DDF22" s="27"/>
      <c r="DDG22" s="27"/>
      <c r="DDH22" s="27"/>
      <c r="DDI22" s="27"/>
      <c r="DDJ22" s="27"/>
      <c r="DDK22" s="27"/>
      <c r="DDL22" s="27"/>
      <c r="DDM22" s="27"/>
      <c r="DDN22" s="27"/>
      <c r="DDO22" s="27"/>
      <c r="DDP22" s="27"/>
      <c r="DDQ22" s="27"/>
      <c r="DDR22" s="27"/>
      <c r="DDS22" s="27"/>
      <c r="DDT22" s="27"/>
      <c r="DDU22" s="27"/>
      <c r="DDV22" s="27"/>
      <c r="DDW22" s="27"/>
      <c r="DDX22" s="27"/>
      <c r="DDY22" s="27"/>
      <c r="DDZ22" s="27"/>
      <c r="DEA22" s="27"/>
      <c r="DEB22" s="27"/>
      <c r="DEC22" s="27"/>
      <c r="DED22" s="27"/>
      <c r="DEE22" s="27"/>
      <c r="DEF22" s="27"/>
      <c r="DEG22" s="27"/>
      <c r="DEH22" s="27"/>
      <c r="DEI22" s="27"/>
      <c r="DEJ22" s="27"/>
      <c r="DEK22" s="27"/>
      <c r="DEL22" s="27"/>
      <c r="DEM22" s="27"/>
      <c r="DEN22" s="27"/>
      <c r="DEO22" s="27"/>
      <c r="DEP22" s="27"/>
      <c r="DEQ22" s="27"/>
      <c r="DER22" s="27"/>
      <c r="DES22" s="27"/>
      <c r="DET22" s="27"/>
      <c r="DEU22" s="27"/>
      <c r="DEV22" s="27"/>
      <c r="DEW22" s="27"/>
      <c r="DEX22" s="27"/>
      <c r="DEY22" s="27"/>
      <c r="DEZ22" s="27"/>
      <c r="DFA22" s="27"/>
      <c r="DFB22" s="27"/>
      <c r="DFC22" s="27"/>
      <c r="DFD22" s="27"/>
      <c r="DFE22" s="27"/>
      <c r="DFF22" s="27"/>
      <c r="DFG22" s="27"/>
      <c r="DFH22" s="27"/>
      <c r="DFI22" s="27"/>
      <c r="DFJ22" s="27"/>
      <c r="DFK22" s="27"/>
      <c r="DFL22" s="27"/>
      <c r="DFM22" s="27"/>
      <c r="DFN22" s="27"/>
      <c r="DFO22" s="27"/>
      <c r="DFP22" s="27"/>
      <c r="DFQ22" s="27"/>
      <c r="DFR22" s="27"/>
      <c r="DFS22" s="27"/>
      <c r="DFT22" s="27"/>
      <c r="DFU22" s="27"/>
      <c r="DFV22" s="27"/>
      <c r="DFW22" s="27"/>
      <c r="DFX22" s="27"/>
      <c r="DFY22" s="27"/>
      <c r="DFZ22" s="27"/>
      <c r="DGA22" s="27"/>
      <c r="DGB22" s="27"/>
      <c r="DGC22" s="27"/>
      <c r="DGD22" s="27"/>
      <c r="DGE22" s="27"/>
      <c r="DGF22" s="27"/>
      <c r="DGG22" s="27"/>
      <c r="DGH22" s="27"/>
      <c r="DGI22" s="27"/>
      <c r="DGJ22" s="27"/>
      <c r="DGK22" s="27"/>
      <c r="DGL22" s="27"/>
      <c r="DGM22" s="27"/>
      <c r="DGN22" s="27"/>
      <c r="DGO22" s="27"/>
      <c r="DGP22" s="27"/>
      <c r="DGQ22" s="27"/>
      <c r="DGR22" s="27"/>
      <c r="DGS22" s="27"/>
      <c r="DGT22" s="27"/>
      <c r="DGU22" s="27"/>
      <c r="DGV22" s="27"/>
      <c r="DGW22" s="27"/>
      <c r="DGX22" s="27"/>
      <c r="DGY22" s="27"/>
      <c r="DGZ22" s="27"/>
      <c r="DHA22" s="27"/>
      <c r="DHB22" s="27"/>
      <c r="DHC22" s="27"/>
      <c r="DHD22" s="27"/>
      <c r="DHE22" s="27"/>
      <c r="DHF22" s="27"/>
      <c r="DHG22" s="27"/>
      <c r="DHH22" s="27"/>
      <c r="DHI22" s="27"/>
      <c r="DHJ22" s="27"/>
      <c r="DHK22" s="27"/>
      <c r="DHL22" s="27"/>
      <c r="DHM22" s="27"/>
      <c r="DHN22" s="27"/>
      <c r="DHO22" s="27"/>
      <c r="DHP22" s="27"/>
      <c r="DHQ22" s="27"/>
      <c r="DHR22" s="27"/>
      <c r="DHS22" s="27"/>
      <c r="DHT22" s="27"/>
      <c r="DHU22" s="27"/>
      <c r="DHV22" s="27"/>
      <c r="DHW22" s="27"/>
      <c r="DHX22" s="27"/>
      <c r="DHY22" s="27"/>
      <c r="DHZ22" s="27"/>
      <c r="DIA22" s="27"/>
      <c r="DIB22" s="27"/>
      <c r="DIC22" s="27"/>
      <c r="DID22" s="27"/>
      <c r="DIE22" s="27"/>
      <c r="DIF22" s="27"/>
      <c r="DIG22" s="27"/>
      <c r="DIH22" s="27"/>
      <c r="DII22" s="27"/>
      <c r="DIJ22" s="27"/>
      <c r="DIK22" s="27"/>
      <c r="DIL22" s="27"/>
      <c r="DIM22" s="27"/>
      <c r="DIN22" s="27"/>
      <c r="DIO22" s="27"/>
      <c r="DIP22" s="27"/>
      <c r="DIQ22" s="27"/>
      <c r="DIR22" s="27"/>
      <c r="DIS22" s="27"/>
      <c r="DIT22" s="27"/>
      <c r="DIU22" s="27"/>
      <c r="DIV22" s="27"/>
      <c r="DIW22" s="27"/>
      <c r="DIX22" s="27"/>
      <c r="DIY22" s="27"/>
      <c r="DIZ22" s="27"/>
      <c r="DJA22" s="27"/>
      <c r="DJB22" s="27"/>
      <c r="DJC22" s="27"/>
      <c r="DJD22" s="27"/>
      <c r="DJE22" s="27"/>
      <c r="DJF22" s="27"/>
      <c r="DJG22" s="27"/>
      <c r="DJH22" s="27"/>
      <c r="DJI22" s="27"/>
      <c r="DJJ22" s="27"/>
      <c r="DJK22" s="27"/>
      <c r="DJL22" s="27"/>
      <c r="DJM22" s="27"/>
      <c r="DJN22" s="27"/>
      <c r="DJO22" s="27"/>
      <c r="DJP22" s="27"/>
      <c r="DJQ22" s="27"/>
      <c r="DJR22" s="27"/>
      <c r="DJS22" s="27"/>
      <c r="DJT22" s="27"/>
      <c r="DJU22" s="27"/>
      <c r="DJV22" s="27"/>
      <c r="DJW22" s="27"/>
      <c r="DJX22" s="27"/>
      <c r="DJY22" s="27"/>
      <c r="DJZ22" s="27"/>
      <c r="DKA22" s="27"/>
      <c r="DKB22" s="27"/>
      <c r="DKC22" s="27"/>
      <c r="DKD22" s="27"/>
      <c r="DKE22" s="27"/>
      <c r="DKF22" s="27"/>
      <c r="DKG22" s="27"/>
      <c r="DKH22" s="27"/>
      <c r="DKI22" s="27"/>
      <c r="DKJ22" s="27"/>
      <c r="DKK22" s="27"/>
      <c r="DKL22" s="27"/>
      <c r="DKM22" s="27"/>
      <c r="DKN22" s="27"/>
      <c r="DKO22" s="27"/>
      <c r="DKP22" s="27"/>
      <c r="DKQ22" s="27"/>
      <c r="DKR22" s="27"/>
      <c r="DKS22" s="27"/>
      <c r="DKT22" s="27"/>
      <c r="DKU22" s="27"/>
      <c r="DKV22" s="27"/>
      <c r="DKW22" s="27"/>
      <c r="DKX22" s="27"/>
      <c r="DKY22" s="27"/>
      <c r="DKZ22" s="27"/>
      <c r="DLA22" s="27"/>
      <c r="DLB22" s="27"/>
      <c r="DLC22" s="27"/>
      <c r="DLD22" s="27"/>
      <c r="DLE22" s="27"/>
      <c r="DLF22" s="27"/>
      <c r="DLG22" s="27"/>
      <c r="DLH22" s="27"/>
      <c r="DLI22" s="27"/>
      <c r="DLJ22" s="27"/>
      <c r="DLK22" s="27"/>
      <c r="DLL22" s="27"/>
      <c r="DLM22" s="27"/>
      <c r="DLN22" s="27"/>
      <c r="DLO22" s="27"/>
      <c r="DLP22" s="27"/>
      <c r="DLQ22" s="27"/>
      <c r="DLR22" s="27"/>
      <c r="DLS22" s="27"/>
      <c r="DLT22" s="27"/>
      <c r="DLU22" s="27"/>
      <c r="DLV22" s="27"/>
      <c r="DLW22" s="27"/>
      <c r="DLX22" s="27"/>
      <c r="DLY22" s="27"/>
      <c r="DLZ22" s="27"/>
      <c r="DMA22" s="27"/>
      <c r="DMB22" s="27"/>
      <c r="DMC22" s="27"/>
      <c r="DMD22" s="27"/>
      <c r="DME22" s="27"/>
      <c r="DMF22" s="27"/>
      <c r="DMG22" s="27"/>
      <c r="DMH22" s="27"/>
      <c r="DMI22" s="27"/>
      <c r="DMJ22" s="27"/>
      <c r="DMK22" s="27"/>
      <c r="DML22" s="27"/>
      <c r="DMM22" s="27"/>
      <c r="DMN22" s="27"/>
      <c r="DMO22" s="27"/>
      <c r="DMP22" s="27"/>
      <c r="DMQ22" s="27"/>
      <c r="DMR22" s="27"/>
      <c r="DMS22" s="27"/>
      <c r="DMT22" s="27"/>
      <c r="DMU22" s="27"/>
      <c r="DMV22" s="27"/>
      <c r="DMW22" s="27"/>
      <c r="DMX22" s="27"/>
      <c r="DMY22" s="27"/>
      <c r="DMZ22" s="27"/>
      <c r="DNA22" s="27"/>
      <c r="DNB22" s="27"/>
      <c r="DNC22" s="27"/>
      <c r="DND22" s="27"/>
      <c r="DNE22" s="27"/>
      <c r="DNF22" s="27"/>
      <c r="DNG22" s="27"/>
      <c r="DNH22" s="27"/>
      <c r="DNI22" s="27"/>
      <c r="DNJ22" s="27"/>
      <c r="DNK22" s="27"/>
      <c r="DNL22" s="27"/>
      <c r="DNM22" s="27"/>
      <c r="DNN22" s="27"/>
      <c r="DNO22" s="27"/>
      <c r="DNP22" s="27"/>
      <c r="DNQ22" s="27"/>
      <c r="DNR22" s="27"/>
      <c r="DNS22" s="27"/>
      <c r="DNT22" s="27"/>
      <c r="DNU22" s="27"/>
      <c r="DNV22" s="27"/>
      <c r="DNW22" s="27"/>
      <c r="DNX22" s="27"/>
      <c r="DNY22" s="27"/>
      <c r="DNZ22" s="27"/>
      <c r="DOA22" s="27"/>
      <c r="DOB22" s="27"/>
      <c r="DOC22" s="27"/>
      <c r="DOD22" s="27"/>
      <c r="DOE22" s="27"/>
      <c r="DOF22" s="27"/>
      <c r="DOG22" s="27"/>
      <c r="DOH22" s="27"/>
      <c r="DOI22" s="27"/>
      <c r="DOJ22" s="27"/>
      <c r="DOK22" s="27"/>
      <c r="DOL22" s="27"/>
      <c r="DOM22" s="27"/>
      <c r="DON22" s="27"/>
      <c r="DOO22" s="27"/>
      <c r="DOP22" s="27"/>
      <c r="DOQ22" s="27"/>
      <c r="DOR22" s="27"/>
      <c r="DOS22" s="27"/>
      <c r="DOT22" s="27"/>
      <c r="DOU22" s="27"/>
      <c r="DOV22" s="27"/>
      <c r="DOW22" s="27"/>
      <c r="DOX22" s="27"/>
      <c r="DOY22" s="27"/>
      <c r="DOZ22" s="27"/>
      <c r="DPA22" s="27"/>
      <c r="DPB22" s="27"/>
      <c r="DPC22" s="27"/>
      <c r="DPD22" s="27"/>
      <c r="DPE22" s="27"/>
      <c r="DPF22" s="27"/>
      <c r="DPG22" s="27"/>
      <c r="DPH22" s="27"/>
      <c r="DPI22" s="27"/>
      <c r="DPJ22" s="27"/>
      <c r="DPK22" s="27"/>
      <c r="DPL22" s="27"/>
      <c r="DPM22" s="27"/>
      <c r="DPN22" s="27"/>
      <c r="DPO22" s="27"/>
      <c r="DPP22" s="27"/>
      <c r="DPQ22" s="27"/>
      <c r="DPR22" s="27"/>
      <c r="DPS22" s="27"/>
      <c r="DPT22" s="27"/>
      <c r="DPU22" s="27"/>
      <c r="DPV22" s="27"/>
      <c r="DPW22" s="27"/>
      <c r="DPX22" s="27"/>
      <c r="DPY22" s="27"/>
      <c r="DPZ22" s="27"/>
      <c r="DQA22" s="27"/>
      <c r="DQB22" s="27"/>
      <c r="DQC22" s="27"/>
      <c r="DQD22" s="27"/>
      <c r="DQE22" s="27"/>
      <c r="DQF22" s="27"/>
      <c r="DQG22" s="27"/>
      <c r="DQH22" s="27"/>
      <c r="DQI22" s="27"/>
      <c r="DQJ22" s="27"/>
      <c r="DQK22" s="27"/>
      <c r="DQL22" s="27"/>
      <c r="DQM22" s="27"/>
      <c r="DQN22" s="27"/>
      <c r="DQO22" s="27"/>
      <c r="DQP22" s="27"/>
      <c r="DQQ22" s="27"/>
      <c r="DQR22" s="27"/>
      <c r="DQS22" s="27"/>
      <c r="DQT22" s="27"/>
      <c r="DQU22" s="27"/>
      <c r="DQV22" s="27"/>
      <c r="DQW22" s="27"/>
      <c r="DQX22" s="27"/>
      <c r="DQY22" s="27"/>
      <c r="DQZ22" s="27"/>
      <c r="DRA22" s="27"/>
      <c r="DRB22" s="27"/>
      <c r="DRC22" s="27"/>
      <c r="DRD22" s="27"/>
      <c r="DRE22" s="27"/>
      <c r="DRF22" s="27"/>
      <c r="DRG22" s="27"/>
      <c r="DRH22" s="27"/>
      <c r="DRI22" s="27"/>
      <c r="DRJ22" s="27"/>
      <c r="DRK22" s="27"/>
      <c r="DRL22" s="27"/>
      <c r="DRM22" s="27"/>
      <c r="DRN22" s="27"/>
      <c r="DRO22" s="27"/>
      <c r="DRP22" s="27"/>
      <c r="DRQ22" s="27"/>
      <c r="DRR22" s="27"/>
      <c r="DRS22" s="27"/>
      <c r="DRT22" s="27"/>
      <c r="DRU22" s="27"/>
      <c r="DRV22" s="27"/>
      <c r="DRW22" s="27"/>
      <c r="DRX22" s="27"/>
      <c r="DRY22" s="27"/>
      <c r="DRZ22" s="27"/>
      <c r="DSA22" s="27"/>
      <c r="DSB22" s="27"/>
      <c r="DSC22" s="27"/>
      <c r="DSD22" s="27"/>
      <c r="DSE22" s="27"/>
      <c r="DSF22" s="27"/>
      <c r="DSG22" s="27"/>
      <c r="DSH22" s="27"/>
      <c r="DSI22" s="27"/>
      <c r="DSJ22" s="27"/>
      <c r="DSK22" s="27"/>
      <c r="DSL22" s="27"/>
      <c r="DSM22" s="27"/>
      <c r="DSN22" s="27"/>
      <c r="DSO22" s="27"/>
      <c r="DSP22" s="27"/>
      <c r="DSQ22" s="27"/>
      <c r="DSR22" s="27"/>
      <c r="DSS22" s="27"/>
      <c r="DST22" s="27"/>
      <c r="DSU22" s="27"/>
      <c r="DSV22" s="27"/>
      <c r="DSW22" s="27"/>
      <c r="DSX22" s="27"/>
      <c r="DSY22" s="27"/>
      <c r="DSZ22" s="27"/>
      <c r="DTA22" s="27"/>
      <c r="DTB22" s="27"/>
      <c r="DTC22" s="27"/>
      <c r="DTD22" s="27"/>
      <c r="DTE22" s="27"/>
      <c r="DTF22" s="27"/>
      <c r="DTG22" s="27"/>
      <c r="DTH22" s="27"/>
      <c r="DTI22" s="27"/>
      <c r="DTJ22" s="27"/>
      <c r="DTK22" s="27"/>
      <c r="DTL22" s="27"/>
      <c r="DTM22" s="27"/>
      <c r="DTN22" s="27"/>
      <c r="DTO22" s="27"/>
      <c r="DTP22" s="27"/>
      <c r="DTQ22" s="27"/>
      <c r="DTR22" s="27"/>
      <c r="DTS22" s="27"/>
      <c r="DTT22" s="27"/>
      <c r="DTU22" s="27"/>
      <c r="DTV22" s="27"/>
      <c r="DTW22" s="27"/>
      <c r="DTX22" s="27"/>
      <c r="DTY22" s="27"/>
      <c r="DTZ22" s="27"/>
      <c r="DUA22" s="27"/>
      <c r="DUB22" s="27"/>
      <c r="DUC22" s="27"/>
      <c r="DUD22" s="27"/>
      <c r="DUE22" s="27"/>
      <c r="DUF22" s="27"/>
      <c r="DUG22" s="27"/>
      <c r="DUH22" s="27"/>
      <c r="DUI22" s="27"/>
      <c r="DUJ22" s="27"/>
      <c r="DUK22" s="27"/>
      <c r="DUL22" s="27"/>
      <c r="DUM22" s="27"/>
      <c r="DUN22" s="27"/>
      <c r="DUO22" s="27"/>
      <c r="DUP22" s="27"/>
      <c r="DUQ22" s="27"/>
      <c r="DUR22" s="27"/>
      <c r="DUS22" s="27"/>
      <c r="DUT22" s="27"/>
      <c r="DUU22" s="27"/>
      <c r="DUV22" s="27"/>
      <c r="DUW22" s="27"/>
      <c r="DUX22" s="27"/>
      <c r="DUY22" s="27"/>
      <c r="DUZ22" s="27"/>
      <c r="DVA22" s="27"/>
      <c r="DVB22" s="27"/>
      <c r="DVC22" s="27"/>
      <c r="DVD22" s="27"/>
      <c r="DVE22" s="27"/>
      <c r="DVF22" s="27"/>
      <c r="DVG22" s="27"/>
      <c r="DVH22" s="27"/>
      <c r="DVI22" s="27"/>
      <c r="DVJ22" s="27"/>
      <c r="DVK22" s="27"/>
      <c r="DVL22" s="27"/>
      <c r="DVM22" s="27"/>
      <c r="DVN22" s="27"/>
      <c r="DVO22" s="27"/>
      <c r="DVP22" s="27"/>
      <c r="DVQ22" s="27"/>
      <c r="DVR22" s="27"/>
      <c r="DVS22" s="27"/>
      <c r="DVT22" s="27"/>
      <c r="DVU22" s="27"/>
      <c r="DVV22" s="27"/>
      <c r="DVW22" s="27"/>
      <c r="DVX22" s="27"/>
      <c r="DVY22" s="27"/>
      <c r="DVZ22" s="27"/>
      <c r="DWA22" s="27"/>
      <c r="DWB22" s="27"/>
      <c r="DWC22" s="27"/>
      <c r="DWD22" s="27"/>
      <c r="DWE22" s="27"/>
      <c r="DWF22" s="27"/>
      <c r="DWG22" s="27"/>
      <c r="DWH22" s="27"/>
      <c r="DWI22" s="27"/>
      <c r="DWJ22" s="27"/>
      <c r="DWK22" s="27"/>
      <c r="DWL22" s="27"/>
      <c r="DWM22" s="27"/>
      <c r="DWN22" s="27"/>
      <c r="DWO22" s="27"/>
      <c r="DWP22" s="27"/>
      <c r="DWQ22" s="27"/>
      <c r="DWR22" s="27"/>
      <c r="DWS22" s="27"/>
      <c r="DWT22" s="27"/>
      <c r="DWU22" s="27"/>
      <c r="DWV22" s="27"/>
      <c r="DWW22" s="27"/>
      <c r="DWX22" s="27"/>
      <c r="DWY22" s="27"/>
      <c r="DWZ22" s="27"/>
      <c r="DXA22" s="27"/>
      <c r="DXB22" s="27"/>
      <c r="DXC22" s="27"/>
      <c r="DXD22" s="27"/>
      <c r="DXE22" s="27"/>
      <c r="DXF22" s="27"/>
      <c r="DXG22" s="27"/>
      <c r="DXH22" s="27"/>
      <c r="DXI22" s="27"/>
      <c r="DXJ22" s="27"/>
      <c r="DXK22" s="27"/>
      <c r="DXL22" s="27"/>
      <c r="DXM22" s="27"/>
      <c r="DXN22" s="27"/>
      <c r="DXO22" s="27"/>
      <c r="DXP22" s="27"/>
      <c r="DXQ22" s="27"/>
      <c r="DXR22" s="27"/>
      <c r="DXS22" s="27"/>
      <c r="DXT22" s="27"/>
      <c r="DXU22" s="27"/>
      <c r="DXV22" s="27"/>
      <c r="DXW22" s="27"/>
      <c r="DXX22" s="27"/>
      <c r="DXY22" s="27"/>
      <c r="DXZ22" s="27"/>
      <c r="DYA22" s="27"/>
      <c r="DYB22" s="27"/>
      <c r="DYC22" s="27"/>
      <c r="DYD22" s="27"/>
      <c r="DYE22" s="27"/>
      <c r="DYF22" s="27"/>
      <c r="DYG22" s="27"/>
      <c r="DYH22" s="27"/>
      <c r="DYI22" s="27"/>
      <c r="DYJ22" s="27"/>
      <c r="DYK22" s="27"/>
      <c r="DYL22" s="27"/>
      <c r="DYM22" s="27"/>
      <c r="DYN22" s="27"/>
      <c r="DYO22" s="27"/>
      <c r="DYP22" s="27"/>
      <c r="DYQ22" s="27"/>
      <c r="DYR22" s="27"/>
      <c r="DYS22" s="27"/>
      <c r="DYT22" s="27"/>
      <c r="DYU22" s="27"/>
      <c r="DYV22" s="27"/>
      <c r="DYW22" s="27"/>
      <c r="DYX22" s="27"/>
      <c r="DYY22" s="27"/>
      <c r="DYZ22" s="27"/>
      <c r="DZA22" s="27"/>
      <c r="DZB22" s="27"/>
      <c r="DZC22" s="27"/>
      <c r="DZD22" s="27"/>
      <c r="DZE22" s="27"/>
      <c r="DZF22" s="27"/>
      <c r="DZG22" s="27"/>
      <c r="DZH22" s="27"/>
      <c r="DZI22" s="27"/>
      <c r="DZJ22" s="27"/>
      <c r="DZK22" s="27"/>
      <c r="DZL22" s="27"/>
      <c r="DZM22" s="27"/>
      <c r="DZN22" s="27"/>
      <c r="DZO22" s="27"/>
      <c r="DZP22" s="27"/>
      <c r="DZQ22" s="27"/>
      <c r="DZR22" s="27"/>
      <c r="DZS22" s="27"/>
      <c r="DZT22" s="27"/>
      <c r="DZU22" s="27"/>
      <c r="DZV22" s="27"/>
      <c r="DZW22" s="27"/>
      <c r="DZX22" s="27"/>
      <c r="DZY22" s="27"/>
      <c r="DZZ22" s="27"/>
      <c r="EAA22" s="27"/>
      <c r="EAB22" s="27"/>
      <c r="EAC22" s="27"/>
      <c r="EAD22" s="27"/>
      <c r="EAE22" s="27"/>
      <c r="EAF22" s="27"/>
      <c r="EAG22" s="27"/>
      <c r="EAH22" s="27"/>
      <c r="EAI22" s="27"/>
      <c r="EAJ22" s="27"/>
      <c r="EAK22" s="27"/>
      <c r="EAL22" s="27"/>
      <c r="EAM22" s="27"/>
      <c r="EAN22" s="27"/>
      <c r="EAO22" s="27"/>
      <c r="EAP22" s="27"/>
      <c r="EAQ22" s="27"/>
      <c r="EAR22" s="27"/>
      <c r="EAS22" s="27"/>
      <c r="EAT22" s="27"/>
      <c r="EAU22" s="27"/>
      <c r="EAV22" s="27"/>
      <c r="EAW22" s="27"/>
      <c r="EAX22" s="27"/>
      <c r="EAY22" s="27"/>
      <c r="EAZ22" s="27"/>
      <c r="EBA22" s="27"/>
      <c r="EBB22" s="27"/>
      <c r="EBC22" s="27"/>
      <c r="EBD22" s="27"/>
      <c r="EBE22" s="27"/>
      <c r="EBF22" s="27"/>
      <c r="EBG22" s="27"/>
      <c r="EBH22" s="27"/>
      <c r="EBI22" s="27"/>
      <c r="EBJ22" s="27"/>
      <c r="EBK22" s="27"/>
      <c r="EBL22" s="27"/>
      <c r="EBM22" s="27"/>
      <c r="EBN22" s="27"/>
      <c r="EBO22" s="27"/>
      <c r="EBP22" s="27"/>
      <c r="EBQ22" s="27"/>
      <c r="EBR22" s="27"/>
      <c r="EBS22" s="27"/>
      <c r="EBT22" s="27"/>
      <c r="EBU22" s="27"/>
      <c r="EBV22" s="27"/>
      <c r="EBW22" s="27"/>
      <c r="EBX22" s="27"/>
      <c r="EBY22" s="27"/>
      <c r="EBZ22" s="27"/>
      <c r="ECA22" s="27"/>
      <c r="ECB22" s="27"/>
      <c r="ECC22" s="27"/>
      <c r="ECD22" s="27"/>
      <c r="ECE22" s="27"/>
      <c r="ECF22" s="27"/>
      <c r="ECG22" s="27"/>
      <c r="ECH22" s="27"/>
      <c r="ECI22" s="27"/>
      <c r="ECJ22" s="27"/>
      <c r="ECK22" s="27"/>
      <c r="ECL22" s="27"/>
      <c r="ECM22" s="27"/>
      <c r="ECN22" s="27"/>
      <c r="ECO22" s="27"/>
      <c r="ECP22" s="27"/>
      <c r="ECQ22" s="27"/>
      <c r="ECR22" s="27"/>
      <c r="ECS22" s="27"/>
      <c r="ECT22" s="27"/>
      <c r="ECU22" s="27"/>
      <c r="ECV22" s="27"/>
      <c r="ECW22" s="27"/>
      <c r="ECX22" s="27"/>
      <c r="ECY22" s="27"/>
      <c r="ECZ22" s="27"/>
      <c r="EDA22" s="27"/>
      <c r="EDB22" s="27"/>
      <c r="EDC22" s="27"/>
      <c r="EDD22" s="27"/>
      <c r="EDE22" s="27"/>
      <c r="EDF22" s="27"/>
      <c r="EDG22" s="27"/>
      <c r="EDH22" s="27"/>
      <c r="EDI22" s="27"/>
      <c r="EDJ22" s="27"/>
      <c r="EDK22" s="27"/>
      <c r="EDL22" s="27"/>
      <c r="EDM22" s="27"/>
      <c r="EDN22" s="27"/>
      <c r="EDO22" s="27"/>
      <c r="EDP22" s="27"/>
      <c r="EDQ22" s="27"/>
      <c r="EDR22" s="27"/>
      <c r="EDS22" s="27"/>
      <c r="EDT22" s="27"/>
      <c r="EDU22" s="27"/>
      <c r="EDV22" s="27"/>
      <c r="EDW22" s="27"/>
      <c r="EDX22" s="27"/>
      <c r="EDY22" s="27"/>
      <c r="EDZ22" s="27"/>
      <c r="EEA22" s="27"/>
      <c r="EEB22" s="27"/>
      <c r="EEC22" s="27"/>
      <c r="EED22" s="27"/>
      <c r="EEE22" s="27"/>
      <c r="EEF22" s="27"/>
      <c r="EEG22" s="27"/>
      <c r="EEH22" s="27"/>
      <c r="EEI22" s="27"/>
      <c r="EEJ22" s="27"/>
      <c r="EEK22" s="27"/>
      <c r="EEL22" s="27"/>
      <c r="EEM22" s="27"/>
      <c r="EEN22" s="27"/>
      <c r="EEO22" s="27"/>
      <c r="EEP22" s="27"/>
      <c r="EEQ22" s="27"/>
      <c r="EER22" s="27"/>
      <c r="EES22" s="27"/>
      <c r="EET22" s="27"/>
      <c r="EEU22" s="27"/>
      <c r="EEV22" s="27"/>
      <c r="EEW22" s="27"/>
      <c r="EEX22" s="27"/>
      <c r="EEY22" s="27"/>
      <c r="EEZ22" s="27"/>
      <c r="EFA22" s="27"/>
      <c r="EFB22" s="27"/>
      <c r="EFC22" s="27"/>
      <c r="EFD22" s="27"/>
      <c r="EFE22" s="27"/>
      <c r="EFF22" s="27"/>
      <c r="EFG22" s="27"/>
      <c r="EFH22" s="27"/>
      <c r="EFI22" s="27"/>
      <c r="EFJ22" s="27"/>
      <c r="EFK22" s="27"/>
      <c r="EFL22" s="27"/>
      <c r="EFM22" s="27"/>
      <c r="EFN22" s="27"/>
      <c r="EFO22" s="27"/>
      <c r="EFP22" s="27"/>
      <c r="EFQ22" s="27"/>
      <c r="EFR22" s="27"/>
      <c r="EFS22" s="27"/>
      <c r="EFT22" s="27"/>
      <c r="EFU22" s="27"/>
      <c r="EFV22" s="27"/>
      <c r="EFW22" s="27"/>
      <c r="EFX22" s="27"/>
      <c r="EFY22" s="27"/>
      <c r="EFZ22" s="27"/>
      <c r="EGA22" s="27"/>
      <c r="EGB22" s="27"/>
      <c r="EGC22" s="27"/>
      <c r="EGD22" s="27"/>
      <c r="EGE22" s="27"/>
      <c r="EGF22" s="27"/>
      <c r="EGG22" s="27"/>
      <c r="EGH22" s="27"/>
      <c r="EGI22" s="27"/>
      <c r="EGJ22" s="27"/>
      <c r="EGK22" s="27"/>
      <c r="EGL22" s="27"/>
      <c r="EGM22" s="27"/>
      <c r="EGN22" s="27"/>
      <c r="EGO22" s="27"/>
      <c r="EGP22" s="27"/>
      <c r="EGQ22" s="27"/>
      <c r="EGR22" s="27"/>
      <c r="EGS22" s="27"/>
      <c r="EGT22" s="27"/>
      <c r="EGU22" s="27"/>
      <c r="EGV22" s="27"/>
      <c r="EGW22" s="27"/>
      <c r="EGX22" s="27"/>
      <c r="EGY22" s="27"/>
      <c r="EGZ22" s="27"/>
      <c r="EHA22" s="27"/>
      <c r="EHB22" s="27"/>
      <c r="EHC22" s="27"/>
      <c r="EHD22" s="27"/>
      <c r="EHE22" s="27"/>
      <c r="EHF22" s="27"/>
      <c r="EHG22" s="27"/>
      <c r="EHH22" s="27"/>
      <c r="EHI22" s="27"/>
      <c r="EHJ22" s="27"/>
      <c r="EHK22" s="27"/>
      <c r="EHL22" s="27"/>
      <c r="EHM22" s="27"/>
      <c r="EHN22" s="27"/>
      <c r="EHO22" s="27"/>
      <c r="EHP22" s="27"/>
      <c r="EHQ22" s="27"/>
      <c r="EHR22" s="27"/>
      <c r="EHS22" s="27"/>
      <c r="EHT22" s="27"/>
      <c r="EHU22" s="27"/>
      <c r="EHV22" s="27"/>
      <c r="EHW22" s="27"/>
      <c r="EHX22" s="27"/>
      <c r="EHY22" s="27"/>
      <c r="EHZ22" s="27"/>
      <c r="EIA22" s="27"/>
      <c r="EIB22" s="27"/>
      <c r="EIC22" s="27"/>
      <c r="EID22" s="27"/>
      <c r="EIE22" s="27"/>
      <c r="EIF22" s="27"/>
      <c r="EIG22" s="27"/>
      <c r="EIH22" s="27"/>
      <c r="EII22" s="27"/>
      <c r="EIJ22" s="27"/>
      <c r="EIK22" s="27"/>
      <c r="EIL22" s="27"/>
      <c r="EIM22" s="27"/>
      <c r="EIN22" s="27"/>
      <c r="EIO22" s="27"/>
      <c r="EIP22" s="27"/>
      <c r="EIQ22" s="27"/>
      <c r="EIR22" s="27"/>
      <c r="EIS22" s="27"/>
      <c r="EIT22" s="27"/>
      <c r="EIU22" s="27"/>
      <c r="EIV22" s="27"/>
      <c r="EIW22" s="27"/>
      <c r="EIX22" s="27"/>
      <c r="EIY22" s="27"/>
      <c r="EIZ22" s="27"/>
      <c r="EJA22" s="27"/>
      <c r="EJB22" s="27"/>
      <c r="EJC22" s="27"/>
      <c r="EJD22" s="27"/>
      <c r="EJE22" s="27"/>
      <c r="EJF22" s="27"/>
      <c r="EJG22" s="27"/>
      <c r="EJH22" s="27"/>
      <c r="EJI22" s="27"/>
      <c r="EJJ22" s="27"/>
      <c r="EJK22" s="27"/>
      <c r="EJL22" s="27"/>
      <c r="EJM22" s="27"/>
      <c r="EJN22" s="27"/>
      <c r="EJO22" s="27"/>
      <c r="EJP22" s="27"/>
      <c r="EJQ22" s="27"/>
      <c r="EJR22" s="27"/>
      <c r="EJS22" s="27"/>
      <c r="EJT22" s="27"/>
      <c r="EJU22" s="27"/>
      <c r="EJV22" s="27"/>
      <c r="EJW22" s="27"/>
      <c r="EJX22" s="27"/>
      <c r="EJY22" s="27"/>
      <c r="EJZ22" s="27"/>
      <c r="EKA22" s="27"/>
      <c r="EKB22" s="27"/>
      <c r="EKC22" s="27"/>
      <c r="EKD22" s="27"/>
      <c r="EKE22" s="27"/>
      <c r="EKF22" s="27"/>
      <c r="EKG22" s="27"/>
      <c r="EKH22" s="27"/>
      <c r="EKI22" s="27"/>
      <c r="EKJ22" s="27"/>
      <c r="EKK22" s="27"/>
      <c r="EKL22" s="27"/>
      <c r="EKM22" s="27"/>
      <c r="EKN22" s="27"/>
      <c r="EKO22" s="27"/>
      <c r="EKP22" s="27"/>
      <c r="EKQ22" s="27"/>
      <c r="EKR22" s="27"/>
      <c r="EKS22" s="27"/>
      <c r="EKT22" s="27"/>
      <c r="EKU22" s="27"/>
      <c r="EKV22" s="27"/>
      <c r="EKW22" s="27"/>
      <c r="EKX22" s="27"/>
      <c r="EKY22" s="27"/>
      <c r="EKZ22" s="27"/>
      <c r="ELA22" s="27"/>
      <c r="ELB22" s="27"/>
      <c r="ELC22" s="27"/>
      <c r="ELD22" s="27"/>
      <c r="ELE22" s="27"/>
      <c r="ELF22" s="27"/>
      <c r="ELG22" s="27"/>
      <c r="ELH22" s="27"/>
      <c r="ELI22" s="27"/>
      <c r="ELJ22" s="27"/>
      <c r="ELK22" s="27"/>
      <c r="ELL22" s="27"/>
      <c r="ELM22" s="27"/>
      <c r="ELN22" s="27"/>
      <c r="ELO22" s="27"/>
      <c r="ELP22" s="27"/>
      <c r="ELQ22" s="27"/>
      <c r="ELR22" s="27"/>
      <c r="ELS22" s="27"/>
      <c r="ELT22" s="27"/>
      <c r="ELU22" s="27"/>
      <c r="ELV22" s="27"/>
      <c r="ELW22" s="27"/>
      <c r="ELX22" s="27"/>
      <c r="ELY22" s="27"/>
      <c r="ELZ22" s="27"/>
      <c r="EMA22" s="27"/>
      <c r="EMB22" s="27"/>
      <c r="EMC22" s="27"/>
      <c r="EMD22" s="27"/>
      <c r="EME22" s="27"/>
      <c r="EMF22" s="27"/>
      <c r="EMG22" s="27"/>
      <c r="EMH22" s="27"/>
      <c r="EMI22" s="27"/>
      <c r="EMJ22" s="27"/>
      <c r="EMK22" s="27"/>
      <c r="EML22" s="27"/>
      <c r="EMM22" s="27"/>
      <c r="EMN22" s="27"/>
      <c r="EMO22" s="27"/>
      <c r="EMP22" s="27"/>
      <c r="EMQ22" s="27"/>
      <c r="EMR22" s="27"/>
      <c r="EMS22" s="27"/>
      <c r="EMT22" s="27"/>
      <c r="EMU22" s="27"/>
      <c r="EMV22" s="27"/>
      <c r="EMW22" s="27"/>
      <c r="EMX22" s="27"/>
      <c r="EMY22" s="27"/>
      <c r="EMZ22" s="27"/>
      <c r="ENA22" s="27"/>
      <c r="ENB22" s="27"/>
      <c r="ENC22" s="27"/>
      <c r="END22" s="27"/>
      <c r="ENE22" s="27"/>
      <c r="ENF22" s="27"/>
      <c r="ENG22" s="27"/>
      <c r="ENH22" s="27"/>
      <c r="ENI22" s="27"/>
      <c r="ENJ22" s="27"/>
      <c r="ENK22" s="27"/>
      <c r="ENL22" s="27"/>
      <c r="ENM22" s="27"/>
      <c r="ENN22" s="27"/>
      <c r="ENO22" s="27"/>
      <c r="ENP22" s="27"/>
      <c r="ENQ22" s="27"/>
      <c r="ENR22" s="27"/>
      <c r="ENS22" s="27"/>
      <c r="ENT22" s="27"/>
      <c r="ENU22" s="27"/>
      <c r="ENV22" s="27"/>
      <c r="ENW22" s="27"/>
      <c r="ENX22" s="27"/>
      <c r="ENY22" s="27"/>
      <c r="ENZ22" s="27"/>
      <c r="EOA22" s="27"/>
      <c r="EOB22" s="27"/>
      <c r="EOC22" s="27"/>
      <c r="EOD22" s="27"/>
      <c r="EOE22" s="27"/>
      <c r="EOF22" s="27"/>
      <c r="EOG22" s="27"/>
      <c r="EOH22" s="27"/>
      <c r="EOI22" s="27"/>
      <c r="EOJ22" s="27"/>
      <c r="EOK22" s="27"/>
      <c r="EOL22" s="27"/>
      <c r="EOM22" s="27"/>
      <c r="EON22" s="27"/>
      <c r="EOO22" s="27"/>
      <c r="EOP22" s="27"/>
      <c r="EOQ22" s="27"/>
      <c r="EOR22" s="27"/>
      <c r="EOS22" s="27"/>
      <c r="EOT22" s="27"/>
      <c r="EOU22" s="27"/>
      <c r="EOV22" s="27"/>
      <c r="EOW22" s="27"/>
      <c r="EOX22" s="27"/>
      <c r="EOY22" s="27"/>
      <c r="EOZ22" s="27"/>
      <c r="EPA22" s="27"/>
      <c r="EPB22" s="27"/>
      <c r="EPC22" s="27"/>
      <c r="EPD22" s="27"/>
      <c r="EPE22" s="27"/>
      <c r="EPF22" s="27"/>
      <c r="EPG22" s="27"/>
      <c r="EPH22" s="27"/>
      <c r="EPI22" s="27"/>
      <c r="EPJ22" s="27"/>
      <c r="EPK22" s="27"/>
      <c r="EPL22" s="27"/>
      <c r="EPM22" s="27"/>
      <c r="EPN22" s="27"/>
      <c r="EPO22" s="27"/>
      <c r="EPP22" s="27"/>
      <c r="EPQ22" s="27"/>
      <c r="EPR22" s="27"/>
      <c r="EPS22" s="27"/>
      <c r="EPT22" s="27"/>
      <c r="EPU22" s="27"/>
      <c r="EPV22" s="27"/>
      <c r="EPW22" s="27"/>
      <c r="EPX22" s="27"/>
      <c r="EPY22" s="27"/>
      <c r="EPZ22" s="27"/>
      <c r="EQA22" s="27"/>
      <c r="EQB22" s="27"/>
      <c r="EQC22" s="27"/>
      <c r="EQD22" s="27"/>
      <c r="EQE22" s="27"/>
      <c r="EQF22" s="27"/>
      <c r="EQG22" s="27"/>
      <c r="EQH22" s="27"/>
      <c r="EQI22" s="27"/>
      <c r="EQJ22" s="27"/>
      <c r="EQK22" s="27"/>
      <c r="EQL22" s="27"/>
      <c r="EQM22" s="27"/>
      <c r="EQN22" s="27"/>
      <c r="EQO22" s="27"/>
      <c r="EQP22" s="27"/>
      <c r="EQQ22" s="27"/>
      <c r="EQR22" s="27"/>
      <c r="EQS22" s="27"/>
      <c r="EQT22" s="27"/>
      <c r="EQU22" s="27"/>
      <c r="EQV22" s="27"/>
      <c r="EQW22" s="27"/>
      <c r="EQX22" s="27"/>
      <c r="EQY22" s="27"/>
      <c r="EQZ22" s="27"/>
      <c r="ERA22" s="27"/>
      <c r="ERB22" s="27"/>
      <c r="ERC22" s="27"/>
      <c r="ERD22" s="27"/>
      <c r="ERE22" s="27"/>
      <c r="ERF22" s="27"/>
      <c r="ERG22" s="27"/>
      <c r="ERH22" s="27"/>
      <c r="ERI22" s="27"/>
      <c r="ERJ22" s="27"/>
      <c r="ERK22" s="27"/>
      <c r="ERL22" s="27"/>
      <c r="ERM22" s="27"/>
      <c r="ERN22" s="27"/>
      <c r="ERO22" s="27"/>
      <c r="ERP22" s="27"/>
      <c r="ERQ22" s="27"/>
      <c r="ERR22" s="27"/>
      <c r="ERS22" s="27"/>
      <c r="ERT22" s="27"/>
      <c r="ERU22" s="27"/>
      <c r="ERV22" s="27"/>
      <c r="ERW22" s="27"/>
      <c r="ERX22" s="27"/>
      <c r="ERY22" s="27"/>
      <c r="ERZ22" s="27"/>
      <c r="ESA22" s="27"/>
      <c r="ESB22" s="27"/>
      <c r="ESC22" s="27"/>
      <c r="ESD22" s="27"/>
      <c r="ESE22" s="27"/>
      <c r="ESF22" s="27"/>
      <c r="ESG22" s="27"/>
      <c r="ESH22" s="27"/>
      <c r="ESI22" s="27"/>
      <c r="ESJ22" s="27"/>
      <c r="ESK22" s="27"/>
      <c r="ESL22" s="27"/>
      <c r="ESM22" s="27"/>
      <c r="ESN22" s="27"/>
      <c r="ESO22" s="27"/>
      <c r="ESP22" s="27"/>
      <c r="ESQ22" s="27"/>
      <c r="ESR22" s="27"/>
      <c r="ESS22" s="27"/>
      <c r="EST22" s="27"/>
      <c r="ESU22" s="27"/>
      <c r="ESV22" s="27"/>
      <c r="ESW22" s="27"/>
      <c r="ESX22" s="27"/>
      <c r="ESY22" s="27"/>
      <c r="ESZ22" s="27"/>
      <c r="ETA22" s="27"/>
      <c r="ETB22" s="27"/>
      <c r="ETC22" s="27"/>
      <c r="ETD22" s="27"/>
      <c r="ETE22" s="27"/>
      <c r="ETF22" s="27"/>
      <c r="ETG22" s="27"/>
      <c r="ETH22" s="27"/>
      <c r="ETI22" s="27"/>
      <c r="ETJ22" s="27"/>
      <c r="ETK22" s="27"/>
      <c r="ETL22" s="27"/>
      <c r="ETM22" s="27"/>
      <c r="ETN22" s="27"/>
      <c r="ETO22" s="27"/>
      <c r="ETP22" s="27"/>
      <c r="ETQ22" s="27"/>
      <c r="ETR22" s="27"/>
      <c r="ETS22" s="27"/>
      <c r="ETT22" s="27"/>
      <c r="ETU22" s="27"/>
      <c r="ETV22" s="27"/>
      <c r="ETW22" s="27"/>
      <c r="ETX22" s="27"/>
      <c r="ETY22" s="27"/>
      <c r="ETZ22" s="27"/>
      <c r="EUA22" s="27"/>
      <c r="EUB22" s="27"/>
      <c r="EUC22" s="27"/>
      <c r="EUD22" s="27"/>
      <c r="EUE22" s="27"/>
      <c r="EUF22" s="27"/>
      <c r="EUG22" s="27"/>
      <c r="EUH22" s="27"/>
      <c r="EUI22" s="27"/>
      <c r="EUJ22" s="27"/>
      <c r="EUK22" s="27"/>
      <c r="EUL22" s="27"/>
      <c r="EUM22" s="27"/>
      <c r="EUN22" s="27"/>
      <c r="EUO22" s="27"/>
      <c r="EUP22" s="27"/>
      <c r="EUQ22" s="27"/>
      <c r="EUR22" s="27"/>
      <c r="EUS22" s="27"/>
      <c r="EUT22" s="27"/>
      <c r="EUU22" s="27"/>
      <c r="EUV22" s="27"/>
      <c r="EUW22" s="27"/>
      <c r="EUX22" s="27"/>
      <c r="EUY22" s="27"/>
      <c r="EUZ22" s="27"/>
      <c r="EVA22" s="27"/>
      <c r="EVB22" s="27"/>
      <c r="EVC22" s="27"/>
      <c r="EVD22" s="27"/>
      <c r="EVE22" s="27"/>
      <c r="EVF22" s="27"/>
      <c r="EVG22" s="27"/>
      <c r="EVH22" s="27"/>
      <c r="EVI22" s="27"/>
      <c r="EVJ22" s="27"/>
      <c r="EVK22" s="27"/>
      <c r="EVL22" s="27"/>
      <c r="EVM22" s="27"/>
      <c r="EVN22" s="27"/>
      <c r="EVO22" s="27"/>
      <c r="EVP22" s="27"/>
      <c r="EVQ22" s="27"/>
      <c r="EVR22" s="27"/>
      <c r="EVS22" s="27"/>
      <c r="EVT22" s="27"/>
      <c r="EVU22" s="27"/>
      <c r="EVV22" s="27"/>
      <c r="EVW22" s="27"/>
      <c r="EVX22" s="27"/>
      <c r="EVY22" s="27"/>
      <c r="EVZ22" s="27"/>
      <c r="EWA22" s="27"/>
      <c r="EWB22" s="27"/>
      <c r="EWC22" s="27"/>
      <c r="EWD22" s="27"/>
      <c r="EWE22" s="27"/>
      <c r="EWF22" s="27"/>
      <c r="EWG22" s="27"/>
      <c r="EWH22" s="27"/>
      <c r="EWI22" s="27"/>
      <c r="EWJ22" s="27"/>
      <c r="EWK22" s="27"/>
      <c r="EWL22" s="27"/>
      <c r="EWM22" s="27"/>
      <c r="EWN22" s="27"/>
      <c r="EWO22" s="27"/>
      <c r="EWP22" s="27"/>
      <c r="EWQ22" s="27"/>
      <c r="EWR22" s="27"/>
      <c r="EWS22" s="27"/>
      <c r="EWT22" s="27"/>
      <c r="EWU22" s="27"/>
      <c r="EWV22" s="27"/>
      <c r="EWW22" s="27"/>
      <c r="EWX22" s="27"/>
      <c r="EWY22" s="27"/>
      <c r="EWZ22" s="27"/>
      <c r="EXA22" s="27"/>
      <c r="EXB22" s="27"/>
      <c r="EXC22" s="27"/>
      <c r="EXD22" s="27"/>
      <c r="EXE22" s="27"/>
      <c r="EXF22" s="27"/>
      <c r="EXG22" s="27"/>
      <c r="EXH22" s="27"/>
      <c r="EXI22" s="27"/>
      <c r="EXJ22" s="27"/>
      <c r="EXK22" s="27"/>
      <c r="EXL22" s="27"/>
      <c r="EXM22" s="27"/>
      <c r="EXN22" s="27"/>
      <c r="EXO22" s="27"/>
      <c r="EXP22" s="27"/>
      <c r="EXQ22" s="27"/>
      <c r="EXR22" s="27"/>
      <c r="EXS22" s="27"/>
      <c r="EXT22" s="27"/>
      <c r="EXU22" s="27"/>
      <c r="EXV22" s="27"/>
      <c r="EXW22" s="27"/>
      <c r="EXX22" s="27"/>
      <c r="EXY22" s="27"/>
      <c r="EXZ22" s="27"/>
      <c r="EYA22" s="27"/>
      <c r="EYB22" s="27"/>
      <c r="EYC22" s="27"/>
      <c r="EYD22" s="27"/>
      <c r="EYE22" s="27"/>
      <c r="EYF22" s="27"/>
      <c r="EYG22" s="27"/>
      <c r="EYH22" s="27"/>
      <c r="EYI22" s="27"/>
      <c r="EYJ22" s="27"/>
      <c r="EYK22" s="27"/>
      <c r="EYL22" s="27"/>
      <c r="EYM22" s="27"/>
      <c r="EYN22" s="27"/>
      <c r="EYO22" s="27"/>
      <c r="EYP22" s="27"/>
      <c r="EYQ22" s="27"/>
      <c r="EYR22" s="27"/>
      <c r="EYS22" s="27"/>
      <c r="EYT22" s="27"/>
      <c r="EYU22" s="27"/>
      <c r="EYV22" s="27"/>
      <c r="EYW22" s="27"/>
      <c r="EYX22" s="27"/>
      <c r="EYY22" s="27"/>
      <c r="EYZ22" s="27"/>
      <c r="EZA22" s="27"/>
      <c r="EZB22" s="27"/>
      <c r="EZC22" s="27"/>
      <c r="EZD22" s="27"/>
      <c r="EZE22" s="27"/>
      <c r="EZF22" s="27"/>
      <c r="EZG22" s="27"/>
      <c r="EZH22" s="27"/>
      <c r="EZI22" s="27"/>
      <c r="EZJ22" s="27"/>
      <c r="EZK22" s="27"/>
      <c r="EZL22" s="27"/>
      <c r="EZM22" s="27"/>
      <c r="EZN22" s="27"/>
      <c r="EZO22" s="27"/>
      <c r="EZP22" s="27"/>
      <c r="EZQ22" s="27"/>
      <c r="EZR22" s="27"/>
      <c r="EZS22" s="27"/>
      <c r="EZT22" s="27"/>
      <c r="EZU22" s="27"/>
      <c r="EZV22" s="27"/>
      <c r="EZW22" s="27"/>
      <c r="EZX22" s="27"/>
      <c r="EZY22" s="27"/>
      <c r="EZZ22" s="27"/>
      <c r="FAA22" s="27"/>
      <c r="FAB22" s="27"/>
      <c r="FAC22" s="27"/>
      <c r="FAD22" s="27"/>
      <c r="FAE22" s="27"/>
      <c r="FAF22" s="27"/>
      <c r="FAG22" s="27"/>
      <c r="FAH22" s="27"/>
      <c r="FAI22" s="27"/>
      <c r="FAJ22" s="27"/>
      <c r="FAK22" s="27"/>
      <c r="FAL22" s="27"/>
      <c r="FAM22" s="27"/>
      <c r="FAN22" s="27"/>
      <c r="FAO22" s="27"/>
      <c r="FAP22" s="27"/>
      <c r="FAQ22" s="27"/>
      <c r="FAR22" s="27"/>
      <c r="FAS22" s="27"/>
      <c r="FAT22" s="27"/>
      <c r="FAU22" s="27"/>
      <c r="FAV22" s="27"/>
      <c r="FAW22" s="27"/>
      <c r="FAX22" s="27"/>
      <c r="FAY22" s="27"/>
      <c r="FAZ22" s="27"/>
      <c r="FBA22" s="27"/>
      <c r="FBB22" s="27"/>
      <c r="FBC22" s="27"/>
      <c r="FBD22" s="27"/>
      <c r="FBE22" s="27"/>
      <c r="FBF22" s="27"/>
      <c r="FBG22" s="27"/>
      <c r="FBH22" s="27"/>
      <c r="FBI22" s="27"/>
      <c r="FBJ22" s="27"/>
      <c r="FBK22" s="27"/>
      <c r="FBL22" s="27"/>
      <c r="FBM22" s="27"/>
      <c r="FBN22" s="27"/>
      <c r="FBO22" s="27"/>
      <c r="FBP22" s="27"/>
      <c r="FBQ22" s="27"/>
      <c r="FBR22" s="27"/>
      <c r="FBS22" s="27"/>
      <c r="FBT22" s="27"/>
      <c r="FBU22" s="27"/>
      <c r="FBV22" s="27"/>
      <c r="FBW22" s="27"/>
      <c r="FBX22" s="27"/>
      <c r="FBY22" s="27"/>
      <c r="FBZ22" s="27"/>
      <c r="FCA22" s="27"/>
      <c r="FCB22" s="27"/>
      <c r="FCC22" s="27"/>
      <c r="FCD22" s="27"/>
      <c r="FCE22" s="27"/>
      <c r="FCF22" s="27"/>
      <c r="FCG22" s="27"/>
      <c r="FCH22" s="27"/>
      <c r="FCI22" s="27"/>
      <c r="FCJ22" s="27"/>
      <c r="FCK22" s="27"/>
      <c r="FCL22" s="27"/>
      <c r="FCM22" s="27"/>
      <c r="FCN22" s="27"/>
      <c r="FCO22" s="27"/>
      <c r="FCP22" s="27"/>
      <c r="FCQ22" s="27"/>
      <c r="FCR22" s="27"/>
      <c r="FCS22" s="27"/>
      <c r="FCT22" s="27"/>
      <c r="FCU22" s="27"/>
      <c r="FCV22" s="27"/>
      <c r="FCW22" s="27"/>
      <c r="FCX22" s="27"/>
      <c r="FCY22" s="27"/>
      <c r="FCZ22" s="27"/>
      <c r="FDA22" s="27"/>
      <c r="FDB22" s="27"/>
      <c r="FDC22" s="27"/>
      <c r="FDD22" s="27"/>
      <c r="FDE22" s="27"/>
      <c r="FDF22" s="27"/>
      <c r="FDG22" s="27"/>
      <c r="FDH22" s="27"/>
      <c r="FDI22" s="27"/>
      <c r="FDJ22" s="27"/>
      <c r="FDK22" s="27"/>
      <c r="FDL22" s="27"/>
      <c r="FDM22" s="27"/>
      <c r="FDN22" s="27"/>
      <c r="FDO22" s="27"/>
      <c r="FDP22" s="27"/>
      <c r="FDQ22" s="27"/>
      <c r="FDR22" s="27"/>
      <c r="FDS22" s="27"/>
      <c r="FDT22" s="27"/>
      <c r="FDU22" s="27"/>
      <c r="FDV22" s="27"/>
      <c r="FDW22" s="27"/>
      <c r="FDX22" s="27"/>
      <c r="FDY22" s="27"/>
      <c r="FDZ22" s="27"/>
      <c r="FEA22" s="27"/>
      <c r="FEB22" s="27"/>
      <c r="FEC22" s="27"/>
      <c r="FED22" s="27"/>
      <c r="FEE22" s="27"/>
      <c r="FEF22" s="27"/>
      <c r="FEG22" s="27"/>
      <c r="FEH22" s="27"/>
      <c r="FEI22" s="27"/>
      <c r="FEJ22" s="27"/>
      <c r="FEK22" s="27"/>
      <c r="FEL22" s="27"/>
      <c r="FEM22" s="27"/>
      <c r="FEN22" s="27"/>
      <c r="FEO22" s="27"/>
      <c r="FEP22" s="27"/>
      <c r="FEQ22" s="27"/>
      <c r="FER22" s="27"/>
      <c r="FES22" s="27"/>
      <c r="FET22" s="27"/>
      <c r="FEU22" s="27"/>
      <c r="FEV22" s="27"/>
      <c r="FEW22" s="27"/>
      <c r="FEX22" s="27"/>
      <c r="FEY22" s="27"/>
      <c r="FEZ22" s="27"/>
      <c r="FFA22" s="27"/>
      <c r="FFB22" s="27"/>
      <c r="FFC22" s="27"/>
      <c r="FFD22" s="27"/>
      <c r="FFE22" s="27"/>
      <c r="FFF22" s="27"/>
      <c r="FFG22" s="27"/>
      <c r="FFH22" s="27"/>
      <c r="FFI22" s="27"/>
      <c r="FFJ22" s="27"/>
      <c r="FFK22" s="27"/>
      <c r="FFL22" s="27"/>
      <c r="FFM22" s="27"/>
      <c r="FFN22" s="27"/>
      <c r="FFO22" s="27"/>
      <c r="FFP22" s="27"/>
      <c r="FFQ22" s="27"/>
      <c r="FFR22" s="27"/>
      <c r="FFS22" s="27"/>
      <c r="FFT22" s="27"/>
      <c r="FFU22" s="27"/>
      <c r="FFV22" s="27"/>
      <c r="FFW22" s="27"/>
      <c r="FFX22" s="27"/>
      <c r="FFY22" s="27"/>
      <c r="FFZ22" s="27"/>
      <c r="FGA22" s="27"/>
      <c r="FGB22" s="27"/>
      <c r="FGC22" s="27"/>
      <c r="FGD22" s="27"/>
      <c r="FGE22" s="27"/>
      <c r="FGF22" s="27"/>
      <c r="FGG22" s="27"/>
      <c r="FGH22" s="27"/>
      <c r="FGI22" s="27"/>
      <c r="FGJ22" s="27"/>
      <c r="FGK22" s="27"/>
      <c r="FGL22" s="27"/>
      <c r="FGM22" s="27"/>
      <c r="FGN22" s="27"/>
      <c r="FGO22" s="27"/>
      <c r="FGP22" s="27"/>
      <c r="FGQ22" s="27"/>
      <c r="FGR22" s="27"/>
      <c r="FGS22" s="27"/>
      <c r="FGT22" s="27"/>
      <c r="FGU22" s="27"/>
      <c r="FGV22" s="27"/>
      <c r="FGW22" s="27"/>
      <c r="FGX22" s="27"/>
      <c r="FGY22" s="27"/>
      <c r="FGZ22" s="27"/>
      <c r="FHA22" s="27"/>
      <c r="FHB22" s="27"/>
      <c r="FHC22" s="27"/>
      <c r="FHD22" s="27"/>
      <c r="FHE22" s="27"/>
      <c r="FHF22" s="27"/>
      <c r="FHG22" s="27"/>
      <c r="FHH22" s="27"/>
      <c r="FHI22" s="27"/>
      <c r="FHJ22" s="27"/>
      <c r="FHK22" s="27"/>
      <c r="FHL22" s="27"/>
      <c r="FHM22" s="27"/>
      <c r="FHN22" s="27"/>
      <c r="FHO22" s="27"/>
      <c r="FHP22" s="27"/>
      <c r="FHQ22" s="27"/>
      <c r="FHR22" s="27"/>
      <c r="FHS22" s="27"/>
      <c r="FHT22" s="27"/>
      <c r="FHU22" s="27"/>
      <c r="FHV22" s="27"/>
      <c r="FHW22" s="27"/>
      <c r="FHX22" s="27"/>
      <c r="FHY22" s="27"/>
      <c r="FHZ22" s="27"/>
      <c r="FIA22" s="27"/>
      <c r="FIB22" s="27"/>
      <c r="FIC22" s="27"/>
      <c r="FID22" s="27"/>
      <c r="FIE22" s="27"/>
      <c r="FIF22" s="27"/>
      <c r="FIG22" s="27"/>
      <c r="FIH22" s="27"/>
      <c r="FII22" s="27"/>
      <c r="FIJ22" s="27"/>
      <c r="FIK22" s="27"/>
      <c r="FIL22" s="27"/>
      <c r="FIM22" s="27"/>
      <c r="FIN22" s="27"/>
      <c r="FIO22" s="27"/>
      <c r="FIP22" s="27"/>
      <c r="FIQ22" s="27"/>
      <c r="FIR22" s="27"/>
      <c r="FIS22" s="27"/>
      <c r="FIT22" s="27"/>
      <c r="FIU22" s="27"/>
      <c r="FIV22" s="27"/>
      <c r="FIW22" s="27"/>
      <c r="FIX22" s="27"/>
      <c r="FIY22" s="27"/>
      <c r="FIZ22" s="27"/>
      <c r="FJA22" s="27"/>
      <c r="FJB22" s="27"/>
      <c r="FJC22" s="27"/>
      <c r="FJD22" s="27"/>
      <c r="FJE22" s="27"/>
      <c r="FJF22" s="27"/>
      <c r="FJG22" s="27"/>
      <c r="FJH22" s="27"/>
      <c r="FJI22" s="27"/>
      <c r="FJJ22" s="27"/>
      <c r="FJK22" s="27"/>
      <c r="FJL22" s="27"/>
      <c r="FJM22" s="27"/>
      <c r="FJN22" s="27"/>
      <c r="FJO22" s="27"/>
      <c r="FJP22" s="27"/>
      <c r="FJQ22" s="27"/>
      <c r="FJR22" s="27"/>
      <c r="FJS22" s="27"/>
      <c r="FJT22" s="27"/>
      <c r="FJU22" s="27"/>
      <c r="FJV22" s="27"/>
      <c r="FJW22" s="27"/>
      <c r="FJX22" s="27"/>
      <c r="FJY22" s="27"/>
      <c r="FJZ22" s="27"/>
      <c r="FKA22" s="27"/>
      <c r="FKB22" s="27"/>
      <c r="FKC22" s="27"/>
      <c r="FKD22" s="27"/>
      <c r="FKE22" s="27"/>
      <c r="FKF22" s="27"/>
      <c r="FKG22" s="27"/>
      <c r="FKH22" s="27"/>
      <c r="FKI22" s="27"/>
      <c r="FKJ22" s="27"/>
      <c r="FKK22" s="27"/>
      <c r="FKL22" s="27"/>
      <c r="FKM22" s="27"/>
      <c r="FKN22" s="27"/>
      <c r="FKO22" s="27"/>
      <c r="FKP22" s="27"/>
      <c r="FKQ22" s="27"/>
      <c r="FKR22" s="27"/>
      <c r="FKS22" s="27"/>
      <c r="FKT22" s="27"/>
      <c r="FKU22" s="27"/>
      <c r="FKV22" s="27"/>
      <c r="FKW22" s="27"/>
      <c r="FKX22" s="27"/>
      <c r="FKY22" s="27"/>
      <c r="FKZ22" s="27"/>
      <c r="FLA22" s="27"/>
      <c r="FLB22" s="27"/>
      <c r="FLC22" s="27"/>
      <c r="FLD22" s="27"/>
      <c r="FLE22" s="27"/>
      <c r="FLF22" s="27"/>
      <c r="FLG22" s="27"/>
      <c r="FLH22" s="27"/>
      <c r="FLI22" s="27"/>
      <c r="FLJ22" s="27"/>
      <c r="FLK22" s="27"/>
      <c r="FLL22" s="27"/>
      <c r="FLM22" s="27"/>
      <c r="FLN22" s="27"/>
      <c r="FLO22" s="27"/>
      <c r="FLP22" s="27"/>
      <c r="FLQ22" s="27"/>
      <c r="FLR22" s="27"/>
      <c r="FLS22" s="27"/>
      <c r="FLT22" s="27"/>
      <c r="FLU22" s="27"/>
      <c r="FLV22" s="27"/>
      <c r="FLW22" s="27"/>
      <c r="FLX22" s="27"/>
      <c r="FLY22" s="27"/>
      <c r="FLZ22" s="27"/>
      <c r="FMA22" s="27"/>
      <c r="FMB22" s="27"/>
      <c r="FMC22" s="27"/>
      <c r="FMD22" s="27"/>
      <c r="FME22" s="27"/>
      <c r="FMF22" s="27"/>
      <c r="FMG22" s="27"/>
      <c r="FMH22" s="27"/>
      <c r="FMI22" s="27"/>
      <c r="FMJ22" s="27"/>
      <c r="FMK22" s="27"/>
      <c r="FML22" s="27"/>
      <c r="FMM22" s="27"/>
      <c r="FMN22" s="27"/>
      <c r="FMO22" s="27"/>
      <c r="FMP22" s="27"/>
      <c r="FMQ22" s="27"/>
      <c r="FMR22" s="27"/>
      <c r="FMS22" s="27"/>
      <c r="FMT22" s="27"/>
      <c r="FMU22" s="27"/>
      <c r="FMV22" s="27"/>
      <c r="FMW22" s="27"/>
      <c r="FMX22" s="27"/>
      <c r="FMY22" s="27"/>
      <c r="FMZ22" s="27"/>
      <c r="FNA22" s="27"/>
      <c r="FNB22" s="27"/>
      <c r="FNC22" s="27"/>
      <c r="FND22" s="27"/>
      <c r="FNE22" s="27"/>
      <c r="FNF22" s="27"/>
      <c r="FNG22" s="27"/>
      <c r="FNH22" s="27"/>
      <c r="FNI22" s="27"/>
      <c r="FNJ22" s="27"/>
      <c r="FNK22" s="27"/>
      <c r="FNL22" s="27"/>
      <c r="FNM22" s="27"/>
      <c r="FNN22" s="27"/>
      <c r="FNO22" s="27"/>
      <c r="FNP22" s="27"/>
      <c r="FNQ22" s="27"/>
      <c r="FNR22" s="27"/>
      <c r="FNS22" s="27"/>
      <c r="FNT22" s="27"/>
      <c r="FNU22" s="27"/>
      <c r="FNV22" s="27"/>
      <c r="FNW22" s="27"/>
      <c r="FNX22" s="27"/>
      <c r="FNY22" s="27"/>
      <c r="FNZ22" s="27"/>
      <c r="FOA22" s="27"/>
      <c r="FOB22" s="27"/>
      <c r="FOC22" s="27"/>
      <c r="FOD22" s="27"/>
      <c r="FOE22" s="27"/>
      <c r="FOF22" s="27"/>
      <c r="FOG22" s="27"/>
      <c r="FOH22" s="27"/>
      <c r="FOI22" s="27"/>
      <c r="FOJ22" s="27"/>
      <c r="FOK22" s="27"/>
      <c r="FOL22" s="27"/>
      <c r="FOM22" s="27"/>
      <c r="FON22" s="27"/>
      <c r="FOO22" s="27"/>
      <c r="FOP22" s="27"/>
      <c r="FOQ22" s="27"/>
      <c r="FOR22" s="27"/>
      <c r="FOS22" s="27"/>
      <c r="FOT22" s="27"/>
      <c r="FOU22" s="27"/>
      <c r="FOV22" s="27"/>
      <c r="FOW22" s="27"/>
      <c r="FOX22" s="27"/>
      <c r="FOY22" s="27"/>
      <c r="FOZ22" s="27"/>
      <c r="FPA22" s="27"/>
      <c r="FPB22" s="27"/>
      <c r="FPC22" s="27"/>
      <c r="FPD22" s="27"/>
      <c r="FPE22" s="27"/>
      <c r="FPF22" s="27"/>
      <c r="FPG22" s="27"/>
      <c r="FPH22" s="27"/>
      <c r="FPI22" s="27"/>
      <c r="FPJ22" s="27"/>
      <c r="FPK22" s="27"/>
      <c r="FPL22" s="27"/>
      <c r="FPM22" s="27"/>
      <c r="FPN22" s="27"/>
      <c r="FPO22" s="27"/>
      <c r="FPP22" s="27"/>
      <c r="FPQ22" s="27"/>
      <c r="FPR22" s="27"/>
      <c r="FPS22" s="27"/>
      <c r="FPT22" s="27"/>
      <c r="FPU22" s="27"/>
      <c r="FPV22" s="27"/>
      <c r="FPW22" s="27"/>
      <c r="FPX22" s="27"/>
      <c r="FPY22" s="27"/>
      <c r="FPZ22" s="27"/>
      <c r="FQA22" s="27"/>
      <c r="FQB22" s="27"/>
      <c r="FQC22" s="27"/>
      <c r="FQD22" s="27"/>
      <c r="FQE22" s="27"/>
      <c r="FQF22" s="27"/>
      <c r="FQG22" s="27"/>
      <c r="FQH22" s="27"/>
      <c r="FQI22" s="27"/>
      <c r="FQJ22" s="27"/>
      <c r="FQK22" s="27"/>
      <c r="FQL22" s="27"/>
      <c r="FQM22" s="27"/>
      <c r="FQN22" s="27"/>
      <c r="FQO22" s="27"/>
      <c r="FQP22" s="27"/>
      <c r="FQQ22" s="27"/>
      <c r="FQR22" s="27"/>
      <c r="FQS22" s="27"/>
      <c r="FQT22" s="27"/>
      <c r="FQU22" s="27"/>
      <c r="FQV22" s="27"/>
      <c r="FQW22" s="27"/>
      <c r="FQX22" s="27"/>
      <c r="FQY22" s="27"/>
      <c r="FQZ22" s="27"/>
      <c r="FRA22" s="27"/>
      <c r="FRB22" s="27"/>
      <c r="FRC22" s="27"/>
      <c r="FRD22" s="27"/>
      <c r="FRE22" s="27"/>
      <c r="FRF22" s="27"/>
      <c r="FRG22" s="27"/>
      <c r="FRH22" s="27"/>
      <c r="FRI22" s="27"/>
      <c r="FRJ22" s="27"/>
      <c r="FRK22" s="27"/>
      <c r="FRL22" s="27"/>
      <c r="FRM22" s="27"/>
      <c r="FRN22" s="27"/>
      <c r="FRO22" s="27"/>
      <c r="FRP22" s="27"/>
      <c r="FRQ22" s="27"/>
      <c r="FRR22" s="27"/>
      <c r="FRS22" s="27"/>
      <c r="FRT22" s="27"/>
      <c r="FRU22" s="27"/>
      <c r="FRV22" s="27"/>
      <c r="FRW22" s="27"/>
      <c r="FRX22" s="27"/>
      <c r="FRY22" s="27"/>
      <c r="FRZ22" s="27"/>
      <c r="FSA22" s="27"/>
      <c r="FSB22" s="27"/>
      <c r="FSC22" s="27"/>
      <c r="FSD22" s="27"/>
      <c r="FSE22" s="27"/>
      <c r="FSF22" s="27"/>
      <c r="FSG22" s="27"/>
      <c r="FSH22" s="27"/>
      <c r="FSI22" s="27"/>
      <c r="FSJ22" s="27"/>
      <c r="FSK22" s="27"/>
      <c r="FSL22" s="27"/>
      <c r="FSM22" s="27"/>
      <c r="FSN22" s="27"/>
      <c r="FSO22" s="27"/>
      <c r="FSP22" s="27"/>
      <c r="FSQ22" s="27"/>
      <c r="FSR22" s="27"/>
      <c r="FSS22" s="27"/>
      <c r="FST22" s="27"/>
      <c r="FSU22" s="27"/>
      <c r="FSV22" s="27"/>
      <c r="FSW22" s="27"/>
      <c r="FSX22" s="27"/>
      <c r="FSY22" s="27"/>
      <c r="FSZ22" s="27"/>
      <c r="FTA22" s="27"/>
      <c r="FTB22" s="27"/>
      <c r="FTC22" s="27"/>
      <c r="FTD22" s="27"/>
      <c r="FTE22" s="27"/>
      <c r="FTF22" s="27"/>
      <c r="FTG22" s="27"/>
      <c r="FTH22" s="27"/>
      <c r="FTI22" s="27"/>
      <c r="FTJ22" s="27"/>
      <c r="FTK22" s="27"/>
      <c r="FTL22" s="27"/>
      <c r="FTM22" s="27"/>
      <c r="FTN22" s="27"/>
      <c r="FTO22" s="27"/>
      <c r="FTP22" s="27"/>
      <c r="FTQ22" s="27"/>
      <c r="FTR22" s="27"/>
      <c r="FTS22" s="27"/>
      <c r="FTT22" s="27"/>
      <c r="FTU22" s="27"/>
      <c r="FTV22" s="27"/>
      <c r="FTW22" s="27"/>
      <c r="FTX22" s="27"/>
      <c r="FTY22" s="27"/>
      <c r="FTZ22" s="27"/>
      <c r="FUA22" s="27"/>
      <c r="FUB22" s="27"/>
      <c r="FUC22" s="27"/>
      <c r="FUD22" s="27"/>
      <c r="FUE22" s="27"/>
      <c r="FUF22" s="27"/>
      <c r="FUG22" s="27"/>
      <c r="FUH22" s="27"/>
      <c r="FUI22" s="27"/>
      <c r="FUJ22" s="27"/>
      <c r="FUK22" s="27"/>
      <c r="FUL22" s="27"/>
      <c r="FUM22" s="27"/>
      <c r="FUN22" s="27"/>
      <c r="FUO22" s="27"/>
      <c r="FUP22" s="27"/>
      <c r="FUQ22" s="27"/>
      <c r="FUR22" s="27"/>
      <c r="FUS22" s="27"/>
      <c r="FUT22" s="27"/>
      <c r="FUU22" s="27"/>
      <c r="FUV22" s="27"/>
      <c r="FUW22" s="27"/>
      <c r="FUX22" s="27"/>
      <c r="FUY22" s="27"/>
      <c r="FUZ22" s="27"/>
      <c r="FVA22" s="27"/>
      <c r="FVB22" s="27"/>
      <c r="FVC22" s="27"/>
      <c r="FVD22" s="27"/>
      <c r="FVE22" s="27"/>
      <c r="FVF22" s="27"/>
      <c r="FVG22" s="27"/>
      <c r="FVH22" s="27"/>
      <c r="FVI22" s="27"/>
      <c r="FVJ22" s="27"/>
      <c r="FVK22" s="27"/>
      <c r="FVL22" s="27"/>
      <c r="FVM22" s="27"/>
      <c r="FVN22" s="27"/>
      <c r="FVO22" s="27"/>
      <c r="FVP22" s="27"/>
      <c r="FVQ22" s="27"/>
      <c r="FVR22" s="27"/>
      <c r="FVS22" s="27"/>
      <c r="FVT22" s="27"/>
      <c r="FVU22" s="27"/>
      <c r="FVV22" s="27"/>
      <c r="FVW22" s="27"/>
      <c r="FVX22" s="27"/>
      <c r="FVY22" s="27"/>
      <c r="FVZ22" s="27"/>
      <c r="FWA22" s="27"/>
      <c r="FWB22" s="27"/>
      <c r="FWC22" s="27"/>
      <c r="FWD22" s="27"/>
      <c r="FWE22" s="27"/>
      <c r="FWF22" s="27"/>
      <c r="FWG22" s="27"/>
      <c r="FWH22" s="27"/>
      <c r="FWI22" s="27"/>
      <c r="FWJ22" s="27"/>
      <c r="FWK22" s="27"/>
      <c r="FWL22" s="27"/>
      <c r="FWM22" s="27"/>
      <c r="FWN22" s="27"/>
      <c r="FWO22" s="27"/>
      <c r="FWP22" s="27"/>
      <c r="FWQ22" s="27"/>
      <c r="FWR22" s="27"/>
      <c r="FWS22" s="27"/>
      <c r="FWT22" s="27"/>
      <c r="FWU22" s="27"/>
      <c r="FWV22" s="27"/>
      <c r="FWW22" s="27"/>
      <c r="FWX22" s="27"/>
      <c r="FWY22" s="27"/>
      <c r="FWZ22" s="27"/>
      <c r="FXA22" s="27"/>
      <c r="FXB22" s="27"/>
      <c r="FXC22" s="27"/>
      <c r="FXD22" s="27"/>
      <c r="FXE22" s="27"/>
      <c r="FXF22" s="27"/>
      <c r="FXG22" s="27"/>
      <c r="FXH22" s="27"/>
      <c r="FXI22" s="27"/>
      <c r="FXJ22" s="27"/>
      <c r="FXK22" s="27"/>
      <c r="FXL22" s="27"/>
      <c r="FXM22" s="27"/>
      <c r="FXN22" s="27"/>
      <c r="FXO22" s="27"/>
      <c r="FXP22" s="27"/>
      <c r="FXQ22" s="27"/>
      <c r="FXR22" s="27"/>
      <c r="FXS22" s="27"/>
      <c r="FXT22" s="27"/>
      <c r="FXU22" s="27"/>
      <c r="FXV22" s="27"/>
      <c r="FXW22" s="27"/>
      <c r="FXX22" s="27"/>
      <c r="FXY22" s="27"/>
      <c r="FXZ22" s="27"/>
      <c r="FYA22" s="27"/>
      <c r="FYB22" s="27"/>
      <c r="FYC22" s="27"/>
      <c r="FYD22" s="27"/>
      <c r="FYE22" s="27"/>
      <c r="FYF22" s="27"/>
      <c r="FYG22" s="27"/>
      <c r="FYH22" s="27"/>
      <c r="FYI22" s="27"/>
      <c r="FYJ22" s="27"/>
      <c r="FYK22" s="27"/>
      <c r="FYL22" s="27"/>
      <c r="FYM22" s="27"/>
      <c r="FYN22" s="27"/>
      <c r="FYO22" s="27"/>
      <c r="FYP22" s="27"/>
      <c r="FYQ22" s="27"/>
      <c r="FYR22" s="27"/>
      <c r="FYS22" s="27"/>
      <c r="FYT22" s="27"/>
      <c r="FYU22" s="27"/>
      <c r="FYV22" s="27"/>
      <c r="FYW22" s="27"/>
      <c r="FYX22" s="27"/>
      <c r="FYY22" s="27"/>
      <c r="FYZ22" s="27"/>
      <c r="FZA22" s="27"/>
      <c r="FZB22" s="27"/>
      <c r="FZC22" s="27"/>
      <c r="FZD22" s="27"/>
      <c r="FZE22" s="27"/>
      <c r="FZF22" s="27"/>
      <c r="FZG22" s="27"/>
      <c r="FZH22" s="27"/>
      <c r="FZI22" s="27"/>
      <c r="FZJ22" s="27"/>
      <c r="FZK22" s="27"/>
      <c r="FZL22" s="27"/>
      <c r="FZM22" s="27"/>
      <c r="FZN22" s="27"/>
      <c r="FZO22" s="27"/>
      <c r="FZP22" s="27"/>
      <c r="FZQ22" s="27"/>
      <c r="FZR22" s="27"/>
      <c r="FZS22" s="27"/>
      <c r="FZT22" s="27"/>
      <c r="FZU22" s="27"/>
      <c r="FZV22" s="27"/>
      <c r="FZW22" s="27"/>
      <c r="FZX22" s="27"/>
      <c r="FZY22" s="27"/>
      <c r="FZZ22" s="27"/>
      <c r="GAA22" s="27"/>
      <c r="GAB22" s="27"/>
      <c r="GAC22" s="27"/>
      <c r="GAD22" s="27"/>
      <c r="GAE22" s="27"/>
      <c r="GAF22" s="27"/>
      <c r="GAG22" s="27"/>
      <c r="GAH22" s="27"/>
      <c r="GAI22" s="27"/>
      <c r="GAJ22" s="27"/>
      <c r="GAK22" s="27"/>
      <c r="GAL22" s="27"/>
      <c r="GAM22" s="27"/>
      <c r="GAN22" s="27"/>
      <c r="GAO22" s="27"/>
      <c r="GAP22" s="27"/>
      <c r="GAQ22" s="27"/>
      <c r="GAR22" s="27"/>
      <c r="GAS22" s="27"/>
      <c r="GAT22" s="27"/>
      <c r="GAU22" s="27"/>
      <c r="GAV22" s="27"/>
      <c r="GAW22" s="27"/>
      <c r="GAX22" s="27"/>
      <c r="GAY22" s="27"/>
      <c r="GAZ22" s="27"/>
      <c r="GBA22" s="27"/>
      <c r="GBB22" s="27"/>
      <c r="GBC22" s="27"/>
      <c r="GBD22" s="27"/>
      <c r="GBE22" s="27"/>
      <c r="GBF22" s="27"/>
      <c r="GBG22" s="27"/>
      <c r="GBH22" s="27"/>
      <c r="GBI22" s="27"/>
      <c r="GBJ22" s="27"/>
      <c r="GBK22" s="27"/>
      <c r="GBL22" s="27"/>
      <c r="GBM22" s="27"/>
      <c r="GBN22" s="27"/>
      <c r="GBO22" s="27"/>
      <c r="GBP22" s="27"/>
      <c r="GBQ22" s="27"/>
      <c r="GBR22" s="27"/>
      <c r="GBS22" s="27"/>
      <c r="GBT22" s="27"/>
      <c r="GBU22" s="27"/>
      <c r="GBV22" s="27"/>
      <c r="GBW22" s="27"/>
      <c r="GBX22" s="27"/>
      <c r="GBY22" s="27"/>
      <c r="GBZ22" s="27"/>
      <c r="GCA22" s="27"/>
      <c r="GCB22" s="27"/>
      <c r="GCC22" s="27"/>
      <c r="GCD22" s="27"/>
      <c r="GCE22" s="27"/>
      <c r="GCF22" s="27"/>
      <c r="GCG22" s="27"/>
      <c r="GCH22" s="27"/>
      <c r="GCI22" s="27"/>
      <c r="GCJ22" s="27"/>
      <c r="GCK22" s="27"/>
      <c r="GCL22" s="27"/>
      <c r="GCM22" s="27"/>
      <c r="GCN22" s="27"/>
      <c r="GCO22" s="27"/>
      <c r="GCP22" s="27"/>
      <c r="GCQ22" s="27"/>
      <c r="GCR22" s="27"/>
      <c r="GCS22" s="27"/>
      <c r="GCT22" s="27"/>
      <c r="GCU22" s="27"/>
      <c r="GCV22" s="27"/>
      <c r="GCW22" s="27"/>
      <c r="GCX22" s="27"/>
      <c r="GCY22" s="27"/>
      <c r="GCZ22" s="27"/>
      <c r="GDA22" s="27"/>
      <c r="GDB22" s="27"/>
      <c r="GDC22" s="27"/>
      <c r="GDD22" s="27"/>
      <c r="GDE22" s="27"/>
      <c r="GDF22" s="27"/>
      <c r="GDG22" s="27"/>
      <c r="GDH22" s="27"/>
      <c r="GDI22" s="27"/>
      <c r="GDJ22" s="27"/>
      <c r="GDK22" s="27"/>
      <c r="GDL22" s="27"/>
      <c r="GDM22" s="27"/>
      <c r="GDN22" s="27"/>
      <c r="GDO22" s="27"/>
      <c r="GDP22" s="27"/>
      <c r="GDQ22" s="27"/>
      <c r="GDR22" s="27"/>
      <c r="GDS22" s="27"/>
      <c r="GDT22" s="27"/>
      <c r="GDU22" s="27"/>
      <c r="GDV22" s="27"/>
      <c r="GDW22" s="27"/>
      <c r="GDX22" s="27"/>
      <c r="GDY22" s="27"/>
      <c r="GDZ22" s="27"/>
      <c r="GEA22" s="27"/>
      <c r="GEB22" s="27"/>
      <c r="GEC22" s="27"/>
      <c r="GED22" s="27"/>
      <c r="GEE22" s="27"/>
      <c r="GEF22" s="27"/>
      <c r="GEG22" s="27"/>
      <c r="GEH22" s="27"/>
      <c r="GEI22" s="27"/>
      <c r="GEJ22" s="27"/>
      <c r="GEK22" s="27"/>
      <c r="GEL22" s="27"/>
      <c r="GEM22" s="27"/>
      <c r="GEN22" s="27"/>
      <c r="GEO22" s="27"/>
      <c r="GEP22" s="27"/>
      <c r="GEQ22" s="27"/>
      <c r="GER22" s="27"/>
      <c r="GES22" s="27"/>
      <c r="GET22" s="27"/>
      <c r="GEU22" s="27"/>
      <c r="GEV22" s="27"/>
      <c r="GEW22" s="27"/>
      <c r="GEX22" s="27"/>
      <c r="GEY22" s="27"/>
      <c r="GEZ22" s="27"/>
      <c r="GFA22" s="27"/>
      <c r="GFB22" s="27"/>
      <c r="GFC22" s="27"/>
      <c r="GFD22" s="27"/>
      <c r="GFE22" s="27"/>
      <c r="GFF22" s="27"/>
      <c r="GFG22" s="27"/>
      <c r="GFH22" s="27"/>
      <c r="GFI22" s="27"/>
      <c r="GFJ22" s="27"/>
      <c r="GFK22" s="27"/>
      <c r="GFL22" s="27"/>
      <c r="GFM22" s="27"/>
      <c r="GFN22" s="27"/>
      <c r="GFO22" s="27"/>
      <c r="GFP22" s="27"/>
      <c r="GFQ22" s="27"/>
      <c r="GFR22" s="27"/>
      <c r="GFS22" s="27"/>
      <c r="GFT22" s="27"/>
      <c r="GFU22" s="27"/>
      <c r="GFV22" s="27"/>
      <c r="GFW22" s="27"/>
      <c r="GFX22" s="27"/>
      <c r="GFY22" s="27"/>
      <c r="GFZ22" s="27"/>
      <c r="GGA22" s="27"/>
      <c r="GGB22" s="27"/>
      <c r="GGC22" s="27"/>
      <c r="GGD22" s="27"/>
      <c r="GGE22" s="27"/>
      <c r="GGF22" s="27"/>
      <c r="GGG22" s="27"/>
      <c r="GGH22" s="27"/>
      <c r="GGI22" s="27"/>
      <c r="GGJ22" s="27"/>
      <c r="GGK22" s="27"/>
      <c r="GGL22" s="27"/>
      <c r="GGM22" s="27"/>
      <c r="GGN22" s="27"/>
      <c r="GGO22" s="27"/>
      <c r="GGP22" s="27"/>
      <c r="GGQ22" s="27"/>
      <c r="GGR22" s="27"/>
      <c r="GGS22" s="27"/>
      <c r="GGT22" s="27"/>
      <c r="GGU22" s="27"/>
      <c r="GGV22" s="27"/>
      <c r="GGW22" s="27"/>
      <c r="GGX22" s="27"/>
      <c r="GGY22" s="27"/>
      <c r="GGZ22" s="27"/>
      <c r="GHA22" s="27"/>
      <c r="GHB22" s="27"/>
      <c r="GHC22" s="27"/>
      <c r="GHD22" s="27"/>
      <c r="GHE22" s="27"/>
      <c r="GHF22" s="27"/>
      <c r="GHG22" s="27"/>
      <c r="GHH22" s="27"/>
      <c r="GHI22" s="27"/>
      <c r="GHJ22" s="27"/>
      <c r="GHK22" s="27"/>
      <c r="GHL22" s="27"/>
      <c r="GHM22" s="27"/>
      <c r="GHN22" s="27"/>
      <c r="GHO22" s="27"/>
      <c r="GHP22" s="27"/>
      <c r="GHQ22" s="27"/>
      <c r="GHR22" s="27"/>
      <c r="GHS22" s="27"/>
      <c r="GHT22" s="27"/>
      <c r="GHU22" s="27"/>
      <c r="GHV22" s="27"/>
      <c r="GHW22" s="27"/>
      <c r="GHX22" s="27"/>
      <c r="GHY22" s="27"/>
      <c r="GHZ22" s="27"/>
      <c r="GIA22" s="27"/>
      <c r="GIB22" s="27"/>
      <c r="GIC22" s="27"/>
      <c r="GID22" s="27"/>
      <c r="GIE22" s="27"/>
      <c r="GIF22" s="27"/>
      <c r="GIG22" s="27"/>
      <c r="GIH22" s="27"/>
      <c r="GII22" s="27"/>
      <c r="GIJ22" s="27"/>
      <c r="GIK22" s="27"/>
      <c r="GIL22" s="27"/>
      <c r="GIM22" s="27"/>
      <c r="GIN22" s="27"/>
      <c r="GIO22" s="27"/>
      <c r="GIP22" s="27"/>
      <c r="GIQ22" s="27"/>
      <c r="GIR22" s="27"/>
      <c r="GIS22" s="27"/>
      <c r="GIT22" s="27"/>
      <c r="GIU22" s="27"/>
      <c r="GIV22" s="27"/>
      <c r="GIW22" s="27"/>
      <c r="GIX22" s="27"/>
      <c r="GIY22" s="27"/>
      <c r="GIZ22" s="27"/>
      <c r="GJA22" s="27"/>
      <c r="GJB22" s="27"/>
      <c r="GJC22" s="27"/>
      <c r="GJD22" s="27"/>
      <c r="GJE22" s="27"/>
      <c r="GJF22" s="27"/>
      <c r="GJG22" s="27"/>
      <c r="GJH22" s="27"/>
      <c r="GJI22" s="27"/>
      <c r="GJJ22" s="27"/>
      <c r="GJK22" s="27"/>
      <c r="GJL22" s="27"/>
      <c r="GJM22" s="27"/>
      <c r="GJN22" s="27"/>
      <c r="GJO22" s="27"/>
      <c r="GJP22" s="27"/>
      <c r="GJQ22" s="27"/>
      <c r="GJR22" s="27"/>
      <c r="GJS22" s="27"/>
      <c r="GJT22" s="27"/>
      <c r="GJU22" s="27"/>
      <c r="GJV22" s="27"/>
      <c r="GJW22" s="27"/>
      <c r="GJX22" s="27"/>
      <c r="GJY22" s="27"/>
      <c r="GJZ22" s="27"/>
      <c r="GKA22" s="27"/>
      <c r="GKB22" s="27"/>
      <c r="GKC22" s="27"/>
      <c r="GKD22" s="27"/>
      <c r="GKE22" s="27"/>
      <c r="GKF22" s="27"/>
      <c r="GKG22" s="27"/>
      <c r="GKH22" s="27"/>
      <c r="GKI22" s="27"/>
      <c r="GKJ22" s="27"/>
      <c r="GKK22" s="27"/>
      <c r="GKL22" s="27"/>
      <c r="GKM22" s="27"/>
      <c r="GKN22" s="27"/>
      <c r="GKO22" s="27"/>
      <c r="GKP22" s="27"/>
      <c r="GKQ22" s="27"/>
      <c r="GKR22" s="27"/>
      <c r="GKS22" s="27"/>
      <c r="GKT22" s="27"/>
      <c r="GKU22" s="27"/>
      <c r="GKV22" s="27"/>
      <c r="GKW22" s="27"/>
      <c r="GKX22" s="27"/>
      <c r="GKY22" s="27"/>
      <c r="GKZ22" s="27"/>
      <c r="GLA22" s="27"/>
      <c r="GLB22" s="27"/>
      <c r="GLC22" s="27"/>
      <c r="GLD22" s="27"/>
      <c r="GLE22" s="27"/>
      <c r="GLF22" s="27"/>
      <c r="GLG22" s="27"/>
      <c r="GLH22" s="27"/>
      <c r="GLI22" s="27"/>
      <c r="GLJ22" s="27"/>
      <c r="GLK22" s="27"/>
      <c r="GLL22" s="27"/>
      <c r="GLM22" s="27"/>
      <c r="GLN22" s="27"/>
      <c r="GLO22" s="27"/>
      <c r="GLP22" s="27"/>
      <c r="GLQ22" s="27"/>
      <c r="GLR22" s="27"/>
      <c r="GLS22" s="27"/>
      <c r="GLT22" s="27"/>
      <c r="GLU22" s="27"/>
      <c r="GLV22" s="27"/>
      <c r="GLW22" s="27"/>
      <c r="GLX22" s="27"/>
      <c r="GLY22" s="27"/>
      <c r="GLZ22" s="27"/>
      <c r="GMA22" s="27"/>
      <c r="GMB22" s="27"/>
      <c r="GMC22" s="27"/>
      <c r="GMD22" s="27"/>
      <c r="GME22" s="27"/>
      <c r="GMF22" s="27"/>
      <c r="GMG22" s="27"/>
      <c r="GMH22" s="27"/>
      <c r="GMI22" s="27"/>
      <c r="GMJ22" s="27"/>
      <c r="GMK22" s="27"/>
      <c r="GML22" s="27"/>
      <c r="GMM22" s="27"/>
      <c r="GMN22" s="27"/>
      <c r="GMO22" s="27"/>
      <c r="GMP22" s="27"/>
      <c r="GMQ22" s="27"/>
      <c r="GMR22" s="27"/>
      <c r="GMS22" s="27"/>
      <c r="GMT22" s="27"/>
      <c r="GMU22" s="27"/>
      <c r="GMV22" s="27"/>
      <c r="GMW22" s="27"/>
      <c r="GMX22" s="27"/>
      <c r="GMY22" s="27"/>
      <c r="GMZ22" s="27"/>
      <c r="GNA22" s="27"/>
      <c r="GNB22" s="27"/>
      <c r="GNC22" s="27"/>
      <c r="GND22" s="27"/>
      <c r="GNE22" s="27"/>
      <c r="GNF22" s="27"/>
      <c r="GNG22" s="27"/>
      <c r="GNH22" s="27"/>
      <c r="GNI22" s="27"/>
      <c r="GNJ22" s="27"/>
      <c r="GNK22" s="27"/>
      <c r="GNL22" s="27"/>
      <c r="GNM22" s="27"/>
      <c r="GNN22" s="27"/>
      <c r="GNO22" s="27"/>
      <c r="GNP22" s="27"/>
      <c r="GNQ22" s="27"/>
      <c r="GNR22" s="27"/>
      <c r="GNS22" s="27"/>
      <c r="GNT22" s="27"/>
      <c r="GNU22" s="27"/>
      <c r="GNV22" s="27"/>
      <c r="GNW22" s="27"/>
      <c r="GNX22" s="27"/>
      <c r="GNY22" s="27"/>
      <c r="GNZ22" s="27"/>
      <c r="GOA22" s="27"/>
      <c r="GOB22" s="27"/>
      <c r="GOC22" s="27"/>
      <c r="GOD22" s="27"/>
      <c r="GOE22" s="27"/>
      <c r="GOF22" s="27"/>
      <c r="GOG22" s="27"/>
      <c r="GOH22" s="27"/>
      <c r="GOI22" s="27"/>
      <c r="GOJ22" s="27"/>
      <c r="GOK22" s="27"/>
      <c r="GOL22" s="27"/>
      <c r="GOM22" s="27"/>
      <c r="GON22" s="27"/>
      <c r="GOO22" s="27"/>
      <c r="GOP22" s="27"/>
      <c r="GOQ22" s="27"/>
      <c r="GOR22" s="27"/>
      <c r="GOS22" s="27"/>
      <c r="GOT22" s="27"/>
      <c r="GOU22" s="27"/>
      <c r="GOV22" s="27"/>
      <c r="GOW22" s="27"/>
      <c r="GOX22" s="27"/>
      <c r="GOY22" s="27"/>
      <c r="GOZ22" s="27"/>
      <c r="GPA22" s="27"/>
      <c r="GPB22" s="27"/>
      <c r="GPC22" s="27"/>
      <c r="GPD22" s="27"/>
      <c r="GPE22" s="27"/>
      <c r="GPF22" s="27"/>
      <c r="GPG22" s="27"/>
      <c r="GPH22" s="27"/>
      <c r="GPI22" s="27"/>
      <c r="GPJ22" s="27"/>
      <c r="GPK22" s="27"/>
      <c r="GPL22" s="27"/>
      <c r="GPM22" s="27"/>
      <c r="GPN22" s="27"/>
      <c r="GPO22" s="27"/>
      <c r="GPP22" s="27"/>
      <c r="GPQ22" s="27"/>
      <c r="GPR22" s="27"/>
      <c r="GPS22" s="27"/>
      <c r="GPT22" s="27"/>
      <c r="GPU22" s="27"/>
      <c r="GPV22" s="27"/>
      <c r="GPW22" s="27"/>
      <c r="GPX22" s="27"/>
      <c r="GPY22" s="27"/>
      <c r="GPZ22" s="27"/>
      <c r="GQA22" s="27"/>
      <c r="GQB22" s="27"/>
      <c r="GQC22" s="27"/>
      <c r="GQD22" s="27"/>
      <c r="GQE22" s="27"/>
      <c r="GQF22" s="27"/>
      <c r="GQG22" s="27"/>
      <c r="GQH22" s="27"/>
      <c r="GQI22" s="27"/>
      <c r="GQJ22" s="27"/>
      <c r="GQK22" s="27"/>
      <c r="GQL22" s="27"/>
      <c r="GQM22" s="27"/>
      <c r="GQN22" s="27"/>
      <c r="GQO22" s="27"/>
      <c r="GQP22" s="27"/>
      <c r="GQQ22" s="27"/>
      <c r="GQR22" s="27"/>
      <c r="GQS22" s="27"/>
      <c r="GQT22" s="27"/>
      <c r="GQU22" s="27"/>
      <c r="GQV22" s="27"/>
      <c r="GQW22" s="27"/>
      <c r="GQX22" s="27"/>
      <c r="GQY22" s="27"/>
      <c r="GQZ22" s="27"/>
      <c r="GRA22" s="27"/>
      <c r="GRB22" s="27"/>
      <c r="GRC22" s="27"/>
      <c r="GRD22" s="27"/>
      <c r="GRE22" s="27"/>
      <c r="GRF22" s="27"/>
      <c r="GRG22" s="27"/>
      <c r="GRH22" s="27"/>
      <c r="GRI22" s="27"/>
      <c r="GRJ22" s="27"/>
      <c r="GRK22" s="27"/>
      <c r="GRL22" s="27"/>
      <c r="GRM22" s="27"/>
      <c r="GRN22" s="27"/>
      <c r="GRO22" s="27"/>
      <c r="GRP22" s="27"/>
      <c r="GRQ22" s="27"/>
      <c r="GRR22" s="27"/>
      <c r="GRS22" s="27"/>
      <c r="GRT22" s="27"/>
      <c r="GRU22" s="27"/>
      <c r="GRV22" s="27"/>
      <c r="GRW22" s="27"/>
      <c r="GRX22" s="27"/>
      <c r="GRY22" s="27"/>
      <c r="GRZ22" s="27"/>
      <c r="GSA22" s="27"/>
      <c r="GSB22" s="27"/>
      <c r="GSC22" s="27"/>
      <c r="GSD22" s="27"/>
      <c r="GSE22" s="27"/>
      <c r="GSF22" s="27"/>
      <c r="GSG22" s="27"/>
      <c r="GSH22" s="27"/>
      <c r="GSI22" s="27"/>
      <c r="GSJ22" s="27"/>
      <c r="GSK22" s="27"/>
      <c r="GSL22" s="27"/>
      <c r="GSM22" s="27"/>
      <c r="GSN22" s="27"/>
      <c r="GSO22" s="27"/>
      <c r="GSP22" s="27"/>
      <c r="GSQ22" s="27"/>
      <c r="GSR22" s="27"/>
      <c r="GSS22" s="27"/>
      <c r="GST22" s="27"/>
      <c r="GSU22" s="27"/>
      <c r="GSV22" s="27"/>
      <c r="GSW22" s="27"/>
      <c r="GSX22" s="27"/>
      <c r="GSY22" s="27"/>
      <c r="GSZ22" s="27"/>
      <c r="GTA22" s="27"/>
      <c r="GTB22" s="27"/>
      <c r="GTC22" s="27"/>
      <c r="GTD22" s="27"/>
      <c r="GTE22" s="27"/>
      <c r="GTF22" s="27"/>
      <c r="GTG22" s="27"/>
      <c r="GTH22" s="27"/>
      <c r="GTI22" s="27"/>
      <c r="GTJ22" s="27"/>
      <c r="GTK22" s="27"/>
      <c r="GTL22" s="27"/>
      <c r="GTM22" s="27"/>
      <c r="GTN22" s="27"/>
      <c r="GTO22" s="27"/>
      <c r="GTP22" s="27"/>
      <c r="GTQ22" s="27"/>
      <c r="GTR22" s="27"/>
      <c r="GTS22" s="27"/>
      <c r="GTT22" s="27"/>
      <c r="GTU22" s="27"/>
      <c r="GTV22" s="27"/>
      <c r="GTW22" s="27"/>
      <c r="GTX22" s="27"/>
      <c r="GTY22" s="27"/>
      <c r="GTZ22" s="27"/>
      <c r="GUA22" s="27"/>
      <c r="GUB22" s="27"/>
      <c r="GUC22" s="27"/>
      <c r="GUD22" s="27"/>
      <c r="GUE22" s="27"/>
      <c r="GUF22" s="27"/>
      <c r="GUG22" s="27"/>
      <c r="GUH22" s="27"/>
      <c r="GUI22" s="27"/>
      <c r="GUJ22" s="27"/>
      <c r="GUK22" s="27"/>
      <c r="GUL22" s="27"/>
      <c r="GUM22" s="27"/>
      <c r="GUN22" s="27"/>
      <c r="GUO22" s="27"/>
      <c r="GUP22" s="27"/>
      <c r="GUQ22" s="27"/>
      <c r="GUR22" s="27"/>
      <c r="GUS22" s="27"/>
      <c r="GUT22" s="27"/>
      <c r="GUU22" s="27"/>
      <c r="GUV22" s="27"/>
      <c r="GUW22" s="27"/>
      <c r="GUX22" s="27"/>
      <c r="GUY22" s="27"/>
      <c r="GUZ22" s="27"/>
      <c r="GVA22" s="27"/>
      <c r="GVB22" s="27"/>
      <c r="GVC22" s="27"/>
      <c r="GVD22" s="27"/>
      <c r="GVE22" s="27"/>
      <c r="GVF22" s="27"/>
      <c r="GVG22" s="27"/>
      <c r="GVH22" s="27"/>
      <c r="GVI22" s="27"/>
      <c r="GVJ22" s="27"/>
      <c r="GVK22" s="27"/>
      <c r="GVL22" s="27"/>
      <c r="GVM22" s="27"/>
      <c r="GVN22" s="27"/>
      <c r="GVO22" s="27"/>
      <c r="GVP22" s="27"/>
      <c r="GVQ22" s="27"/>
      <c r="GVR22" s="27"/>
      <c r="GVS22" s="27"/>
      <c r="GVT22" s="27"/>
      <c r="GVU22" s="27"/>
      <c r="GVV22" s="27"/>
      <c r="GVW22" s="27"/>
      <c r="GVX22" s="27"/>
      <c r="GVY22" s="27"/>
      <c r="GVZ22" s="27"/>
      <c r="GWA22" s="27"/>
      <c r="GWB22" s="27"/>
      <c r="GWC22" s="27"/>
      <c r="GWD22" s="27"/>
      <c r="GWE22" s="27"/>
      <c r="GWF22" s="27"/>
      <c r="GWG22" s="27"/>
      <c r="GWH22" s="27"/>
      <c r="GWI22" s="27"/>
      <c r="GWJ22" s="27"/>
      <c r="GWK22" s="27"/>
      <c r="GWL22" s="27"/>
      <c r="GWM22" s="27"/>
      <c r="GWN22" s="27"/>
      <c r="GWO22" s="27"/>
      <c r="GWP22" s="27"/>
      <c r="GWQ22" s="27"/>
      <c r="GWR22" s="27"/>
      <c r="GWS22" s="27"/>
      <c r="GWT22" s="27"/>
      <c r="GWU22" s="27"/>
      <c r="GWV22" s="27"/>
      <c r="GWW22" s="27"/>
      <c r="GWX22" s="27"/>
      <c r="GWY22" s="27"/>
      <c r="GWZ22" s="27"/>
      <c r="GXA22" s="27"/>
      <c r="GXB22" s="27"/>
      <c r="GXC22" s="27"/>
      <c r="GXD22" s="27"/>
      <c r="GXE22" s="27"/>
      <c r="GXF22" s="27"/>
      <c r="GXG22" s="27"/>
      <c r="GXH22" s="27"/>
      <c r="GXI22" s="27"/>
      <c r="GXJ22" s="27"/>
      <c r="GXK22" s="27"/>
      <c r="GXL22" s="27"/>
      <c r="GXM22" s="27"/>
      <c r="GXN22" s="27"/>
      <c r="GXO22" s="27"/>
      <c r="GXP22" s="27"/>
      <c r="GXQ22" s="27"/>
      <c r="GXR22" s="27"/>
      <c r="GXS22" s="27"/>
      <c r="GXT22" s="27"/>
      <c r="GXU22" s="27"/>
      <c r="GXV22" s="27"/>
      <c r="GXW22" s="27"/>
      <c r="GXX22" s="27"/>
      <c r="GXY22" s="27"/>
      <c r="GXZ22" s="27"/>
      <c r="GYA22" s="27"/>
      <c r="GYB22" s="27"/>
      <c r="GYC22" s="27"/>
      <c r="GYD22" s="27"/>
      <c r="GYE22" s="27"/>
      <c r="GYF22" s="27"/>
      <c r="GYG22" s="27"/>
      <c r="GYH22" s="27"/>
      <c r="GYI22" s="27"/>
      <c r="GYJ22" s="27"/>
      <c r="GYK22" s="27"/>
      <c r="GYL22" s="27"/>
      <c r="GYM22" s="27"/>
      <c r="GYN22" s="27"/>
      <c r="GYO22" s="27"/>
      <c r="GYP22" s="27"/>
      <c r="GYQ22" s="27"/>
      <c r="GYR22" s="27"/>
      <c r="GYS22" s="27"/>
      <c r="GYT22" s="27"/>
      <c r="GYU22" s="27"/>
      <c r="GYV22" s="27"/>
      <c r="GYW22" s="27"/>
      <c r="GYX22" s="27"/>
      <c r="GYY22" s="27"/>
      <c r="GYZ22" s="27"/>
      <c r="GZA22" s="27"/>
      <c r="GZB22" s="27"/>
      <c r="GZC22" s="27"/>
      <c r="GZD22" s="27"/>
      <c r="GZE22" s="27"/>
      <c r="GZF22" s="27"/>
      <c r="GZG22" s="27"/>
      <c r="GZH22" s="27"/>
      <c r="GZI22" s="27"/>
      <c r="GZJ22" s="27"/>
      <c r="GZK22" s="27"/>
      <c r="GZL22" s="27"/>
      <c r="GZM22" s="27"/>
      <c r="GZN22" s="27"/>
      <c r="GZO22" s="27"/>
      <c r="GZP22" s="27"/>
      <c r="GZQ22" s="27"/>
      <c r="GZR22" s="27"/>
      <c r="GZS22" s="27"/>
      <c r="GZT22" s="27"/>
      <c r="GZU22" s="27"/>
      <c r="GZV22" s="27"/>
      <c r="GZW22" s="27"/>
      <c r="GZX22" s="27"/>
      <c r="GZY22" s="27"/>
      <c r="GZZ22" s="27"/>
      <c r="HAA22" s="27"/>
      <c r="HAB22" s="27"/>
      <c r="HAC22" s="27"/>
      <c r="HAD22" s="27"/>
      <c r="HAE22" s="27"/>
      <c r="HAF22" s="27"/>
      <c r="HAG22" s="27"/>
      <c r="HAH22" s="27"/>
      <c r="HAI22" s="27"/>
      <c r="HAJ22" s="27"/>
      <c r="HAK22" s="27"/>
      <c r="HAL22" s="27"/>
      <c r="HAM22" s="27"/>
      <c r="HAN22" s="27"/>
      <c r="HAO22" s="27"/>
      <c r="HAP22" s="27"/>
      <c r="HAQ22" s="27"/>
      <c r="HAR22" s="27"/>
      <c r="HAS22" s="27"/>
      <c r="HAT22" s="27"/>
      <c r="HAU22" s="27"/>
      <c r="HAV22" s="27"/>
      <c r="HAW22" s="27"/>
      <c r="HAX22" s="27"/>
      <c r="HAY22" s="27"/>
      <c r="HAZ22" s="27"/>
      <c r="HBA22" s="27"/>
      <c r="HBB22" s="27"/>
      <c r="HBC22" s="27"/>
      <c r="HBD22" s="27"/>
      <c r="HBE22" s="27"/>
      <c r="HBF22" s="27"/>
      <c r="HBG22" s="27"/>
      <c r="HBH22" s="27"/>
      <c r="HBI22" s="27"/>
      <c r="HBJ22" s="27"/>
      <c r="HBK22" s="27"/>
      <c r="HBL22" s="27"/>
      <c r="HBM22" s="27"/>
      <c r="HBN22" s="27"/>
      <c r="HBO22" s="27"/>
      <c r="HBP22" s="27"/>
      <c r="HBQ22" s="27"/>
      <c r="HBR22" s="27"/>
      <c r="HBS22" s="27"/>
      <c r="HBT22" s="27"/>
      <c r="HBU22" s="27"/>
      <c r="HBV22" s="27"/>
      <c r="HBW22" s="27"/>
      <c r="HBX22" s="27"/>
      <c r="HBY22" s="27"/>
      <c r="HBZ22" s="27"/>
      <c r="HCA22" s="27"/>
      <c r="HCB22" s="27"/>
      <c r="HCC22" s="27"/>
      <c r="HCD22" s="27"/>
      <c r="HCE22" s="27"/>
      <c r="HCF22" s="27"/>
      <c r="HCG22" s="27"/>
      <c r="HCH22" s="27"/>
      <c r="HCI22" s="27"/>
      <c r="HCJ22" s="27"/>
      <c r="HCK22" s="27"/>
      <c r="HCL22" s="27"/>
      <c r="HCM22" s="27"/>
      <c r="HCN22" s="27"/>
      <c r="HCO22" s="27"/>
      <c r="HCP22" s="27"/>
      <c r="HCQ22" s="27"/>
      <c r="HCR22" s="27"/>
      <c r="HCS22" s="27"/>
      <c r="HCT22" s="27"/>
      <c r="HCU22" s="27"/>
      <c r="HCV22" s="27"/>
      <c r="HCW22" s="27"/>
      <c r="HCX22" s="27"/>
      <c r="HCY22" s="27"/>
      <c r="HCZ22" s="27"/>
      <c r="HDA22" s="27"/>
      <c r="HDB22" s="27"/>
      <c r="HDC22" s="27"/>
      <c r="HDD22" s="27"/>
      <c r="HDE22" s="27"/>
      <c r="HDF22" s="27"/>
      <c r="HDG22" s="27"/>
      <c r="HDH22" s="27"/>
      <c r="HDI22" s="27"/>
      <c r="HDJ22" s="27"/>
      <c r="HDK22" s="27"/>
      <c r="HDL22" s="27"/>
      <c r="HDM22" s="27"/>
      <c r="HDN22" s="27"/>
      <c r="HDO22" s="27"/>
      <c r="HDP22" s="27"/>
      <c r="HDQ22" s="27"/>
      <c r="HDR22" s="27"/>
      <c r="HDS22" s="27"/>
      <c r="HDT22" s="27"/>
      <c r="HDU22" s="27"/>
      <c r="HDV22" s="27"/>
      <c r="HDW22" s="27"/>
      <c r="HDX22" s="27"/>
      <c r="HDY22" s="27"/>
      <c r="HDZ22" s="27"/>
      <c r="HEA22" s="27"/>
      <c r="HEB22" s="27"/>
      <c r="HEC22" s="27"/>
      <c r="HED22" s="27"/>
      <c r="HEE22" s="27"/>
      <c r="HEF22" s="27"/>
      <c r="HEG22" s="27"/>
      <c r="HEH22" s="27"/>
      <c r="HEI22" s="27"/>
      <c r="HEJ22" s="27"/>
      <c r="HEK22" s="27"/>
      <c r="HEL22" s="27"/>
      <c r="HEM22" s="27"/>
      <c r="HEN22" s="27"/>
      <c r="HEO22" s="27"/>
      <c r="HEP22" s="27"/>
      <c r="HEQ22" s="27"/>
      <c r="HER22" s="27"/>
      <c r="HES22" s="27"/>
      <c r="HET22" s="27"/>
      <c r="HEU22" s="27"/>
      <c r="HEV22" s="27"/>
      <c r="HEW22" s="27"/>
      <c r="HEX22" s="27"/>
      <c r="HEY22" s="27"/>
      <c r="HEZ22" s="27"/>
      <c r="HFA22" s="27"/>
      <c r="HFB22" s="27"/>
      <c r="HFC22" s="27"/>
      <c r="HFD22" s="27"/>
      <c r="HFE22" s="27"/>
      <c r="HFF22" s="27"/>
      <c r="HFG22" s="27"/>
      <c r="HFH22" s="27"/>
      <c r="HFI22" s="27"/>
      <c r="HFJ22" s="27"/>
      <c r="HFK22" s="27"/>
      <c r="HFL22" s="27"/>
      <c r="HFM22" s="27"/>
      <c r="HFN22" s="27"/>
      <c r="HFO22" s="27"/>
      <c r="HFP22" s="27"/>
      <c r="HFQ22" s="27"/>
      <c r="HFR22" s="27"/>
      <c r="HFS22" s="27"/>
      <c r="HFT22" s="27"/>
      <c r="HFU22" s="27"/>
      <c r="HFV22" s="27"/>
      <c r="HFW22" s="27"/>
      <c r="HFX22" s="27"/>
      <c r="HFY22" s="27"/>
      <c r="HFZ22" s="27"/>
      <c r="HGA22" s="27"/>
      <c r="HGB22" s="27"/>
      <c r="HGC22" s="27"/>
      <c r="HGD22" s="27"/>
      <c r="HGE22" s="27"/>
      <c r="HGF22" s="27"/>
      <c r="HGG22" s="27"/>
      <c r="HGH22" s="27"/>
      <c r="HGI22" s="27"/>
      <c r="HGJ22" s="27"/>
      <c r="HGK22" s="27"/>
      <c r="HGL22" s="27"/>
      <c r="HGM22" s="27"/>
      <c r="HGN22" s="27"/>
      <c r="HGO22" s="27"/>
      <c r="HGP22" s="27"/>
      <c r="HGQ22" s="27"/>
      <c r="HGR22" s="27"/>
      <c r="HGS22" s="27"/>
      <c r="HGT22" s="27"/>
      <c r="HGU22" s="27"/>
      <c r="HGV22" s="27"/>
      <c r="HGW22" s="27"/>
      <c r="HGX22" s="27"/>
      <c r="HGY22" s="27"/>
      <c r="HGZ22" s="27"/>
      <c r="HHA22" s="27"/>
      <c r="HHB22" s="27"/>
      <c r="HHC22" s="27"/>
      <c r="HHD22" s="27"/>
      <c r="HHE22" s="27"/>
      <c r="HHF22" s="27"/>
      <c r="HHG22" s="27"/>
      <c r="HHH22" s="27"/>
      <c r="HHI22" s="27"/>
      <c r="HHJ22" s="27"/>
      <c r="HHK22" s="27"/>
      <c r="HHL22" s="27"/>
      <c r="HHM22" s="27"/>
      <c r="HHN22" s="27"/>
      <c r="HHO22" s="27"/>
      <c r="HHP22" s="27"/>
      <c r="HHQ22" s="27"/>
      <c r="HHR22" s="27"/>
      <c r="HHS22" s="27"/>
      <c r="HHT22" s="27"/>
      <c r="HHU22" s="27"/>
      <c r="HHV22" s="27"/>
      <c r="HHW22" s="27"/>
      <c r="HHX22" s="27"/>
      <c r="HHY22" s="27"/>
      <c r="HHZ22" s="27"/>
      <c r="HIA22" s="27"/>
      <c r="HIB22" s="27"/>
      <c r="HIC22" s="27"/>
      <c r="HID22" s="27"/>
      <c r="HIE22" s="27"/>
      <c r="HIF22" s="27"/>
      <c r="HIG22" s="27"/>
      <c r="HIH22" s="27"/>
      <c r="HII22" s="27"/>
      <c r="HIJ22" s="27"/>
      <c r="HIK22" s="27"/>
      <c r="HIL22" s="27"/>
      <c r="HIM22" s="27"/>
      <c r="HIN22" s="27"/>
      <c r="HIO22" s="27"/>
      <c r="HIP22" s="27"/>
      <c r="HIQ22" s="27"/>
      <c r="HIR22" s="27"/>
      <c r="HIS22" s="27"/>
      <c r="HIT22" s="27"/>
      <c r="HIU22" s="27"/>
      <c r="HIV22" s="27"/>
      <c r="HIW22" s="27"/>
      <c r="HIX22" s="27"/>
      <c r="HIY22" s="27"/>
      <c r="HIZ22" s="27"/>
      <c r="HJA22" s="27"/>
      <c r="HJB22" s="27"/>
      <c r="HJC22" s="27"/>
      <c r="HJD22" s="27"/>
      <c r="HJE22" s="27"/>
      <c r="HJF22" s="27"/>
      <c r="HJG22" s="27"/>
      <c r="HJH22" s="27"/>
      <c r="HJI22" s="27"/>
      <c r="HJJ22" s="27"/>
      <c r="HJK22" s="27"/>
      <c r="HJL22" s="27"/>
      <c r="HJM22" s="27"/>
      <c r="HJN22" s="27"/>
      <c r="HJO22" s="27"/>
      <c r="HJP22" s="27"/>
      <c r="HJQ22" s="27"/>
      <c r="HJR22" s="27"/>
      <c r="HJS22" s="27"/>
      <c r="HJT22" s="27"/>
      <c r="HJU22" s="27"/>
      <c r="HJV22" s="27"/>
      <c r="HJW22" s="27"/>
      <c r="HJX22" s="27"/>
      <c r="HJY22" s="27"/>
      <c r="HJZ22" s="27"/>
      <c r="HKA22" s="27"/>
      <c r="HKB22" s="27"/>
      <c r="HKC22" s="27"/>
      <c r="HKD22" s="27"/>
      <c r="HKE22" s="27"/>
      <c r="HKF22" s="27"/>
      <c r="HKG22" s="27"/>
      <c r="HKH22" s="27"/>
      <c r="HKI22" s="27"/>
      <c r="HKJ22" s="27"/>
      <c r="HKK22" s="27"/>
      <c r="HKL22" s="27"/>
      <c r="HKM22" s="27"/>
      <c r="HKN22" s="27"/>
      <c r="HKO22" s="27"/>
      <c r="HKP22" s="27"/>
      <c r="HKQ22" s="27"/>
      <c r="HKR22" s="27"/>
      <c r="HKS22" s="27"/>
      <c r="HKT22" s="27"/>
      <c r="HKU22" s="27"/>
      <c r="HKV22" s="27"/>
      <c r="HKW22" s="27"/>
      <c r="HKX22" s="27"/>
      <c r="HKY22" s="27"/>
      <c r="HKZ22" s="27"/>
      <c r="HLA22" s="27"/>
      <c r="HLB22" s="27"/>
      <c r="HLC22" s="27"/>
      <c r="HLD22" s="27"/>
      <c r="HLE22" s="27"/>
      <c r="HLF22" s="27"/>
      <c r="HLG22" s="27"/>
      <c r="HLH22" s="27"/>
      <c r="HLI22" s="27"/>
      <c r="HLJ22" s="27"/>
      <c r="HLK22" s="27"/>
      <c r="HLL22" s="27"/>
      <c r="HLM22" s="27"/>
      <c r="HLN22" s="27"/>
      <c r="HLO22" s="27"/>
      <c r="HLP22" s="27"/>
      <c r="HLQ22" s="27"/>
      <c r="HLR22" s="27"/>
      <c r="HLS22" s="27"/>
      <c r="HLT22" s="27"/>
      <c r="HLU22" s="27"/>
      <c r="HLV22" s="27"/>
      <c r="HLW22" s="27"/>
      <c r="HLX22" s="27"/>
      <c r="HLY22" s="27"/>
      <c r="HLZ22" s="27"/>
      <c r="HMA22" s="27"/>
      <c r="HMB22" s="27"/>
      <c r="HMC22" s="27"/>
      <c r="HMD22" s="27"/>
      <c r="HME22" s="27"/>
      <c r="HMF22" s="27"/>
      <c r="HMG22" s="27"/>
      <c r="HMH22" s="27"/>
      <c r="HMI22" s="27"/>
      <c r="HMJ22" s="27"/>
      <c r="HMK22" s="27"/>
      <c r="HML22" s="27"/>
      <c r="HMM22" s="27"/>
      <c r="HMN22" s="27"/>
      <c r="HMO22" s="27"/>
      <c r="HMP22" s="27"/>
      <c r="HMQ22" s="27"/>
      <c r="HMR22" s="27"/>
      <c r="HMS22" s="27"/>
      <c r="HMT22" s="27"/>
      <c r="HMU22" s="27"/>
      <c r="HMV22" s="27"/>
      <c r="HMW22" s="27"/>
      <c r="HMX22" s="27"/>
      <c r="HMY22" s="27"/>
      <c r="HMZ22" s="27"/>
      <c r="HNA22" s="27"/>
      <c r="HNB22" s="27"/>
      <c r="HNC22" s="27"/>
      <c r="HND22" s="27"/>
      <c r="HNE22" s="27"/>
      <c r="HNF22" s="27"/>
      <c r="HNG22" s="27"/>
      <c r="HNH22" s="27"/>
      <c r="HNI22" s="27"/>
      <c r="HNJ22" s="27"/>
      <c r="HNK22" s="27"/>
      <c r="HNL22" s="27"/>
      <c r="HNM22" s="27"/>
      <c r="HNN22" s="27"/>
      <c r="HNO22" s="27"/>
      <c r="HNP22" s="27"/>
      <c r="HNQ22" s="27"/>
      <c r="HNR22" s="27"/>
      <c r="HNS22" s="27"/>
      <c r="HNT22" s="27"/>
      <c r="HNU22" s="27"/>
      <c r="HNV22" s="27"/>
      <c r="HNW22" s="27"/>
      <c r="HNX22" s="27"/>
      <c r="HNY22" s="27"/>
      <c r="HNZ22" s="27"/>
      <c r="HOA22" s="27"/>
      <c r="HOB22" s="27"/>
      <c r="HOC22" s="27"/>
      <c r="HOD22" s="27"/>
      <c r="HOE22" s="27"/>
      <c r="HOF22" s="27"/>
      <c r="HOG22" s="27"/>
      <c r="HOH22" s="27"/>
      <c r="HOI22" s="27"/>
      <c r="HOJ22" s="27"/>
      <c r="HOK22" s="27"/>
      <c r="HOL22" s="27"/>
      <c r="HOM22" s="27"/>
      <c r="HON22" s="27"/>
      <c r="HOO22" s="27"/>
      <c r="HOP22" s="27"/>
      <c r="HOQ22" s="27"/>
      <c r="HOR22" s="27"/>
      <c r="HOS22" s="27"/>
      <c r="HOT22" s="27"/>
      <c r="HOU22" s="27"/>
      <c r="HOV22" s="27"/>
      <c r="HOW22" s="27"/>
      <c r="HOX22" s="27"/>
      <c r="HOY22" s="27"/>
      <c r="HOZ22" s="27"/>
      <c r="HPA22" s="27"/>
      <c r="HPB22" s="27"/>
      <c r="HPC22" s="27"/>
      <c r="HPD22" s="27"/>
      <c r="HPE22" s="27"/>
      <c r="HPF22" s="27"/>
      <c r="HPG22" s="27"/>
      <c r="HPH22" s="27"/>
      <c r="HPI22" s="27"/>
      <c r="HPJ22" s="27"/>
      <c r="HPK22" s="27"/>
      <c r="HPL22" s="27"/>
      <c r="HPM22" s="27"/>
      <c r="HPN22" s="27"/>
      <c r="HPO22" s="27"/>
      <c r="HPP22" s="27"/>
      <c r="HPQ22" s="27"/>
      <c r="HPR22" s="27"/>
      <c r="HPS22" s="27"/>
      <c r="HPT22" s="27"/>
      <c r="HPU22" s="27"/>
      <c r="HPV22" s="27"/>
      <c r="HPW22" s="27"/>
      <c r="HPX22" s="27"/>
      <c r="HPY22" s="27"/>
      <c r="HPZ22" s="27"/>
      <c r="HQA22" s="27"/>
      <c r="HQB22" s="27"/>
      <c r="HQC22" s="27"/>
      <c r="HQD22" s="27"/>
      <c r="HQE22" s="27"/>
      <c r="HQF22" s="27"/>
      <c r="HQG22" s="27"/>
      <c r="HQH22" s="27"/>
      <c r="HQI22" s="27"/>
      <c r="HQJ22" s="27"/>
      <c r="HQK22" s="27"/>
      <c r="HQL22" s="27"/>
      <c r="HQM22" s="27"/>
      <c r="HQN22" s="27"/>
      <c r="HQO22" s="27"/>
      <c r="HQP22" s="27"/>
      <c r="HQQ22" s="27"/>
      <c r="HQR22" s="27"/>
      <c r="HQS22" s="27"/>
      <c r="HQT22" s="27"/>
      <c r="HQU22" s="27"/>
      <c r="HQV22" s="27"/>
      <c r="HQW22" s="27"/>
      <c r="HQX22" s="27"/>
      <c r="HQY22" s="27"/>
      <c r="HQZ22" s="27"/>
      <c r="HRA22" s="27"/>
      <c r="HRB22" s="27"/>
      <c r="HRC22" s="27"/>
      <c r="HRD22" s="27"/>
      <c r="HRE22" s="27"/>
      <c r="HRF22" s="27"/>
      <c r="HRG22" s="27"/>
      <c r="HRH22" s="27"/>
      <c r="HRI22" s="27"/>
      <c r="HRJ22" s="27"/>
      <c r="HRK22" s="27"/>
      <c r="HRL22" s="27"/>
      <c r="HRM22" s="27"/>
      <c r="HRN22" s="27"/>
      <c r="HRO22" s="27"/>
      <c r="HRP22" s="27"/>
      <c r="HRQ22" s="27"/>
      <c r="HRR22" s="27"/>
      <c r="HRS22" s="27"/>
      <c r="HRT22" s="27"/>
      <c r="HRU22" s="27"/>
      <c r="HRV22" s="27"/>
      <c r="HRW22" s="27"/>
      <c r="HRX22" s="27"/>
      <c r="HRY22" s="27"/>
      <c r="HRZ22" s="27"/>
      <c r="HSA22" s="27"/>
      <c r="HSB22" s="27"/>
      <c r="HSC22" s="27"/>
      <c r="HSD22" s="27"/>
      <c r="HSE22" s="27"/>
      <c r="HSF22" s="27"/>
      <c r="HSG22" s="27"/>
      <c r="HSH22" s="27"/>
      <c r="HSI22" s="27"/>
      <c r="HSJ22" s="27"/>
      <c r="HSK22" s="27"/>
      <c r="HSL22" s="27"/>
      <c r="HSM22" s="27"/>
      <c r="HSN22" s="27"/>
      <c r="HSO22" s="27"/>
      <c r="HSP22" s="27"/>
      <c r="HSQ22" s="27"/>
      <c r="HSR22" s="27"/>
      <c r="HSS22" s="27"/>
      <c r="HST22" s="27"/>
      <c r="HSU22" s="27"/>
      <c r="HSV22" s="27"/>
      <c r="HSW22" s="27"/>
      <c r="HSX22" s="27"/>
      <c r="HSY22" s="27"/>
      <c r="HSZ22" s="27"/>
      <c r="HTA22" s="27"/>
      <c r="HTB22" s="27"/>
      <c r="HTC22" s="27"/>
      <c r="HTD22" s="27"/>
      <c r="HTE22" s="27"/>
      <c r="HTF22" s="27"/>
      <c r="HTG22" s="27"/>
      <c r="HTH22" s="27"/>
      <c r="HTI22" s="27"/>
      <c r="HTJ22" s="27"/>
      <c r="HTK22" s="27"/>
      <c r="HTL22" s="27"/>
      <c r="HTM22" s="27"/>
      <c r="HTN22" s="27"/>
      <c r="HTO22" s="27"/>
      <c r="HTP22" s="27"/>
      <c r="HTQ22" s="27"/>
      <c r="HTR22" s="27"/>
      <c r="HTS22" s="27"/>
      <c r="HTT22" s="27"/>
      <c r="HTU22" s="27"/>
      <c r="HTV22" s="27"/>
      <c r="HTW22" s="27"/>
      <c r="HTX22" s="27"/>
      <c r="HTY22" s="27"/>
      <c r="HTZ22" s="27"/>
      <c r="HUA22" s="27"/>
      <c r="HUB22" s="27"/>
      <c r="HUC22" s="27"/>
      <c r="HUD22" s="27"/>
      <c r="HUE22" s="27"/>
      <c r="HUF22" s="27"/>
      <c r="HUG22" s="27"/>
      <c r="HUH22" s="27"/>
      <c r="HUI22" s="27"/>
      <c r="HUJ22" s="27"/>
      <c r="HUK22" s="27"/>
      <c r="HUL22" s="27"/>
      <c r="HUM22" s="27"/>
      <c r="HUN22" s="27"/>
      <c r="HUO22" s="27"/>
      <c r="HUP22" s="27"/>
      <c r="HUQ22" s="27"/>
      <c r="HUR22" s="27"/>
      <c r="HUS22" s="27"/>
      <c r="HUT22" s="27"/>
      <c r="HUU22" s="27"/>
      <c r="HUV22" s="27"/>
      <c r="HUW22" s="27"/>
      <c r="HUX22" s="27"/>
      <c r="HUY22" s="27"/>
      <c r="HUZ22" s="27"/>
      <c r="HVA22" s="27"/>
      <c r="HVB22" s="27"/>
      <c r="HVC22" s="27"/>
      <c r="HVD22" s="27"/>
      <c r="HVE22" s="27"/>
      <c r="HVF22" s="27"/>
      <c r="HVG22" s="27"/>
      <c r="HVH22" s="27"/>
      <c r="HVI22" s="27"/>
      <c r="HVJ22" s="27"/>
      <c r="HVK22" s="27"/>
      <c r="HVL22" s="27"/>
      <c r="HVM22" s="27"/>
      <c r="HVN22" s="27"/>
      <c r="HVO22" s="27"/>
      <c r="HVP22" s="27"/>
      <c r="HVQ22" s="27"/>
      <c r="HVR22" s="27"/>
      <c r="HVS22" s="27"/>
      <c r="HVT22" s="27"/>
      <c r="HVU22" s="27"/>
      <c r="HVV22" s="27"/>
      <c r="HVW22" s="27"/>
      <c r="HVX22" s="27"/>
      <c r="HVY22" s="27"/>
      <c r="HVZ22" s="27"/>
      <c r="HWA22" s="27"/>
      <c r="HWB22" s="27"/>
      <c r="HWC22" s="27"/>
      <c r="HWD22" s="27"/>
      <c r="HWE22" s="27"/>
      <c r="HWF22" s="27"/>
      <c r="HWG22" s="27"/>
      <c r="HWH22" s="27"/>
      <c r="HWI22" s="27"/>
      <c r="HWJ22" s="27"/>
      <c r="HWK22" s="27"/>
      <c r="HWL22" s="27"/>
      <c r="HWM22" s="27"/>
      <c r="HWN22" s="27"/>
      <c r="HWO22" s="27"/>
      <c r="HWP22" s="27"/>
      <c r="HWQ22" s="27"/>
      <c r="HWR22" s="27"/>
      <c r="HWS22" s="27"/>
      <c r="HWT22" s="27"/>
      <c r="HWU22" s="27"/>
      <c r="HWV22" s="27"/>
      <c r="HWW22" s="27"/>
      <c r="HWX22" s="27"/>
      <c r="HWY22" s="27"/>
      <c r="HWZ22" s="27"/>
      <c r="HXA22" s="27"/>
      <c r="HXB22" s="27"/>
      <c r="HXC22" s="27"/>
      <c r="HXD22" s="27"/>
      <c r="HXE22" s="27"/>
      <c r="HXF22" s="27"/>
      <c r="HXG22" s="27"/>
      <c r="HXH22" s="27"/>
      <c r="HXI22" s="27"/>
      <c r="HXJ22" s="27"/>
      <c r="HXK22" s="27"/>
      <c r="HXL22" s="27"/>
      <c r="HXM22" s="27"/>
      <c r="HXN22" s="27"/>
      <c r="HXO22" s="27"/>
      <c r="HXP22" s="27"/>
      <c r="HXQ22" s="27"/>
      <c r="HXR22" s="27"/>
      <c r="HXS22" s="27"/>
      <c r="HXT22" s="27"/>
      <c r="HXU22" s="27"/>
      <c r="HXV22" s="27"/>
      <c r="HXW22" s="27"/>
      <c r="HXX22" s="27"/>
      <c r="HXY22" s="27"/>
      <c r="HXZ22" s="27"/>
      <c r="HYA22" s="27"/>
      <c r="HYB22" s="27"/>
      <c r="HYC22" s="27"/>
      <c r="HYD22" s="27"/>
      <c r="HYE22" s="27"/>
      <c r="HYF22" s="27"/>
      <c r="HYG22" s="27"/>
      <c r="HYH22" s="27"/>
      <c r="HYI22" s="27"/>
      <c r="HYJ22" s="27"/>
      <c r="HYK22" s="27"/>
      <c r="HYL22" s="27"/>
      <c r="HYM22" s="27"/>
      <c r="HYN22" s="27"/>
      <c r="HYO22" s="27"/>
      <c r="HYP22" s="27"/>
      <c r="HYQ22" s="27"/>
      <c r="HYR22" s="27"/>
      <c r="HYS22" s="27"/>
      <c r="HYT22" s="27"/>
      <c r="HYU22" s="27"/>
      <c r="HYV22" s="27"/>
      <c r="HYW22" s="27"/>
      <c r="HYX22" s="27"/>
      <c r="HYY22" s="27"/>
      <c r="HYZ22" s="27"/>
      <c r="HZA22" s="27"/>
      <c r="HZB22" s="27"/>
      <c r="HZC22" s="27"/>
      <c r="HZD22" s="27"/>
      <c r="HZE22" s="27"/>
      <c r="HZF22" s="27"/>
      <c r="HZG22" s="27"/>
      <c r="HZH22" s="27"/>
      <c r="HZI22" s="27"/>
      <c r="HZJ22" s="27"/>
      <c r="HZK22" s="27"/>
      <c r="HZL22" s="27"/>
      <c r="HZM22" s="27"/>
      <c r="HZN22" s="27"/>
      <c r="HZO22" s="27"/>
      <c r="HZP22" s="27"/>
      <c r="HZQ22" s="27"/>
      <c r="HZR22" s="27"/>
      <c r="HZS22" s="27"/>
      <c r="HZT22" s="27"/>
      <c r="HZU22" s="27"/>
      <c r="HZV22" s="27"/>
      <c r="HZW22" s="27"/>
      <c r="HZX22" s="27"/>
      <c r="HZY22" s="27"/>
      <c r="HZZ22" s="27"/>
      <c r="IAA22" s="27"/>
      <c r="IAB22" s="27"/>
      <c r="IAC22" s="27"/>
      <c r="IAD22" s="27"/>
      <c r="IAE22" s="27"/>
      <c r="IAF22" s="27"/>
      <c r="IAG22" s="27"/>
      <c r="IAH22" s="27"/>
      <c r="IAI22" s="27"/>
      <c r="IAJ22" s="27"/>
      <c r="IAK22" s="27"/>
      <c r="IAL22" s="27"/>
      <c r="IAM22" s="27"/>
      <c r="IAN22" s="27"/>
      <c r="IAO22" s="27"/>
      <c r="IAP22" s="27"/>
      <c r="IAQ22" s="27"/>
      <c r="IAR22" s="27"/>
      <c r="IAS22" s="27"/>
      <c r="IAT22" s="27"/>
      <c r="IAU22" s="27"/>
      <c r="IAV22" s="27"/>
      <c r="IAW22" s="27"/>
      <c r="IAX22" s="27"/>
      <c r="IAY22" s="27"/>
      <c r="IAZ22" s="27"/>
      <c r="IBA22" s="27"/>
      <c r="IBB22" s="27"/>
      <c r="IBC22" s="27"/>
      <c r="IBD22" s="27"/>
      <c r="IBE22" s="27"/>
      <c r="IBF22" s="27"/>
      <c r="IBG22" s="27"/>
      <c r="IBH22" s="27"/>
      <c r="IBI22" s="27"/>
      <c r="IBJ22" s="27"/>
      <c r="IBK22" s="27"/>
      <c r="IBL22" s="27"/>
      <c r="IBM22" s="27"/>
      <c r="IBN22" s="27"/>
      <c r="IBO22" s="27"/>
      <c r="IBP22" s="27"/>
      <c r="IBQ22" s="27"/>
      <c r="IBR22" s="27"/>
      <c r="IBS22" s="27"/>
      <c r="IBT22" s="27"/>
      <c r="IBU22" s="27"/>
      <c r="IBV22" s="27"/>
      <c r="IBW22" s="27"/>
      <c r="IBX22" s="27"/>
      <c r="IBY22" s="27"/>
      <c r="IBZ22" s="27"/>
      <c r="ICA22" s="27"/>
      <c r="ICB22" s="27"/>
      <c r="ICC22" s="27"/>
      <c r="ICD22" s="27"/>
      <c r="ICE22" s="27"/>
      <c r="ICF22" s="27"/>
      <c r="ICG22" s="27"/>
      <c r="ICH22" s="27"/>
      <c r="ICI22" s="27"/>
      <c r="ICJ22" s="27"/>
      <c r="ICK22" s="27"/>
      <c r="ICL22" s="27"/>
      <c r="ICM22" s="27"/>
      <c r="ICN22" s="27"/>
      <c r="ICO22" s="27"/>
      <c r="ICP22" s="27"/>
      <c r="ICQ22" s="27"/>
      <c r="ICR22" s="27"/>
      <c r="ICS22" s="27"/>
      <c r="ICT22" s="27"/>
      <c r="ICU22" s="27"/>
      <c r="ICV22" s="27"/>
      <c r="ICW22" s="27"/>
      <c r="ICX22" s="27"/>
      <c r="ICY22" s="27"/>
      <c r="ICZ22" s="27"/>
      <c r="IDA22" s="27"/>
      <c r="IDB22" s="27"/>
      <c r="IDC22" s="27"/>
      <c r="IDD22" s="27"/>
      <c r="IDE22" s="27"/>
      <c r="IDF22" s="27"/>
      <c r="IDG22" s="27"/>
      <c r="IDH22" s="27"/>
      <c r="IDI22" s="27"/>
      <c r="IDJ22" s="27"/>
      <c r="IDK22" s="27"/>
      <c r="IDL22" s="27"/>
      <c r="IDM22" s="27"/>
      <c r="IDN22" s="27"/>
      <c r="IDO22" s="27"/>
      <c r="IDP22" s="27"/>
      <c r="IDQ22" s="27"/>
      <c r="IDR22" s="27"/>
      <c r="IDS22" s="27"/>
      <c r="IDT22" s="27"/>
      <c r="IDU22" s="27"/>
      <c r="IDV22" s="27"/>
      <c r="IDW22" s="27"/>
      <c r="IDX22" s="27"/>
      <c r="IDY22" s="27"/>
      <c r="IDZ22" s="27"/>
      <c r="IEA22" s="27"/>
      <c r="IEB22" s="27"/>
      <c r="IEC22" s="27"/>
      <c r="IED22" s="27"/>
      <c r="IEE22" s="27"/>
      <c r="IEF22" s="27"/>
      <c r="IEG22" s="27"/>
      <c r="IEH22" s="27"/>
      <c r="IEI22" s="27"/>
      <c r="IEJ22" s="27"/>
      <c r="IEK22" s="27"/>
      <c r="IEL22" s="27"/>
      <c r="IEM22" s="27"/>
      <c r="IEN22" s="27"/>
      <c r="IEO22" s="27"/>
      <c r="IEP22" s="27"/>
      <c r="IEQ22" s="27"/>
      <c r="IER22" s="27"/>
      <c r="IES22" s="27"/>
      <c r="IET22" s="27"/>
      <c r="IEU22" s="27"/>
      <c r="IEV22" s="27"/>
      <c r="IEW22" s="27"/>
      <c r="IEX22" s="27"/>
      <c r="IEY22" s="27"/>
      <c r="IEZ22" s="27"/>
      <c r="IFA22" s="27"/>
      <c r="IFB22" s="27"/>
      <c r="IFC22" s="27"/>
      <c r="IFD22" s="27"/>
      <c r="IFE22" s="27"/>
      <c r="IFF22" s="27"/>
      <c r="IFG22" s="27"/>
      <c r="IFH22" s="27"/>
      <c r="IFI22" s="27"/>
      <c r="IFJ22" s="27"/>
      <c r="IFK22" s="27"/>
      <c r="IFL22" s="27"/>
      <c r="IFM22" s="27"/>
      <c r="IFN22" s="27"/>
      <c r="IFO22" s="27"/>
      <c r="IFP22" s="27"/>
      <c r="IFQ22" s="27"/>
      <c r="IFR22" s="27"/>
      <c r="IFS22" s="27"/>
      <c r="IFT22" s="27"/>
      <c r="IFU22" s="27"/>
      <c r="IFV22" s="27"/>
      <c r="IFW22" s="27"/>
      <c r="IFX22" s="27"/>
      <c r="IFY22" s="27"/>
      <c r="IFZ22" s="27"/>
      <c r="IGA22" s="27"/>
      <c r="IGB22" s="27"/>
      <c r="IGC22" s="27"/>
      <c r="IGD22" s="27"/>
      <c r="IGE22" s="27"/>
      <c r="IGF22" s="27"/>
      <c r="IGG22" s="27"/>
      <c r="IGH22" s="27"/>
      <c r="IGI22" s="27"/>
      <c r="IGJ22" s="27"/>
      <c r="IGK22" s="27"/>
      <c r="IGL22" s="27"/>
      <c r="IGM22" s="27"/>
      <c r="IGN22" s="27"/>
      <c r="IGO22" s="27"/>
      <c r="IGP22" s="27"/>
      <c r="IGQ22" s="27"/>
      <c r="IGR22" s="27"/>
      <c r="IGS22" s="27"/>
      <c r="IGT22" s="27"/>
      <c r="IGU22" s="27"/>
      <c r="IGV22" s="27"/>
      <c r="IGW22" s="27"/>
      <c r="IGX22" s="27"/>
      <c r="IGY22" s="27"/>
      <c r="IGZ22" s="27"/>
      <c r="IHA22" s="27"/>
      <c r="IHB22" s="27"/>
      <c r="IHC22" s="27"/>
      <c r="IHD22" s="27"/>
      <c r="IHE22" s="27"/>
      <c r="IHF22" s="27"/>
      <c r="IHG22" s="27"/>
      <c r="IHH22" s="27"/>
      <c r="IHI22" s="27"/>
      <c r="IHJ22" s="27"/>
      <c r="IHK22" s="27"/>
      <c r="IHL22" s="27"/>
      <c r="IHM22" s="27"/>
      <c r="IHN22" s="27"/>
      <c r="IHO22" s="27"/>
      <c r="IHP22" s="27"/>
      <c r="IHQ22" s="27"/>
      <c r="IHR22" s="27"/>
      <c r="IHS22" s="27"/>
      <c r="IHT22" s="27"/>
      <c r="IHU22" s="27"/>
      <c r="IHV22" s="27"/>
      <c r="IHW22" s="27"/>
      <c r="IHX22" s="27"/>
      <c r="IHY22" s="27"/>
      <c r="IHZ22" s="27"/>
      <c r="IIA22" s="27"/>
      <c r="IIB22" s="27"/>
      <c r="IIC22" s="27"/>
      <c r="IID22" s="27"/>
      <c r="IIE22" s="27"/>
      <c r="IIF22" s="27"/>
      <c r="IIG22" s="27"/>
      <c r="IIH22" s="27"/>
      <c r="III22" s="27"/>
      <c r="IIJ22" s="27"/>
      <c r="IIK22" s="27"/>
      <c r="IIL22" s="27"/>
      <c r="IIM22" s="27"/>
      <c r="IIN22" s="27"/>
      <c r="IIO22" s="27"/>
      <c r="IIP22" s="27"/>
      <c r="IIQ22" s="27"/>
      <c r="IIR22" s="27"/>
      <c r="IIS22" s="27"/>
      <c r="IIT22" s="27"/>
      <c r="IIU22" s="27"/>
      <c r="IIV22" s="27"/>
      <c r="IIW22" s="27"/>
      <c r="IIX22" s="27"/>
      <c r="IIY22" s="27"/>
      <c r="IIZ22" s="27"/>
      <c r="IJA22" s="27"/>
      <c r="IJB22" s="27"/>
      <c r="IJC22" s="27"/>
      <c r="IJD22" s="27"/>
      <c r="IJE22" s="27"/>
      <c r="IJF22" s="27"/>
      <c r="IJG22" s="27"/>
      <c r="IJH22" s="27"/>
      <c r="IJI22" s="27"/>
      <c r="IJJ22" s="27"/>
      <c r="IJK22" s="27"/>
      <c r="IJL22" s="27"/>
      <c r="IJM22" s="27"/>
      <c r="IJN22" s="27"/>
      <c r="IJO22" s="27"/>
      <c r="IJP22" s="27"/>
      <c r="IJQ22" s="27"/>
      <c r="IJR22" s="27"/>
      <c r="IJS22" s="27"/>
      <c r="IJT22" s="27"/>
      <c r="IJU22" s="27"/>
      <c r="IJV22" s="27"/>
      <c r="IJW22" s="27"/>
      <c r="IJX22" s="27"/>
      <c r="IJY22" s="27"/>
      <c r="IJZ22" s="27"/>
      <c r="IKA22" s="27"/>
      <c r="IKB22" s="27"/>
      <c r="IKC22" s="27"/>
      <c r="IKD22" s="27"/>
      <c r="IKE22" s="27"/>
      <c r="IKF22" s="27"/>
      <c r="IKG22" s="27"/>
      <c r="IKH22" s="27"/>
      <c r="IKI22" s="27"/>
      <c r="IKJ22" s="27"/>
      <c r="IKK22" s="27"/>
      <c r="IKL22" s="27"/>
      <c r="IKM22" s="27"/>
      <c r="IKN22" s="27"/>
      <c r="IKO22" s="27"/>
      <c r="IKP22" s="27"/>
      <c r="IKQ22" s="27"/>
      <c r="IKR22" s="27"/>
      <c r="IKS22" s="27"/>
      <c r="IKT22" s="27"/>
      <c r="IKU22" s="27"/>
      <c r="IKV22" s="27"/>
      <c r="IKW22" s="27"/>
      <c r="IKX22" s="27"/>
      <c r="IKY22" s="27"/>
      <c r="IKZ22" s="27"/>
      <c r="ILA22" s="27"/>
      <c r="ILB22" s="27"/>
      <c r="ILC22" s="27"/>
      <c r="ILD22" s="27"/>
      <c r="ILE22" s="27"/>
      <c r="ILF22" s="27"/>
      <c r="ILG22" s="27"/>
      <c r="ILH22" s="27"/>
      <c r="ILI22" s="27"/>
      <c r="ILJ22" s="27"/>
      <c r="ILK22" s="27"/>
      <c r="ILL22" s="27"/>
      <c r="ILM22" s="27"/>
      <c r="ILN22" s="27"/>
      <c r="ILO22" s="27"/>
      <c r="ILP22" s="27"/>
      <c r="ILQ22" s="27"/>
      <c r="ILR22" s="27"/>
      <c r="ILS22" s="27"/>
      <c r="ILT22" s="27"/>
      <c r="ILU22" s="27"/>
      <c r="ILV22" s="27"/>
      <c r="ILW22" s="27"/>
      <c r="ILX22" s="27"/>
      <c r="ILY22" s="27"/>
      <c r="ILZ22" s="27"/>
      <c r="IMA22" s="27"/>
      <c r="IMB22" s="27"/>
      <c r="IMC22" s="27"/>
      <c r="IMD22" s="27"/>
      <c r="IME22" s="27"/>
      <c r="IMF22" s="27"/>
      <c r="IMG22" s="27"/>
      <c r="IMH22" s="27"/>
      <c r="IMI22" s="27"/>
      <c r="IMJ22" s="27"/>
      <c r="IMK22" s="27"/>
      <c r="IML22" s="27"/>
      <c r="IMM22" s="27"/>
      <c r="IMN22" s="27"/>
      <c r="IMO22" s="27"/>
      <c r="IMP22" s="27"/>
      <c r="IMQ22" s="27"/>
      <c r="IMR22" s="27"/>
      <c r="IMS22" s="27"/>
      <c r="IMT22" s="27"/>
      <c r="IMU22" s="27"/>
      <c r="IMV22" s="27"/>
      <c r="IMW22" s="27"/>
      <c r="IMX22" s="27"/>
      <c r="IMY22" s="27"/>
      <c r="IMZ22" s="27"/>
      <c r="INA22" s="27"/>
      <c r="INB22" s="27"/>
      <c r="INC22" s="27"/>
      <c r="IND22" s="27"/>
      <c r="INE22" s="27"/>
      <c r="INF22" s="27"/>
      <c r="ING22" s="27"/>
      <c r="INH22" s="27"/>
      <c r="INI22" s="27"/>
      <c r="INJ22" s="27"/>
      <c r="INK22" s="27"/>
      <c r="INL22" s="27"/>
      <c r="INM22" s="27"/>
      <c r="INN22" s="27"/>
      <c r="INO22" s="27"/>
      <c r="INP22" s="27"/>
      <c r="INQ22" s="27"/>
      <c r="INR22" s="27"/>
      <c r="INS22" s="27"/>
      <c r="INT22" s="27"/>
      <c r="INU22" s="27"/>
      <c r="INV22" s="27"/>
      <c r="INW22" s="27"/>
      <c r="INX22" s="27"/>
      <c r="INY22" s="27"/>
      <c r="INZ22" s="27"/>
      <c r="IOA22" s="27"/>
      <c r="IOB22" s="27"/>
      <c r="IOC22" s="27"/>
      <c r="IOD22" s="27"/>
      <c r="IOE22" s="27"/>
      <c r="IOF22" s="27"/>
      <c r="IOG22" s="27"/>
      <c r="IOH22" s="27"/>
      <c r="IOI22" s="27"/>
      <c r="IOJ22" s="27"/>
      <c r="IOK22" s="27"/>
      <c r="IOL22" s="27"/>
      <c r="IOM22" s="27"/>
      <c r="ION22" s="27"/>
      <c r="IOO22" s="27"/>
      <c r="IOP22" s="27"/>
      <c r="IOQ22" s="27"/>
      <c r="IOR22" s="27"/>
      <c r="IOS22" s="27"/>
      <c r="IOT22" s="27"/>
      <c r="IOU22" s="27"/>
      <c r="IOV22" s="27"/>
      <c r="IOW22" s="27"/>
      <c r="IOX22" s="27"/>
      <c r="IOY22" s="27"/>
      <c r="IOZ22" s="27"/>
      <c r="IPA22" s="27"/>
      <c r="IPB22" s="27"/>
      <c r="IPC22" s="27"/>
      <c r="IPD22" s="27"/>
      <c r="IPE22" s="27"/>
      <c r="IPF22" s="27"/>
      <c r="IPG22" s="27"/>
      <c r="IPH22" s="27"/>
      <c r="IPI22" s="27"/>
      <c r="IPJ22" s="27"/>
      <c r="IPK22" s="27"/>
      <c r="IPL22" s="27"/>
      <c r="IPM22" s="27"/>
      <c r="IPN22" s="27"/>
      <c r="IPO22" s="27"/>
      <c r="IPP22" s="27"/>
      <c r="IPQ22" s="27"/>
      <c r="IPR22" s="27"/>
      <c r="IPS22" s="27"/>
      <c r="IPT22" s="27"/>
      <c r="IPU22" s="27"/>
      <c r="IPV22" s="27"/>
      <c r="IPW22" s="27"/>
      <c r="IPX22" s="27"/>
      <c r="IPY22" s="27"/>
      <c r="IPZ22" s="27"/>
      <c r="IQA22" s="27"/>
      <c r="IQB22" s="27"/>
      <c r="IQC22" s="27"/>
      <c r="IQD22" s="27"/>
      <c r="IQE22" s="27"/>
      <c r="IQF22" s="27"/>
      <c r="IQG22" s="27"/>
      <c r="IQH22" s="27"/>
      <c r="IQI22" s="27"/>
      <c r="IQJ22" s="27"/>
      <c r="IQK22" s="27"/>
      <c r="IQL22" s="27"/>
      <c r="IQM22" s="27"/>
      <c r="IQN22" s="27"/>
      <c r="IQO22" s="27"/>
      <c r="IQP22" s="27"/>
      <c r="IQQ22" s="27"/>
      <c r="IQR22" s="27"/>
      <c r="IQS22" s="27"/>
      <c r="IQT22" s="27"/>
      <c r="IQU22" s="27"/>
      <c r="IQV22" s="27"/>
      <c r="IQW22" s="27"/>
      <c r="IQX22" s="27"/>
      <c r="IQY22" s="27"/>
      <c r="IQZ22" s="27"/>
      <c r="IRA22" s="27"/>
      <c r="IRB22" s="27"/>
      <c r="IRC22" s="27"/>
      <c r="IRD22" s="27"/>
      <c r="IRE22" s="27"/>
      <c r="IRF22" s="27"/>
      <c r="IRG22" s="27"/>
      <c r="IRH22" s="27"/>
      <c r="IRI22" s="27"/>
      <c r="IRJ22" s="27"/>
      <c r="IRK22" s="27"/>
      <c r="IRL22" s="27"/>
      <c r="IRM22" s="27"/>
      <c r="IRN22" s="27"/>
      <c r="IRO22" s="27"/>
      <c r="IRP22" s="27"/>
      <c r="IRQ22" s="27"/>
      <c r="IRR22" s="27"/>
      <c r="IRS22" s="27"/>
      <c r="IRT22" s="27"/>
      <c r="IRU22" s="27"/>
      <c r="IRV22" s="27"/>
      <c r="IRW22" s="27"/>
      <c r="IRX22" s="27"/>
      <c r="IRY22" s="27"/>
      <c r="IRZ22" s="27"/>
      <c r="ISA22" s="27"/>
      <c r="ISB22" s="27"/>
      <c r="ISC22" s="27"/>
      <c r="ISD22" s="27"/>
      <c r="ISE22" s="27"/>
      <c r="ISF22" s="27"/>
      <c r="ISG22" s="27"/>
      <c r="ISH22" s="27"/>
      <c r="ISI22" s="27"/>
      <c r="ISJ22" s="27"/>
      <c r="ISK22" s="27"/>
      <c r="ISL22" s="27"/>
      <c r="ISM22" s="27"/>
      <c r="ISN22" s="27"/>
      <c r="ISO22" s="27"/>
      <c r="ISP22" s="27"/>
      <c r="ISQ22" s="27"/>
      <c r="ISR22" s="27"/>
      <c r="ISS22" s="27"/>
      <c r="IST22" s="27"/>
      <c r="ISU22" s="27"/>
      <c r="ISV22" s="27"/>
      <c r="ISW22" s="27"/>
      <c r="ISX22" s="27"/>
      <c r="ISY22" s="27"/>
      <c r="ISZ22" s="27"/>
      <c r="ITA22" s="27"/>
      <c r="ITB22" s="27"/>
      <c r="ITC22" s="27"/>
      <c r="ITD22" s="27"/>
      <c r="ITE22" s="27"/>
      <c r="ITF22" s="27"/>
      <c r="ITG22" s="27"/>
      <c r="ITH22" s="27"/>
      <c r="ITI22" s="27"/>
      <c r="ITJ22" s="27"/>
      <c r="ITK22" s="27"/>
      <c r="ITL22" s="27"/>
      <c r="ITM22" s="27"/>
      <c r="ITN22" s="27"/>
      <c r="ITO22" s="27"/>
      <c r="ITP22" s="27"/>
      <c r="ITQ22" s="27"/>
      <c r="ITR22" s="27"/>
      <c r="ITS22" s="27"/>
      <c r="ITT22" s="27"/>
      <c r="ITU22" s="27"/>
      <c r="ITV22" s="27"/>
      <c r="ITW22" s="27"/>
      <c r="ITX22" s="27"/>
      <c r="ITY22" s="27"/>
      <c r="ITZ22" s="27"/>
      <c r="IUA22" s="27"/>
      <c r="IUB22" s="27"/>
      <c r="IUC22" s="27"/>
      <c r="IUD22" s="27"/>
      <c r="IUE22" s="27"/>
      <c r="IUF22" s="27"/>
      <c r="IUG22" s="27"/>
      <c r="IUH22" s="27"/>
      <c r="IUI22" s="27"/>
      <c r="IUJ22" s="27"/>
      <c r="IUK22" s="27"/>
      <c r="IUL22" s="27"/>
      <c r="IUM22" s="27"/>
      <c r="IUN22" s="27"/>
      <c r="IUO22" s="27"/>
      <c r="IUP22" s="27"/>
      <c r="IUQ22" s="27"/>
      <c r="IUR22" s="27"/>
      <c r="IUS22" s="27"/>
      <c r="IUT22" s="27"/>
      <c r="IUU22" s="27"/>
      <c r="IUV22" s="27"/>
      <c r="IUW22" s="27"/>
      <c r="IUX22" s="27"/>
      <c r="IUY22" s="27"/>
      <c r="IUZ22" s="27"/>
      <c r="IVA22" s="27"/>
      <c r="IVB22" s="27"/>
      <c r="IVC22" s="27"/>
      <c r="IVD22" s="27"/>
      <c r="IVE22" s="27"/>
      <c r="IVF22" s="27"/>
      <c r="IVG22" s="27"/>
      <c r="IVH22" s="27"/>
      <c r="IVI22" s="27"/>
      <c r="IVJ22" s="27"/>
      <c r="IVK22" s="27"/>
      <c r="IVL22" s="27"/>
      <c r="IVM22" s="27"/>
      <c r="IVN22" s="27"/>
      <c r="IVO22" s="27"/>
      <c r="IVP22" s="27"/>
      <c r="IVQ22" s="27"/>
      <c r="IVR22" s="27"/>
      <c r="IVS22" s="27"/>
      <c r="IVT22" s="27"/>
      <c r="IVU22" s="27"/>
      <c r="IVV22" s="27"/>
      <c r="IVW22" s="27"/>
      <c r="IVX22" s="27"/>
      <c r="IVY22" s="27"/>
      <c r="IVZ22" s="27"/>
      <c r="IWA22" s="27"/>
      <c r="IWB22" s="27"/>
      <c r="IWC22" s="27"/>
      <c r="IWD22" s="27"/>
      <c r="IWE22" s="27"/>
      <c r="IWF22" s="27"/>
      <c r="IWG22" s="27"/>
      <c r="IWH22" s="27"/>
      <c r="IWI22" s="27"/>
      <c r="IWJ22" s="27"/>
      <c r="IWK22" s="27"/>
      <c r="IWL22" s="27"/>
      <c r="IWM22" s="27"/>
      <c r="IWN22" s="27"/>
      <c r="IWO22" s="27"/>
      <c r="IWP22" s="27"/>
      <c r="IWQ22" s="27"/>
      <c r="IWR22" s="27"/>
      <c r="IWS22" s="27"/>
      <c r="IWT22" s="27"/>
      <c r="IWU22" s="27"/>
      <c r="IWV22" s="27"/>
      <c r="IWW22" s="27"/>
      <c r="IWX22" s="27"/>
      <c r="IWY22" s="27"/>
      <c r="IWZ22" s="27"/>
      <c r="IXA22" s="27"/>
      <c r="IXB22" s="27"/>
      <c r="IXC22" s="27"/>
      <c r="IXD22" s="27"/>
      <c r="IXE22" s="27"/>
      <c r="IXF22" s="27"/>
      <c r="IXG22" s="27"/>
      <c r="IXH22" s="27"/>
      <c r="IXI22" s="27"/>
      <c r="IXJ22" s="27"/>
      <c r="IXK22" s="27"/>
      <c r="IXL22" s="27"/>
      <c r="IXM22" s="27"/>
      <c r="IXN22" s="27"/>
      <c r="IXO22" s="27"/>
      <c r="IXP22" s="27"/>
      <c r="IXQ22" s="27"/>
      <c r="IXR22" s="27"/>
      <c r="IXS22" s="27"/>
      <c r="IXT22" s="27"/>
      <c r="IXU22" s="27"/>
      <c r="IXV22" s="27"/>
      <c r="IXW22" s="27"/>
      <c r="IXX22" s="27"/>
      <c r="IXY22" s="27"/>
      <c r="IXZ22" s="27"/>
      <c r="IYA22" s="27"/>
      <c r="IYB22" s="27"/>
      <c r="IYC22" s="27"/>
      <c r="IYD22" s="27"/>
      <c r="IYE22" s="27"/>
      <c r="IYF22" s="27"/>
      <c r="IYG22" s="27"/>
      <c r="IYH22" s="27"/>
      <c r="IYI22" s="27"/>
      <c r="IYJ22" s="27"/>
      <c r="IYK22" s="27"/>
      <c r="IYL22" s="27"/>
      <c r="IYM22" s="27"/>
      <c r="IYN22" s="27"/>
      <c r="IYO22" s="27"/>
      <c r="IYP22" s="27"/>
      <c r="IYQ22" s="27"/>
      <c r="IYR22" s="27"/>
      <c r="IYS22" s="27"/>
      <c r="IYT22" s="27"/>
      <c r="IYU22" s="27"/>
      <c r="IYV22" s="27"/>
      <c r="IYW22" s="27"/>
      <c r="IYX22" s="27"/>
      <c r="IYY22" s="27"/>
      <c r="IYZ22" s="27"/>
      <c r="IZA22" s="27"/>
      <c r="IZB22" s="27"/>
      <c r="IZC22" s="27"/>
      <c r="IZD22" s="27"/>
      <c r="IZE22" s="27"/>
      <c r="IZF22" s="27"/>
      <c r="IZG22" s="27"/>
      <c r="IZH22" s="27"/>
      <c r="IZI22" s="27"/>
      <c r="IZJ22" s="27"/>
      <c r="IZK22" s="27"/>
      <c r="IZL22" s="27"/>
      <c r="IZM22" s="27"/>
      <c r="IZN22" s="27"/>
      <c r="IZO22" s="27"/>
      <c r="IZP22" s="27"/>
      <c r="IZQ22" s="27"/>
      <c r="IZR22" s="27"/>
      <c r="IZS22" s="27"/>
      <c r="IZT22" s="27"/>
      <c r="IZU22" s="27"/>
      <c r="IZV22" s="27"/>
      <c r="IZW22" s="27"/>
      <c r="IZX22" s="27"/>
      <c r="IZY22" s="27"/>
      <c r="IZZ22" s="27"/>
      <c r="JAA22" s="27"/>
      <c r="JAB22" s="27"/>
      <c r="JAC22" s="27"/>
      <c r="JAD22" s="27"/>
      <c r="JAE22" s="27"/>
      <c r="JAF22" s="27"/>
      <c r="JAG22" s="27"/>
      <c r="JAH22" s="27"/>
      <c r="JAI22" s="27"/>
      <c r="JAJ22" s="27"/>
      <c r="JAK22" s="27"/>
      <c r="JAL22" s="27"/>
      <c r="JAM22" s="27"/>
      <c r="JAN22" s="27"/>
      <c r="JAO22" s="27"/>
      <c r="JAP22" s="27"/>
      <c r="JAQ22" s="27"/>
      <c r="JAR22" s="27"/>
      <c r="JAS22" s="27"/>
      <c r="JAT22" s="27"/>
      <c r="JAU22" s="27"/>
      <c r="JAV22" s="27"/>
      <c r="JAW22" s="27"/>
      <c r="JAX22" s="27"/>
      <c r="JAY22" s="27"/>
      <c r="JAZ22" s="27"/>
      <c r="JBA22" s="27"/>
      <c r="JBB22" s="27"/>
      <c r="JBC22" s="27"/>
      <c r="JBD22" s="27"/>
      <c r="JBE22" s="27"/>
      <c r="JBF22" s="27"/>
      <c r="JBG22" s="27"/>
      <c r="JBH22" s="27"/>
      <c r="JBI22" s="27"/>
      <c r="JBJ22" s="27"/>
      <c r="JBK22" s="27"/>
      <c r="JBL22" s="27"/>
      <c r="JBM22" s="27"/>
      <c r="JBN22" s="27"/>
      <c r="JBO22" s="27"/>
      <c r="JBP22" s="27"/>
      <c r="JBQ22" s="27"/>
      <c r="JBR22" s="27"/>
      <c r="JBS22" s="27"/>
      <c r="JBT22" s="27"/>
      <c r="JBU22" s="27"/>
      <c r="JBV22" s="27"/>
      <c r="JBW22" s="27"/>
      <c r="JBX22" s="27"/>
      <c r="JBY22" s="27"/>
      <c r="JBZ22" s="27"/>
      <c r="JCA22" s="27"/>
      <c r="JCB22" s="27"/>
      <c r="JCC22" s="27"/>
      <c r="JCD22" s="27"/>
      <c r="JCE22" s="27"/>
      <c r="JCF22" s="27"/>
      <c r="JCG22" s="27"/>
      <c r="JCH22" s="27"/>
      <c r="JCI22" s="27"/>
      <c r="JCJ22" s="27"/>
      <c r="JCK22" s="27"/>
      <c r="JCL22" s="27"/>
      <c r="JCM22" s="27"/>
      <c r="JCN22" s="27"/>
      <c r="JCO22" s="27"/>
      <c r="JCP22" s="27"/>
      <c r="JCQ22" s="27"/>
      <c r="JCR22" s="27"/>
      <c r="JCS22" s="27"/>
      <c r="JCT22" s="27"/>
      <c r="JCU22" s="27"/>
      <c r="JCV22" s="27"/>
      <c r="JCW22" s="27"/>
      <c r="JCX22" s="27"/>
      <c r="JCY22" s="27"/>
      <c r="JCZ22" s="27"/>
      <c r="JDA22" s="27"/>
      <c r="JDB22" s="27"/>
      <c r="JDC22" s="27"/>
      <c r="JDD22" s="27"/>
      <c r="JDE22" s="27"/>
      <c r="JDF22" s="27"/>
      <c r="JDG22" s="27"/>
      <c r="JDH22" s="27"/>
      <c r="JDI22" s="27"/>
      <c r="JDJ22" s="27"/>
      <c r="JDK22" s="27"/>
      <c r="JDL22" s="27"/>
      <c r="JDM22" s="27"/>
      <c r="JDN22" s="27"/>
      <c r="JDO22" s="27"/>
      <c r="JDP22" s="27"/>
      <c r="JDQ22" s="27"/>
      <c r="JDR22" s="27"/>
      <c r="JDS22" s="27"/>
      <c r="JDT22" s="27"/>
      <c r="JDU22" s="27"/>
      <c r="JDV22" s="27"/>
      <c r="JDW22" s="27"/>
      <c r="JDX22" s="27"/>
      <c r="JDY22" s="27"/>
      <c r="JDZ22" s="27"/>
      <c r="JEA22" s="27"/>
      <c r="JEB22" s="27"/>
      <c r="JEC22" s="27"/>
      <c r="JED22" s="27"/>
      <c r="JEE22" s="27"/>
      <c r="JEF22" s="27"/>
      <c r="JEG22" s="27"/>
      <c r="JEH22" s="27"/>
      <c r="JEI22" s="27"/>
      <c r="JEJ22" s="27"/>
      <c r="JEK22" s="27"/>
      <c r="JEL22" s="27"/>
      <c r="JEM22" s="27"/>
      <c r="JEN22" s="27"/>
      <c r="JEO22" s="27"/>
      <c r="JEP22" s="27"/>
      <c r="JEQ22" s="27"/>
      <c r="JER22" s="27"/>
      <c r="JES22" s="27"/>
      <c r="JET22" s="27"/>
      <c r="JEU22" s="27"/>
      <c r="JEV22" s="27"/>
      <c r="JEW22" s="27"/>
      <c r="JEX22" s="27"/>
      <c r="JEY22" s="27"/>
      <c r="JEZ22" s="27"/>
      <c r="JFA22" s="27"/>
      <c r="JFB22" s="27"/>
      <c r="JFC22" s="27"/>
      <c r="JFD22" s="27"/>
      <c r="JFE22" s="27"/>
      <c r="JFF22" s="27"/>
      <c r="JFG22" s="27"/>
      <c r="JFH22" s="27"/>
      <c r="JFI22" s="27"/>
      <c r="JFJ22" s="27"/>
      <c r="JFK22" s="27"/>
      <c r="JFL22" s="27"/>
      <c r="JFM22" s="27"/>
      <c r="JFN22" s="27"/>
      <c r="JFO22" s="27"/>
      <c r="JFP22" s="27"/>
      <c r="JFQ22" s="27"/>
      <c r="JFR22" s="27"/>
      <c r="JFS22" s="27"/>
      <c r="JFT22" s="27"/>
      <c r="JFU22" s="27"/>
      <c r="JFV22" s="27"/>
      <c r="JFW22" s="27"/>
      <c r="JFX22" s="27"/>
      <c r="JFY22" s="27"/>
      <c r="JFZ22" s="27"/>
      <c r="JGA22" s="27"/>
      <c r="JGB22" s="27"/>
      <c r="JGC22" s="27"/>
      <c r="JGD22" s="27"/>
      <c r="JGE22" s="27"/>
      <c r="JGF22" s="27"/>
      <c r="JGG22" s="27"/>
      <c r="JGH22" s="27"/>
      <c r="JGI22" s="27"/>
      <c r="JGJ22" s="27"/>
      <c r="JGK22" s="27"/>
      <c r="JGL22" s="27"/>
      <c r="JGM22" s="27"/>
      <c r="JGN22" s="27"/>
      <c r="JGO22" s="27"/>
      <c r="JGP22" s="27"/>
      <c r="JGQ22" s="27"/>
      <c r="JGR22" s="27"/>
      <c r="JGS22" s="27"/>
      <c r="JGT22" s="27"/>
      <c r="JGU22" s="27"/>
      <c r="JGV22" s="27"/>
      <c r="JGW22" s="27"/>
      <c r="JGX22" s="27"/>
      <c r="JGY22" s="27"/>
      <c r="JGZ22" s="27"/>
      <c r="JHA22" s="27"/>
      <c r="JHB22" s="27"/>
      <c r="JHC22" s="27"/>
      <c r="JHD22" s="27"/>
      <c r="JHE22" s="27"/>
      <c r="JHF22" s="27"/>
      <c r="JHG22" s="27"/>
      <c r="JHH22" s="27"/>
      <c r="JHI22" s="27"/>
      <c r="JHJ22" s="27"/>
      <c r="JHK22" s="27"/>
      <c r="JHL22" s="27"/>
      <c r="JHM22" s="27"/>
      <c r="JHN22" s="27"/>
      <c r="JHO22" s="27"/>
      <c r="JHP22" s="27"/>
      <c r="JHQ22" s="27"/>
      <c r="JHR22" s="27"/>
      <c r="JHS22" s="27"/>
      <c r="JHT22" s="27"/>
      <c r="JHU22" s="27"/>
      <c r="JHV22" s="27"/>
      <c r="JHW22" s="27"/>
      <c r="JHX22" s="27"/>
      <c r="JHY22" s="27"/>
      <c r="JHZ22" s="27"/>
      <c r="JIA22" s="27"/>
      <c r="JIB22" s="27"/>
      <c r="JIC22" s="27"/>
      <c r="JID22" s="27"/>
      <c r="JIE22" s="27"/>
      <c r="JIF22" s="27"/>
      <c r="JIG22" s="27"/>
      <c r="JIH22" s="27"/>
      <c r="JII22" s="27"/>
      <c r="JIJ22" s="27"/>
      <c r="JIK22" s="27"/>
      <c r="JIL22" s="27"/>
      <c r="JIM22" s="27"/>
      <c r="JIN22" s="27"/>
      <c r="JIO22" s="27"/>
      <c r="JIP22" s="27"/>
      <c r="JIQ22" s="27"/>
      <c r="JIR22" s="27"/>
      <c r="JIS22" s="27"/>
      <c r="JIT22" s="27"/>
      <c r="JIU22" s="27"/>
      <c r="JIV22" s="27"/>
      <c r="JIW22" s="27"/>
      <c r="JIX22" s="27"/>
      <c r="JIY22" s="27"/>
      <c r="JIZ22" s="27"/>
      <c r="JJA22" s="27"/>
      <c r="JJB22" s="27"/>
      <c r="JJC22" s="27"/>
      <c r="JJD22" s="27"/>
      <c r="JJE22" s="27"/>
      <c r="JJF22" s="27"/>
      <c r="JJG22" s="27"/>
      <c r="JJH22" s="27"/>
      <c r="JJI22" s="27"/>
      <c r="JJJ22" s="27"/>
      <c r="JJK22" s="27"/>
      <c r="JJL22" s="27"/>
      <c r="JJM22" s="27"/>
      <c r="JJN22" s="27"/>
      <c r="JJO22" s="27"/>
      <c r="JJP22" s="27"/>
      <c r="JJQ22" s="27"/>
      <c r="JJR22" s="27"/>
      <c r="JJS22" s="27"/>
      <c r="JJT22" s="27"/>
      <c r="JJU22" s="27"/>
      <c r="JJV22" s="27"/>
      <c r="JJW22" s="27"/>
      <c r="JJX22" s="27"/>
      <c r="JJY22" s="27"/>
      <c r="JJZ22" s="27"/>
      <c r="JKA22" s="27"/>
      <c r="JKB22" s="27"/>
      <c r="JKC22" s="27"/>
      <c r="JKD22" s="27"/>
      <c r="JKE22" s="27"/>
      <c r="JKF22" s="27"/>
      <c r="JKG22" s="27"/>
      <c r="JKH22" s="27"/>
      <c r="JKI22" s="27"/>
      <c r="JKJ22" s="27"/>
      <c r="JKK22" s="27"/>
      <c r="JKL22" s="27"/>
      <c r="JKM22" s="27"/>
      <c r="JKN22" s="27"/>
      <c r="JKO22" s="27"/>
      <c r="JKP22" s="27"/>
      <c r="JKQ22" s="27"/>
      <c r="JKR22" s="27"/>
      <c r="JKS22" s="27"/>
      <c r="JKT22" s="27"/>
      <c r="JKU22" s="27"/>
      <c r="JKV22" s="27"/>
      <c r="JKW22" s="27"/>
      <c r="JKX22" s="27"/>
      <c r="JKY22" s="27"/>
      <c r="JKZ22" s="27"/>
      <c r="JLA22" s="27"/>
      <c r="JLB22" s="27"/>
      <c r="JLC22" s="27"/>
      <c r="JLD22" s="27"/>
      <c r="JLE22" s="27"/>
      <c r="JLF22" s="27"/>
      <c r="JLG22" s="27"/>
      <c r="JLH22" s="27"/>
      <c r="JLI22" s="27"/>
      <c r="JLJ22" s="27"/>
      <c r="JLK22" s="27"/>
      <c r="JLL22" s="27"/>
      <c r="JLM22" s="27"/>
      <c r="JLN22" s="27"/>
      <c r="JLO22" s="27"/>
      <c r="JLP22" s="27"/>
      <c r="JLQ22" s="27"/>
      <c r="JLR22" s="27"/>
      <c r="JLS22" s="27"/>
      <c r="JLT22" s="27"/>
      <c r="JLU22" s="27"/>
      <c r="JLV22" s="27"/>
      <c r="JLW22" s="27"/>
      <c r="JLX22" s="27"/>
      <c r="JLY22" s="27"/>
      <c r="JLZ22" s="27"/>
      <c r="JMA22" s="27"/>
      <c r="JMB22" s="27"/>
      <c r="JMC22" s="27"/>
      <c r="JMD22" s="27"/>
      <c r="JME22" s="27"/>
      <c r="JMF22" s="27"/>
      <c r="JMG22" s="27"/>
      <c r="JMH22" s="27"/>
      <c r="JMI22" s="27"/>
      <c r="JMJ22" s="27"/>
      <c r="JMK22" s="27"/>
      <c r="JML22" s="27"/>
      <c r="JMM22" s="27"/>
      <c r="JMN22" s="27"/>
      <c r="JMO22" s="27"/>
      <c r="JMP22" s="27"/>
      <c r="JMQ22" s="27"/>
      <c r="JMR22" s="27"/>
      <c r="JMS22" s="27"/>
      <c r="JMT22" s="27"/>
      <c r="JMU22" s="27"/>
      <c r="JMV22" s="27"/>
      <c r="JMW22" s="27"/>
      <c r="JMX22" s="27"/>
      <c r="JMY22" s="27"/>
      <c r="JMZ22" s="27"/>
      <c r="JNA22" s="27"/>
      <c r="JNB22" s="27"/>
      <c r="JNC22" s="27"/>
      <c r="JND22" s="27"/>
      <c r="JNE22" s="27"/>
      <c r="JNF22" s="27"/>
      <c r="JNG22" s="27"/>
      <c r="JNH22" s="27"/>
      <c r="JNI22" s="27"/>
      <c r="JNJ22" s="27"/>
      <c r="JNK22" s="27"/>
      <c r="JNL22" s="27"/>
      <c r="JNM22" s="27"/>
      <c r="JNN22" s="27"/>
      <c r="JNO22" s="27"/>
      <c r="JNP22" s="27"/>
      <c r="JNQ22" s="27"/>
      <c r="JNR22" s="27"/>
      <c r="JNS22" s="27"/>
      <c r="JNT22" s="27"/>
      <c r="JNU22" s="27"/>
      <c r="JNV22" s="27"/>
      <c r="JNW22" s="27"/>
      <c r="JNX22" s="27"/>
      <c r="JNY22" s="27"/>
      <c r="JNZ22" s="27"/>
      <c r="JOA22" s="27"/>
      <c r="JOB22" s="27"/>
      <c r="JOC22" s="27"/>
      <c r="JOD22" s="27"/>
      <c r="JOE22" s="27"/>
      <c r="JOF22" s="27"/>
      <c r="JOG22" s="27"/>
      <c r="JOH22" s="27"/>
      <c r="JOI22" s="27"/>
      <c r="JOJ22" s="27"/>
      <c r="JOK22" s="27"/>
      <c r="JOL22" s="27"/>
      <c r="JOM22" s="27"/>
      <c r="JON22" s="27"/>
      <c r="JOO22" s="27"/>
      <c r="JOP22" s="27"/>
      <c r="JOQ22" s="27"/>
      <c r="JOR22" s="27"/>
      <c r="JOS22" s="27"/>
      <c r="JOT22" s="27"/>
      <c r="JOU22" s="27"/>
      <c r="JOV22" s="27"/>
      <c r="JOW22" s="27"/>
      <c r="JOX22" s="27"/>
      <c r="JOY22" s="27"/>
      <c r="JOZ22" s="27"/>
      <c r="JPA22" s="27"/>
      <c r="JPB22" s="27"/>
      <c r="JPC22" s="27"/>
      <c r="JPD22" s="27"/>
      <c r="JPE22" s="27"/>
      <c r="JPF22" s="27"/>
      <c r="JPG22" s="27"/>
      <c r="JPH22" s="27"/>
      <c r="JPI22" s="27"/>
      <c r="JPJ22" s="27"/>
      <c r="JPK22" s="27"/>
      <c r="JPL22" s="27"/>
      <c r="JPM22" s="27"/>
      <c r="JPN22" s="27"/>
      <c r="JPO22" s="27"/>
      <c r="JPP22" s="27"/>
      <c r="JPQ22" s="27"/>
      <c r="JPR22" s="27"/>
      <c r="JPS22" s="27"/>
      <c r="JPT22" s="27"/>
      <c r="JPU22" s="27"/>
      <c r="JPV22" s="27"/>
      <c r="JPW22" s="27"/>
      <c r="JPX22" s="27"/>
      <c r="JPY22" s="27"/>
      <c r="JPZ22" s="27"/>
      <c r="JQA22" s="27"/>
      <c r="JQB22" s="27"/>
      <c r="JQC22" s="27"/>
      <c r="JQD22" s="27"/>
      <c r="JQE22" s="27"/>
      <c r="JQF22" s="27"/>
      <c r="JQG22" s="27"/>
      <c r="JQH22" s="27"/>
      <c r="JQI22" s="27"/>
      <c r="JQJ22" s="27"/>
      <c r="JQK22" s="27"/>
      <c r="JQL22" s="27"/>
      <c r="JQM22" s="27"/>
      <c r="JQN22" s="27"/>
      <c r="JQO22" s="27"/>
      <c r="JQP22" s="27"/>
      <c r="JQQ22" s="27"/>
      <c r="JQR22" s="27"/>
      <c r="JQS22" s="27"/>
      <c r="JQT22" s="27"/>
      <c r="JQU22" s="27"/>
      <c r="JQV22" s="27"/>
      <c r="JQW22" s="27"/>
      <c r="JQX22" s="27"/>
      <c r="JQY22" s="27"/>
      <c r="JQZ22" s="27"/>
      <c r="JRA22" s="27"/>
      <c r="JRB22" s="27"/>
      <c r="JRC22" s="27"/>
      <c r="JRD22" s="27"/>
      <c r="JRE22" s="27"/>
      <c r="JRF22" s="27"/>
      <c r="JRG22" s="27"/>
      <c r="JRH22" s="27"/>
      <c r="JRI22" s="27"/>
      <c r="JRJ22" s="27"/>
      <c r="JRK22" s="27"/>
      <c r="JRL22" s="27"/>
      <c r="JRM22" s="27"/>
      <c r="JRN22" s="27"/>
      <c r="JRO22" s="27"/>
      <c r="JRP22" s="27"/>
      <c r="JRQ22" s="27"/>
      <c r="JRR22" s="27"/>
      <c r="JRS22" s="27"/>
      <c r="JRT22" s="27"/>
      <c r="JRU22" s="27"/>
      <c r="JRV22" s="27"/>
      <c r="JRW22" s="27"/>
      <c r="JRX22" s="27"/>
      <c r="JRY22" s="27"/>
      <c r="JRZ22" s="27"/>
      <c r="JSA22" s="27"/>
      <c r="JSB22" s="27"/>
      <c r="JSC22" s="27"/>
      <c r="JSD22" s="27"/>
      <c r="JSE22" s="27"/>
      <c r="JSF22" s="27"/>
      <c r="JSG22" s="27"/>
      <c r="JSH22" s="27"/>
      <c r="JSI22" s="27"/>
      <c r="JSJ22" s="27"/>
      <c r="JSK22" s="27"/>
      <c r="JSL22" s="27"/>
      <c r="JSM22" s="27"/>
      <c r="JSN22" s="27"/>
      <c r="JSO22" s="27"/>
      <c r="JSP22" s="27"/>
      <c r="JSQ22" s="27"/>
      <c r="JSR22" s="27"/>
      <c r="JSS22" s="27"/>
      <c r="JST22" s="27"/>
      <c r="JSU22" s="27"/>
      <c r="JSV22" s="27"/>
      <c r="JSW22" s="27"/>
      <c r="JSX22" s="27"/>
      <c r="JSY22" s="27"/>
      <c r="JSZ22" s="27"/>
      <c r="JTA22" s="27"/>
      <c r="JTB22" s="27"/>
      <c r="JTC22" s="27"/>
      <c r="JTD22" s="27"/>
      <c r="JTE22" s="27"/>
      <c r="JTF22" s="27"/>
      <c r="JTG22" s="27"/>
      <c r="JTH22" s="27"/>
      <c r="JTI22" s="27"/>
      <c r="JTJ22" s="27"/>
      <c r="JTK22" s="27"/>
      <c r="JTL22" s="27"/>
      <c r="JTM22" s="27"/>
      <c r="JTN22" s="27"/>
      <c r="JTO22" s="27"/>
      <c r="JTP22" s="27"/>
      <c r="JTQ22" s="27"/>
      <c r="JTR22" s="27"/>
      <c r="JTS22" s="27"/>
      <c r="JTT22" s="27"/>
      <c r="JTU22" s="27"/>
      <c r="JTV22" s="27"/>
      <c r="JTW22" s="27"/>
      <c r="JTX22" s="27"/>
      <c r="JTY22" s="27"/>
      <c r="JTZ22" s="27"/>
      <c r="JUA22" s="27"/>
      <c r="JUB22" s="27"/>
      <c r="JUC22" s="27"/>
      <c r="JUD22" s="27"/>
      <c r="JUE22" s="27"/>
      <c r="JUF22" s="27"/>
      <c r="JUG22" s="27"/>
      <c r="JUH22" s="27"/>
      <c r="JUI22" s="27"/>
      <c r="JUJ22" s="27"/>
      <c r="JUK22" s="27"/>
      <c r="JUL22" s="27"/>
      <c r="JUM22" s="27"/>
      <c r="JUN22" s="27"/>
      <c r="JUO22" s="27"/>
      <c r="JUP22" s="27"/>
      <c r="JUQ22" s="27"/>
      <c r="JUR22" s="27"/>
      <c r="JUS22" s="27"/>
      <c r="JUT22" s="27"/>
      <c r="JUU22" s="27"/>
      <c r="JUV22" s="27"/>
      <c r="JUW22" s="27"/>
      <c r="JUX22" s="27"/>
      <c r="JUY22" s="27"/>
      <c r="JUZ22" s="27"/>
      <c r="JVA22" s="27"/>
      <c r="JVB22" s="27"/>
      <c r="JVC22" s="27"/>
      <c r="JVD22" s="27"/>
      <c r="JVE22" s="27"/>
      <c r="JVF22" s="27"/>
      <c r="JVG22" s="27"/>
      <c r="JVH22" s="27"/>
      <c r="JVI22" s="27"/>
      <c r="JVJ22" s="27"/>
      <c r="JVK22" s="27"/>
      <c r="JVL22" s="27"/>
      <c r="JVM22" s="27"/>
      <c r="JVN22" s="27"/>
      <c r="JVO22" s="27"/>
      <c r="JVP22" s="27"/>
      <c r="JVQ22" s="27"/>
      <c r="JVR22" s="27"/>
      <c r="JVS22" s="27"/>
      <c r="JVT22" s="27"/>
      <c r="JVU22" s="27"/>
      <c r="JVV22" s="27"/>
      <c r="JVW22" s="27"/>
      <c r="JVX22" s="27"/>
      <c r="JVY22" s="27"/>
      <c r="JVZ22" s="27"/>
      <c r="JWA22" s="27"/>
      <c r="JWB22" s="27"/>
      <c r="JWC22" s="27"/>
      <c r="JWD22" s="27"/>
      <c r="JWE22" s="27"/>
      <c r="JWF22" s="27"/>
      <c r="JWG22" s="27"/>
      <c r="JWH22" s="27"/>
      <c r="JWI22" s="27"/>
      <c r="JWJ22" s="27"/>
      <c r="JWK22" s="27"/>
      <c r="JWL22" s="27"/>
      <c r="JWM22" s="27"/>
      <c r="JWN22" s="27"/>
      <c r="JWO22" s="27"/>
      <c r="JWP22" s="27"/>
      <c r="JWQ22" s="27"/>
      <c r="JWR22" s="27"/>
      <c r="JWS22" s="27"/>
      <c r="JWT22" s="27"/>
      <c r="JWU22" s="27"/>
      <c r="JWV22" s="27"/>
      <c r="JWW22" s="27"/>
      <c r="JWX22" s="27"/>
      <c r="JWY22" s="27"/>
      <c r="JWZ22" s="27"/>
      <c r="JXA22" s="27"/>
      <c r="JXB22" s="27"/>
      <c r="JXC22" s="27"/>
      <c r="JXD22" s="27"/>
      <c r="JXE22" s="27"/>
      <c r="JXF22" s="27"/>
      <c r="JXG22" s="27"/>
      <c r="JXH22" s="27"/>
      <c r="JXI22" s="27"/>
      <c r="JXJ22" s="27"/>
      <c r="JXK22" s="27"/>
      <c r="JXL22" s="27"/>
      <c r="JXM22" s="27"/>
      <c r="JXN22" s="27"/>
      <c r="JXO22" s="27"/>
      <c r="JXP22" s="27"/>
      <c r="JXQ22" s="27"/>
      <c r="JXR22" s="27"/>
      <c r="JXS22" s="27"/>
      <c r="JXT22" s="27"/>
      <c r="JXU22" s="27"/>
      <c r="JXV22" s="27"/>
      <c r="JXW22" s="27"/>
      <c r="JXX22" s="27"/>
      <c r="JXY22" s="27"/>
      <c r="JXZ22" s="27"/>
      <c r="JYA22" s="27"/>
      <c r="JYB22" s="27"/>
      <c r="JYC22" s="27"/>
      <c r="JYD22" s="27"/>
      <c r="JYE22" s="27"/>
      <c r="JYF22" s="27"/>
      <c r="JYG22" s="27"/>
      <c r="JYH22" s="27"/>
      <c r="JYI22" s="27"/>
      <c r="JYJ22" s="27"/>
      <c r="JYK22" s="27"/>
      <c r="JYL22" s="27"/>
      <c r="JYM22" s="27"/>
      <c r="JYN22" s="27"/>
      <c r="JYO22" s="27"/>
      <c r="JYP22" s="27"/>
      <c r="JYQ22" s="27"/>
      <c r="JYR22" s="27"/>
      <c r="JYS22" s="27"/>
      <c r="JYT22" s="27"/>
      <c r="JYU22" s="27"/>
      <c r="JYV22" s="27"/>
      <c r="JYW22" s="27"/>
      <c r="JYX22" s="27"/>
      <c r="JYY22" s="27"/>
      <c r="JYZ22" s="27"/>
      <c r="JZA22" s="27"/>
      <c r="JZB22" s="27"/>
      <c r="JZC22" s="27"/>
      <c r="JZD22" s="27"/>
      <c r="JZE22" s="27"/>
      <c r="JZF22" s="27"/>
      <c r="JZG22" s="27"/>
      <c r="JZH22" s="27"/>
      <c r="JZI22" s="27"/>
      <c r="JZJ22" s="27"/>
      <c r="JZK22" s="27"/>
      <c r="JZL22" s="27"/>
      <c r="JZM22" s="27"/>
      <c r="JZN22" s="27"/>
      <c r="JZO22" s="27"/>
      <c r="JZP22" s="27"/>
      <c r="JZQ22" s="27"/>
      <c r="JZR22" s="27"/>
      <c r="JZS22" s="27"/>
      <c r="JZT22" s="27"/>
      <c r="JZU22" s="27"/>
      <c r="JZV22" s="27"/>
      <c r="JZW22" s="27"/>
      <c r="JZX22" s="27"/>
      <c r="JZY22" s="27"/>
      <c r="JZZ22" s="27"/>
      <c r="KAA22" s="27"/>
      <c r="KAB22" s="27"/>
      <c r="KAC22" s="27"/>
      <c r="KAD22" s="27"/>
      <c r="KAE22" s="27"/>
      <c r="KAF22" s="27"/>
      <c r="KAG22" s="27"/>
      <c r="KAH22" s="27"/>
      <c r="KAI22" s="27"/>
      <c r="KAJ22" s="27"/>
      <c r="KAK22" s="27"/>
      <c r="KAL22" s="27"/>
      <c r="KAM22" s="27"/>
      <c r="KAN22" s="27"/>
      <c r="KAO22" s="27"/>
      <c r="KAP22" s="27"/>
      <c r="KAQ22" s="27"/>
      <c r="KAR22" s="27"/>
      <c r="KAS22" s="27"/>
      <c r="KAT22" s="27"/>
      <c r="KAU22" s="27"/>
      <c r="KAV22" s="27"/>
      <c r="KAW22" s="27"/>
      <c r="KAX22" s="27"/>
      <c r="KAY22" s="27"/>
      <c r="KAZ22" s="27"/>
      <c r="KBA22" s="27"/>
      <c r="KBB22" s="27"/>
      <c r="KBC22" s="27"/>
      <c r="KBD22" s="27"/>
      <c r="KBE22" s="27"/>
      <c r="KBF22" s="27"/>
      <c r="KBG22" s="27"/>
      <c r="KBH22" s="27"/>
      <c r="KBI22" s="27"/>
      <c r="KBJ22" s="27"/>
      <c r="KBK22" s="27"/>
      <c r="KBL22" s="27"/>
      <c r="KBM22" s="27"/>
      <c r="KBN22" s="27"/>
      <c r="KBO22" s="27"/>
      <c r="KBP22" s="27"/>
      <c r="KBQ22" s="27"/>
      <c r="KBR22" s="27"/>
      <c r="KBS22" s="27"/>
      <c r="KBT22" s="27"/>
      <c r="KBU22" s="27"/>
      <c r="KBV22" s="27"/>
      <c r="KBW22" s="27"/>
      <c r="KBX22" s="27"/>
      <c r="KBY22" s="27"/>
      <c r="KBZ22" s="27"/>
      <c r="KCA22" s="27"/>
      <c r="KCB22" s="27"/>
      <c r="KCC22" s="27"/>
      <c r="KCD22" s="27"/>
      <c r="KCE22" s="27"/>
      <c r="KCF22" s="27"/>
      <c r="KCG22" s="27"/>
      <c r="KCH22" s="27"/>
      <c r="KCI22" s="27"/>
      <c r="KCJ22" s="27"/>
      <c r="KCK22" s="27"/>
      <c r="KCL22" s="27"/>
      <c r="KCM22" s="27"/>
      <c r="KCN22" s="27"/>
      <c r="KCO22" s="27"/>
      <c r="KCP22" s="27"/>
      <c r="KCQ22" s="27"/>
      <c r="KCR22" s="27"/>
      <c r="KCS22" s="27"/>
      <c r="KCT22" s="27"/>
      <c r="KCU22" s="27"/>
      <c r="KCV22" s="27"/>
      <c r="KCW22" s="27"/>
      <c r="KCX22" s="27"/>
      <c r="KCY22" s="27"/>
      <c r="KCZ22" s="27"/>
      <c r="KDA22" s="27"/>
      <c r="KDB22" s="27"/>
      <c r="KDC22" s="27"/>
      <c r="KDD22" s="27"/>
      <c r="KDE22" s="27"/>
      <c r="KDF22" s="27"/>
      <c r="KDG22" s="27"/>
      <c r="KDH22" s="27"/>
      <c r="KDI22" s="27"/>
      <c r="KDJ22" s="27"/>
      <c r="KDK22" s="27"/>
      <c r="KDL22" s="27"/>
      <c r="KDM22" s="27"/>
      <c r="KDN22" s="27"/>
      <c r="KDO22" s="27"/>
      <c r="KDP22" s="27"/>
      <c r="KDQ22" s="27"/>
      <c r="KDR22" s="27"/>
      <c r="KDS22" s="27"/>
      <c r="KDT22" s="27"/>
      <c r="KDU22" s="27"/>
      <c r="KDV22" s="27"/>
      <c r="KDW22" s="27"/>
      <c r="KDX22" s="27"/>
      <c r="KDY22" s="27"/>
      <c r="KDZ22" s="27"/>
      <c r="KEA22" s="27"/>
      <c r="KEB22" s="27"/>
      <c r="KEC22" s="27"/>
      <c r="KED22" s="27"/>
      <c r="KEE22" s="27"/>
      <c r="KEF22" s="27"/>
      <c r="KEG22" s="27"/>
      <c r="KEH22" s="27"/>
      <c r="KEI22" s="27"/>
      <c r="KEJ22" s="27"/>
      <c r="KEK22" s="27"/>
      <c r="KEL22" s="27"/>
      <c r="KEM22" s="27"/>
      <c r="KEN22" s="27"/>
      <c r="KEO22" s="27"/>
      <c r="KEP22" s="27"/>
      <c r="KEQ22" s="27"/>
      <c r="KER22" s="27"/>
      <c r="KES22" s="27"/>
      <c r="KET22" s="27"/>
      <c r="KEU22" s="27"/>
      <c r="KEV22" s="27"/>
      <c r="KEW22" s="27"/>
      <c r="KEX22" s="27"/>
      <c r="KEY22" s="27"/>
      <c r="KEZ22" s="27"/>
      <c r="KFA22" s="27"/>
      <c r="KFB22" s="27"/>
      <c r="KFC22" s="27"/>
      <c r="KFD22" s="27"/>
      <c r="KFE22" s="27"/>
      <c r="KFF22" s="27"/>
      <c r="KFG22" s="27"/>
      <c r="KFH22" s="27"/>
      <c r="KFI22" s="27"/>
      <c r="KFJ22" s="27"/>
      <c r="KFK22" s="27"/>
      <c r="KFL22" s="27"/>
      <c r="KFM22" s="27"/>
      <c r="KFN22" s="27"/>
      <c r="KFO22" s="27"/>
      <c r="KFP22" s="27"/>
      <c r="KFQ22" s="27"/>
      <c r="KFR22" s="27"/>
      <c r="KFS22" s="27"/>
      <c r="KFT22" s="27"/>
      <c r="KFU22" s="27"/>
      <c r="KFV22" s="27"/>
      <c r="KFW22" s="27"/>
      <c r="KFX22" s="27"/>
      <c r="KFY22" s="27"/>
      <c r="KFZ22" s="27"/>
      <c r="KGA22" s="27"/>
      <c r="KGB22" s="27"/>
      <c r="KGC22" s="27"/>
      <c r="KGD22" s="27"/>
      <c r="KGE22" s="27"/>
      <c r="KGF22" s="27"/>
      <c r="KGG22" s="27"/>
      <c r="KGH22" s="27"/>
      <c r="KGI22" s="27"/>
      <c r="KGJ22" s="27"/>
      <c r="KGK22" s="27"/>
      <c r="KGL22" s="27"/>
      <c r="KGM22" s="27"/>
      <c r="KGN22" s="27"/>
      <c r="KGO22" s="27"/>
      <c r="KGP22" s="27"/>
      <c r="KGQ22" s="27"/>
      <c r="KGR22" s="27"/>
      <c r="KGS22" s="27"/>
      <c r="KGT22" s="27"/>
      <c r="KGU22" s="27"/>
      <c r="KGV22" s="27"/>
      <c r="KGW22" s="27"/>
      <c r="KGX22" s="27"/>
      <c r="KGY22" s="27"/>
      <c r="KGZ22" s="27"/>
      <c r="KHA22" s="27"/>
      <c r="KHB22" s="27"/>
      <c r="KHC22" s="27"/>
      <c r="KHD22" s="27"/>
      <c r="KHE22" s="27"/>
      <c r="KHF22" s="27"/>
      <c r="KHG22" s="27"/>
      <c r="KHH22" s="27"/>
      <c r="KHI22" s="27"/>
      <c r="KHJ22" s="27"/>
      <c r="KHK22" s="27"/>
      <c r="KHL22" s="27"/>
      <c r="KHM22" s="27"/>
      <c r="KHN22" s="27"/>
      <c r="KHO22" s="27"/>
      <c r="KHP22" s="27"/>
      <c r="KHQ22" s="27"/>
      <c r="KHR22" s="27"/>
      <c r="KHS22" s="27"/>
      <c r="KHT22" s="27"/>
      <c r="KHU22" s="27"/>
      <c r="KHV22" s="27"/>
      <c r="KHW22" s="27"/>
      <c r="KHX22" s="27"/>
      <c r="KHY22" s="27"/>
      <c r="KHZ22" s="27"/>
      <c r="KIA22" s="27"/>
      <c r="KIB22" s="27"/>
      <c r="KIC22" s="27"/>
      <c r="KID22" s="27"/>
      <c r="KIE22" s="27"/>
      <c r="KIF22" s="27"/>
      <c r="KIG22" s="27"/>
      <c r="KIH22" s="27"/>
      <c r="KII22" s="27"/>
      <c r="KIJ22" s="27"/>
      <c r="KIK22" s="27"/>
      <c r="KIL22" s="27"/>
      <c r="KIM22" s="27"/>
      <c r="KIN22" s="27"/>
      <c r="KIO22" s="27"/>
      <c r="KIP22" s="27"/>
      <c r="KIQ22" s="27"/>
      <c r="KIR22" s="27"/>
      <c r="KIS22" s="27"/>
      <c r="KIT22" s="27"/>
      <c r="KIU22" s="27"/>
      <c r="KIV22" s="27"/>
      <c r="KIW22" s="27"/>
      <c r="KIX22" s="27"/>
      <c r="KIY22" s="27"/>
      <c r="KIZ22" s="27"/>
      <c r="KJA22" s="27"/>
      <c r="KJB22" s="27"/>
      <c r="KJC22" s="27"/>
      <c r="KJD22" s="27"/>
      <c r="KJE22" s="27"/>
      <c r="KJF22" s="27"/>
      <c r="KJG22" s="27"/>
      <c r="KJH22" s="27"/>
      <c r="KJI22" s="27"/>
      <c r="KJJ22" s="27"/>
      <c r="KJK22" s="27"/>
      <c r="KJL22" s="27"/>
      <c r="KJM22" s="27"/>
      <c r="KJN22" s="27"/>
      <c r="KJO22" s="27"/>
      <c r="KJP22" s="27"/>
      <c r="KJQ22" s="27"/>
      <c r="KJR22" s="27"/>
      <c r="KJS22" s="27"/>
      <c r="KJT22" s="27"/>
      <c r="KJU22" s="27"/>
      <c r="KJV22" s="27"/>
      <c r="KJW22" s="27"/>
      <c r="KJX22" s="27"/>
      <c r="KJY22" s="27"/>
      <c r="KJZ22" s="27"/>
      <c r="KKA22" s="27"/>
      <c r="KKB22" s="27"/>
      <c r="KKC22" s="27"/>
      <c r="KKD22" s="27"/>
      <c r="KKE22" s="27"/>
      <c r="KKF22" s="27"/>
      <c r="KKG22" s="27"/>
      <c r="KKH22" s="27"/>
      <c r="KKI22" s="27"/>
      <c r="KKJ22" s="27"/>
      <c r="KKK22" s="27"/>
      <c r="KKL22" s="27"/>
      <c r="KKM22" s="27"/>
      <c r="KKN22" s="27"/>
      <c r="KKO22" s="27"/>
      <c r="KKP22" s="27"/>
      <c r="KKQ22" s="27"/>
      <c r="KKR22" s="27"/>
      <c r="KKS22" s="27"/>
      <c r="KKT22" s="27"/>
      <c r="KKU22" s="27"/>
      <c r="KKV22" s="27"/>
      <c r="KKW22" s="27"/>
      <c r="KKX22" s="27"/>
      <c r="KKY22" s="27"/>
      <c r="KKZ22" s="27"/>
      <c r="KLA22" s="27"/>
      <c r="KLB22" s="27"/>
      <c r="KLC22" s="27"/>
      <c r="KLD22" s="27"/>
      <c r="KLE22" s="27"/>
      <c r="KLF22" s="27"/>
      <c r="KLG22" s="27"/>
      <c r="KLH22" s="27"/>
      <c r="KLI22" s="27"/>
      <c r="KLJ22" s="27"/>
      <c r="KLK22" s="27"/>
      <c r="KLL22" s="27"/>
      <c r="KLM22" s="27"/>
      <c r="KLN22" s="27"/>
      <c r="KLO22" s="27"/>
      <c r="KLP22" s="27"/>
      <c r="KLQ22" s="27"/>
      <c r="KLR22" s="27"/>
      <c r="KLS22" s="27"/>
      <c r="KLT22" s="27"/>
      <c r="KLU22" s="27"/>
      <c r="KLV22" s="27"/>
      <c r="KLW22" s="27"/>
      <c r="KLX22" s="27"/>
      <c r="KLY22" s="27"/>
      <c r="KLZ22" s="27"/>
      <c r="KMA22" s="27"/>
      <c r="KMB22" s="27"/>
      <c r="KMC22" s="27"/>
      <c r="KMD22" s="27"/>
      <c r="KME22" s="27"/>
      <c r="KMF22" s="27"/>
      <c r="KMG22" s="27"/>
      <c r="KMH22" s="27"/>
      <c r="KMI22" s="27"/>
      <c r="KMJ22" s="27"/>
      <c r="KMK22" s="27"/>
      <c r="KML22" s="27"/>
      <c r="KMM22" s="27"/>
      <c r="KMN22" s="27"/>
      <c r="KMO22" s="27"/>
      <c r="KMP22" s="27"/>
      <c r="KMQ22" s="27"/>
      <c r="KMR22" s="27"/>
      <c r="KMS22" s="27"/>
      <c r="KMT22" s="27"/>
      <c r="KMU22" s="27"/>
      <c r="KMV22" s="27"/>
      <c r="KMW22" s="27"/>
      <c r="KMX22" s="27"/>
      <c r="KMY22" s="27"/>
      <c r="KMZ22" s="27"/>
      <c r="KNA22" s="27"/>
      <c r="KNB22" s="27"/>
      <c r="KNC22" s="27"/>
      <c r="KND22" s="27"/>
      <c r="KNE22" s="27"/>
      <c r="KNF22" s="27"/>
      <c r="KNG22" s="27"/>
      <c r="KNH22" s="27"/>
      <c r="KNI22" s="27"/>
      <c r="KNJ22" s="27"/>
      <c r="KNK22" s="27"/>
      <c r="KNL22" s="27"/>
      <c r="KNM22" s="27"/>
      <c r="KNN22" s="27"/>
      <c r="KNO22" s="27"/>
      <c r="KNP22" s="27"/>
      <c r="KNQ22" s="27"/>
      <c r="KNR22" s="27"/>
      <c r="KNS22" s="27"/>
      <c r="KNT22" s="27"/>
      <c r="KNU22" s="27"/>
      <c r="KNV22" s="27"/>
      <c r="KNW22" s="27"/>
      <c r="KNX22" s="27"/>
      <c r="KNY22" s="27"/>
      <c r="KNZ22" s="27"/>
      <c r="KOA22" s="27"/>
      <c r="KOB22" s="27"/>
      <c r="KOC22" s="27"/>
      <c r="KOD22" s="27"/>
      <c r="KOE22" s="27"/>
      <c r="KOF22" s="27"/>
      <c r="KOG22" s="27"/>
      <c r="KOH22" s="27"/>
      <c r="KOI22" s="27"/>
      <c r="KOJ22" s="27"/>
      <c r="KOK22" s="27"/>
      <c r="KOL22" s="27"/>
      <c r="KOM22" s="27"/>
      <c r="KON22" s="27"/>
      <c r="KOO22" s="27"/>
      <c r="KOP22" s="27"/>
      <c r="KOQ22" s="27"/>
      <c r="KOR22" s="27"/>
      <c r="KOS22" s="27"/>
      <c r="KOT22" s="27"/>
      <c r="KOU22" s="27"/>
      <c r="KOV22" s="27"/>
      <c r="KOW22" s="27"/>
      <c r="KOX22" s="27"/>
      <c r="KOY22" s="27"/>
      <c r="KOZ22" s="27"/>
      <c r="KPA22" s="27"/>
      <c r="KPB22" s="27"/>
      <c r="KPC22" s="27"/>
      <c r="KPD22" s="27"/>
      <c r="KPE22" s="27"/>
      <c r="KPF22" s="27"/>
      <c r="KPG22" s="27"/>
      <c r="KPH22" s="27"/>
      <c r="KPI22" s="27"/>
      <c r="KPJ22" s="27"/>
      <c r="KPK22" s="27"/>
      <c r="KPL22" s="27"/>
      <c r="KPM22" s="27"/>
      <c r="KPN22" s="27"/>
      <c r="KPO22" s="27"/>
      <c r="KPP22" s="27"/>
      <c r="KPQ22" s="27"/>
      <c r="KPR22" s="27"/>
      <c r="KPS22" s="27"/>
      <c r="KPT22" s="27"/>
      <c r="KPU22" s="27"/>
      <c r="KPV22" s="27"/>
      <c r="KPW22" s="27"/>
      <c r="KPX22" s="27"/>
      <c r="KPY22" s="27"/>
      <c r="KPZ22" s="27"/>
      <c r="KQA22" s="27"/>
      <c r="KQB22" s="27"/>
      <c r="KQC22" s="27"/>
      <c r="KQD22" s="27"/>
      <c r="KQE22" s="27"/>
      <c r="KQF22" s="27"/>
      <c r="KQG22" s="27"/>
      <c r="KQH22" s="27"/>
      <c r="KQI22" s="27"/>
      <c r="KQJ22" s="27"/>
      <c r="KQK22" s="27"/>
      <c r="KQL22" s="27"/>
      <c r="KQM22" s="27"/>
      <c r="KQN22" s="27"/>
      <c r="KQO22" s="27"/>
      <c r="KQP22" s="27"/>
      <c r="KQQ22" s="27"/>
      <c r="KQR22" s="27"/>
      <c r="KQS22" s="27"/>
      <c r="KQT22" s="27"/>
      <c r="KQU22" s="27"/>
      <c r="KQV22" s="27"/>
      <c r="KQW22" s="27"/>
      <c r="KQX22" s="27"/>
      <c r="KQY22" s="27"/>
      <c r="KQZ22" s="27"/>
      <c r="KRA22" s="27"/>
      <c r="KRB22" s="27"/>
      <c r="KRC22" s="27"/>
      <c r="KRD22" s="27"/>
      <c r="KRE22" s="27"/>
      <c r="KRF22" s="27"/>
      <c r="KRG22" s="27"/>
      <c r="KRH22" s="27"/>
      <c r="KRI22" s="27"/>
      <c r="KRJ22" s="27"/>
      <c r="KRK22" s="27"/>
      <c r="KRL22" s="27"/>
      <c r="KRM22" s="27"/>
      <c r="KRN22" s="27"/>
      <c r="KRO22" s="27"/>
      <c r="KRP22" s="27"/>
      <c r="KRQ22" s="27"/>
      <c r="KRR22" s="27"/>
      <c r="KRS22" s="27"/>
      <c r="KRT22" s="27"/>
      <c r="KRU22" s="27"/>
      <c r="KRV22" s="27"/>
      <c r="KRW22" s="27"/>
      <c r="KRX22" s="27"/>
      <c r="KRY22" s="27"/>
      <c r="KRZ22" s="27"/>
      <c r="KSA22" s="27"/>
      <c r="KSB22" s="27"/>
      <c r="KSC22" s="27"/>
      <c r="KSD22" s="27"/>
      <c r="KSE22" s="27"/>
      <c r="KSF22" s="27"/>
      <c r="KSG22" s="27"/>
      <c r="KSH22" s="27"/>
      <c r="KSI22" s="27"/>
      <c r="KSJ22" s="27"/>
      <c r="KSK22" s="27"/>
      <c r="KSL22" s="27"/>
      <c r="KSM22" s="27"/>
      <c r="KSN22" s="27"/>
      <c r="KSO22" s="27"/>
      <c r="KSP22" s="27"/>
      <c r="KSQ22" s="27"/>
      <c r="KSR22" s="27"/>
      <c r="KSS22" s="27"/>
      <c r="KST22" s="27"/>
      <c r="KSU22" s="27"/>
      <c r="KSV22" s="27"/>
      <c r="KSW22" s="27"/>
      <c r="KSX22" s="27"/>
      <c r="KSY22" s="27"/>
      <c r="KSZ22" s="27"/>
      <c r="KTA22" s="27"/>
      <c r="KTB22" s="27"/>
      <c r="KTC22" s="27"/>
      <c r="KTD22" s="27"/>
      <c r="KTE22" s="27"/>
      <c r="KTF22" s="27"/>
      <c r="KTG22" s="27"/>
      <c r="KTH22" s="27"/>
      <c r="KTI22" s="27"/>
      <c r="KTJ22" s="27"/>
      <c r="KTK22" s="27"/>
      <c r="KTL22" s="27"/>
      <c r="KTM22" s="27"/>
      <c r="KTN22" s="27"/>
      <c r="KTO22" s="27"/>
      <c r="KTP22" s="27"/>
      <c r="KTQ22" s="27"/>
      <c r="KTR22" s="27"/>
      <c r="KTS22" s="27"/>
      <c r="KTT22" s="27"/>
      <c r="KTU22" s="27"/>
      <c r="KTV22" s="27"/>
      <c r="KTW22" s="27"/>
      <c r="KTX22" s="27"/>
      <c r="KTY22" s="27"/>
      <c r="KTZ22" s="27"/>
      <c r="KUA22" s="27"/>
      <c r="KUB22" s="27"/>
      <c r="KUC22" s="27"/>
      <c r="KUD22" s="27"/>
      <c r="KUE22" s="27"/>
      <c r="KUF22" s="27"/>
      <c r="KUG22" s="27"/>
      <c r="KUH22" s="27"/>
      <c r="KUI22" s="27"/>
      <c r="KUJ22" s="27"/>
      <c r="KUK22" s="27"/>
      <c r="KUL22" s="27"/>
      <c r="KUM22" s="27"/>
      <c r="KUN22" s="27"/>
      <c r="KUO22" s="27"/>
      <c r="KUP22" s="27"/>
      <c r="KUQ22" s="27"/>
      <c r="KUR22" s="27"/>
      <c r="KUS22" s="27"/>
      <c r="KUT22" s="27"/>
      <c r="KUU22" s="27"/>
      <c r="KUV22" s="27"/>
      <c r="KUW22" s="27"/>
      <c r="KUX22" s="27"/>
      <c r="KUY22" s="27"/>
      <c r="KUZ22" s="27"/>
      <c r="KVA22" s="27"/>
      <c r="KVB22" s="27"/>
      <c r="KVC22" s="27"/>
      <c r="KVD22" s="27"/>
      <c r="KVE22" s="27"/>
      <c r="KVF22" s="27"/>
      <c r="KVG22" s="27"/>
      <c r="KVH22" s="27"/>
      <c r="KVI22" s="27"/>
      <c r="KVJ22" s="27"/>
      <c r="KVK22" s="27"/>
      <c r="KVL22" s="27"/>
      <c r="KVM22" s="27"/>
      <c r="KVN22" s="27"/>
      <c r="KVO22" s="27"/>
      <c r="KVP22" s="27"/>
      <c r="KVQ22" s="27"/>
      <c r="KVR22" s="27"/>
      <c r="KVS22" s="27"/>
      <c r="KVT22" s="27"/>
      <c r="KVU22" s="27"/>
      <c r="KVV22" s="27"/>
      <c r="KVW22" s="27"/>
      <c r="KVX22" s="27"/>
      <c r="KVY22" s="27"/>
      <c r="KVZ22" s="27"/>
      <c r="KWA22" s="27"/>
      <c r="KWB22" s="27"/>
      <c r="KWC22" s="27"/>
      <c r="KWD22" s="27"/>
      <c r="KWE22" s="27"/>
      <c r="KWF22" s="27"/>
      <c r="KWG22" s="27"/>
      <c r="KWH22" s="27"/>
      <c r="KWI22" s="27"/>
      <c r="KWJ22" s="27"/>
      <c r="KWK22" s="27"/>
      <c r="KWL22" s="27"/>
      <c r="KWM22" s="27"/>
      <c r="KWN22" s="27"/>
      <c r="KWO22" s="27"/>
      <c r="KWP22" s="27"/>
      <c r="KWQ22" s="27"/>
      <c r="KWR22" s="27"/>
      <c r="KWS22" s="27"/>
      <c r="KWT22" s="27"/>
      <c r="KWU22" s="27"/>
      <c r="KWV22" s="27"/>
      <c r="KWW22" s="27"/>
      <c r="KWX22" s="27"/>
      <c r="KWY22" s="27"/>
      <c r="KWZ22" s="27"/>
      <c r="KXA22" s="27"/>
      <c r="KXB22" s="27"/>
      <c r="KXC22" s="27"/>
      <c r="KXD22" s="27"/>
      <c r="KXE22" s="27"/>
      <c r="KXF22" s="27"/>
      <c r="KXG22" s="27"/>
      <c r="KXH22" s="27"/>
      <c r="KXI22" s="27"/>
      <c r="KXJ22" s="27"/>
      <c r="KXK22" s="27"/>
      <c r="KXL22" s="27"/>
      <c r="KXM22" s="27"/>
      <c r="KXN22" s="27"/>
      <c r="KXO22" s="27"/>
      <c r="KXP22" s="27"/>
      <c r="KXQ22" s="27"/>
      <c r="KXR22" s="27"/>
      <c r="KXS22" s="27"/>
      <c r="KXT22" s="27"/>
      <c r="KXU22" s="27"/>
      <c r="KXV22" s="27"/>
      <c r="KXW22" s="27"/>
      <c r="KXX22" s="27"/>
      <c r="KXY22" s="27"/>
      <c r="KXZ22" s="27"/>
      <c r="KYA22" s="27"/>
      <c r="KYB22" s="27"/>
      <c r="KYC22" s="27"/>
      <c r="KYD22" s="27"/>
      <c r="KYE22" s="27"/>
      <c r="KYF22" s="27"/>
      <c r="KYG22" s="27"/>
      <c r="KYH22" s="27"/>
      <c r="KYI22" s="27"/>
      <c r="KYJ22" s="27"/>
      <c r="KYK22" s="27"/>
      <c r="KYL22" s="27"/>
      <c r="KYM22" s="27"/>
      <c r="KYN22" s="27"/>
      <c r="KYO22" s="27"/>
      <c r="KYP22" s="27"/>
      <c r="KYQ22" s="27"/>
      <c r="KYR22" s="27"/>
      <c r="KYS22" s="27"/>
      <c r="KYT22" s="27"/>
      <c r="KYU22" s="27"/>
      <c r="KYV22" s="27"/>
      <c r="KYW22" s="27"/>
      <c r="KYX22" s="27"/>
      <c r="KYY22" s="27"/>
      <c r="KYZ22" s="27"/>
      <c r="KZA22" s="27"/>
      <c r="KZB22" s="27"/>
      <c r="KZC22" s="27"/>
      <c r="KZD22" s="27"/>
      <c r="KZE22" s="27"/>
      <c r="KZF22" s="27"/>
      <c r="KZG22" s="27"/>
      <c r="KZH22" s="27"/>
      <c r="KZI22" s="27"/>
      <c r="KZJ22" s="27"/>
      <c r="KZK22" s="27"/>
      <c r="KZL22" s="27"/>
      <c r="KZM22" s="27"/>
      <c r="KZN22" s="27"/>
      <c r="KZO22" s="27"/>
      <c r="KZP22" s="27"/>
      <c r="KZQ22" s="27"/>
      <c r="KZR22" s="27"/>
      <c r="KZS22" s="27"/>
      <c r="KZT22" s="27"/>
      <c r="KZU22" s="27"/>
      <c r="KZV22" s="27"/>
      <c r="KZW22" s="27"/>
      <c r="KZX22" s="27"/>
      <c r="KZY22" s="27"/>
      <c r="KZZ22" s="27"/>
      <c r="LAA22" s="27"/>
      <c r="LAB22" s="27"/>
      <c r="LAC22" s="27"/>
      <c r="LAD22" s="27"/>
      <c r="LAE22" s="27"/>
      <c r="LAF22" s="27"/>
      <c r="LAG22" s="27"/>
      <c r="LAH22" s="27"/>
      <c r="LAI22" s="27"/>
      <c r="LAJ22" s="27"/>
      <c r="LAK22" s="27"/>
      <c r="LAL22" s="27"/>
      <c r="LAM22" s="27"/>
      <c r="LAN22" s="27"/>
      <c r="LAO22" s="27"/>
      <c r="LAP22" s="27"/>
      <c r="LAQ22" s="27"/>
      <c r="LAR22" s="27"/>
      <c r="LAS22" s="27"/>
      <c r="LAT22" s="27"/>
      <c r="LAU22" s="27"/>
      <c r="LAV22" s="27"/>
      <c r="LAW22" s="27"/>
      <c r="LAX22" s="27"/>
      <c r="LAY22" s="27"/>
      <c r="LAZ22" s="27"/>
      <c r="LBA22" s="27"/>
      <c r="LBB22" s="27"/>
      <c r="LBC22" s="27"/>
      <c r="LBD22" s="27"/>
      <c r="LBE22" s="27"/>
      <c r="LBF22" s="27"/>
      <c r="LBG22" s="27"/>
      <c r="LBH22" s="27"/>
      <c r="LBI22" s="27"/>
      <c r="LBJ22" s="27"/>
      <c r="LBK22" s="27"/>
      <c r="LBL22" s="27"/>
      <c r="LBM22" s="27"/>
      <c r="LBN22" s="27"/>
      <c r="LBO22" s="27"/>
      <c r="LBP22" s="27"/>
      <c r="LBQ22" s="27"/>
      <c r="LBR22" s="27"/>
      <c r="LBS22" s="27"/>
      <c r="LBT22" s="27"/>
      <c r="LBU22" s="27"/>
      <c r="LBV22" s="27"/>
      <c r="LBW22" s="27"/>
      <c r="LBX22" s="27"/>
      <c r="LBY22" s="27"/>
      <c r="LBZ22" s="27"/>
      <c r="LCA22" s="27"/>
      <c r="LCB22" s="27"/>
      <c r="LCC22" s="27"/>
      <c r="LCD22" s="27"/>
      <c r="LCE22" s="27"/>
      <c r="LCF22" s="27"/>
      <c r="LCG22" s="27"/>
      <c r="LCH22" s="27"/>
      <c r="LCI22" s="27"/>
      <c r="LCJ22" s="27"/>
      <c r="LCK22" s="27"/>
      <c r="LCL22" s="27"/>
      <c r="LCM22" s="27"/>
      <c r="LCN22" s="27"/>
      <c r="LCO22" s="27"/>
      <c r="LCP22" s="27"/>
      <c r="LCQ22" s="27"/>
      <c r="LCR22" s="27"/>
      <c r="LCS22" s="27"/>
      <c r="LCT22" s="27"/>
      <c r="LCU22" s="27"/>
      <c r="LCV22" s="27"/>
      <c r="LCW22" s="27"/>
      <c r="LCX22" s="27"/>
      <c r="LCY22" s="27"/>
      <c r="LCZ22" s="27"/>
      <c r="LDA22" s="27"/>
      <c r="LDB22" s="27"/>
      <c r="LDC22" s="27"/>
      <c r="LDD22" s="27"/>
      <c r="LDE22" s="27"/>
      <c r="LDF22" s="27"/>
      <c r="LDG22" s="27"/>
      <c r="LDH22" s="27"/>
      <c r="LDI22" s="27"/>
      <c r="LDJ22" s="27"/>
      <c r="LDK22" s="27"/>
      <c r="LDL22" s="27"/>
      <c r="LDM22" s="27"/>
      <c r="LDN22" s="27"/>
      <c r="LDO22" s="27"/>
      <c r="LDP22" s="27"/>
      <c r="LDQ22" s="27"/>
      <c r="LDR22" s="27"/>
      <c r="LDS22" s="27"/>
      <c r="LDT22" s="27"/>
      <c r="LDU22" s="27"/>
      <c r="LDV22" s="27"/>
      <c r="LDW22" s="27"/>
      <c r="LDX22" s="27"/>
      <c r="LDY22" s="27"/>
      <c r="LDZ22" s="27"/>
      <c r="LEA22" s="27"/>
      <c r="LEB22" s="27"/>
      <c r="LEC22" s="27"/>
      <c r="LED22" s="27"/>
      <c r="LEE22" s="27"/>
      <c r="LEF22" s="27"/>
      <c r="LEG22" s="27"/>
      <c r="LEH22" s="27"/>
      <c r="LEI22" s="27"/>
      <c r="LEJ22" s="27"/>
      <c r="LEK22" s="27"/>
      <c r="LEL22" s="27"/>
      <c r="LEM22" s="27"/>
      <c r="LEN22" s="27"/>
      <c r="LEO22" s="27"/>
      <c r="LEP22" s="27"/>
      <c r="LEQ22" s="27"/>
      <c r="LER22" s="27"/>
      <c r="LES22" s="27"/>
      <c r="LET22" s="27"/>
      <c r="LEU22" s="27"/>
      <c r="LEV22" s="27"/>
      <c r="LEW22" s="27"/>
      <c r="LEX22" s="27"/>
      <c r="LEY22" s="27"/>
      <c r="LEZ22" s="27"/>
      <c r="LFA22" s="27"/>
      <c r="LFB22" s="27"/>
      <c r="LFC22" s="27"/>
      <c r="LFD22" s="27"/>
      <c r="LFE22" s="27"/>
      <c r="LFF22" s="27"/>
      <c r="LFG22" s="27"/>
      <c r="LFH22" s="27"/>
      <c r="LFI22" s="27"/>
      <c r="LFJ22" s="27"/>
      <c r="LFK22" s="27"/>
      <c r="LFL22" s="27"/>
      <c r="LFM22" s="27"/>
      <c r="LFN22" s="27"/>
      <c r="LFO22" s="27"/>
      <c r="LFP22" s="27"/>
      <c r="LFQ22" s="27"/>
      <c r="LFR22" s="27"/>
      <c r="LFS22" s="27"/>
      <c r="LFT22" s="27"/>
      <c r="LFU22" s="27"/>
      <c r="LFV22" s="27"/>
      <c r="LFW22" s="27"/>
      <c r="LFX22" s="27"/>
      <c r="LFY22" s="27"/>
      <c r="LFZ22" s="27"/>
      <c r="LGA22" s="27"/>
      <c r="LGB22" s="27"/>
      <c r="LGC22" s="27"/>
      <c r="LGD22" s="27"/>
      <c r="LGE22" s="27"/>
      <c r="LGF22" s="27"/>
      <c r="LGG22" s="27"/>
      <c r="LGH22" s="27"/>
      <c r="LGI22" s="27"/>
      <c r="LGJ22" s="27"/>
      <c r="LGK22" s="27"/>
      <c r="LGL22" s="27"/>
      <c r="LGM22" s="27"/>
      <c r="LGN22" s="27"/>
      <c r="LGO22" s="27"/>
      <c r="LGP22" s="27"/>
      <c r="LGQ22" s="27"/>
      <c r="LGR22" s="27"/>
      <c r="LGS22" s="27"/>
      <c r="LGT22" s="27"/>
      <c r="LGU22" s="27"/>
      <c r="LGV22" s="27"/>
      <c r="LGW22" s="27"/>
      <c r="LGX22" s="27"/>
      <c r="LGY22" s="27"/>
      <c r="LGZ22" s="27"/>
      <c r="LHA22" s="27"/>
      <c r="LHB22" s="27"/>
      <c r="LHC22" s="27"/>
      <c r="LHD22" s="27"/>
      <c r="LHE22" s="27"/>
      <c r="LHF22" s="27"/>
      <c r="LHG22" s="27"/>
      <c r="LHH22" s="27"/>
      <c r="LHI22" s="27"/>
      <c r="LHJ22" s="27"/>
      <c r="LHK22" s="27"/>
      <c r="LHL22" s="27"/>
      <c r="LHM22" s="27"/>
      <c r="LHN22" s="27"/>
      <c r="LHO22" s="27"/>
      <c r="LHP22" s="27"/>
      <c r="LHQ22" s="27"/>
      <c r="LHR22" s="27"/>
      <c r="LHS22" s="27"/>
      <c r="LHT22" s="27"/>
      <c r="LHU22" s="27"/>
      <c r="LHV22" s="27"/>
      <c r="LHW22" s="27"/>
      <c r="LHX22" s="27"/>
      <c r="LHY22" s="27"/>
      <c r="LHZ22" s="27"/>
      <c r="LIA22" s="27"/>
      <c r="LIB22" s="27"/>
      <c r="LIC22" s="27"/>
      <c r="LID22" s="27"/>
      <c r="LIE22" s="27"/>
      <c r="LIF22" s="27"/>
      <c r="LIG22" s="27"/>
      <c r="LIH22" s="27"/>
      <c r="LII22" s="27"/>
      <c r="LIJ22" s="27"/>
      <c r="LIK22" s="27"/>
      <c r="LIL22" s="27"/>
      <c r="LIM22" s="27"/>
      <c r="LIN22" s="27"/>
      <c r="LIO22" s="27"/>
      <c r="LIP22" s="27"/>
      <c r="LIQ22" s="27"/>
      <c r="LIR22" s="27"/>
      <c r="LIS22" s="27"/>
      <c r="LIT22" s="27"/>
      <c r="LIU22" s="27"/>
      <c r="LIV22" s="27"/>
      <c r="LIW22" s="27"/>
      <c r="LIX22" s="27"/>
      <c r="LIY22" s="27"/>
      <c r="LIZ22" s="27"/>
      <c r="LJA22" s="27"/>
      <c r="LJB22" s="27"/>
      <c r="LJC22" s="27"/>
      <c r="LJD22" s="27"/>
      <c r="LJE22" s="27"/>
      <c r="LJF22" s="27"/>
      <c r="LJG22" s="27"/>
      <c r="LJH22" s="27"/>
      <c r="LJI22" s="27"/>
      <c r="LJJ22" s="27"/>
      <c r="LJK22" s="27"/>
      <c r="LJL22" s="27"/>
      <c r="LJM22" s="27"/>
      <c r="LJN22" s="27"/>
      <c r="LJO22" s="27"/>
      <c r="LJP22" s="27"/>
      <c r="LJQ22" s="27"/>
      <c r="LJR22" s="27"/>
      <c r="LJS22" s="27"/>
      <c r="LJT22" s="27"/>
      <c r="LJU22" s="27"/>
      <c r="LJV22" s="27"/>
      <c r="LJW22" s="27"/>
      <c r="LJX22" s="27"/>
      <c r="LJY22" s="27"/>
      <c r="LJZ22" s="27"/>
      <c r="LKA22" s="27"/>
      <c r="LKB22" s="27"/>
      <c r="LKC22" s="27"/>
      <c r="LKD22" s="27"/>
      <c r="LKE22" s="27"/>
      <c r="LKF22" s="27"/>
      <c r="LKG22" s="27"/>
      <c r="LKH22" s="27"/>
      <c r="LKI22" s="27"/>
      <c r="LKJ22" s="27"/>
      <c r="LKK22" s="27"/>
      <c r="LKL22" s="27"/>
      <c r="LKM22" s="27"/>
      <c r="LKN22" s="27"/>
      <c r="LKO22" s="27"/>
      <c r="LKP22" s="27"/>
      <c r="LKQ22" s="27"/>
      <c r="LKR22" s="27"/>
      <c r="LKS22" s="27"/>
      <c r="LKT22" s="27"/>
      <c r="LKU22" s="27"/>
      <c r="LKV22" s="27"/>
      <c r="LKW22" s="27"/>
      <c r="LKX22" s="27"/>
      <c r="LKY22" s="27"/>
      <c r="LKZ22" s="27"/>
      <c r="LLA22" s="27"/>
      <c r="LLB22" s="27"/>
      <c r="LLC22" s="27"/>
      <c r="LLD22" s="27"/>
      <c r="LLE22" s="27"/>
      <c r="LLF22" s="27"/>
      <c r="LLG22" s="27"/>
      <c r="LLH22" s="27"/>
      <c r="LLI22" s="27"/>
      <c r="LLJ22" s="27"/>
      <c r="LLK22" s="27"/>
      <c r="LLL22" s="27"/>
      <c r="LLM22" s="27"/>
      <c r="LLN22" s="27"/>
      <c r="LLO22" s="27"/>
      <c r="LLP22" s="27"/>
      <c r="LLQ22" s="27"/>
      <c r="LLR22" s="27"/>
      <c r="LLS22" s="27"/>
      <c r="LLT22" s="27"/>
      <c r="LLU22" s="27"/>
      <c r="LLV22" s="27"/>
      <c r="LLW22" s="27"/>
      <c r="LLX22" s="27"/>
      <c r="LLY22" s="27"/>
      <c r="LLZ22" s="27"/>
      <c r="LMA22" s="27"/>
      <c r="LMB22" s="27"/>
      <c r="LMC22" s="27"/>
      <c r="LMD22" s="27"/>
      <c r="LME22" s="27"/>
      <c r="LMF22" s="27"/>
      <c r="LMG22" s="27"/>
      <c r="LMH22" s="27"/>
      <c r="LMI22" s="27"/>
      <c r="LMJ22" s="27"/>
      <c r="LMK22" s="27"/>
      <c r="LML22" s="27"/>
      <c r="LMM22" s="27"/>
      <c r="LMN22" s="27"/>
      <c r="LMO22" s="27"/>
      <c r="LMP22" s="27"/>
      <c r="LMQ22" s="27"/>
      <c r="LMR22" s="27"/>
      <c r="LMS22" s="27"/>
      <c r="LMT22" s="27"/>
      <c r="LMU22" s="27"/>
      <c r="LMV22" s="27"/>
      <c r="LMW22" s="27"/>
      <c r="LMX22" s="27"/>
      <c r="LMY22" s="27"/>
      <c r="LMZ22" s="27"/>
      <c r="LNA22" s="27"/>
      <c r="LNB22" s="27"/>
      <c r="LNC22" s="27"/>
      <c r="LND22" s="27"/>
      <c r="LNE22" s="27"/>
      <c r="LNF22" s="27"/>
      <c r="LNG22" s="27"/>
      <c r="LNH22" s="27"/>
      <c r="LNI22" s="27"/>
      <c r="LNJ22" s="27"/>
      <c r="LNK22" s="27"/>
      <c r="LNL22" s="27"/>
      <c r="LNM22" s="27"/>
      <c r="LNN22" s="27"/>
      <c r="LNO22" s="27"/>
      <c r="LNP22" s="27"/>
      <c r="LNQ22" s="27"/>
      <c r="LNR22" s="27"/>
      <c r="LNS22" s="27"/>
      <c r="LNT22" s="27"/>
      <c r="LNU22" s="27"/>
      <c r="LNV22" s="27"/>
      <c r="LNW22" s="27"/>
      <c r="LNX22" s="27"/>
      <c r="LNY22" s="27"/>
      <c r="LNZ22" s="27"/>
      <c r="LOA22" s="27"/>
      <c r="LOB22" s="27"/>
      <c r="LOC22" s="27"/>
      <c r="LOD22" s="27"/>
      <c r="LOE22" s="27"/>
      <c r="LOF22" s="27"/>
      <c r="LOG22" s="27"/>
      <c r="LOH22" s="27"/>
      <c r="LOI22" s="27"/>
      <c r="LOJ22" s="27"/>
      <c r="LOK22" s="27"/>
      <c r="LOL22" s="27"/>
      <c r="LOM22" s="27"/>
      <c r="LON22" s="27"/>
      <c r="LOO22" s="27"/>
      <c r="LOP22" s="27"/>
      <c r="LOQ22" s="27"/>
      <c r="LOR22" s="27"/>
      <c r="LOS22" s="27"/>
      <c r="LOT22" s="27"/>
      <c r="LOU22" s="27"/>
      <c r="LOV22" s="27"/>
      <c r="LOW22" s="27"/>
      <c r="LOX22" s="27"/>
      <c r="LOY22" s="27"/>
      <c r="LOZ22" s="27"/>
      <c r="LPA22" s="27"/>
      <c r="LPB22" s="27"/>
      <c r="LPC22" s="27"/>
      <c r="LPD22" s="27"/>
      <c r="LPE22" s="27"/>
      <c r="LPF22" s="27"/>
      <c r="LPG22" s="27"/>
      <c r="LPH22" s="27"/>
      <c r="LPI22" s="27"/>
      <c r="LPJ22" s="27"/>
      <c r="LPK22" s="27"/>
      <c r="LPL22" s="27"/>
      <c r="LPM22" s="27"/>
      <c r="LPN22" s="27"/>
      <c r="LPO22" s="27"/>
      <c r="LPP22" s="27"/>
      <c r="LPQ22" s="27"/>
      <c r="LPR22" s="27"/>
      <c r="LPS22" s="27"/>
      <c r="LPT22" s="27"/>
      <c r="LPU22" s="27"/>
      <c r="LPV22" s="27"/>
      <c r="LPW22" s="27"/>
      <c r="LPX22" s="27"/>
      <c r="LPY22" s="27"/>
      <c r="LPZ22" s="27"/>
      <c r="LQA22" s="27"/>
      <c r="LQB22" s="27"/>
      <c r="LQC22" s="27"/>
      <c r="LQD22" s="27"/>
      <c r="LQE22" s="27"/>
      <c r="LQF22" s="27"/>
      <c r="LQG22" s="27"/>
      <c r="LQH22" s="27"/>
      <c r="LQI22" s="27"/>
      <c r="LQJ22" s="27"/>
      <c r="LQK22" s="27"/>
      <c r="LQL22" s="27"/>
      <c r="LQM22" s="27"/>
      <c r="LQN22" s="27"/>
      <c r="LQO22" s="27"/>
      <c r="LQP22" s="27"/>
      <c r="LQQ22" s="27"/>
      <c r="LQR22" s="27"/>
      <c r="LQS22" s="27"/>
      <c r="LQT22" s="27"/>
      <c r="LQU22" s="27"/>
      <c r="LQV22" s="27"/>
      <c r="LQW22" s="27"/>
      <c r="LQX22" s="27"/>
      <c r="LQY22" s="27"/>
      <c r="LQZ22" s="27"/>
      <c r="LRA22" s="27"/>
      <c r="LRB22" s="27"/>
      <c r="LRC22" s="27"/>
      <c r="LRD22" s="27"/>
      <c r="LRE22" s="27"/>
      <c r="LRF22" s="27"/>
      <c r="LRG22" s="27"/>
      <c r="LRH22" s="27"/>
      <c r="LRI22" s="27"/>
      <c r="LRJ22" s="27"/>
      <c r="LRK22" s="27"/>
      <c r="LRL22" s="27"/>
      <c r="LRM22" s="27"/>
      <c r="LRN22" s="27"/>
      <c r="LRO22" s="27"/>
      <c r="LRP22" s="27"/>
      <c r="LRQ22" s="27"/>
      <c r="LRR22" s="27"/>
      <c r="LRS22" s="27"/>
      <c r="LRT22" s="27"/>
      <c r="LRU22" s="27"/>
      <c r="LRV22" s="27"/>
      <c r="LRW22" s="27"/>
      <c r="LRX22" s="27"/>
      <c r="LRY22" s="27"/>
      <c r="LRZ22" s="27"/>
      <c r="LSA22" s="27"/>
      <c r="LSB22" s="27"/>
      <c r="LSC22" s="27"/>
      <c r="LSD22" s="27"/>
      <c r="LSE22" s="27"/>
      <c r="LSF22" s="27"/>
      <c r="LSG22" s="27"/>
      <c r="LSH22" s="27"/>
      <c r="LSI22" s="27"/>
      <c r="LSJ22" s="27"/>
      <c r="LSK22" s="27"/>
      <c r="LSL22" s="27"/>
      <c r="LSM22" s="27"/>
      <c r="LSN22" s="27"/>
      <c r="LSO22" s="27"/>
      <c r="LSP22" s="27"/>
      <c r="LSQ22" s="27"/>
      <c r="LSR22" s="27"/>
      <c r="LSS22" s="27"/>
      <c r="LST22" s="27"/>
      <c r="LSU22" s="27"/>
      <c r="LSV22" s="27"/>
      <c r="LSW22" s="27"/>
      <c r="LSX22" s="27"/>
      <c r="LSY22" s="27"/>
      <c r="LSZ22" s="27"/>
      <c r="LTA22" s="27"/>
      <c r="LTB22" s="27"/>
      <c r="LTC22" s="27"/>
      <c r="LTD22" s="27"/>
      <c r="LTE22" s="27"/>
      <c r="LTF22" s="27"/>
      <c r="LTG22" s="27"/>
      <c r="LTH22" s="27"/>
      <c r="LTI22" s="27"/>
      <c r="LTJ22" s="27"/>
      <c r="LTK22" s="27"/>
      <c r="LTL22" s="27"/>
      <c r="LTM22" s="27"/>
      <c r="LTN22" s="27"/>
      <c r="LTO22" s="27"/>
      <c r="LTP22" s="27"/>
      <c r="LTQ22" s="27"/>
      <c r="LTR22" s="27"/>
      <c r="LTS22" s="27"/>
      <c r="LTT22" s="27"/>
      <c r="LTU22" s="27"/>
      <c r="LTV22" s="27"/>
      <c r="LTW22" s="27"/>
      <c r="LTX22" s="27"/>
      <c r="LTY22" s="27"/>
      <c r="LTZ22" s="27"/>
      <c r="LUA22" s="27"/>
      <c r="LUB22" s="27"/>
      <c r="LUC22" s="27"/>
      <c r="LUD22" s="27"/>
      <c r="LUE22" s="27"/>
      <c r="LUF22" s="27"/>
      <c r="LUG22" s="27"/>
      <c r="LUH22" s="27"/>
      <c r="LUI22" s="27"/>
      <c r="LUJ22" s="27"/>
      <c r="LUK22" s="27"/>
      <c r="LUL22" s="27"/>
      <c r="LUM22" s="27"/>
      <c r="LUN22" s="27"/>
      <c r="LUO22" s="27"/>
      <c r="LUP22" s="27"/>
      <c r="LUQ22" s="27"/>
      <c r="LUR22" s="27"/>
      <c r="LUS22" s="27"/>
      <c r="LUT22" s="27"/>
      <c r="LUU22" s="27"/>
      <c r="LUV22" s="27"/>
      <c r="LUW22" s="27"/>
      <c r="LUX22" s="27"/>
      <c r="LUY22" s="27"/>
      <c r="LUZ22" s="27"/>
      <c r="LVA22" s="27"/>
      <c r="LVB22" s="27"/>
      <c r="LVC22" s="27"/>
      <c r="LVD22" s="27"/>
      <c r="LVE22" s="27"/>
      <c r="LVF22" s="27"/>
      <c r="LVG22" s="27"/>
      <c r="LVH22" s="27"/>
      <c r="LVI22" s="27"/>
      <c r="LVJ22" s="27"/>
      <c r="LVK22" s="27"/>
      <c r="LVL22" s="27"/>
      <c r="LVM22" s="27"/>
      <c r="LVN22" s="27"/>
      <c r="LVO22" s="27"/>
      <c r="LVP22" s="27"/>
      <c r="LVQ22" s="27"/>
      <c r="LVR22" s="27"/>
      <c r="LVS22" s="27"/>
      <c r="LVT22" s="27"/>
      <c r="LVU22" s="27"/>
      <c r="LVV22" s="27"/>
      <c r="LVW22" s="27"/>
      <c r="LVX22" s="27"/>
      <c r="LVY22" s="27"/>
      <c r="LVZ22" s="27"/>
      <c r="LWA22" s="27"/>
      <c r="LWB22" s="27"/>
      <c r="LWC22" s="27"/>
      <c r="LWD22" s="27"/>
      <c r="LWE22" s="27"/>
      <c r="LWF22" s="27"/>
      <c r="LWG22" s="27"/>
      <c r="LWH22" s="27"/>
      <c r="LWI22" s="27"/>
      <c r="LWJ22" s="27"/>
      <c r="LWK22" s="27"/>
      <c r="LWL22" s="27"/>
      <c r="LWM22" s="27"/>
      <c r="LWN22" s="27"/>
      <c r="LWO22" s="27"/>
      <c r="LWP22" s="27"/>
      <c r="LWQ22" s="27"/>
      <c r="LWR22" s="27"/>
      <c r="LWS22" s="27"/>
      <c r="LWT22" s="27"/>
      <c r="LWU22" s="27"/>
      <c r="LWV22" s="27"/>
      <c r="LWW22" s="27"/>
      <c r="LWX22" s="27"/>
      <c r="LWY22" s="27"/>
      <c r="LWZ22" s="27"/>
      <c r="LXA22" s="27"/>
      <c r="LXB22" s="27"/>
      <c r="LXC22" s="27"/>
      <c r="LXD22" s="27"/>
      <c r="LXE22" s="27"/>
      <c r="LXF22" s="27"/>
      <c r="LXG22" s="27"/>
      <c r="LXH22" s="27"/>
      <c r="LXI22" s="27"/>
      <c r="LXJ22" s="27"/>
      <c r="LXK22" s="27"/>
      <c r="LXL22" s="27"/>
      <c r="LXM22" s="27"/>
      <c r="LXN22" s="27"/>
      <c r="LXO22" s="27"/>
      <c r="LXP22" s="27"/>
      <c r="LXQ22" s="27"/>
      <c r="LXR22" s="27"/>
      <c r="LXS22" s="27"/>
      <c r="LXT22" s="27"/>
      <c r="LXU22" s="27"/>
      <c r="LXV22" s="27"/>
      <c r="LXW22" s="27"/>
      <c r="LXX22" s="27"/>
      <c r="LXY22" s="27"/>
      <c r="LXZ22" s="27"/>
      <c r="LYA22" s="27"/>
      <c r="LYB22" s="27"/>
      <c r="LYC22" s="27"/>
      <c r="LYD22" s="27"/>
      <c r="LYE22" s="27"/>
      <c r="LYF22" s="27"/>
      <c r="LYG22" s="27"/>
      <c r="LYH22" s="27"/>
      <c r="LYI22" s="27"/>
      <c r="LYJ22" s="27"/>
      <c r="LYK22" s="27"/>
      <c r="LYL22" s="27"/>
      <c r="LYM22" s="27"/>
      <c r="LYN22" s="27"/>
      <c r="LYO22" s="27"/>
      <c r="LYP22" s="27"/>
      <c r="LYQ22" s="27"/>
      <c r="LYR22" s="27"/>
      <c r="LYS22" s="27"/>
      <c r="LYT22" s="27"/>
      <c r="LYU22" s="27"/>
      <c r="LYV22" s="27"/>
      <c r="LYW22" s="27"/>
      <c r="LYX22" s="27"/>
      <c r="LYY22" s="27"/>
      <c r="LYZ22" s="27"/>
      <c r="LZA22" s="27"/>
      <c r="LZB22" s="27"/>
      <c r="LZC22" s="27"/>
      <c r="LZD22" s="27"/>
      <c r="LZE22" s="27"/>
      <c r="LZF22" s="27"/>
      <c r="LZG22" s="27"/>
      <c r="LZH22" s="27"/>
      <c r="LZI22" s="27"/>
      <c r="LZJ22" s="27"/>
      <c r="LZK22" s="27"/>
      <c r="LZL22" s="27"/>
      <c r="LZM22" s="27"/>
      <c r="LZN22" s="27"/>
      <c r="LZO22" s="27"/>
      <c r="LZP22" s="27"/>
      <c r="LZQ22" s="27"/>
      <c r="LZR22" s="27"/>
      <c r="LZS22" s="27"/>
      <c r="LZT22" s="27"/>
      <c r="LZU22" s="27"/>
      <c r="LZV22" s="27"/>
      <c r="LZW22" s="27"/>
      <c r="LZX22" s="27"/>
      <c r="LZY22" s="27"/>
      <c r="LZZ22" s="27"/>
      <c r="MAA22" s="27"/>
      <c r="MAB22" s="27"/>
      <c r="MAC22" s="27"/>
      <c r="MAD22" s="27"/>
      <c r="MAE22" s="27"/>
      <c r="MAF22" s="27"/>
      <c r="MAG22" s="27"/>
      <c r="MAH22" s="27"/>
      <c r="MAI22" s="27"/>
      <c r="MAJ22" s="27"/>
      <c r="MAK22" s="27"/>
      <c r="MAL22" s="27"/>
      <c r="MAM22" s="27"/>
      <c r="MAN22" s="27"/>
      <c r="MAO22" s="27"/>
      <c r="MAP22" s="27"/>
      <c r="MAQ22" s="27"/>
      <c r="MAR22" s="27"/>
      <c r="MAS22" s="27"/>
      <c r="MAT22" s="27"/>
      <c r="MAU22" s="27"/>
      <c r="MAV22" s="27"/>
      <c r="MAW22" s="27"/>
      <c r="MAX22" s="27"/>
      <c r="MAY22" s="27"/>
      <c r="MAZ22" s="27"/>
      <c r="MBA22" s="27"/>
      <c r="MBB22" s="27"/>
      <c r="MBC22" s="27"/>
      <c r="MBD22" s="27"/>
      <c r="MBE22" s="27"/>
      <c r="MBF22" s="27"/>
      <c r="MBG22" s="27"/>
      <c r="MBH22" s="27"/>
      <c r="MBI22" s="27"/>
      <c r="MBJ22" s="27"/>
      <c r="MBK22" s="27"/>
      <c r="MBL22" s="27"/>
      <c r="MBM22" s="27"/>
      <c r="MBN22" s="27"/>
      <c r="MBO22" s="27"/>
      <c r="MBP22" s="27"/>
      <c r="MBQ22" s="27"/>
      <c r="MBR22" s="27"/>
      <c r="MBS22" s="27"/>
      <c r="MBT22" s="27"/>
      <c r="MBU22" s="27"/>
      <c r="MBV22" s="27"/>
      <c r="MBW22" s="27"/>
      <c r="MBX22" s="27"/>
      <c r="MBY22" s="27"/>
      <c r="MBZ22" s="27"/>
      <c r="MCA22" s="27"/>
      <c r="MCB22" s="27"/>
      <c r="MCC22" s="27"/>
      <c r="MCD22" s="27"/>
      <c r="MCE22" s="27"/>
      <c r="MCF22" s="27"/>
      <c r="MCG22" s="27"/>
      <c r="MCH22" s="27"/>
      <c r="MCI22" s="27"/>
      <c r="MCJ22" s="27"/>
      <c r="MCK22" s="27"/>
      <c r="MCL22" s="27"/>
      <c r="MCM22" s="27"/>
      <c r="MCN22" s="27"/>
      <c r="MCO22" s="27"/>
      <c r="MCP22" s="27"/>
      <c r="MCQ22" s="27"/>
      <c r="MCR22" s="27"/>
      <c r="MCS22" s="27"/>
      <c r="MCT22" s="27"/>
      <c r="MCU22" s="27"/>
      <c r="MCV22" s="27"/>
      <c r="MCW22" s="27"/>
      <c r="MCX22" s="27"/>
      <c r="MCY22" s="27"/>
      <c r="MCZ22" s="27"/>
      <c r="MDA22" s="27"/>
      <c r="MDB22" s="27"/>
      <c r="MDC22" s="27"/>
      <c r="MDD22" s="27"/>
      <c r="MDE22" s="27"/>
      <c r="MDF22" s="27"/>
      <c r="MDG22" s="27"/>
      <c r="MDH22" s="27"/>
      <c r="MDI22" s="27"/>
      <c r="MDJ22" s="27"/>
      <c r="MDK22" s="27"/>
      <c r="MDL22" s="27"/>
      <c r="MDM22" s="27"/>
      <c r="MDN22" s="27"/>
      <c r="MDO22" s="27"/>
      <c r="MDP22" s="27"/>
      <c r="MDQ22" s="27"/>
      <c r="MDR22" s="27"/>
      <c r="MDS22" s="27"/>
      <c r="MDT22" s="27"/>
      <c r="MDU22" s="27"/>
      <c r="MDV22" s="27"/>
      <c r="MDW22" s="27"/>
      <c r="MDX22" s="27"/>
      <c r="MDY22" s="27"/>
      <c r="MDZ22" s="27"/>
      <c r="MEA22" s="27"/>
      <c r="MEB22" s="27"/>
      <c r="MEC22" s="27"/>
      <c r="MED22" s="27"/>
      <c r="MEE22" s="27"/>
      <c r="MEF22" s="27"/>
      <c r="MEG22" s="27"/>
      <c r="MEH22" s="27"/>
      <c r="MEI22" s="27"/>
      <c r="MEJ22" s="27"/>
      <c r="MEK22" s="27"/>
      <c r="MEL22" s="27"/>
      <c r="MEM22" s="27"/>
      <c r="MEN22" s="27"/>
      <c r="MEO22" s="27"/>
      <c r="MEP22" s="27"/>
      <c r="MEQ22" s="27"/>
      <c r="MER22" s="27"/>
      <c r="MES22" s="27"/>
      <c r="MET22" s="27"/>
      <c r="MEU22" s="27"/>
      <c r="MEV22" s="27"/>
      <c r="MEW22" s="27"/>
      <c r="MEX22" s="27"/>
      <c r="MEY22" s="27"/>
      <c r="MEZ22" s="27"/>
      <c r="MFA22" s="27"/>
      <c r="MFB22" s="27"/>
      <c r="MFC22" s="27"/>
      <c r="MFD22" s="27"/>
      <c r="MFE22" s="27"/>
      <c r="MFF22" s="27"/>
      <c r="MFG22" s="27"/>
      <c r="MFH22" s="27"/>
      <c r="MFI22" s="27"/>
      <c r="MFJ22" s="27"/>
      <c r="MFK22" s="27"/>
      <c r="MFL22" s="27"/>
      <c r="MFM22" s="27"/>
      <c r="MFN22" s="27"/>
      <c r="MFO22" s="27"/>
      <c r="MFP22" s="27"/>
      <c r="MFQ22" s="27"/>
      <c r="MFR22" s="27"/>
      <c r="MFS22" s="27"/>
      <c r="MFT22" s="27"/>
      <c r="MFU22" s="27"/>
      <c r="MFV22" s="27"/>
      <c r="MFW22" s="27"/>
      <c r="MFX22" s="27"/>
      <c r="MFY22" s="27"/>
      <c r="MFZ22" s="27"/>
      <c r="MGA22" s="27"/>
      <c r="MGB22" s="27"/>
      <c r="MGC22" s="27"/>
      <c r="MGD22" s="27"/>
      <c r="MGE22" s="27"/>
      <c r="MGF22" s="27"/>
      <c r="MGG22" s="27"/>
      <c r="MGH22" s="27"/>
      <c r="MGI22" s="27"/>
      <c r="MGJ22" s="27"/>
      <c r="MGK22" s="27"/>
      <c r="MGL22" s="27"/>
      <c r="MGM22" s="27"/>
      <c r="MGN22" s="27"/>
      <c r="MGO22" s="27"/>
      <c r="MGP22" s="27"/>
      <c r="MGQ22" s="27"/>
      <c r="MGR22" s="27"/>
      <c r="MGS22" s="27"/>
      <c r="MGT22" s="27"/>
      <c r="MGU22" s="27"/>
      <c r="MGV22" s="27"/>
      <c r="MGW22" s="27"/>
      <c r="MGX22" s="27"/>
      <c r="MGY22" s="27"/>
      <c r="MGZ22" s="27"/>
      <c r="MHA22" s="27"/>
      <c r="MHB22" s="27"/>
      <c r="MHC22" s="27"/>
      <c r="MHD22" s="27"/>
      <c r="MHE22" s="27"/>
      <c r="MHF22" s="27"/>
      <c r="MHG22" s="27"/>
      <c r="MHH22" s="27"/>
      <c r="MHI22" s="27"/>
      <c r="MHJ22" s="27"/>
      <c r="MHK22" s="27"/>
      <c r="MHL22" s="27"/>
      <c r="MHM22" s="27"/>
      <c r="MHN22" s="27"/>
      <c r="MHO22" s="27"/>
      <c r="MHP22" s="27"/>
      <c r="MHQ22" s="27"/>
      <c r="MHR22" s="27"/>
      <c r="MHS22" s="27"/>
      <c r="MHT22" s="27"/>
      <c r="MHU22" s="27"/>
      <c r="MHV22" s="27"/>
      <c r="MHW22" s="27"/>
      <c r="MHX22" s="27"/>
      <c r="MHY22" s="27"/>
      <c r="MHZ22" s="27"/>
      <c r="MIA22" s="27"/>
      <c r="MIB22" s="27"/>
      <c r="MIC22" s="27"/>
      <c r="MID22" s="27"/>
      <c r="MIE22" s="27"/>
      <c r="MIF22" s="27"/>
      <c r="MIG22" s="27"/>
      <c r="MIH22" s="27"/>
      <c r="MII22" s="27"/>
      <c r="MIJ22" s="27"/>
      <c r="MIK22" s="27"/>
      <c r="MIL22" s="27"/>
      <c r="MIM22" s="27"/>
      <c r="MIN22" s="27"/>
      <c r="MIO22" s="27"/>
      <c r="MIP22" s="27"/>
      <c r="MIQ22" s="27"/>
      <c r="MIR22" s="27"/>
      <c r="MIS22" s="27"/>
      <c r="MIT22" s="27"/>
      <c r="MIU22" s="27"/>
      <c r="MIV22" s="27"/>
      <c r="MIW22" s="27"/>
      <c r="MIX22" s="27"/>
      <c r="MIY22" s="27"/>
      <c r="MIZ22" s="27"/>
      <c r="MJA22" s="27"/>
      <c r="MJB22" s="27"/>
      <c r="MJC22" s="27"/>
      <c r="MJD22" s="27"/>
      <c r="MJE22" s="27"/>
      <c r="MJF22" s="27"/>
      <c r="MJG22" s="27"/>
      <c r="MJH22" s="27"/>
      <c r="MJI22" s="27"/>
      <c r="MJJ22" s="27"/>
      <c r="MJK22" s="27"/>
      <c r="MJL22" s="27"/>
      <c r="MJM22" s="27"/>
      <c r="MJN22" s="27"/>
      <c r="MJO22" s="27"/>
      <c r="MJP22" s="27"/>
      <c r="MJQ22" s="27"/>
      <c r="MJR22" s="27"/>
      <c r="MJS22" s="27"/>
      <c r="MJT22" s="27"/>
      <c r="MJU22" s="27"/>
      <c r="MJV22" s="27"/>
      <c r="MJW22" s="27"/>
      <c r="MJX22" s="27"/>
      <c r="MJY22" s="27"/>
      <c r="MJZ22" s="27"/>
      <c r="MKA22" s="27"/>
      <c r="MKB22" s="27"/>
      <c r="MKC22" s="27"/>
      <c r="MKD22" s="27"/>
      <c r="MKE22" s="27"/>
      <c r="MKF22" s="27"/>
      <c r="MKG22" s="27"/>
      <c r="MKH22" s="27"/>
      <c r="MKI22" s="27"/>
      <c r="MKJ22" s="27"/>
      <c r="MKK22" s="27"/>
      <c r="MKL22" s="27"/>
      <c r="MKM22" s="27"/>
      <c r="MKN22" s="27"/>
      <c r="MKO22" s="27"/>
      <c r="MKP22" s="27"/>
      <c r="MKQ22" s="27"/>
      <c r="MKR22" s="27"/>
      <c r="MKS22" s="27"/>
      <c r="MKT22" s="27"/>
      <c r="MKU22" s="27"/>
      <c r="MKV22" s="27"/>
      <c r="MKW22" s="27"/>
      <c r="MKX22" s="27"/>
      <c r="MKY22" s="27"/>
      <c r="MKZ22" s="27"/>
      <c r="MLA22" s="27"/>
      <c r="MLB22" s="27"/>
      <c r="MLC22" s="27"/>
      <c r="MLD22" s="27"/>
      <c r="MLE22" s="27"/>
      <c r="MLF22" s="27"/>
      <c r="MLG22" s="27"/>
      <c r="MLH22" s="27"/>
      <c r="MLI22" s="27"/>
      <c r="MLJ22" s="27"/>
      <c r="MLK22" s="27"/>
      <c r="MLL22" s="27"/>
      <c r="MLM22" s="27"/>
      <c r="MLN22" s="27"/>
      <c r="MLO22" s="27"/>
      <c r="MLP22" s="27"/>
      <c r="MLQ22" s="27"/>
      <c r="MLR22" s="27"/>
      <c r="MLS22" s="27"/>
      <c r="MLT22" s="27"/>
      <c r="MLU22" s="27"/>
      <c r="MLV22" s="27"/>
      <c r="MLW22" s="27"/>
      <c r="MLX22" s="27"/>
      <c r="MLY22" s="27"/>
      <c r="MLZ22" s="27"/>
      <c r="MMA22" s="27"/>
      <c r="MMB22" s="27"/>
      <c r="MMC22" s="27"/>
      <c r="MMD22" s="27"/>
      <c r="MME22" s="27"/>
      <c r="MMF22" s="27"/>
      <c r="MMG22" s="27"/>
      <c r="MMH22" s="27"/>
      <c r="MMI22" s="27"/>
      <c r="MMJ22" s="27"/>
      <c r="MMK22" s="27"/>
      <c r="MML22" s="27"/>
      <c r="MMM22" s="27"/>
      <c r="MMN22" s="27"/>
      <c r="MMO22" s="27"/>
      <c r="MMP22" s="27"/>
      <c r="MMQ22" s="27"/>
      <c r="MMR22" s="27"/>
      <c r="MMS22" s="27"/>
      <c r="MMT22" s="27"/>
      <c r="MMU22" s="27"/>
      <c r="MMV22" s="27"/>
      <c r="MMW22" s="27"/>
      <c r="MMX22" s="27"/>
      <c r="MMY22" s="27"/>
      <c r="MMZ22" s="27"/>
      <c r="MNA22" s="27"/>
      <c r="MNB22" s="27"/>
      <c r="MNC22" s="27"/>
      <c r="MND22" s="27"/>
      <c r="MNE22" s="27"/>
      <c r="MNF22" s="27"/>
      <c r="MNG22" s="27"/>
      <c r="MNH22" s="27"/>
      <c r="MNI22" s="27"/>
      <c r="MNJ22" s="27"/>
      <c r="MNK22" s="27"/>
      <c r="MNL22" s="27"/>
      <c r="MNM22" s="27"/>
      <c r="MNN22" s="27"/>
      <c r="MNO22" s="27"/>
      <c r="MNP22" s="27"/>
      <c r="MNQ22" s="27"/>
      <c r="MNR22" s="27"/>
      <c r="MNS22" s="27"/>
      <c r="MNT22" s="27"/>
      <c r="MNU22" s="27"/>
      <c r="MNV22" s="27"/>
      <c r="MNW22" s="27"/>
      <c r="MNX22" s="27"/>
      <c r="MNY22" s="27"/>
      <c r="MNZ22" s="27"/>
      <c r="MOA22" s="27"/>
      <c r="MOB22" s="27"/>
      <c r="MOC22" s="27"/>
      <c r="MOD22" s="27"/>
      <c r="MOE22" s="27"/>
      <c r="MOF22" s="27"/>
      <c r="MOG22" s="27"/>
      <c r="MOH22" s="27"/>
      <c r="MOI22" s="27"/>
      <c r="MOJ22" s="27"/>
      <c r="MOK22" s="27"/>
      <c r="MOL22" s="27"/>
      <c r="MOM22" s="27"/>
      <c r="MON22" s="27"/>
      <c r="MOO22" s="27"/>
      <c r="MOP22" s="27"/>
      <c r="MOQ22" s="27"/>
      <c r="MOR22" s="27"/>
      <c r="MOS22" s="27"/>
      <c r="MOT22" s="27"/>
      <c r="MOU22" s="27"/>
      <c r="MOV22" s="27"/>
      <c r="MOW22" s="27"/>
      <c r="MOX22" s="27"/>
      <c r="MOY22" s="27"/>
      <c r="MOZ22" s="27"/>
      <c r="MPA22" s="27"/>
      <c r="MPB22" s="27"/>
      <c r="MPC22" s="27"/>
      <c r="MPD22" s="27"/>
      <c r="MPE22" s="27"/>
      <c r="MPF22" s="27"/>
      <c r="MPG22" s="27"/>
      <c r="MPH22" s="27"/>
      <c r="MPI22" s="27"/>
      <c r="MPJ22" s="27"/>
      <c r="MPK22" s="27"/>
      <c r="MPL22" s="27"/>
      <c r="MPM22" s="27"/>
      <c r="MPN22" s="27"/>
      <c r="MPO22" s="27"/>
      <c r="MPP22" s="27"/>
      <c r="MPQ22" s="27"/>
      <c r="MPR22" s="27"/>
      <c r="MPS22" s="27"/>
      <c r="MPT22" s="27"/>
      <c r="MPU22" s="27"/>
      <c r="MPV22" s="27"/>
      <c r="MPW22" s="27"/>
      <c r="MPX22" s="27"/>
      <c r="MPY22" s="27"/>
      <c r="MPZ22" s="27"/>
      <c r="MQA22" s="27"/>
      <c r="MQB22" s="27"/>
      <c r="MQC22" s="27"/>
      <c r="MQD22" s="27"/>
      <c r="MQE22" s="27"/>
      <c r="MQF22" s="27"/>
      <c r="MQG22" s="27"/>
      <c r="MQH22" s="27"/>
      <c r="MQI22" s="27"/>
      <c r="MQJ22" s="27"/>
      <c r="MQK22" s="27"/>
      <c r="MQL22" s="27"/>
      <c r="MQM22" s="27"/>
      <c r="MQN22" s="27"/>
      <c r="MQO22" s="27"/>
      <c r="MQP22" s="27"/>
      <c r="MQQ22" s="27"/>
      <c r="MQR22" s="27"/>
      <c r="MQS22" s="27"/>
      <c r="MQT22" s="27"/>
      <c r="MQU22" s="27"/>
      <c r="MQV22" s="27"/>
      <c r="MQW22" s="27"/>
      <c r="MQX22" s="27"/>
      <c r="MQY22" s="27"/>
      <c r="MQZ22" s="27"/>
      <c r="MRA22" s="27"/>
      <c r="MRB22" s="27"/>
      <c r="MRC22" s="27"/>
      <c r="MRD22" s="27"/>
      <c r="MRE22" s="27"/>
      <c r="MRF22" s="27"/>
      <c r="MRG22" s="27"/>
      <c r="MRH22" s="27"/>
      <c r="MRI22" s="27"/>
      <c r="MRJ22" s="27"/>
      <c r="MRK22" s="27"/>
      <c r="MRL22" s="27"/>
      <c r="MRM22" s="27"/>
      <c r="MRN22" s="27"/>
      <c r="MRO22" s="27"/>
      <c r="MRP22" s="27"/>
      <c r="MRQ22" s="27"/>
      <c r="MRR22" s="27"/>
      <c r="MRS22" s="27"/>
      <c r="MRT22" s="27"/>
      <c r="MRU22" s="27"/>
      <c r="MRV22" s="27"/>
      <c r="MRW22" s="27"/>
      <c r="MRX22" s="27"/>
      <c r="MRY22" s="27"/>
      <c r="MRZ22" s="27"/>
      <c r="MSA22" s="27"/>
      <c r="MSB22" s="27"/>
      <c r="MSC22" s="27"/>
      <c r="MSD22" s="27"/>
      <c r="MSE22" s="27"/>
      <c r="MSF22" s="27"/>
      <c r="MSG22" s="27"/>
      <c r="MSH22" s="27"/>
      <c r="MSI22" s="27"/>
      <c r="MSJ22" s="27"/>
      <c r="MSK22" s="27"/>
      <c r="MSL22" s="27"/>
      <c r="MSM22" s="27"/>
      <c r="MSN22" s="27"/>
      <c r="MSO22" s="27"/>
      <c r="MSP22" s="27"/>
      <c r="MSQ22" s="27"/>
      <c r="MSR22" s="27"/>
      <c r="MSS22" s="27"/>
      <c r="MST22" s="27"/>
      <c r="MSU22" s="27"/>
      <c r="MSV22" s="27"/>
      <c r="MSW22" s="27"/>
      <c r="MSX22" s="27"/>
      <c r="MSY22" s="27"/>
      <c r="MSZ22" s="27"/>
      <c r="MTA22" s="27"/>
      <c r="MTB22" s="27"/>
      <c r="MTC22" s="27"/>
      <c r="MTD22" s="27"/>
      <c r="MTE22" s="27"/>
      <c r="MTF22" s="27"/>
      <c r="MTG22" s="27"/>
      <c r="MTH22" s="27"/>
      <c r="MTI22" s="27"/>
      <c r="MTJ22" s="27"/>
      <c r="MTK22" s="27"/>
      <c r="MTL22" s="27"/>
      <c r="MTM22" s="27"/>
      <c r="MTN22" s="27"/>
      <c r="MTO22" s="27"/>
      <c r="MTP22" s="27"/>
      <c r="MTQ22" s="27"/>
      <c r="MTR22" s="27"/>
      <c r="MTS22" s="27"/>
      <c r="MTT22" s="27"/>
      <c r="MTU22" s="27"/>
      <c r="MTV22" s="27"/>
      <c r="MTW22" s="27"/>
      <c r="MTX22" s="27"/>
      <c r="MTY22" s="27"/>
      <c r="MTZ22" s="27"/>
      <c r="MUA22" s="27"/>
      <c r="MUB22" s="27"/>
      <c r="MUC22" s="27"/>
      <c r="MUD22" s="27"/>
      <c r="MUE22" s="27"/>
      <c r="MUF22" s="27"/>
      <c r="MUG22" s="27"/>
      <c r="MUH22" s="27"/>
      <c r="MUI22" s="27"/>
      <c r="MUJ22" s="27"/>
      <c r="MUK22" s="27"/>
      <c r="MUL22" s="27"/>
      <c r="MUM22" s="27"/>
      <c r="MUN22" s="27"/>
      <c r="MUO22" s="27"/>
      <c r="MUP22" s="27"/>
      <c r="MUQ22" s="27"/>
      <c r="MUR22" s="27"/>
      <c r="MUS22" s="27"/>
      <c r="MUT22" s="27"/>
      <c r="MUU22" s="27"/>
      <c r="MUV22" s="27"/>
      <c r="MUW22" s="27"/>
      <c r="MUX22" s="27"/>
      <c r="MUY22" s="27"/>
      <c r="MUZ22" s="27"/>
      <c r="MVA22" s="27"/>
      <c r="MVB22" s="27"/>
      <c r="MVC22" s="27"/>
      <c r="MVD22" s="27"/>
      <c r="MVE22" s="27"/>
      <c r="MVF22" s="27"/>
      <c r="MVG22" s="27"/>
      <c r="MVH22" s="27"/>
      <c r="MVI22" s="27"/>
      <c r="MVJ22" s="27"/>
      <c r="MVK22" s="27"/>
      <c r="MVL22" s="27"/>
      <c r="MVM22" s="27"/>
      <c r="MVN22" s="27"/>
      <c r="MVO22" s="27"/>
      <c r="MVP22" s="27"/>
      <c r="MVQ22" s="27"/>
      <c r="MVR22" s="27"/>
      <c r="MVS22" s="27"/>
      <c r="MVT22" s="27"/>
      <c r="MVU22" s="27"/>
      <c r="MVV22" s="27"/>
      <c r="MVW22" s="27"/>
      <c r="MVX22" s="27"/>
      <c r="MVY22" s="27"/>
      <c r="MVZ22" s="27"/>
      <c r="MWA22" s="27"/>
      <c r="MWB22" s="27"/>
      <c r="MWC22" s="27"/>
      <c r="MWD22" s="27"/>
      <c r="MWE22" s="27"/>
      <c r="MWF22" s="27"/>
      <c r="MWG22" s="27"/>
      <c r="MWH22" s="27"/>
      <c r="MWI22" s="27"/>
      <c r="MWJ22" s="27"/>
      <c r="MWK22" s="27"/>
      <c r="MWL22" s="27"/>
      <c r="MWM22" s="27"/>
      <c r="MWN22" s="27"/>
      <c r="MWO22" s="27"/>
      <c r="MWP22" s="27"/>
      <c r="MWQ22" s="27"/>
      <c r="MWR22" s="27"/>
      <c r="MWS22" s="27"/>
      <c r="MWT22" s="27"/>
      <c r="MWU22" s="27"/>
      <c r="MWV22" s="27"/>
      <c r="MWW22" s="27"/>
      <c r="MWX22" s="27"/>
      <c r="MWY22" s="27"/>
      <c r="MWZ22" s="27"/>
      <c r="MXA22" s="27"/>
      <c r="MXB22" s="27"/>
      <c r="MXC22" s="27"/>
      <c r="MXD22" s="27"/>
      <c r="MXE22" s="27"/>
      <c r="MXF22" s="27"/>
      <c r="MXG22" s="27"/>
      <c r="MXH22" s="27"/>
      <c r="MXI22" s="27"/>
      <c r="MXJ22" s="27"/>
      <c r="MXK22" s="27"/>
      <c r="MXL22" s="27"/>
      <c r="MXM22" s="27"/>
      <c r="MXN22" s="27"/>
      <c r="MXO22" s="27"/>
      <c r="MXP22" s="27"/>
      <c r="MXQ22" s="27"/>
      <c r="MXR22" s="27"/>
      <c r="MXS22" s="27"/>
      <c r="MXT22" s="27"/>
      <c r="MXU22" s="27"/>
      <c r="MXV22" s="27"/>
      <c r="MXW22" s="27"/>
      <c r="MXX22" s="27"/>
      <c r="MXY22" s="27"/>
      <c r="MXZ22" s="27"/>
      <c r="MYA22" s="27"/>
      <c r="MYB22" s="27"/>
      <c r="MYC22" s="27"/>
      <c r="MYD22" s="27"/>
      <c r="MYE22" s="27"/>
      <c r="MYF22" s="27"/>
      <c r="MYG22" s="27"/>
      <c r="MYH22" s="27"/>
      <c r="MYI22" s="27"/>
      <c r="MYJ22" s="27"/>
      <c r="MYK22" s="27"/>
      <c r="MYL22" s="27"/>
      <c r="MYM22" s="27"/>
      <c r="MYN22" s="27"/>
      <c r="MYO22" s="27"/>
      <c r="MYP22" s="27"/>
      <c r="MYQ22" s="27"/>
      <c r="MYR22" s="27"/>
      <c r="MYS22" s="27"/>
      <c r="MYT22" s="27"/>
      <c r="MYU22" s="27"/>
      <c r="MYV22" s="27"/>
      <c r="MYW22" s="27"/>
      <c r="MYX22" s="27"/>
      <c r="MYY22" s="27"/>
      <c r="MYZ22" s="27"/>
      <c r="MZA22" s="27"/>
      <c r="MZB22" s="27"/>
      <c r="MZC22" s="27"/>
      <c r="MZD22" s="27"/>
      <c r="MZE22" s="27"/>
      <c r="MZF22" s="27"/>
      <c r="MZG22" s="27"/>
      <c r="MZH22" s="27"/>
      <c r="MZI22" s="27"/>
      <c r="MZJ22" s="27"/>
      <c r="MZK22" s="27"/>
      <c r="MZL22" s="27"/>
      <c r="MZM22" s="27"/>
      <c r="MZN22" s="27"/>
      <c r="MZO22" s="27"/>
      <c r="MZP22" s="27"/>
      <c r="MZQ22" s="27"/>
      <c r="MZR22" s="27"/>
      <c r="MZS22" s="27"/>
      <c r="MZT22" s="27"/>
      <c r="MZU22" s="27"/>
      <c r="MZV22" s="27"/>
      <c r="MZW22" s="27"/>
      <c r="MZX22" s="27"/>
      <c r="MZY22" s="27"/>
      <c r="MZZ22" s="27"/>
      <c r="NAA22" s="27"/>
      <c r="NAB22" s="27"/>
      <c r="NAC22" s="27"/>
      <c r="NAD22" s="27"/>
      <c r="NAE22" s="27"/>
      <c r="NAF22" s="27"/>
      <c r="NAG22" s="27"/>
      <c r="NAH22" s="27"/>
      <c r="NAI22" s="27"/>
      <c r="NAJ22" s="27"/>
      <c r="NAK22" s="27"/>
      <c r="NAL22" s="27"/>
      <c r="NAM22" s="27"/>
      <c r="NAN22" s="27"/>
      <c r="NAO22" s="27"/>
      <c r="NAP22" s="27"/>
      <c r="NAQ22" s="27"/>
      <c r="NAR22" s="27"/>
      <c r="NAS22" s="27"/>
      <c r="NAT22" s="27"/>
      <c r="NAU22" s="27"/>
      <c r="NAV22" s="27"/>
      <c r="NAW22" s="27"/>
      <c r="NAX22" s="27"/>
      <c r="NAY22" s="27"/>
      <c r="NAZ22" s="27"/>
      <c r="NBA22" s="27"/>
      <c r="NBB22" s="27"/>
      <c r="NBC22" s="27"/>
      <c r="NBD22" s="27"/>
      <c r="NBE22" s="27"/>
      <c r="NBF22" s="27"/>
      <c r="NBG22" s="27"/>
      <c r="NBH22" s="27"/>
      <c r="NBI22" s="27"/>
      <c r="NBJ22" s="27"/>
      <c r="NBK22" s="27"/>
      <c r="NBL22" s="27"/>
      <c r="NBM22" s="27"/>
      <c r="NBN22" s="27"/>
      <c r="NBO22" s="27"/>
      <c r="NBP22" s="27"/>
      <c r="NBQ22" s="27"/>
      <c r="NBR22" s="27"/>
      <c r="NBS22" s="27"/>
      <c r="NBT22" s="27"/>
      <c r="NBU22" s="27"/>
      <c r="NBV22" s="27"/>
      <c r="NBW22" s="27"/>
      <c r="NBX22" s="27"/>
      <c r="NBY22" s="27"/>
      <c r="NBZ22" s="27"/>
      <c r="NCA22" s="27"/>
      <c r="NCB22" s="27"/>
      <c r="NCC22" s="27"/>
      <c r="NCD22" s="27"/>
      <c r="NCE22" s="27"/>
      <c r="NCF22" s="27"/>
      <c r="NCG22" s="27"/>
      <c r="NCH22" s="27"/>
      <c r="NCI22" s="27"/>
      <c r="NCJ22" s="27"/>
      <c r="NCK22" s="27"/>
      <c r="NCL22" s="27"/>
      <c r="NCM22" s="27"/>
      <c r="NCN22" s="27"/>
      <c r="NCO22" s="27"/>
      <c r="NCP22" s="27"/>
      <c r="NCQ22" s="27"/>
      <c r="NCR22" s="27"/>
      <c r="NCS22" s="27"/>
      <c r="NCT22" s="27"/>
      <c r="NCU22" s="27"/>
      <c r="NCV22" s="27"/>
      <c r="NCW22" s="27"/>
      <c r="NCX22" s="27"/>
      <c r="NCY22" s="27"/>
      <c r="NCZ22" s="27"/>
      <c r="NDA22" s="27"/>
      <c r="NDB22" s="27"/>
      <c r="NDC22" s="27"/>
      <c r="NDD22" s="27"/>
      <c r="NDE22" s="27"/>
      <c r="NDF22" s="27"/>
      <c r="NDG22" s="27"/>
      <c r="NDH22" s="27"/>
      <c r="NDI22" s="27"/>
      <c r="NDJ22" s="27"/>
      <c r="NDK22" s="27"/>
      <c r="NDL22" s="27"/>
      <c r="NDM22" s="27"/>
      <c r="NDN22" s="27"/>
      <c r="NDO22" s="27"/>
      <c r="NDP22" s="27"/>
      <c r="NDQ22" s="27"/>
      <c r="NDR22" s="27"/>
      <c r="NDS22" s="27"/>
      <c r="NDT22" s="27"/>
      <c r="NDU22" s="27"/>
      <c r="NDV22" s="27"/>
      <c r="NDW22" s="27"/>
      <c r="NDX22" s="27"/>
      <c r="NDY22" s="27"/>
      <c r="NDZ22" s="27"/>
      <c r="NEA22" s="27"/>
      <c r="NEB22" s="27"/>
      <c r="NEC22" s="27"/>
      <c r="NED22" s="27"/>
      <c r="NEE22" s="27"/>
      <c r="NEF22" s="27"/>
      <c r="NEG22" s="27"/>
      <c r="NEH22" s="27"/>
      <c r="NEI22" s="27"/>
      <c r="NEJ22" s="27"/>
      <c r="NEK22" s="27"/>
      <c r="NEL22" s="27"/>
      <c r="NEM22" s="27"/>
      <c r="NEN22" s="27"/>
      <c r="NEO22" s="27"/>
      <c r="NEP22" s="27"/>
      <c r="NEQ22" s="27"/>
      <c r="NER22" s="27"/>
      <c r="NES22" s="27"/>
      <c r="NET22" s="27"/>
      <c r="NEU22" s="27"/>
      <c r="NEV22" s="27"/>
      <c r="NEW22" s="27"/>
      <c r="NEX22" s="27"/>
      <c r="NEY22" s="27"/>
      <c r="NEZ22" s="27"/>
      <c r="NFA22" s="27"/>
      <c r="NFB22" s="27"/>
      <c r="NFC22" s="27"/>
      <c r="NFD22" s="27"/>
      <c r="NFE22" s="27"/>
      <c r="NFF22" s="27"/>
      <c r="NFG22" s="27"/>
      <c r="NFH22" s="27"/>
      <c r="NFI22" s="27"/>
      <c r="NFJ22" s="27"/>
      <c r="NFK22" s="27"/>
      <c r="NFL22" s="27"/>
      <c r="NFM22" s="27"/>
      <c r="NFN22" s="27"/>
      <c r="NFO22" s="27"/>
      <c r="NFP22" s="27"/>
      <c r="NFQ22" s="27"/>
      <c r="NFR22" s="27"/>
      <c r="NFS22" s="27"/>
      <c r="NFT22" s="27"/>
      <c r="NFU22" s="27"/>
      <c r="NFV22" s="27"/>
      <c r="NFW22" s="27"/>
      <c r="NFX22" s="27"/>
      <c r="NFY22" s="27"/>
      <c r="NFZ22" s="27"/>
      <c r="NGA22" s="27"/>
      <c r="NGB22" s="27"/>
      <c r="NGC22" s="27"/>
      <c r="NGD22" s="27"/>
      <c r="NGE22" s="27"/>
      <c r="NGF22" s="27"/>
      <c r="NGG22" s="27"/>
      <c r="NGH22" s="27"/>
      <c r="NGI22" s="27"/>
      <c r="NGJ22" s="27"/>
      <c r="NGK22" s="27"/>
      <c r="NGL22" s="27"/>
      <c r="NGM22" s="27"/>
      <c r="NGN22" s="27"/>
      <c r="NGO22" s="27"/>
      <c r="NGP22" s="27"/>
      <c r="NGQ22" s="27"/>
      <c r="NGR22" s="27"/>
      <c r="NGS22" s="27"/>
      <c r="NGT22" s="27"/>
      <c r="NGU22" s="27"/>
      <c r="NGV22" s="27"/>
      <c r="NGW22" s="27"/>
      <c r="NGX22" s="27"/>
      <c r="NGY22" s="27"/>
      <c r="NGZ22" s="27"/>
      <c r="NHA22" s="27"/>
      <c r="NHB22" s="27"/>
      <c r="NHC22" s="27"/>
      <c r="NHD22" s="27"/>
      <c r="NHE22" s="27"/>
      <c r="NHF22" s="27"/>
      <c r="NHG22" s="27"/>
      <c r="NHH22" s="27"/>
      <c r="NHI22" s="27"/>
      <c r="NHJ22" s="27"/>
      <c r="NHK22" s="27"/>
      <c r="NHL22" s="27"/>
      <c r="NHM22" s="27"/>
      <c r="NHN22" s="27"/>
      <c r="NHO22" s="27"/>
      <c r="NHP22" s="27"/>
      <c r="NHQ22" s="27"/>
      <c r="NHR22" s="27"/>
      <c r="NHS22" s="27"/>
      <c r="NHT22" s="27"/>
      <c r="NHU22" s="27"/>
      <c r="NHV22" s="27"/>
      <c r="NHW22" s="27"/>
      <c r="NHX22" s="27"/>
      <c r="NHY22" s="27"/>
      <c r="NHZ22" s="27"/>
      <c r="NIA22" s="27"/>
      <c r="NIB22" s="27"/>
      <c r="NIC22" s="27"/>
      <c r="NID22" s="27"/>
      <c r="NIE22" s="27"/>
      <c r="NIF22" s="27"/>
      <c r="NIG22" s="27"/>
      <c r="NIH22" s="27"/>
      <c r="NII22" s="27"/>
      <c r="NIJ22" s="27"/>
      <c r="NIK22" s="27"/>
      <c r="NIL22" s="27"/>
      <c r="NIM22" s="27"/>
      <c r="NIN22" s="27"/>
      <c r="NIO22" s="27"/>
      <c r="NIP22" s="27"/>
      <c r="NIQ22" s="27"/>
      <c r="NIR22" s="27"/>
      <c r="NIS22" s="27"/>
      <c r="NIT22" s="27"/>
      <c r="NIU22" s="27"/>
      <c r="NIV22" s="27"/>
      <c r="NIW22" s="27"/>
      <c r="NIX22" s="27"/>
      <c r="NIY22" s="27"/>
      <c r="NIZ22" s="27"/>
      <c r="NJA22" s="27"/>
      <c r="NJB22" s="27"/>
      <c r="NJC22" s="27"/>
      <c r="NJD22" s="27"/>
      <c r="NJE22" s="27"/>
      <c r="NJF22" s="27"/>
      <c r="NJG22" s="27"/>
      <c r="NJH22" s="27"/>
      <c r="NJI22" s="27"/>
      <c r="NJJ22" s="27"/>
      <c r="NJK22" s="27"/>
      <c r="NJL22" s="27"/>
      <c r="NJM22" s="27"/>
      <c r="NJN22" s="27"/>
      <c r="NJO22" s="27"/>
      <c r="NJP22" s="27"/>
      <c r="NJQ22" s="27"/>
      <c r="NJR22" s="27"/>
      <c r="NJS22" s="27"/>
      <c r="NJT22" s="27"/>
      <c r="NJU22" s="27"/>
      <c r="NJV22" s="27"/>
      <c r="NJW22" s="27"/>
      <c r="NJX22" s="27"/>
      <c r="NJY22" s="27"/>
      <c r="NJZ22" s="27"/>
      <c r="NKA22" s="27"/>
      <c r="NKB22" s="27"/>
      <c r="NKC22" s="27"/>
      <c r="NKD22" s="27"/>
      <c r="NKE22" s="27"/>
      <c r="NKF22" s="27"/>
      <c r="NKG22" s="27"/>
      <c r="NKH22" s="27"/>
      <c r="NKI22" s="27"/>
      <c r="NKJ22" s="27"/>
      <c r="NKK22" s="27"/>
      <c r="NKL22" s="27"/>
      <c r="NKM22" s="27"/>
      <c r="NKN22" s="27"/>
      <c r="NKO22" s="27"/>
      <c r="NKP22" s="27"/>
      <c r="NKQ22" s="27"/>
      <c r="NKR22" s="27"/>
      <c r="NKS22" s="27"/>
      <c r="NKT22" s="27"/>
      <c r="NKU22" s="27"/>
      <c r="NKV22" s="27"/>
      <c r="NKW22" s="27"/>
      <c r="NKX22" s="27"/>
      <c r="NKY22" s="27"/>
      <c r="NKZ22" s="27"/>
      <c r="NLA22" s="27"/>
      <c r="NLB22" s="27"/>
      <c r="NLC22" s="27"/>
      <c r="NLD22" s="27"/>
      <c r="NLE22" s="27"/>
      <c r="NLF22" s="27"/>
      <c r="NLG22" s="27"/>
      <c r="NLH22" s="27"/>
      <c r="NLI22" s="27"/>
      <c r="NLJ22" s="27"/>
      <c r="NLK22" s="27"/>
      <c r="NLL22" s="27"/>
      <c r="NLM22" s="27"/>
      <c r="NLN22" s="27"/>
      <c r="NLO22" s="27"/>
      <c r="NLP22" s="27"/>
      <c r="NLQ22" s="27"/>
      <c r="NLR22" s="27"/>
      <c r="NLS22" s="27"/>
      <c r="NLT22" s="27"/>
      <c r="NLU22" s="27"/>
      <c r="NLV22" s="27"/>
      <c r="NLW22" s="27"/>
      <c r="NLX22" s="27"/>
      <c r="NLY22" s="27"/>
      <c r="NLZ22" s="27"/>
      <c r="NMA22" s="27"/>
      <c r="NMB22" s="27"/>
      <c r="NMC22" s="27"/>
      <c r="NMD22" s="27"/>
      <c r="NME22" s="27"/>
      <c r="NMF22" s="27"/>
      <c r="NMG22" s="27"/>
      <c r="NMH22" s="27"/>
      <c r="NMI22" s="27"/>
      <c r="NMJ22" s="27"/>
      <c r="NMK22" s="27"/>
      <c r="NML22" s="27"/>
      <c r="NMM22" s="27"/>
      <c r="NMN22" s="27"/>
      <c r="NMO22" s="27"/>
      <c r="NMP22" s="27"/>
      <c r="NMQ22" s="27"/>
      <c r="NMR22" s="27"/>
      <c r="NMS22" s="27"/>
      <c r="NMT22" s="27"/>
      <c r="NMU22" s="27"/>
      <c r="NMV22" s="27"/>
      <c r="NMW22" s="27"/>
      <c r="NMX22" s="27"/>
      <c r="NMY22" s="27"/>
      <c r="NMZ22" s="27"/>
      <c r="NNA22" s="27"/>
      <c r="NNB22" s="27"/>
      <c r="NNC22" s="27"/>
      <c r="NND22" s="27"/>
      <c r="NNE22" s="27"/>
      <c r="NNF22" s="27"/>
      <c r="NNG22" s="27"/>
      <c r="NNH22" s="27"/>
      <c r="NNI22" s="27"/>
      <c r="NNJ22" s="27"/>
      <c r="NNK22" s="27"/>
      <c r="NNL22" s="27"/>
      <c r="NNM22" s="27"/>
      <c r="NNN22" s="27"/>
      <c r="NNO22" s="27"/>
      <c r="NNP22" s="27"/>
      <c r="NNQ22" s="27"/>
      <c r="NNR22" s="27"/>
      <c r="NNS22" s="27"/>
      <c r="NNT22" s="27"/>
      <c r="NNU22" s="27"/>
      <c r="NNV22" s="27"/>
      <c r="NNW22" s="27"/>
      <c r="NNX22" s="27"/>
      <c r="NNY22" s="27"/>
      <c r="NNZ22" s="27"/>
      <c r="NOA22" s="27"/>
      <c r="NOB22" s="27"/>
      <c r="NOC22" s="27"/>
      <c r="NOD22" s="27"/>
      <c r="NOE22" s="27"/>
      <c r="NOF22" s="27"/>
      <c r="NOG22" s="27"/>
      <c r="NOH22" s="27"/>
      <c r="NOI22" s="27"/>
      <c r="NOJ22" s="27"/>
      <c r="NOK22" s="27"/>
      <c r="NOL22" s="27"/>
      <c r="NOM22" s="27"/>
      <c r="NON22" s="27"/>
      <c r="NOO22" s="27"/>
      <c r="NOP22" s="27"/>
      <c r="NOQ22" s="27"/>
      <c r="NOR22" s="27"/>
      <c r="NOS22" s="27"/>
      <c r="NOT22" s="27"/>
      <c r="NOU22" s="27"/>
      <c r="NOV22" s="27"/>
      <c r="NOW22" s="27"/>
      <c r="NOX22" s="27"/>
      <c r="NOY22" s="27"/>
      <c r="NOZ22" s="27"/>
      <c r="NPA22" s="27"/>
      <c r="NPB22" s="27"/>
      <c r="NPC22" s="27"/>
      <c r="NPD22" s="27"/>
      <c r="NPE22" s="27"/>
      <c r="NPF22" s="27"/>
      <c r="NPG22" s="27"/>
      <c r="NPH22" s="27"/>
      <c r="NPI22" s="27"/>
      <c r="NPJ22" s="27"/>
      <c r="NPK22" s="27"/>
      <c r="NPL22" s="27"/>
      <c r="NPM22" s="27"/>
      <c r="NPN22" s="27"/>
      <c r="NPO22" s="27"/>
      <c r="NPP22" s="27"/>
      <c r="NPQ22" s="27"/>
      <c r="NPR22" s="27"/>
      <c r="NPS22" s="27"/>
      <c r="NPT22" s="27"/>
      <c r="NPU22" s="27"/>
      <c r="NPV22" s="27"/>
      <c r="NPW22" s="27"/>
      <c r="NPX22" s="27"/>
      <c r="NPY22" s="27"/>
      <c r="NPZ22" s="27"/>
      <c r="NQA22" s="27"/>
      <c r="NQB22" s="27"/>
      <c r="NQC22" s="27"/>
      <c r="NQD22" s="27"/>
      <c r="NQE22" s="27"/>
      <c r="NQF22" s="27"/>
      <c r="NQG22" s="27"/>
      <c r="NQH22" s="27"/>
      <c r="NQI22" s="27"/>
      <c r="NQJ22" s="27"/>
      <c r="NQK22" s="27"/>
      <c r="NQL22" s="27"/>
      <c r="NQM22" s="27"/>
      <c r="NQN22" s="27"/>
      <c r="NQO22" s="27"/>
      <c r="NQP22" s="27"/>
      <c r="NQQ22" s="27"/>
      <c r="NQR22" s="27"/>
      <c r="NQS22" s="27"/>
      <c r="NQT22" s="27"/>
      <c r="NQU22" s="27"/>
      <c r="NQV22" s="27"/>
      <c r="NQW22" s="27"/>
      <c r="NQX22" s="27"/>
      <c r="NQY22" s="27"/>
      <c r="NQZ22" s="27"/>
      <c r="NRA22" s="27"/>
      <c r="NRB22" s="27"/>
      <c r="NRC22" s="27"/>
      <c r="NRD22" s="27"/>
      <c r="NRE22" s="27"/>
      <c r="NRF22" s="27"/>
      <c r="NRG22" s="27"/>
      <c r="NRH22" s="27"/>
      <c r="NRI22" s="27"/>
      <c r="NRJ22" s="27"/>
      <c r="NRK22" s="27"/>
      <c r="NRL22" s="27"/>
      <c r="NRM22" s="27"/>
      <c r="NRN22" s="27"/>
      <c r="NRO22" s="27"/>
      <c r="NRP22" s="27"/>
      <c r="NRQ22" s="27"/>
      <c r="NRR22" s="27"/>
      <c r="NRS22" s="27"/>
      <c r="NRT22" s="27"/>
      <c r="NRU22" s="27"/>
      <c r="NRV22" s="27"/>
      <c r="NRW22" s="27"/>
      <c r="NRX22" s="27"/>
      <c r="NRY22" s="27"/>
      <c r="NRZ22" s="27"/>
      <c r="NSA22" s="27"/>
      <c r="NSB22" s="27"/>
      <c r="NSC22" s="27"/>
      <c r="NSD22" s="27"/>
      <c r="NSE22" s="27"/>
      <c r="NSF22" s="27"/>
      <c r="NSG22" s="27"/>
      <c r="NSH22" s="27"/>
      <c r="NSI22" s="27"/>
      <c r="NSJ22" s="27"/>
      <c r="NSK22" s="27"/>
      <c r="NSL22" s="27"/>
      <c r="NSM22" s="27"/>
      <c r="NSN22" s="27"/>
      <c r="NSO22" s="27"/>
      <c r="NSP22" s="27"/>
      <c r="NSQ22" s="27"/>
      <c r="NSR22" s="27"/>
      <c r="NSS22" s="27"/>
      <c r="NST22" s="27"/>
      <c r="NSU22" s="27"/>
      <c r="NSV22" s="27"/>
      <c r="NSW22" s="27"/>
      <c r="NSX22" s="27"/>
      <c r="NSY22" s="27"/>
      <c r="NSZ22" s="27"/>
      <c r="NTA22" s="27"/>
      <c r="NTB22" s="27"/>
      <c r="NTC22" s="27"/>
      <c r="NTD22" s="27"/>
      <c r="NTE22" s="27"/>
      <c r="NTF22" s="27"/>
      <c r="NTG22" s="27"/>
      <c r="NTH22" s="27"/>
      <c r="NTI22" s="27"/>
      <c r="NTJ22" s="27"/>
      <c r="NTK22" s="27"/>
      <c r="NTL22" s="27"/>
      <c r="NTM22" s="27"/>
      <c r="NTN22" s="27"/>
      <c r="NTO22" s="27"/>
      <c r="NTP22" s="27"/>
      <c r="NTQ22" s="27"/>
      <c r="NTR22" s="27"/>
      <c r="NTS22" s="27"/>
      <c r="NTT22" s="27"/>
      <c r="NTU22" s="27"/>
      <c r="NTV22" s="27"/>
      <c r="NTW22" s="27"/>
      <c r="NTX22" s="27"/>
      <c r="NTY22" s="27"/>
      <c r="NTZ22" s="27"/>
      <c r="NUA22" s="27"/>
      <c r="NUB22" s="27"/>
      <c r="NUC22" s="27"/>
      <c r="NUD22" s="27"/>
      <c r="NUE22" s="27"/>
      <c r="NUF22" s="27"/>
      <c r="NUG22" s="27"/>
      <c r="NUH22" s="27"/>
      <c r="NUI22" s="27"/>
      <c r="NUJ22" s="27"/>
      <c r="NUK22" s="27"/>
      <c r="NUL22" s="27"/>
      <c r="NUM22" s="27"/>
      <c r="NUN22" s="27"/>
      <c r="NUO22" s="27"/>
      <c r="NUP22" s="27"/>
      <c r="NUQ22" s="27"/>
      <c r="NUR22" s="27"/>
      <c r="NUS22" s="27"/>
      <c r="NUT22" s="27"/>
      <c r="NUU22" s="27"/>
      <c r="NUV22" s="27"/>
      <c r="NUW22" s="27"/>
      <c r="NUX22" s="27"/>
      <c r="NUY22" s="27"/>
      <c r="NUZ22" s="27"/>
      <c r="NVA22" s="27"/>
      <c r="NVB22" s="27"/>
      <c r="NVC22" s="27"/>
      <c r="NVD22" s="27"/>
      <c r="NVE22" s="27"/>
      <c r="NVF22" s="27"/>
      <c r="NVG22" s="27"/>
      <c r="NVH22" s="27"/>
      <c r="NVI22" s="27"/>
      <c r="NVJ22" s="27"/>
      <c r="NVK22" s="27"/>
      <c r="NVL22" s="27"/>
      <c r="NVM22" s="27"/>
      <c r="NVN22" s="27"/>
      <c r="NVO22" s="27"/>
      <c r="NVP22" s="27"/>
      <c r="NVQ22" s="27"/>
      <c r="NVR22" s="27"/>
      <c r="NVS22" s="27"/>
      <c r="NVT22" s="27"/>
      <c r="NVU22" s="27"/>
      <c r="NVV22" s="27"/>
      <c r="NVW22" s="27"/>
      <c r="NVX22" s="27"/>
      <c r="NVY22" s="27"/>
      <c r="NVZ22" s="27"/>
      <c r="NWA22" s="27"/>
      <c r="NWB22" s="27"/>
      <c r="NWC22" s="27"/>
      <c r="NWD22" s="27"/>
      <c r="NWE22" s="27"/>
      <c r="NWF22" s="27"/>
      <c r="NWG22" s="27"/>
      <c r="NWH22" s="27"/>
      <c r="NWI22" s="27"/>
      <c r="NWJ22" s="27"/>
      <c r="NWK22" s="27"/>
      <c r="NWL22" s="27"/>
      <c r="NWM22" s="27"/>
      <c r="NWN22" s="27"/>
      <c r="NWO22" s="27"/>
      <c r="NWP22" s="27"/>
      <c r="NWQ22" s="27"/>
      <c r="NWR22" s="27"/>
      <c r="NWS22" s="27"/>
      <c r="NWT22" s="27"/>
      <c r="NWU22" s="27"/>
      <c r="NWV22" s="27"/>
      <c r="NWW22" s="27"/>
      <c r="NWX22" s="27"/>
      <c r="NWY22" s="27"/>
      <c r="NWZ22" s="27"/>
      <c r="NXA22" s="27"/>
      <c r="NXB22" s="27"/>
      <c r="NXC22" s="27"/>
      <c r="NXD22" s="27"/>
      <c r="NXE22" s="27"/>
      <c r="NXF22" s="27"/>
      <c r="NXG22" s="27"/>
      <c r="NXH22" s="27"/>
      <c r="NXI22" s="27"/>
      <c r="NXJ22" s="27"/>
      <c r="NXK22" s="27"/>
      <c r="NXL22" s="27"/>
      <c r="NXM22" s="27"/>
      <c r="NXN22" s="27"/>
      <c r="NXO22" s="27"/>
      <c r="NXP22" s="27"/>
      <c r="NXQ22" s="27"/>
      <c r="NXR22" s="27"/>
      <c r="NXS22" s="27"/>
      <c r="NXT22" s="27"/>
      <c r="NXU22" s="27"/>
      <c r="NXV22" s="27"/>
      <c r="NXW22" s="27"/>
      <c r="NXX22" s="27"/>
      <c r="NXY22" s="27"/>
      <c r="NXZ22" s="27"/>
      <c r="NYA22" s="27"/>
      <c r="NYB22" s="27"/>
      <c r="NYC22" s="27"/>
      <c r="NYD22" s="27"/>
      <c r="NYE22" s="27"/>
      <c r="NYF22" s="27"/>
      <c r="NYG22" s="27"/>
      <c r="NYH22" s="27"/>
      <c r="NYI22" s="27"/>
      <c r="NYJ22" s="27"/>
      <c r="NYK22" s="27"/>
      <c r="NYL22" s="27"/>
      <c r="NYM22" s="27"/>
      <c r="NYN22" s="27"/>
      <c r="NYO22" s="27"/>
      <c r="NYP22" s="27"/>
      <c r="NYQ22" s="27"/>
      <c r="NYR22" s="27"/>
      <c r="NYS22" s="27"/>
      <c r="NYT22" s="27"/>
      <c r="NYU22" s="27"/>
      <c r="NYV22" s="27"/>
      <c r="NYW22" s="27"/>
      <c r="NYX22" s="27"/>
      <c r="NYY22" s="27"/>
      <c r="NYZ22" s="27"/>
      <c r="NZA22" s="27"/>
      <c r="NZB22" s="27"/>
      <c r="NZC22" s="27"/>
      <c r="NZD22" s="27"/>
      <c r="NZE22" s="27"/>
      <c r="NZF22" s="27"/>
      <c r="NZG22" s="27"/>
      <c r="NZH22" s="27"/>
      <c r="NZI22" s="27"/>
      <c r="NZJ22" s="27"/>
      <c r="NZK22" s="27"/>
      <c r="NZL22" s="27"/>
      <c r="NZM22" s="27"/>
      <c r="NZN22" s="27"/>
      <c r="NZO22" s="27"/>
      <c r="NZP22" s="27"/>
      <c r="NZQ22" s="27"/>
      <c r="NZR22" s="27"/>
      <c r="NZS22" s="27"/>
      <c r="NZT22" s="27"/>
      <c r="NZU22" s="27"/>
      <c r="NZV22" s="27"/>
      <c r="NZW22" s="27"/>
      <c r="NZX22" s="27"/>
      <c r="NZY22" s="27"/>
      <c r="NZZ22" s="27"/>
      <c r="OAA22" s="27"/>
      <c r="OAB22" s="27"/>
      <c r="OAC22" s="27"/>
      <c r="OAD22" s="27"/>
      <c r="OAE22" s="27"/>
      <c r="OAF22" s="27"/>
      <c r="OAG22" s="27"/>
      <c r="OAH22" s="27"/>
      <c r="OAI22" s="27"/>
      <c r="OAJ22" s="27"/>
      <c r="OAK22" s="27"/>
      <c r="OAL22" s="27"/>
      <c r="OAM22" s="27"/>
      <c r="OAN22" s="27"/>
      <c r="OAO22" s="27"/>
      <c r="OAP22" s="27"/>
      <c r="OAQ22" s="27"/>
      <c r="OAR22" s="27"/>
      <c r="OAS22" s="27"/>
      <c r="OAT22" s="27"/>
      <c r="OAU22" s="27"/>
      <c r="OAV22" s="27"/>
      <c r="OAW22" s="27"/>
      <c r="OAX22" s="27"/>
      <c r="OAY22" s="27"/>
      <c r="OAZ22" s="27"/>
      <c r="OBA22" s="27"/>
      <c r="OBB22" s="27"/>
      <c r="OBC22" s="27"/>
      <c r="OBD22" s="27"/>
      <c r="OBE22" s="27"/>
      <c r="OBF22" s="27"/>
      <c r="OBG22" s="27"/>
      <c r="OBH22" s="27"/>
      <c r="OBI22" s="27"/>
      <c r="OBJ22" s="27"/>
      <c r="OBK22" s="27"/>
      <c r="OBL22" s="27"/>
      <c r="OBM22" s="27"/>
      <c r="OBN22" s="27"/>
      <c r="OBO22" s="27"/>
      <c r="OBP22" s="27"/>
      <c r="OBQ22" s="27"/>
      <c r="OBR22" s="27"/>
      <c r="OBS22" s="27"/>
      <c r="OBT22" s="27"/>
      <c r="OBU22" s="27"/>
      <c r="OBV22" s="27"/>
      <c r="OBW22" s="27"/>
      <c r="OBX22" s="27"/>
      <c r="OBY22" s="27"/>
      <c r="OBZ22" s="27"/>
      <c r="OCA22" s="27"/>
      <c r="OCB22" s="27"/>
      <c r="OCC22" s="27"/>
      <c r="OCD22" s="27"/>
      <c r="OCE22" s="27"/>
      <c r="OCF22" s="27"/>
      <c r="OCG22" s="27"/>
      <c r="OCH22" s="27"/>
      <c r="OCI22" s="27"/>
      <c r="OCJ22" s="27"/>
      <c r="OCK22" s="27"/>
      <c r="OCL22" s="27"/>
      <c r="OCM22" s="27"/>
      <c r="OCN22" s="27"/>
      <c r="OCO22" s="27"/>
      <c r="OCP22" s="27"/>
      <c r="OCQ22" s="27"/>
      <c r="OCR22" s="27"/>
      <c r="OCS22" s="27"/>
      <c r="OCT22" s="27"/>
      <c r="OCU22" s="27"/>
      <c r="OCV22" s="27"/>
      <c r="OCW22" s="27"/>
      <c r="OCX22" s="27"/>
      <c r="OCY22" s="27"/>
      <c r="OCZ22" s="27"/>
      <c r="ODA22" s="27"/>
      <c r="ODB22" s="27"/>
      <c r="ODC22" s="27"/>
      <c r="ODD22" s="27"/>
      <c r="ODE22" s="27"/>
      <c r="ODF22" s="27"/>
      <c r="ODG22" s="27"/>
      <c r="ODH22" s="27"/>
      <c r="ODI22" s="27"/>
      <c r="ODJ22" s="27"/>
      <c r="ODK22" s="27"/>
      <c r="ODL22" s="27"/>
      <c r="ODM22" s="27"/>
      <c r="ODN22" s="27"/>
      <c r="ODO22" s="27"/>
      <c r="ODP22" s="27"/>
      <c r="ODQ22" s="27"/>
      <c r="ODR22" s="27"/>
      <c r="ODS22" s="27"/>
      <c r="ODT22" s="27"/>
      <c r="ODU22" s="27"/>
      <c r="ODV22" s="27"/>
      <c r="ODW22" s="27"/>
      <c r="ODX22" s="27"/>
      <c r="ODY22" s="27"/>
      <c r="ODZ22" s="27"/>
      <c r="OEA22" s="27"/>
      <c r="OEB22" s="27"/>
      <c r="OEC22" s="27"/>
      <c r="OED22" s="27"/>
      <c r="OEE22" s="27"/>
      <c r="OEF22" s="27"/>
      <c r="OEG22" s="27"/>
      <c r="OEH22" s="27"/>
      <c r="OEI22" s="27"/>
      <c r="OEJ22" s="27"/>
      <c r="OEK22" s="27"/>
      <c r="OEL22" s="27"/>
      <c r="OEM22" s="27"/>
      <c r="OEN22" s="27"/>
      <c r="OEO22" s="27"/>
      <c r="OEP22" s="27"/>
      <c r="OEQ22" s="27"/>
      <c r="OER22" s="27"/>
      <c r="OES22" s="27"/>
      <c r="OET22" s="27"/>
      <c r="OEU22" s="27"/>
      <c r="OEV22" s="27"/>
      <c r="OEW22" s="27"/>
      <c r="OEX22" s="27"/>
      <c r="OEY22" s="27"/>
      <c r="OEZ22" s="27"/>
      <c r="OFA22" s="27"/>
      <c r="OFB22" s="27"/>
      <c r="OFC22" s="27"/>
      <c r="OFD22" s="27"/>
      <c r="OFE22" s="27"/>
      <c r="OFF22" s="27"/>
      <c r="OFG22" s="27"/>
      <c r="OFH22" s="27"/>
      <c r="OFI22" s="27"/>
      <c r="OFJ22" s="27"/>
      <c r="OFK22" s="27"/>
      <c r="OFL22" s="27"/>
      <c r="OFM22" s="27"/>
      <c r="OFN22" s="27"/>
      <c r="OFO22" s="27"/>
      <c r="OFP22" s="27"/>
      <c r="OFQ22" s="27"/>
      <c r="OFR22" s="27"/>
      <c r="OFS22" s="27"/>
      <c r="OFT22" s="27"/>
      <c r="OFU22" s="27"/>
      <c r="OFV22" s="27"/>
      <c r="OFW22" s="27"/>
      <c r="OFX22" s="27"/>
      <c r="OFY22" s="27"/>
      <c r="OFZ22" s="27"/>
      <c r="OGA22" s="27"/>
      <c r="OGB22" s="27"/>
      <c r="OGC22" s="27"/>
      <c r="OGD22" s="27"/>
      <c r="OGE22" s="27"/>
      <c r="OGF22" s="27"/>
      <c r="OGG22" s="27"/>
      <c r="OGH22" s="27"/>
      <c r="OGI22" s="27"/>
      <c r="OGJ22" s="27"/>
      <c r="OGK22" s="27"/>
      <c r="OGL22" s="27"/>
      <c r="OGM22" s="27"/>
      <c r="OGN22" s="27"/>
      <c r="OGO22" s="27"/>
      <c r="OGP22" s="27"/>
      <c r="OGQ22" s="27"/>
      <c r="OGR22" s="27"/>
      <c r="OGS22" s="27"/>
      <c r="OGT22" s="27"/>
      <c r="OGU22" s="27"/>
      <c r="OGV22" s="27"/>
      <c r="OGW22" s="27"/>
      <c r="OGX22" s="27"/>
      <c r="OGY22" s="27"/>
      <c r="OGZ22" s="27"/>
      <c r="OHA22" s="27"/>
      <c r="OHB22" s="27"/>
      <c r="OHC22" s="27"/>
      <c r="OHD22" s="27"/>
      <c r="OHE22" s="27"/>
      <c r="OHF22" s="27"/>
      <c r="OHG22" s="27"/>
      <c r="OHH22" s="27"/>
      <c r="OHI22" s="27"/>
      <c r="OHJ22" s="27"/>
      <c r="OHK22" s="27"/>
      <c r="OHL22" s="27"/>
      <c r="OHM22" s="27"/>
      <c r="OHN22" s="27"/>
      <c r="OHO22" s="27"/>
      <c r="OHP22" s="27"/>
      <c r="OHQ22" s="27"/>
      <c r="OHR22" s="27"/>
      <c r="OHS22" s="27"/>
      <c r="OHT22" s="27"/>
      <c r="OHU22" s="27"/>
      <c r="OHV22" s="27"/>
      <c r="OHW22" s="27"/>
      <c r="OHX22" s="27"/>
      <c r="OHY22" s="27"/>
      <c r="OHZ22" s="27"/>
      <c r="OIA22" s="27"/>
      <c r="OIB22" s="27"/>
      <c r="OIC22" s="27"/>
      <c r="OID22" s="27"/>
      <c r="OIE22" s="27"/>
      <c r="OIF22" s="27"/>
      <c r="OIG22" s="27"/>
      <c r="OIH22" s="27"/>
      <c r="OII22" s="27"/>
      <c r="OIJ22" s="27"/>
      <c r="OIK22" s="27"/>
      <c r="OIL22" s="27"/>
      <c r="OIM22" s="27"/>
      <c r="OIN22" s="27"/>
      <c r="OIO22" s="27"/>
      <c r="OIP22" s="27"/>
      <c r="OIQ22" s="27"/>
      <c r="OIR22" s="27"/>
      <c r="OIS22" s="27"/>
      <c r="OIT22" s="27"/>
      <c r="OIU22" s="27"/>
      <c r="OIV22" s="27"/>
      <c r="OIW22" s="27"/>
      <c r="OIX22" s="27"/>
      <c r="OIY22" s="27"/>
      <c r="OIZ22" s="27"/>
      <c r="OJA22" s="27"/>
      <c r="OJB22" s="27"/>
      <c r="OJC22" s="27"/>
      <c r="OJD22" s="27"/>
      <c r="OJE22" s="27"/>
      <c r="OJF22" s="27"/>
      <c r="OJG22" s="27"/>
      <c r="OJH22" s="27"/>
      <c r="OJI22" s="27"/>
      <c r="OJJ22" s="27"/>
      <c r="OJK22" s="27"/>
      <c r="OJL22" s="27"/>
      <c r="OJM22" s="27"/>
      <c r="OJN22" s="27"/>
      <c r="OJO22" s="27"/>
      <c r="OJP22" s="27"/>
      <c r="OJQ22" s="27"/>
      <c r="OJR22" s="27"/>
      <c r="OJS22" s="27"/>
      <c r="OJT22" s="27"/>
      <c r="OJU22" s="27"/>
      <c r="OJV22" s="27"/>
      <c r="OJW22" s="27"/>
      <c r="OJX22" s="27"/>
      <c r="OJY22" s="27"/>
      <c r="OJZ22" s="27"/>
      <c r="OKA22" s="27"/>
      <c r="OKB22" s="27"/>
      <c r="OKC22" s="27"/>
      <c r="OKD22" s="27"/>
      <c r="OKE22" s="27"/>
      <c r="OKF22" s="27"/>
      <c r="OKG22" s="27"/>
      <c r="OKH22" s="27"/>
      <c r="OKI22" s="27"/>
      <c r="OKJ22" s="27"/>
      <c r="OKK22" s="27"/>
      <c r="OKL22" s="27"/>
      <c r="OKM22" s="27"/>
      <c r="OKN22" s="27"/>
      <c r="OKO22" s="27"/>
      <c r="OKP22" s="27"/>
      <c r="OKQ22" s="27"/>
      <c r="OKR22" s="27"/>
      <c r="OKS22" s="27"/>
      <c r="OKT22" s="27"/>
      <c r="OKU22" s="27"/>
      <c r="OKV22" s="27"/>
      <c r="OKW22" s="27"/>
      <c r="OKX22" s="27"/>
      <c r="OKY22" s="27"/>
      <c r="OKZ22" s="27"/>
      <c r="OLA22" s="27"/>
      <c r="OLB22" s="27"/>
      <c r="OLC22" s="27"/>
      <c r="OLD22" s="27"/>
      <c r="OLE22" s="27"/>
      <c r="OLF22" s="27"/>
      <c r="OLG22" s="27"/>
      <c r="OLH22" s="27"/>
      <c r="OLI22" s="27"/>
      <c r="OLJ22" s="27"/>
      <c r="OLK22" s="27"/>
      <c r="OLL22" s="27"/>
      <c r="OLM22" s="27"/>
      <c r="OLN22" s="27"/>
      <c r="OLO22" s="27"/>
      <c r="OLP22" s="27"/>
      <c r="OLQ22" s="27"/>
      <c r="OLR22" s="27"/>
      <c r="OLS22" s="27"/>
      <c r="OLT22" s="27"/>
      <c r="OLU22" s="27"/>
      <c r="OLV22" s="27"/>
      <c r="OLW22" s="27"/>
      <c r="OLX22" s="27"/>
      <c r="OLY22" s="27"/>
      <c r="OLZ22" s="27"/>
      <c r="OMA22" s="27"/>
      <c r="OMB22" s="27"/>
      <c r="OMC22" s="27"/>
      <c r="OMD22" s="27"/>
      <c r="OME22" s="27"/>
      <c r="OMF22" s="27"/>
      <c r="OMG22" s="27"/>
      <c r="OMH22" s="27"/>
      <c r="OMI22" s="27"/>
      <c r="OMJ22" s="27"/>
      <c r="OMK22" s="27"/>
      <c r="OML22" s="27"/>
      <c r="OMM22" s="27"/>
      <c r="OMN22" s="27"/>
      <c r="OMO22" s="27"/>
      <c r="OMP22" s="27"/>
      <c r="OMQ22" s="27"/>
      <c r="OMR22" s="27"/>
      <c r="OMS22" s="27"/>
      <c r="OMT22" s="27"/>
      <c r="OMU22" s="27"/>
      <c r="OMV22" s="27"/>
      <c r="OMW22" s="27"/>
      <c r="OMX22" s="27"/>
      <c r="OMY22" s="27"/>
      <c r="OMZ22" s="27"/>
      <c r="ONA22" s="27"/>
      <c r="ONB22" s="27"/>
      <c r="ONC22" s="27"/>
      <c r="OND22" s="27"/>
      <c r="ONE22" s="27"/>
      <c r="ONF22" s="27"/>
      <c r="ONG22" s="27"/>
      <c r="ONH22" s="27"/>
      <c r="ONI22" s="27"/>
      <c r="ONJ22" s="27"/>
      <c r="ONK22" s="27"/>
      <c r="ONL22" s="27"/>
      <c r="ONM22" s="27"/>
      <c r="ONN22" s="27"/>
      <c r="ONO22" s="27"/>
      <c r="ONP22" s="27"/>
      <c r="ONQ22" s="27"/>
      <c r="ONR22" s="27"/>
      <c r="ONS22" s="27"/>
      <c r="ONT22" s="27"/>
      <c r="ONU22" s="27"/>
      <c r="ONV22" s="27"/>
      <c r="ONW22" s="27"/>
      <c r="ONX22" s="27"/>
      <c r="ONY22" s="27"/>
      <c r="ONZ22" s="27"/>
      <c r="OOA22" s="27"/>
      <c r="OOB22" s="27"/>
      <c r="OOC22" s="27"/>
      <c r="OOD22" s="27"/>
      <c r="OOE22" s="27"/>
      <c r="OOF22" s="27"/>
      <c r="OOG22" s="27"/>
      <c r="OOH22" s="27"/>
      <c r="OOI22" s="27"/>
      <c r="OOJ22" s="27"/>
      <c r="OOK22" s="27"/>
      <c r="OOL22" s="27"/>
      <c r="OOM22" s="27"/>
      <c r="OON22" s="27"/>
      <c r="OOO22" s="27"/>
      <c r="OOP22" s="27"/>
      <c r="OOQ22" s="27"/>
      <c r="OOR22" s="27"/>
      <c r="OOS22" s="27"/>
      <c r="OOT22" s="27"/>
      <c r="OOU22" s="27"/>
      <c r="OOV22" s="27"/>
      <c r="OOW22" s="27"/>
      <c r="OOX22" s="27"/>
      <c r="OOY22" s="27"/>
      <c r="OOZ22" s="27"/>
      <c r="OPA22" s="27"/>
      <c r="OPB22" s="27"/>
      <c r="OPC22" s="27"/>
      <c r="OPD22" s="27"/>
      <c r="OPE22" s="27"/>
      <c r="OPF22" s="27"/>
      <c r="OPG22" s="27"/>
      <c r="OPH22" s="27"/>
      <c r="OPI22" s="27"/>
      <c r="OPJ22" s="27"/>
      <c r="OPK22" s="27"/>
      <c r="OPL22" s="27"/>
      <c r="OPM22" s="27"/>
      <c r="OPN22" s="27"/>
      <c r="OPO22" s="27"/>
      <c r="OPP22" s="27"/>
      <c r="OPQ22" s="27"/>
      <c r="OPR22" s="27"/>
      <c r="OPS22" s="27"/>
      <c r="OPT22" s="27"/>
      <c r="OPU22" s="27"/>
      <c r="OPV22" s="27"/>
      <c r="OPW22" s="27"/>
      <c r="OPX22" s="27"/>
      <c r="OPY22" s="27"/>
      <c r="OPZ22" s="27"/>
      <c r="OQA22" s="27"/>
      <c r="OQB22" s="27"/>
      <c r="OQC22" s="27"/>
      <c r="OQD22" s="27"/>
      <c r="OQE22" s="27"/>
      <c r="OQF22" s="27"/>
      <c r="OQG22" s="27"/>
      <c r="OQH22" s="27"/>
      <c r="OQI22" s="27"/>
      <c r="OQJ22" s="27"/>
      <c r="OQK22" s="27"/>
      <c r="OQL22" s="27"/>
      <c r="OQM22" s="27"/>
      <c r="OQN22" s="27"/>
      <c r="OQO22" s="27"/>
      <c r="OQP22" s="27"/>
      <c r="OQQ22" s="27"/>
      <c r="OQR22" s="27"/>
      <c r="OQS22" s="27"/>
      <c r="OQT22" s="27"/>
      <c r="OQU22" s="27"/>
      <c r="OQV22" s="27"/>
      <c r="OQW22" s="27"/>
      <c r="OQX22" s="27"/>
      <c r="OQY22" s="27"/>
      <c r="OQZ22" s="27"/>
      <c r="ORA22" s="27"/>
      <c r="ORB22" s="27"/>
      <c r="ORC22" s="27"/>
      <c r="ORD22" s="27"/>
      <c r="ORE22" s="27"/>
      <c r="ORF22" s="27"/>
      <c r="ORG22" s="27"/>
      <c r="ORH22" s="27"/>
      <c r="ORI22" s="27"/>
      <c r="ORJ22" s="27"/>
      <c r="ORK22" s="27"/>
      <c r="ORL22" s="27"/>
      <c r="ORM22" s="27"/>
      <c r="ORN22" s="27"/>
      <c r="ORO22" s="27"/>
      <c r="ORP22" s="27"/>
      <c r="ORQ22" s="27"/>
      <c r="ORR22" s="27"/>
      <c r="ORS22" s="27"/>
      <c r="ORT22" s="27"/>
      <c r="ORU22" s="27"/>
      <c r="ORV22" s="27"/>
      <c r="ORW22" s="27"/>
      <c r="ORX22" s="27"/>
      <c r="ORY22" s="27"/>
      <c r="ORZ22" s="27"/>
      <c r="OSA22" s="27"/>
      <c r="OSB22" s="27"/>
      <c r="OSC22" s="27"/>
      <c r="OSD22" s="27"/>
      <c r="OSE22" s="27"/>
      <c r="OSF22" s="27"/>
      <c r="OSG22" s="27"/>
      <c r="OSH22" s="27"/>
      <c r="OSI22" s="27"/>
      <c r="OSJ22" s="27"/>
      <c r="OSK22" s="27"/>
      <c r="OSL22" s="27"/>
      <c r="OSM22" s="27"/>
      <c r="OSN22" s="27"/>
      <c r="OSO22" s="27"/>
      <c r="OSP22" s="27"/>
      <c r="OSQ22" s="27"/>
      <c r="OSR22" s="27"/>
      <c r="OSS22" s="27"/>
      <c r="OST22" s="27"/>
      <c r="OSU22" s="27"/>
      <c r="OSV22" s="27"/>
      <c r="OSW22" s="27"/>
      <c r="OSX22" s="27"/>
      <c r="OSY22" s="27"/>
      <c r="OSZ22" s="27"/>
      <c r="OTA22" s="27"/>
      <c r="OTB22" s="27"/>
      <c r="OTC22" s="27"/>
      <c r="OTD22" s="27"/>
      <c r="OTE22" s="27"/>
      <c r="OTF22" s="27"/>
      <c r="OTG22" s="27"/>
      <c r="OTH22" s="27"/>
      <c r="OTI22" s="27"/>
      <c r="OTJ22" s="27"/>
      <c r="OTK22" s="27"/>
      <c r="OTL22" s="27"/>
      <c r="OTM22" s="27"/>
      <c r="OTN22" s="27"/>
      <c r="OTO22" s="27"/>
      <c r="OTP22" s="27"/>
      <c r="OTQ22" s="27"/>
      <c r="OTR22" s="27"/>
      <c r="OTS22" s="27"/>
      <c r="OTT22" s="27"/>
      <c r="OTU22" s="27"/>
      <c r="OTV22" s="27"/>
      <c r="OTW22" s="27"/>
      <c r="OTX22" s="27"/>
      <c r="OTY22" s="27"/>
      <c r="OTZ22" s="27"/>
      <c r="OUA22" s="27"/>
      <c r="OUB22" s="27"/>
      <c r="OUC22" s="27"/>
      <c r="OUD22" s="27"/>
      <c r="OUE22" s="27"/>
      <c r="OUF22" s="27"/>
      <c r="OUG22" s="27"/>
      <c r="OUH22" s="27"/>
      <c r="OUI22" s="27"/>
      <c r="OUJ22" s="27"/>
      <c r="OUK22" s="27"/>
      <c r="OUL22" s="27"/>
      <c r="OUM22" s="27"/>
      <c r="OUN22" s="27"/>
      <c r="OUO22" s="27"/>
      <c r="OUP22" s="27"/>
      <c r="OUQ22" s="27"/>
      <c r="OUR22" s="27"/>
      <c r="OUS22" s="27"/>
      <c r="OUT22" s="27"/>
      <c r="OUU22" s="27"/>
      <c r="OUV22" s="27"/>
      <c r="OUW22" s="27"/>
      <c r="OUX22" s="27"/>
      <c r="OUY22" s="27"/>
      <c r="OUZ22" s="27"/>
      <c r="OVA22" s="27"/>
      <c r="OVB22" s="27"/>
      <c r="OVC22" s="27"/>
      <c r="OVD22" s="27"/>
      <c r="OVE22" s="27"/>
      <c r="OVF22" s="27"/>
      <c r="OVG22" s="27"/>
      <c r="OVH22" s="27"/>
      <c r="OVI22" s="27"/>
      <c r="OVJ22" s="27"/>
      <c r="OVK22" s="27"/>
      <c r="OVL22" s="27"/>
      <c r="OVM22" s="27"/>
      <c r="OVN22" s="27"/>
      <c r="OVO22" s="27"/>
      <c r="OVP22" s="27"/>
      <c r="OVQ22" s="27"/>
      <c r="OVR22" s="27"/>
      <c r="OVS22" s="27"/>
      <c r="OVT22" s="27"/>
      <c r="OVU22" s="27"/>
      <c r="OVV22" s="27"/>
      <c r="OVW22" s="27"/>
      <c r="OVX22" s="27"/>
      <c r="OVY22" s="27"/>
      <c r="OVZ22" s="27"/>
      <c r="OWA22" s="27"/>
      <c r="OWB22" s="27"/>
      <c r="OWC22" s="27"/>
      <c r="OWD22" s="27"/>
      <c r="OWE22" s="27"/>
      <c r="OWF22" s="27"/>
      <c r="OWG22" s="27"/>
      <c r="OWH22" s="27"/>
      <c r="OWI22" s="27"/>
      <c r="OWJ22" s="27"/>
      <c r="OWK22" s="27"/>
      <c r="OWL22" s="27"/>
      <c r="OWM22" s="27"/>
      <c r="OWN22" s="27"/>
      <c r="OWO22" s="27"/>
      <c r="OWP22" s="27"/>
      <c r="OWQ22" s="27"/>
      <c r="OWR22" s="27"/>
      <c r="OWS22" s="27"/>
      <c r="OWT22" s="27"/>
      <c r="OWU22" s="27"/>
      <c r="OWV22" s="27"/>
      <c r="OWW22" s="27"/>
      <c r="OWX22" s="27"/>
      <c r="OWY22" s="27"/>
      <c r="OWZ22" s="27"/>
      <c r="OXA22" s="27"/>
      <c r="OXB22" s="27"/>
      <c r="OXC22" s="27"/>
      <c r="OXD22" s="27"/>
      <c r="OXE22" s="27"/>
      <c r="OXF22" s="27"/>
      <c r="OXG22" s="27"/>
      <c r="OXH22" s="27"/>
      <c r="OXI22" s="27"/>
      <c r="OXJ22" s="27"/>
      <c r="OXK22" s="27"/>
      <c r="OXL22" s="27"/>
      <c r="OXM22" s="27"/>
      <c r="OXN22" s="27"/>
      <c r="OXO22" s="27"/>
      <c r="OXP22" s="27"/>
      <c r="OXQ22" s="27"/>
      <c r="OXR22" s="27"/>
      <c r="OXS22" s="27"/>
      <c r="OXT22" s="27"/>
      <c r="OXU22" s="27"/>
      <c r="OXV22" s="27"/>
      <c r="OXW22" s="27"/>
      <c r="OXX22" s="27"/>
      <c r="OXY22" s="27"/>
      <c r="OXZ22" s="27"/>
      <c r="OYA22" s="27"/>
      <c r="OYB22" s="27"/>
      <c r="OYC22" s="27"/>
      <c r="OYD22" s="27"/>
      <c r="OYE22" s="27"/>
      <c r="OYF22" s="27"/>
      <c r="OYG22" s="27"/>
      <c r="OYH22" s="27"/>
      <c r="OYI22" s="27"/>
      <c r="OYJ22" s="27"/>
      <c r="OYK22" s="27"/>
      <c r="OYL22" s="27"/>
      <c r="OYM22" s="27"/>
      <c r="OYN22" s="27"/>
      <c r="OYO22" s="27"/>
      <c r="OYP22" s="27"/>
      <c r="OYQ22" s="27"/>
      <c r="OYR22" s="27"/>
      <c r="OYS22" s="27"/>
      <c r="OYT22" s="27"/>
      <c r="OYU22" s="27"/>
      <c r="OYV22" s="27"/>
      <c r="OYW22" s="27"/>
      <c r="OYX22" s="27"/>
      <c r="OYY22" s="27"/>
      <c r="OYZ22" s="27"/>
      <c r="OZA22" s="27"/>
      <c r="OZB22" s="27"/>
      <c r="OZC22" s="27"/>
      <c r="OZD22" s="27"/>
      <c r="OZE22" s="27"/>
      <c r="OZF22" s="27"/>
      <c r="OZG22" s="27"/>
      <c r="OZH22" s="27"/>
      <c r="OZI22" s="27"/>
      <c r="OZJ22" s="27"/>
      <c r="OZK22" s="27"/>
      <c r="OZL22" s="27"/>
      <c r="OZM22" s="27"/>
      <c r="OZN22" s="27"/>
      <c r="OZO22" s="27"/>
      <c r="OZP22" s="27"/>
      <c r="OZQ22" s="27"/>
      <c r="OZR22" s="27"/>
      <c r="OZS22" s="27"/>
      <c r="OZT22" s="27"/>
      <c r="OZU22" s="27"/>
      <c r="OZV22" s="27"/>
      <c r="OZW22" s="27"/>
      <c r="OZX22" s="27"/>
      <c r="OZY22" s="27"/>
      <c r="OZZ22" s="27"/>
      <c r="PAA22" s="27"/>
      <c r="PAB22" s="27"/>
      <c r="PAC22" s="27"/>
      <c r="PAD22" s="27"/>
      <c r="PAE22" s="27"/>
      <c r="PAF22" s="27"/>
      <c r="PAG22" s="27"/>
      <c r="PAH22" s="27"/>
      <c r="PAI22" s="27"/>
      <c r="PAJ22" s="27"/>
      <c r="PAK22" s="27"/>
      <c r="PAL22" s="27"/>
      <c r="PAM22" s="27"/>
      <c r="PAN22" s="27"/>
      <c r="PAO22" s="27"/>
      <c r="PAP22" s="27"/>
      <c r="PAQ22" s="27"/>
      <c r="PAR22" s="27"/>
      <c r="PAS22" s="27"/>
      <c r="PAT22" s="27"/>
      <c r="PAU22" s="27"/>
      <c r="PAV22" s="27"/>
      <c r="PAW22" s="27"/>
      <c r="PAX22" s="27"/>
      <c r="PAY22" s="27"/>
      <c r="PAZ22" s="27"/>
      <c r="PBA22" s="27"/>
      <c r="PBB22" s="27"/>
      <c r="PBC22" s="27"/>
      <c r="PBD22" s="27"/>
      <c r="PBE22" s="27"/>
      <c r="PBF22" s="27"/>
      <c r="PBG22" s="27"/>
      <c r="PBH22" s="27"/>
      <c r="PBI22" s="27"/>
      <c r="PBJ22" s="27"/>
      <c r="PBK22" s="27"/>
      <c r="PBL22" s="27"/>
      <c r="PBM22" s="27"/>
      <c r="PBN22" s="27"/>
      <c r="PBO22" s="27"/>
      <c r="PBP22" s="27"/>
      <c r="PBQ22" s="27"/>
      <c r="PBR22" s="27"/>
      <c r="PBS22" s="27"/>
      <c r="PBT22" s="27"/>
      <c r="PBU22" s="27"/>
      <c r="PBV22" s="27"/>
      <c r="PBW22" s="27"/>
      <c r="PBX22" s="27"/>
      <c r="PBY22" s="27"/>
      <c r="PBZ22" s="27"/>
      <c r="PCA22" s="27"/>
      <c r="PCB22" s="27"/>
      <c r="PCC22" s="27"/>
      <c r="PCD22" s="27"/>
      <c r="PCE22" s="27"/>
      <c r="PCF22" s="27"/>
      <c r="PCG22" s="27"/>
      <c r="PCH22" s="27"/>
      <c r="PCI22" s="27"/>
      <c r="PCJ22" s="27"/>
      <c r="PCK22" s="27"/>
      <c r="PCL22" s="27"/>
      <c r="PCM22" s="27"/>
      <c r="PCN22" s="27"/>
      <c r="PCO22" s="27"/>
      <c r="PCP22" s="27"/>
      <c r="PCQ22" s="27"/>
      <c r="PCR22" s="27"/>
      <c r="PCS22" s="27"/>
      <c r="PCT22" s="27"/>
      <c r="PCU22" s="27"/>
      <c r="PCV22" s="27"/>
      <c r="PCW22" s="27"/>
      <c r="PCX22" s="27"/>
      <c r="PCY22" s="27"/>
      <c r="PCZ22" s="27"/>
      <c r="PDA22" s="27"/>
      <c r="PDB22" s="27"/>
      <c r="PDC22" s="27"/>
      <c r="PDD22" s="27"/>
      <c r="PDE22" s="27"/>
      <c r="PDF22" s="27"/>
      <c r="PDG22" s="27"/>
      <c r="PDH22" s="27"/>
      <c r="PDI22" s="27"/>
      <c r="PDJ22" s="27"/>
      <c r="PDK22" s="27"/>
      <c r="PDL22" s="27"/>
      <c r="PDM22" s="27"/>
      <c r="PDN22" s="27"/>
      <c r="PDO22" s="27"/>
      <c r="PDP22" s="27"/>
      <c r="PDQ22" s="27"/>
      <c r="PDR22" s="27"/>
      <c r="PDS22" s="27"/>
      <c r="PDT22" s="27"/>
      <c r="PDU22" s="27"/>
      <c r="PDV22" s="27"/>
      <c r="PDW22" s="27"/>
      <c r="PDX22" s="27"/>
      <c r="PDY22" s="27"/>
      <c r="PDZ22" s="27"/>
      <c r="PEA22" s="27"/>
      <c r="PEB22" s="27"/>
      <c r="PEC22" s="27"/>
      <c r="PED22" s="27"/>
      <c r="PEE22" s="27"/>
      <c r="PEF22" s="27"/>
      <c r="PEG22" s="27"/>
      <c r="PEH22" s="27"/>
      <c r="PEI22" s="27"/>
      <c r="PEJ22" s="27"/>
      <c r="PEK22" s="27"/>
      <c r="PEL22" s="27"/>
      <c r="PEM22" s="27"/>
      <c r="PEN22" s="27"/>
      <c r="PEO22" s="27"/>
      <c r="PEP22" s="27"/>
      <c r="PEQ22" s="27"/>
      <c r="PER22" s="27"/>
      <c r="PES22" s="27"/>
      <c r="PET22" s="27"/>
      <c r="PEU22" s="27"/>
      <c r="PEV22" s="27"/>
      <c r="PEW22" s="27"/>
      <c r="PEX22" s="27"/>
      <c r="PEY22" s="27"/>
      <c r="PEZ22" s="27"/>
      <c r="PFA22" s="27"/>
      <c r="PFB22" s="27"/>
      <c r="PFC22" s="27"/>
      <c r="PFD22" s="27"/>
      <c r="PFE22" s="27"/>
      <c r="PFF22" s="27"/>
      <c r="PFG22" s="27"/>
      <c r="PFH22" s="27"/>
      <c r="PFI22" s="27"/>
      <c r="PFJ22" s="27"/>
      <c r="PFK22" s="27"/>
      <c r="PFL22" s="27"/>
      <c r="PFM22" s="27"/>
      <c r="PFN22" s="27"/>
      <c r="PFO22" s="27"/>
      <c r="PFP22" s="27"/>
      <c r="PFQ22" s="27"/>
      <c r="PFR22" s="27"/>
      <c r="PFS22" s="27"/>
      <c r="PFT22" s="27"/>
      <c r="PFU22" s="27"/>
      <c r="PFV22" s="27"/>
      <c r="PFW22" s="27"/>
      <c r="PFX22" s="27"/>
      <c r="PFY22" s="27"/>
      <c r="PFZ22" s="27"/>
      <c r="PGA22" s="27"/>
      <c r="PGB22" s="27"/>
      <c r="PGC22" s="27"/>
      <c r="PGD22" s="27"/>
      <c r="PGE22" s="27"/>
      <c r="PGF22" s="27"/>
      <c r="PGG22" s="27"/>
      <c r="PGH22" s="27"/>
      <c r="PGI22" s="27"/>
      <c r="PGJ22" s="27"/>
      <c r="PGK22" s="27"/>
      <c r="PGL22" s="27"/>
      <c r="PGM22" s="27"/>
      <c r="PGN22" s="27"/>
      <c r="PGO22" s="27"/>
      <c r="PGP22" s="27"/>
      <c r="PGQ22" s="27"/>
      <c r="PGR22" s="27"/>
      <c r="PGS22" s="27"/>
      <c r="PGT22" s="27"/>
      <c r="PGU22" s="27"/>
      <c r="PGV22" s="27"/>
      <c r="PGW22" s="27"/>
      <c r="PGX22" s="27"/>
      <c r="PGY22" s="27"/>
      <c r="PGZ22" s="27"/>
      <c r="PHA22" s="27"/>
      <c r="PHB22" s="27"/>
      <c r="PHC22" s="27"/>
      <c r="PHD22" s="27"/>
      <c r="PHE22" s="27"/>
      <c r="PHF22" s="27"/>
      <c r="PHG22" s="27"/>
      <c r="PHH22" s="27"/>
      <c r="PHI22" s="27"/>
      <c r="PHJ22" s="27"/>
      <c r="PHK22" s="27"/>
      <c r="PHL22" s="27"/>
      <c r="PHM22" s="27"/>
      <c r="PHN22" s="27"/>
      <c r="PHO22" s="27"/>
      <c r="PHP22" s="27"/>
      <c r="PHQ22" s="27"/>
      <c r="PHR22" s="27"/>
      <c r="PHS22" s="27"/>
      <c r="PHT22" s="27"/>
      <c r="PHU22" s="27"/>
      <c r="PHV22" s="27"/>
      <c r="PHW22" s="27"/>
      <c r="PHX22" s="27"/>
      <c r="PHY22" s="27"/>
      <c r="PHZ22" s="27"/>
      <c r="PIA22" s="27"/>
      <c r="PIB22" s="27"/>
      <c r="PIC22" s="27"/>
      <c r="PID22" s="27"/>
      <c r="PIE22" s="27"/>
      <c r="PIF22" s="27"/>
      <c r="PIG22" s="27"/>
      <c r="PIH22" s="27"/>
      <c r="PII22" s="27"/>
      <c r="PIJ22" s="27"/>
      <c r="PIK22" s="27"/>
      <c r="PIL22" s="27"/>
      <c r="PIM22" s="27"/>
      <c r="PIN22" s="27"/>
      <c r="PIO22" s="27"/>
      <c r="PIP22" s="27"/>
      <c r="PIQ22" s="27"/>
      <c r="PIR22" s="27"/>
      <c r="PIS22" s="27"/>
      <c r="PIT22" s="27"/>
      <c r="PIU22" s="27"/>
      <c r="PIV22" s="27"/>
      <c r="PIW22" s="27"/>
      <c r="PIX22" s="27"/>
      <c r="PIY22" s="27"/>
      <c r="PIZ22" s="27"/>
      <c r="PJA22" s="27"/>
      <c r="PJB22" s="27"/>
      <c r="PJC22" s="27"/>
      <c r="PJD22" s="27"/>
      <c r="PJE22" s="27"/>
      <c r="PJF22" s="27"/>
      <c r="PJG22" s="27"/>
      <c r="PJH22" s="27"/>
      <c r="PJI22" s="27"/>
      <c r="PJJ22" s="27"/>
      <c r="PJK22" s="27"/>
      <c r="PJL22" s="27"/>
      <c r="PJM22" s="27"/>
      <c r="PJN22" s="27"/>
      <c r="PJO22" s="27"/>
      <c r="PJP22" s="27"/>
      <c r="PJQ22" s="27"/>
      <c r="PJR22" s="27"/>
      <c r="PJS22" s="27"/>
      <c r="PJT22" s="27"/>
      <c r="PJU22" s="27"/>
      <c r="PJV22" s="27"/>
      <c r="PJW22" s="27"/>
      <c r="PJX22" s="27"/>
      <c r="PJY22" s="27"/>
      <c r="PJZ22" s="27"/>
      <c r="PKA22" s="27"/>
      <c r="PKB22" s="27"/>
      <c r="PKC22" s="27"/>
      <c r="PKD22" s="27"/>
      <c r="PKE22" s="27"/>
      <c r="PKF22" s="27"/>
      <c r="PKG22" s="27"/>
      <c r="PKH22" s="27"/>
      <c r="PKI22" s="27"/>
      <c r="PKJ22" s="27"/>
      <c r="PKK22" s="27"/>
      <c r="PKL22" s="27"/>
      <c r="PKM22" s="27"/>
      <c r="PKN22" s="27"/>
      <c r="PKO22" s="27"/>
      <c r="PKP22" s="27"/>
      <c r="PKQ22" s="27"/>
      <c r="PKR22" s="27"/>
      <c r="PKS22" s="27"/>
      <c r="PKT22" s="27"/>
      <c r="PKU22" s="27"/>
      <c r="PKV22" s="27"/>
      <c r="PKW22" s="27"/>
      <c r="PKX22" s="27"/>
      <c r="PKY22" s="27"/>
      <c r="PKZ22" s="27"/>
      <c r="PLA22" s="27"/>
      <c r="PLB22" s="27"/>
      <c r="PLC22" s="27"/>
      <c r="PLD22" s="27"/>
      <c r="PLE22" s="27"/>
      <c r="PLF22" s="27"/>
      <c r="PLG22" s="27"/>
      <c r="PLH22" s="27"/>
      <c r="PLI22" s="27"/>
      <c r="PLJ22" s="27"/>
      <c r="PLK22" s="27"/>
      <c r="PLL22" s="27"/>
      <c r="PLM22" s="27"/>
      <c r="PLN22" s="27"/>
      <c r="PLO22" s="27"/>
      <c r="PLP22" s="27"/>
      <c r="PLQ22" s="27"/>
      <c r="PLR22" s="27"/>
      <c r="PLS22" s="27"/>
      <c r="PLT22" s="27"/>
      <c r="PLU22" s="27"/>
      <c r="PLV22" s="27"/>
      <c r="PLW22" s="27"/>
      <c r="PLX22" s="27"/>
      <c r="PLY22" s="27"/>
      <c r="PLZ22" s="27"/>
      <c r="PMA22" s="27"/>
      <c r="PMB22" s="27"/>
      <c r="PMC22" s="27"/>
      <c r="PMD22" s="27"/>
      <c r="PME22" s="27"/>
      <c r="PMF22" s="27"/>
      <c r="PMG22" s="27"/>
      <c r="PMH22" s="27"/>
      <c r="PMI22" s="27"/>
      <c r="PMJ22" s="27"/>
      <c r="PMK22" s="27"/>
      <c r="PML22" s="27"/>
      <c r="PMM22" s="27"/>
      <c r="PMN22" s="27"/>
      <c r="PMO22" s="27"/>
      <c r="PMP22" s="27"/>
      <c r="PMQ22" s="27"/>
      <c r="PMR22" s="27"/>
      <c r="PMS22" s="27"/>
      <c r="PMT22" s="27"/>
      <c r="PMU22" s="27"/>
      <c r="PMV22" s="27"/>
      <c r="PMW22" s="27"/>
      <c r="PMX22" s="27"/>
      <c r="PMY22" s="27"/>
      <c r="PMZ22" s="27"/>
      <c r="PNA22" s="27"/>
      <c r="PNB22" s="27"/>
      <c r="PNC22" s="27"/>
      <c r="PND22" s="27"/>
      <c r="PNE22" s="27"/>
      <c r="PNF22" s="27"/>
      <c r="PNG22" s="27"/>
      <c r="PNH22" s="27"/>
      <c r="PNI22" s="27"/>
      <c r="PNJ22" s="27"/>
      <c r="PNK22" s="27"/>
      <c r="PNL22" s="27"/>
      <c r="PNM22" s="27"/>
      <c r="PNN22" s="27"/>
      <c r="PNO22" s="27"/>
      <c r="PNP22" s="27"/>
      <c r="PNQ22" s="27"/>
      <c r="PNR22" s="27"/>
      <c r="PNS22" s="27"/>
      <c r="PNT22" s="27"/>
      <c r="PNU22" s="27"/>
      <c r="PNV22" s="27"/>
      <c r="PNW22" s="27"/>
      <c r="PNX22" s="27"/>
      <c r="PNY22" s="27"/>
      <c r="PNZ22" s="27"/>
      <c r="POA22" s="27"/>
      <c r="POB22" s="27"/>
      <c r="POC22" s="27"/>
      <c r="POD22" s="27"/>
      <c r="POE22" s="27"/>
      <c r="POF22" s="27"/>
      <c r="POG22" s="27"/>
      <c r="POH22" s="27"/>
      <c r="POI22" s="27"/>
      <c r="POJ22" s="27"/>
      <c r="POK22" s="27"/>
      <c r="POL22" s="27"/>
      <c r="POM22" s="27"/>
      <c r="PON22" s="27"/>
      <c r="POO22" s="27"/>
      <c r="POP22" s="27"/>
      <c r="POQ22" s="27"/>
      <c r="POR22" s="27"/>
      <c r="POS22" s="27"/>
      <c r="POT22" s="27"/>
      <c r="POU22" s="27"/>
      <c r="POV22" s="27"/>
      <c r="POW22" s="27"/>
      <c r="POX22" s="27"/>
      <c r="POY22" s="27"/>
      <c r="POZ22" s="27"/>
      <c r="PPA22" s="27"/>
      <c r="PPB22" s="27"/>
      <c r="PPC22" s="27"/>
      <c r="PPD22" s="27"/>
      <c r="PPE22" s="27"/>
      <c r="PPF22" s="27"/>
      <c r="PPG22" s="27"/>
      <c r="PPH22" s="27"/>
      <c r="PPI22" s="27"/>
      <c r="PPJ22" s="27"/>
      <c r="PPK22" s="27"/>
      <c r="PPL22" s="27"/>
      <c r="PPM22" s="27"/>
      <c r="PPN22" s="27"/>
      <c r="PPO22" s="27"/>
      <c r="PPP22" s="27"/>
      <c r="PPQ22" s="27"/>
      <c r="PPR22" s="27"/>
      <c r="PPS22" s="27"/>
      <c r="PPT22" s="27"/>
      <c r="PPU22" s="27"/>
      <c r="PPV22" s="27"/>
      <c r="PPW22" s="27"/>
      <c r="PPX22" s="27"/>
      <c r="PPY22" s="27"/>
      <c r="PPZ22" s="27"/>
      <c r="PQA22" s="27"/>
      <c r="PQB22" s="27"/>
      <c r="PQC22" s="27"/>
      <c r="PQD22" s="27"/>
      <c r="PQE22" s="27"/>
      <c r="PQF22" s="27"/>
      <c r="PQG22" s="27"/>
      <c r="PQH22" s="27"/>
      <c r="PQI22" s="27"/>
      <c r="PQJ22" s="27"/>
      <c r="PQK22" s="27"/>
      <c r="PQL22" s="27"/>
      <c r="PQM22" s="27"/>
      <c r="PQN22" s="27"/>
      <c r="PQO22" s="27"/>
      <c r="PQP22" s="27"/>
      <c r="PQQ22" s="27"/>
      <c r="PQR22" s="27"/>
      <c r="PQS22" s="27"/>
      <c r="PQT22" s="27"/>
      <c r="PQU22" s="27"/>
      <c r="PQV22" s="27"/>
      <c r="PQW22" s="27"/>
      <c r="PQX22" s="27"/>
      <c r="PQY22" s="27"/>
      <c r="PQZ22" s="27"/>
      <c r="PRA22" s="27"/>
      <c r="PRB22" s="27"/>
      <c r="PRC22" s="27"/>
      <c r="PRD22" s="27"/>
      <c r="PRE22" s="27"/>
      <c r="PRF22" s="27"/>
      <c r="PRG22" s="27"/>
      <c r="PRH22" s="27"/>
      <c r="PRI22" s="27"/>
      <c r="PRJ22" s="27"/>
      <c r="PRK22" s="27"/>
      <c r="PRL22" s="27"/>
      <c r="PRM22" s="27"/>
      <c r="PRN22" s="27"/>
      <c r="PRO22" s="27"/>
      <c r="PRP22" s="27"/>
      <c r="PRQ22" s="27"/>
      <c r="PRR22" s="27"/>
      <c r="PRS22" s="27"/>
      <c r="PRT22" s="27"/>
      <c r="PRU22" s="27"/>
      <c r="PRV22" s="27"/>
      <c r="PRW22" s="27"/>
      <c r="PRX22" s="27"/>
      <c r="PRY22" s="27"/>
      <c r="PRZ22" s="27"/>
      <c r="PSA22" s="27"/>
      <c r="PSB22" s="27"/>
      <c r="PSC22" s="27"/>
      <c r="PSD22" s="27"/>
      <c r="PSE22" s="27"/>
      <c r="PSF22" s="27"/>
      <c r="PSG22" s="27"/>
      <c r="PSH22" s="27"/>
      <c r="PSI22" s="27"/>
      <c r="PSJ22" s="27"/>
      <c r="PSK22" s="27"/>
      <c r="PSL22" s="27"/>
      <c r="PSM22" s="27"/>
      <c r="PSN22" s="27"/>
      <c r="PSO22" s="27"/>
      <c r="PSP22" s="27"/>
      <c r="PSQ22" s="27"/>
      <c r="PSR22" s="27"/>
      <c r="PSS22" s="27"/>
      <c r="PST22" s="27"/>
      <c r="PSU22" s="27"/>
      <c r="PSV22" s="27"/>
      <c r="PSW22" s="27"/>
      <c r="PSX22" s="27"/>
      <c r="PSY22" s="27"/>
      <c r="PSZ22" s="27"/>
      <c r="PTA22" s="27"/>
      <c r="PTB22" s="27"/>
      <c r="PTC22" s="27"/>
      <c r="PTD22" s="27"/>
      <c r="PTE22" s="27"/>
      <c r="PTF22" s="27"/>
      <c r="PTG22" s="27"/>
      <c r="PTH22" s="27"/>
      <c r="PTI22" s="27"/>
      <c r="PTJ22" s="27"/>
      <c r="PTK22" s="27"/>
      <c r="PTL22" s="27"/>
      <c r="PTM22" s="27"/>
      <c r="PTN22" s="27"/>
      <c r="PTO22" s="27"/>
      <c r="PTP22" s="27"/>
      <c r="PTQ22" s="27"/>
      <c r="PTR22" s="27"/>
      <c r="PTS22" s="27"/>
      <c r="PTT22" s="27"/>
      <c r="PTU22" s="27"/>
      <c r="PTV22" s="27"/>
      <c r="PTW22" s="27"/>
      <c r="PTX22" s="27"/>
      <c r="PTY22" s="27"/>
      <c r="PTZ22" s="27"/>
      <c r="PUA22" s="27"/>
      <c r="PUB22" s="27"/>
      <c r="PUC22" s="27"/>
      <c r="PUD22" s="27"/>
      <c r="PUE22" s="27"/>
      <c r="PUF22" s="27"/>
      <c r="PUG22" s="27"/>
      <c r="PUH22" s="27"/>
      <c r="PUI22" s="27"/>
      <c r="PUJ22" s="27"/>
      <c r="PUK22" s="27"/>
      <c r="PUL22" s="27"/>
      <c r="PUM22" s="27"/>
      <c r="PUN22" s="27"/>
      <c r="PUO22" s="27"/>
      <c r="PUP22" s="27"/>
      <c r="PUQ22" s="27"/>
      <c r="PUR22" s="27"/>
      <c r="PUS22" s="27"/>
      <c r="PUT22" s="27"/>
      <c r="PUU22" s="27"/>
      <c r="PUV22" s="27"/>
      <c r="PUW22" s="27"/>
      <c r="PUX22" s="27"/>
      <c r="PUY22" s="27"/>
      <c r="PUZ22" s="27"/>
      <c r="PVA22" s="27"/>
      <c r="PVB22" s="27"/>
      <c r="PVC22" s="27"/>
      <c r="PVD22" s="27"/>
      <c r="PVE22" s="27"/>
      <c r="PVF22" s="27"/>
      <c r="PVG22" s="27"/>
      <c r="PVH22" s="27"/>
      <c r="PVI22" s="27"/>
      <c r="PVJ22" s="27"/>
      <c r="PVK22" s="27"/>
      <c r="PVL22" s="27"/>
      <c r="PVM22" s="27"/>
      <c r="PVN22" s="27"/>
      <c r="PVO22" s="27"/>
      <c r="PVP22" s="27"/>
      <c r="PVQ22" s="27"/>
      <c r="PVR22" s="27"/>
      <c r="PVS22" s="27"/>
      <c r="PVT22" s="27"/>
      <c r="PVU22" s="27"/>
      <c r="PVV22" s="27"/>
      <c r="PVW22" s="27"/>
      <c r="PVX22" s="27"/>
      <c r="PVY22" s="27"/>
      <c r="PVZ22" s="27"/>
      <c r="PWA22" s="27"/>
      <c r="PWB22" s="27"/>
      <c r="PWC22" s="27"/>
      <c r="PWD22" s="27"/>
      <c r="PWE22" s="27"/>
      <c r="PWF22" s="27"/>
      <c r="PWG22" s="27"/>
      <c r="PWH22" s="27"/>
      <c r="PWI22" s="27"/>
      <c r="PWJ22" s="27"/>
      <c r="PWK22" s="27"/>
      <c r="PWL22" s="27"/>
      <c r="PWM22" s="27"/>
      <c r="PWN22" s="27"/>
      <c r="PWO22" s="27"/>
      <c r="PWP22" s="27"/>
      <c r="PWQ22" s="27"/>
      <c r="PWR22" s="27"/>
      <c r="PWS22" s="27"/>
      <c r="PWT22" s="27"/>
      <c r="PWU22" s="27"/>
      <c r="PWV22" s="27"/>
      <c r="PWW22" s="27"/>
      <c r="PWX22" s="27"/>
      <c r="PWY22" s="27"/>
      <c r="PWZ22" s="27"/>
      <c r="PXA22" s="27"/>
      <c r="PXB22" s="27"/>
      <c r="PXC22" s="27"/>
      <c r="PXD22" s="27"/>
      <c r="PXE22" s="27"/>
      <c r="PXF22" s="27"/>
      <c r="PXG22" s="27"/>
      <c r="PXH22" s="27"/>
      <c r="PXI22" s="27"/>
      <c r="PXJ22" s="27"/>
      <c r="PXK22" s="27"/>
      <c r="PXL22" s="27"/>
      <c r="PXM22" s="27"/>
      <c r="PXN22" s="27"/>
      <c r="PXO22" s="27"/>
      <c r="PXP22" s="27"/>
      <c r="PXQ22" s="27"/>
      <c r="PXR22" s="27"/>
      <c r="PXS22" s="27"/>
      <c r="PXT22" s="27"/>
      <c r="PXU22" s="27"/>
      <c r="PXV22" s="27"/>
      <c r="PXW22" s="27"/>
      <c r="PXX22" s="27"/>
      <c r="PXY22" s="27"/>
      <c r="PXZ22" s="27"/>
      <c r="PYA22" s="27"/>
      <c r="PYB22" s="27"/>
      <c r="PYC22" s="27"/>
      <c r="PYD22" s="27"/>
      <c r="PYE22" s="27"/>
      <c r="PYF22" s="27"/>
      <c r="PYG22" s="27"/>
      <c r="PYH22" s="27"/>
      <c r="PYI22" s="27"/>
      <c r="PYJ22" s="27"/>
      <c r="PYK22" s="27"/>
      <c r="PYL22" s="27"/>
      <c r="PYM22" s="27"/>
      <c r="PYN22" s="27"/>
      <c r="PYO22" s="27"/>
      <c r="PYP22" s="27"/>
      <c r="PYQ22" s="27"/>
      <c r="PYR22" s="27"/>
      <c r="PYS22" s="27"/>
      <c r="PYT22" s="27"/>
      <c r="PYU22" s="27"/>
      <c r="PYV22" s="27"/>
      <c r="PYW22" s="27"/>
      <c r="PYX22" s="27"/>
      <c r="PYY22" s="27"/>
      <c r="PYZ22" s="27"/>
      <c r="PZA22" s="27"/>
      <c r="PZB22" s="27"/>
      <c r="PZC22" s="27"/>
      <c r="PZD22" s="27"/>
      <c r="PZE22" s="27"/>
      <c r="PZF22" s="27"/>
      <c r="PZG22" s="27"/>
      <c r="PZH22" s="27"/>
      <c r="PZI22" s="27"/>
      <c r="PZJ22" s="27"/>
      <c r="PZK22" s="27"/>
      <c r="PZL22" s="27"/>
      <c r="PZM22" s="27"/>
      <c r="PZN22" s="27"/>
      <c r="PZO22" s="27"/>
      <c r="PZP22" s="27"/>
      <c r="PZQ22" s="27"/>
      <c r="PZR22" s="27"/>
      <c r="PZS22" s="27"/>
      <c r="PZT22" s="27"/>
      <c r="PZU22" s="27"/>
      <c r="PZV22" s="27"/>
      <c r="PZW22" s="27"/>
      <c r="PZX22" s="27"/>
      <c r="PZY22" s="27"/>
      <c r="PZZ22" s="27"/>
      <c r="QAA22" s="27"/>
      <c r="QAB22" s="27"/>
      <c r="QAC22" s="27"/>
      <c r="QAD22" s="27"/>
      <c r="QAE22" s="27"/>
      <c r="QAF22" s="27"/>
      <c r="QAG22" s="27"/>
      <c r="QAH22" s="27"/>
      <c r="QAI22" s="27"/>
      <c r="QAJ22" s="27"/>
      <c r="QAK22" s="27"/>
      <c r="QAL22" s="27"/>
      <c r="QAM22" s="27"/>
      <c r="QAN22" s="27"/>
      <c r="QAO22" s="27"/>
      <c r="QAP22" s="27"/>
      <c r="QAQ22" s="27"/>
      <c r="QAR22" s="27"/>
      <c r="QAS22" s="27"/>
      <c r="QAT22" s="27"/>
      <c r="QAU22" s="27"/>
      <c r="QAV22" s="27"/>
      <c r="QAW22" s="27"/>
      <c r="QAX22" s="27"/>
      <c r="QAY22" s="27"/>
      <c r="QAZ22" s="27"/>
      <c r="QBA22" s="27"/>
      <c r="QBB22" s="27"/>
      <c r="QBC22" s="27"/>
      <c r="QBD22" s="27"/>
      <c r="QBE22" s="27"/>
      <c r="QBF22" s="27"/>
      <c r="QBG22" s="27"/>
      <c r="QBH22" s="27"/>
      <c r="QBI22" s="27"/>
      <c r="QBJ22" s="27"/>
      <c r="QBK22" s="27"/>
      <c r="QBL22" s="27"/>
      <c r="QBM22" s="27"/>
      <c r="QBN22" s="27"/>
      <c r="QBO22" s="27"/>
      <c r="QBP22" s="27"/>
      <c r="QBQ22" s="27"/>
      <c r="QBR22" s="27"/>
      <c r="QBS22" s="27"/>
      <c r="QBT22" s="27"/>
      <c r="QBU22" s="27"/>
      <c r="QBV22" s="27"/>
      <c r="QBW22" s="27"/>
      <c r="QBX22" s="27"/>
      <c r="QBY22" s="27"/>
      <c r="QBZ22" s="27"/>
      <c r="QCA22" s="27"/>
      <c r="QCB22" s="27"/>
      <c r="QCC22" s="27"/>
      <c r="QCD22" s="27"/>
      <c r="QCE22" s="27"/>
      <c r="QCF22" s="27"/>
      <c r="QCG22" s="27"/>
      <c r="QCH22" s="27"/>
      <c r="QCI22" s="27"/>
      <c r="QCJ22" s="27"/>
      <c r="QCK22" s="27"/>
      <c r="QCL22" s="27"/>
      <c r="QCM22" s="27"/>
      <c r="QCN22" s="27"/>
      <c r="QCO22" s="27"/>
      <c r="QCP22" s="27"/>
      <c r="QCQ22" s="27"/>
      <c r="QCR22" s="27"/>
      <c r="QCS22" s="27"/>
      <c r="QCT22" s="27"/>
      <c r="QCU22" s="27"/>
      <c r="QCV22" s="27"/>
      <c r="QCW22" s="27"/>
      <c r="QCX22" s="27"/>
      <c r="QCY22" s="27"/>
      <c r="QCZ22" s="27"/>
      <c r="QDA22" s="27"/>
      <c r="QDB22" s="27"/>
      <c r="QDC22" s="27"/>
      <c r="QDD22" s="27"/>
      <c r="QDE22" s="27"/>
      <c r="QDF22" s="27"/>
      <c r="QDG22" s="27"/>
      <c r="QDH22" s="27"/>
      <c r="QDI22" s="27"/>
      <c r="QDJ22" s="27"/>
      <c r="QDK22" s="27"/>
      <c r="QDL22" s="27"/>
      <c r="QDM22" s="27"/>
      <c r="QDN22" s="27"/>
      <c r="QDO22" s="27"/>
      <c r="QDP22" s="27"/>
      <c r="QDQ22" s="27"/>
      <c r="QDR22" s="27"/>
      <c r="QDS22" s="27"/>
      <c r="QDT22" s="27"/>
      <c r="QDU22" s="27"/>
      <c r="QDV22" s="27"/>
      <c r="QDW22" s="27"/>
      <c r="QDX22" s="27"/>
      <c r="QDY22" s="27"/>
      <c r="QDZ22" s="27"/>
      <c r="QEA22" s="27"/>
      <c r="QEB22" s="27"/>
      <c r="QEC22" s="27"/>
      <c r="QED22" s="27"/>
      <c r="QEE22" s="27"/>
      <c r="QEF22" s="27"/>
      <c r="QEG22" s="27"/>
      <c r="QEH22" s="27"/>
      <c r="QEI22" s="27"/>
      <c r="QEJ22" s="27"/>
      <c r="QEK22" s="27"/>
      <c r="QEL22" s="27"/>
      <c r="QEM22" s="27"/>
      <c r="QEN22" s="27"/>
      <c r="QEO22" s="27"/>
      <c r="QEP22" s="27"/>
      <c r="QEQ22" s="27"/>
      <c r="QER22" s="27"/>
      <c r="QES22" s="27"/>
      <c r="QET22" s="27"/>
      <c r="QEU22" s="27"/>
      <c r="QEV22" s="27"/>
      <c r="QEW22" s="27"/>
      <c r="QEX22" s="27"/>
      <c r="QEY22" s="27"/>
      <c r="QEZ22" s="27"/>
      <c r="QFA22" s="27"/>
      <c r="QFB22" s="27"/>
      <c r="QFC22" s="27"/>
      <c r="QFD22" s="27"/>
      <c r="QFE22" s="27"/>
      <c r="QFF22" s="27"/>
      <c r="QFG22" s="27"/>
      <c r="QFH22" s="27"/>
      <c r="QFI22" s="27"/>
      <c r="QFJ22" s="27"/>
      <c r="QFK22" s="27"/>
      <c r="QFL22" s="27"/>
      <c r="QFM22" s="27"/>
      <c r="QFN22" s="27"/>
      <c r="QFO22" s="27"/>
      <c r="QFP22" s="27"/>
      <c r="QFQ22" s="27"/>
      <c r="QFR22" s="27"/>
      <c r="QFS22" s="27"/>
      <c r="QFT22" s="27"/>
      <c r="QFU22" s="27"/>
      <c r="QFV22" s="27"/>
      <c r="QFW22" s="27"/>
      <c r="QFX22" s="27"/>
      <c r="QFY22" s="27"/>
      <c r="QFZ22" s="27"/>
      <c r="QGA22" s="27"/>
      <c r="QGB22" s="27"/>
      <c r="QGC22" s="27"/>
      <c r="QGD22" s="27"/>
      <c r="QGE22" s="27"/>
      <c r="QGF22" s="27"/>
      <c r="QGG22" s="27"/>
      <c r="QGH22" s="27"/>
      <c r="QGI22" s="27"/>
      <c r="QGJ22" s="27"/>
      <c r="QGK22" s="27"/>
      <c r="QGL22" s="27"/>
      <c r="QGM22" s="27"/>
      <c r="QGN22" s="27"/>
      <c r="QGO22" s="27"/>
      <c r="QGP22" s="27"/>
      <c r="QGQ22" s="27"/>
      <c r="QGR22" s="27"/>
      <c r="QGS22" s="27"/>
      <c r="QGT22" s="27"/>
      <c r="QGU22" s="27"/>
      <c r="QGV22" s="27"/>
      <c r="QGW22" s="27"/>
      <c r="QGX22" s="27"/>
      <c r="QGY22" s="27"/>
      <c r="QGZ22" s="27"/>
      <c r="QHA22" s="27"/>
      <c r="QHB22" s="27"/>
      <c r="QHC22" s="27"/>
      <c r="QHD22" s="27"/>
      <c r="QHE22" s="27"/>
      <c r="QHF22" s="27"/>
      <c r="QHG22" s="27"/>
      <c r="QHH22" s="27"/>
      <c r="QHI22" s="27"/>
      <c r="QHJ22" s="27"/>
      <c r="QHK22" s="27"/>
      <c r="QHL22" s="27"/>
      <c r="QHM22" s="27"/>
      <c r="QHN22" s="27"/>
      <c r="QHO22" s="27"/>
      <c r="QHP22" s="27"/>
      <c r="QHQ22" s="27"/>
      <c r="QHR22" s="27"/>
      <c r="QHS22" s="27"/>
      <c r="QHT22" s="27"/>
      <c r="QHU22" s="27"/>
      <c r="QHV22" s="27"/>
      <c r="QHW22" s="27"/>
      <c r="QHX22" s="27"/>
      <c r="QHY22" s="27"/>
      <c r="QHZ22" s="27"/>
      <c r="QIA22" s="27"/>
      <c r="QIB22" s="27"/>
      <c r="QIC22" s="27"/>
      <c r="QID22" s="27"/>
      <c r="QIE22" s="27"/>
      <c r="QIF22" s="27"/>
      <c r="QIG22" s="27"/>
      <c r="QIH22" s="27"/>
      <c r="QII22" s="27"/>
      <c r="QIJ22" s="27"/>
      <c r="QIK22" s="27"/>
      <c r="QIL22" s="27"/>
      <c r="QIM22" s="27"/>
      <c r="QIN22" s="27"/>
      <c r="QIO22" s="27"/>
      <c r="QIP22" s="27"/>
      <c r="QIQ22" s="27"/>
      <c r="QIR22" s="27"/>
      <c r="QIS22" s="27"/>
      <c r="QIT22" s="27"/>
      <c r="QIU22" s="27"/>
      <c r="QIV22" s="27"/>
      <c r="QIW22" s="27"/>
      <c r="QIX22" s="27"/>
      <c r="QIY22" s="27"/>
      <c r="QIZ22" s="27"/>
      <c r="QJA22" s="27"/>
      <c r="QJB22" s="27"/>
      <c r="QJC22" s="27"/>
      <c r="QJD22" s="27"/>
      <c r="QJE22" s="27"/>
      <c r="QJF22" s="27"/>
      <c r="QJG22" s="27"/>
      <c r="QJH22" s="27"/>
      <c r="QJI22" s="27"/>
      <c r="QJJ22" s="27"/>
      <c r="QJK22" s="27"/>
      <c r="QJL22" s="27"/>
      <c r="QJM22" s="27"/>
      <c r="QJN22" s="27"/>
      <c r="QJO22" s="27"/>
      <c r="QJP22" s="27"/>
      <c r="QJQ22" s="27"/>
      <c r="QJR22" s="27"/>
      <c r="QJS22" s="27"/>
      <c r="QJT22" s="27"/>
      <c r="QJU22" s="27"/>
      <c r="QJV22" s="27"/>
      <c r="QJW22" s="27"/>
      <c r="QJX22" s="27"/>
      <c r="QJY22" s="27"/>
      <c r="QJZ22" s="27"/>
      <c r="QKA22" s="27"/>
      <c r="QKB22" s="27"/>
      <c r="QKC22" s="27"/>
      <c r="QKD22" s="27"/>
      <c r="QKE22" s="27"/>
      <c r="QKF22" s="27"/>
      <c r="QKG22" s="27"/>
      <c r="QKH22" s="27"/>
      <c r="QKI22" s="27"/>
      <c r="QKJ22" s="27"/>
      <c r="QKK22" s="27"/>
      <c r="QKL22" s="27"/>
      <c r="QKM22" s="27"/>
      <c r="QKN22" s="27"/>
      <c r="QKO22" s="27"/>
      <c r="QKP22" s="27"/>
      <c r="QKQ22" s="27"/>
      <c r="QKR22" s="27"/>
      <c r="QKS22" s="27"/>
      <c r="QKT22" s="27"/>
      <c r="QKU22" s="27"/>
      <c r="QKV22" s="27"/>
      <c r="QKW22" s="27"/>
      <c r="QKX22" s="27"/>
      <c r="QKY22" s="27"/>
      <c r="QKZ22" s="27"/>
      <c r="QLA22" s="27"/>
      <c r="QLB22" s="27"/>
      <c r="QLC22" s="27"/>
      <c r="QLD22" s="27"/>
      <c r="QLE22" s="27"/>
      <c r="QLF22" s="27"/>
      <c r="QLG22" s="27"/>
      <c r="QLH22" s="27"/>
      <c r="QLI22" s="27"/>
      <c r="QLJ22" s="27"/>
      <c r="QLK22" s="27"/>
      <c r="QLL22" s="27"/>
      <c r="QLM22" s="27"/>
      <c r="QLN22" s="27"/>
      <c r="QLO22" s="27"/>
      <c r="QLP22" s="27"/>
      <c r="QLQ22" s="27"/>
      <c r="QLR22" s="27"/>
      <c r="QLS22" s="27"/>
      <c r="QLT22" s="27"/>
      <c r="QLU22" s="27"/>
      <c r="QLV22" s="27"/>
      <c r="QLW22" s="27"/>
      <c r="QLX22" s="27"/>
      <c r="QLY22" s="27"/>
      <c r="QLZ22" s="27"/>
      <c r="QMA22" s="27"/>
      <c r="QMB22" s="27"/>
      <c r="QMC22" s="27"/>
      <c r="QMD22" s="27"/>
      <c r="QME22" s="27"/>
      <c r="QMF22" s="27"/>
      <c r="QMG22" s="27"/>
      <c r="QMH22" s="27"/>
      <c r="QMI22" s="27"/>
      <c r="QMJ22" s="27"/>
      <c r="QMK22" s="27"/>
      <c r="QML22" s="27"/>
      <c r="QMM22" s="27"/>
      <c r="QMN22" s="27"/>
      <c r="QMO22" s="27"/>
      <c r="QMP22" s="27"/>
      <c r="QMQ22" s="27"/>
      <c r="QMR22" s="27"/>
      <c r="QMS22" s="27"/>
      <c r="QMT22" s="27"/>
      <c r="QMU22" s="27"/>
      <c r="QMV22" s="27"/>
      <c r="QMW22" s="27"/>
      <c r="QMX22" s="27"/>
      <c r="QMY22" s="27"/>
      <c r="QMZ22" s="27"/>
      <c r="QNA22" s="27"/>
      <c r="QNB22" s="27"/>
      <c r="QNC22" s="27"/>
      <c r="QND22" s="27"/>
      <c r="QNE22" s="27"/>
      <c r="QNF22" s="27"/>
      <c r="QNG22" s="27"/>
      <c r="QNH22" s="27"/>
      <c r="QNI22" s="27"/>
      <c r="QNJ22" s="27"/>
      <c r="QNK22" s="27"/>
      <c r="QNL22" s="27"/>
      <c r="QNM22" s="27"/>
      <c r="QNN22" s="27"/>
      <c r="QNO22" s="27"/>
      <c r="QNP22" s="27"/>
      <c r="QNQ22" s="27"/>
      <c r="QNR22" s="27"/>
      <c r="QNS22" s="27"/>
      <c r="QNT22" s="27"/>
      <c r="QNU22" s="27"/>
      <c r="QNV22" s="27"/>
      <c r="QNW22" s="27"/>
      <c r="QNX22" s="27"/>
      <c r="QNY22" s="27"/>
      <c r="QNZ22" s="27"/>
      <c r="QOA22" s="27"/>
      <c r="QOB22" s="27"/>
      <c r="QOC22" s="27"/>
      <c r="QOD22" s="27"/>
      <c r="QOE22" s="27"/>
      <c r="QOF22" s="27"/>
      <c r="QOG22" s="27"/>
      <c r="QOH22" s="27"/>
      <c r="QOI22" s="27"/>
      <c r="QOJ22" s="27"/>
      <c r="QOK22" s="27"/>
      <c r="QOL22" s="27"/>
      <c r="QOM22" s="27"/>
      <c r="QON22" s="27"/>
      <c r="QOO22" s="27"/>
      <c r="QOP22" s="27"/>
      <c r="QOQ22" s="27"/>
      <c r="QOR22" s="27"/>
      <c r="QOS22" s="27"/>
      <c r="QOT22" s="27"/>
      <c r="QOU22" s="27"/>
      <c r="QOV22" s="27"/>
      <c r="QOW22" s="27"/>
      <c r="QOX22" s="27"/>
      <c r="QOY22" s="27"/>
      <c r="QOZ22" s="27"/>
      <c r="QPA22" s="27"/>
      <c r="QPB22" s="27"/>
      <c r="QPC22" s="27"/>
      <c r="QPD22" s="27"/>
      <c r="QPE22" s="27"/>
      <c r="QPF22" s="27"/>
      <c r="QPG22" s="27"/>
      <c r="QPH22" s="27"/>
      <c r="QPI22" s="27"/>
      <c r="QPJ22" s="27"/>
      <c r="QPK22" s="27"/>
      <c r="QPL22" s="27"/>
      <c r="QPM22" s="27"/>
      <c r="QPN22" s="27"/>
      <c r="QPO22" s="27"/>
      <c r="QPP22" s="27"/>
      <c r="QPQ22" s="27"/>
      <c r="QPR22" s="27"/>
      <c r="QPS22" s="27"/>
      <c r="QPT22" s="27"/>
      <c r="QPU22" s="27"/>
      <c r="QPV22" s="27"/>
      <c r="QPW22" s="27"/>
      <c r="QPX22" s="27"/>
      <c r="QPY22" s="27"/>
      <c r="QPZ22" s="27"/>
      <c r="QQA22" s="27"/>
      <c r="QQB22" s="27"/>
      <c r="QQC22" s="27"/>
      <c r="QQD22" s="27"/>
      <c r="QQE22" s="27"/>
      <c r="QQF22" s="27"/>
      <c r="QQG22" s="27"/>
      <c r="QQH22" s="27"/>
      <c r="QQI22" s="27"/>
      <c r="QQJ22" s="27"/>
      <c r="QQK22" s="27"/>
      <c r="QQL22" s="27"/>
      <c r="QQM22" s="27"/>
      <c r="QQN22" s="27"/>
      <c r="QQO22" s="27"/>
      <c r="QQP22" s="27"/>
      <c r="QQQ22" s="27"/>
      <c r="QQR22" s="27"/>
      <c r="QQS22" s="27"/>
      <c r="QQT22" s="27"/>
      <c r="QQU22" s="27"/>
      <c r="QQV22" s="27"/>
      <c r="QQW22" s="27"/>
      <c r="QQX22" s="27"/>
      <c r="QQY22" s="27"/>
      <c r="QQZ22" s="27"/>
      <c r="QRA22" s="27"/>
      <c r="QRB22" s="27"/>
      <c r="QRC22" s="27"/>
      <c r="QRD22" s="27"/>
      <c r="QRE22" s="27"/>
      <c r="QRF22" s="27"/>
      <c r="QRG22" s="27"/>
      <c r="QRH22" s="27"/>
      <c r="QRI22" s="27"/>
      <c r="QRJ22" s="27"/>
      <c r="QRK22" s="27"/>
      <c r="QRL22" s="27"/>
      <c r="QRM22" s="27"/>
      <c r="QRN22" s="27"/>
      <c r="QRO22" s="27"/>
      <c r="QRP22" s="27"/>
      <c r="QRQ22" s="27"/>
      <c r="QRR22" s="27"/>
      <c r="QRS22" s="27"/>
      <c r="QRT22" s="27"/>
      <c r="QRU22" s="27"/>
      <c r="QRV22" s="27"/>
      <c r="QRW22" s="27"/>
      <c r="QRX22" s="27"/>
      <c r="QRY22" s="27"/>
      <c r="QRZ22" s="27"/>
      <c r="QSA22" s="27"/>
      <c r="QSB22" s="27"/>
      <c r="QSC22" s="27"/>
      <c r="QSD22" s="27"/>
      <c r="QSE22" s="27"/>
      <c r="QSF22" s="27"/>
      <c r="QSG22" s="27"/>
      <c r="QSH22" s="27"/>
      <c r="QSI22" s="27"/>
      <c r="QSJ22" s="27"/>
      <c r="QSK22" s="27"/>
      <c r="QSL22" s="27"/>
      <c r="QSM22" s="27"/>
      <c r="QSN22" s="27"/>
      <c r="QSO22" s="27"/>
      <c r="QSP22" s="27"/>
      <c r="QSQ22" s="27"/>
      <c r="QSR22" s="27"/>
      <c r="QSS22" s="27"/>
      <c r="QST22" s="27"/>
      <c r="QSU22" s="27"/>
      <c r="QSV22" s="27"/>
      <c r="QSW22" s="27"/>
      <c r="QSX22" s="27"/>
      <c r="QSY22" s="27"/>
      <c r="QSZ22" s="27"/>
      <c r="QTA22" s="27"/>
      <c r="QTB22" s="27"/>
      <c r="QTC22" s="27"/>
      <c r="QTD22" s="27"/>
      <c r="QTE22" s="27"/>
      <c r="QTF22" s="27"/>
      <c r="QTG22" s="27"/>
      <c r="QTH22" s="27"/>
      <c r="QTI22" s="27"/>
      <c r="QTJ22" s="27"/>
      <c r="QTK22" s="27"/>
      <c r="QTL22" s="27"/>
      <c r="QTM22" s="27"/>
      <c r="QTN22" s="27"/>
      <c r="QTO22" s="27"/>
      <c r="QTP22" s="27"/>
      <c r="QTQ22" s="27"/>
      <c r="QTR22" s="27"/>
      <c r="QTS22" s="27"/>
      <c r="QTT22" s="27"/>
      <c r="QTU22" s="27"/>
      <c r="QTV22" s="27"/>
      <c r="QTW22" s="27"/>
      <c r="QTX22" s="27"/>
      <c r="QTY22" s="27"/>
      <c r="QTZ22" s="27"/>
      <c r="QUA22" s="27"/>
      <c r="QUB22" s="27"/>
      <c r="QUC22" s="27"/>
      <c r="QUD22" s="27"/>
      <c r="QUE22" s="27"/>
      <c r="QUF22" s="27"/>
      <c r="QUG22" s="27"/>
      <c r="QUH22" s="27"/>
      <c r="QUI22" s="27"/>
      <c r="QUJ22" s="27"/>
      <c r="QUK22" s="27"/>
      <c r="QUL22" s="27"/>
      <c r="QUM22" s="27"/>
      <c r="QUN22" s="27"/>
      <c r="QUO22" s="27"/>
      <c r="QUP22" s="27"/>
      <c r="QUQ22" s="27"/>
      <c r="QUR22" s="27"/>
      <c r="QUS22" s="27"/>
      <c r="QUT22" s="27"/>
      <c r="QUU22" s="27"/>
      <c r="QUV22" s="27"/>
      <c r="QUW22" s="27"/>
      <c r="QUX22" s="27"/>
      <c r="QUY22" s="27"/>
      <c r="QUZ22" s="27"/>
      <c r="QVA22" s="27"/>
      <c r="QVB22" s="27"/>
      <c r="QVC22" s="27"/>
      <c r="QVD22" s="27"/>
      <c r="QVE22" s="27"/>
      <c r="QVF22" s="27"/>
      <c r="QVG22" s="27"/>
      <c r="QVH22" s="27"/>
      <c r="QVI22" s="27"/>
      <c r="QVJ22" s="27"/>
      <c r="QVK22" s="27"/>
      <c r="QVL22" s="27"/>
      <c r="QVM22" s="27"/>
      <c r="QVN22" s="27"/>
      <c r="QVO22" s="27"/>
      <c r="QVP22" s="27"/>
      <c r="QVQ22" s="27"/>
      <c r="QVR22" s="27"/>
      <c r="QVS22" s="27"/>
      <c r="QVT22" s="27"/>
      <c r="QVU22" s="27"/>
      <c r="QVV22" s="27"/>
      <c r="QVW22" s="27"/>
      <c r="QVX22" s="27"/>
      <c r="QVY22" s="27"/>
      <c r="QVZ22" s="27"/>
      <c r="QWA22" s="27"/>
      <c r="QWB22" s="27"/>
      <c r="QWC22" s="27"/>
      <c r="QWD22" s="27"/>
      <c r="QWE22" s="27"/>
      <c r="QWF22" s="27"/>
      <c r="QWG22" s="27"/>
      <c r="QWH22" s="27"/>
      <c r="QWI22" s="27"/>
      <c r="QWJ22" s="27"/>
      <c r="QWK22" s="27"/>
      <c r="QWL22" s="27"/>
      <c r="QWM22" s="27"/>
      <c r="QWN22" s="27"/>
      <c r="QWO22" s="27"/>
      <c r="QWP22" s="27"/>
      <c r="QWQ22" s="27"/>
      <c r="QWR22" s="27"/>
      <c r="QWS22" s="27"/>
      <c r="QWT22" s="27"/>
      <c r="QWU22" s="27"/>
      <c r="QWV22" s="27"/>
      <c r="QWW22" s="27"/>
      <c r="QWX22" s="27"/>
      <c r="QWY22" s="27"/>
      <c r="QWZ22" s="27"/>
      <c r="QXA22" s="27"/>
      <c r="QXB22" s="27"/>
      <c r="QXC22" s="27"/>
      <c r="QXD22" s="27"/>
      <c r="QXE22" s="27"/>
      <c r="QXF22" s="27"/>
      <c r="QXG22" s="27"/>
      <c r="QXH22" s="27"/>
      <c r="QXI22" s="27"/>
      <c r="QXJ22" s="27"/>
      <c r="QXK22" s="27"/>
      <c r="QXL22" s="27"/>
      <c r="QXM22" s="27"/>
      <c r="QXN22" s="27"/>
      <c r="QXO22" s="27"/>
      <c r="QXP22" s="27"/>
      <c r="QXQ22" s="27"/>
      <c r="QXR22" s="27"/>
      <c r="QXS22" s="27"/>
      <c r="QXT22" s="27"/>
      <c r="QXU22" s="27"/>
      <c r="QXV22" s="27"/>
      <c r="QXW22" s="27"/>
      <c r="QXX22" s="27"/>
      <c r="QXY22" s="27"/>
      <c r="QXZ22" s="27"/>
      <c r="QYA22" s="27"/>
      <c r="QYB22" s="27"/>
      <c r="QYC22" s="27"/>
      <c r="QYD22" s="27"/>
      <c r="QYE22" s="27"/>
      <c r="QYF22" s="27"/>
      <c r="QYG22" s="27"/>
      <c r="QYH22" s="27"/>
      <c r="QYI22" s="27"/>
      <c r="QYJ22" s="27"/>
      <c r="QYK22" s="27"/>
      <c r="QYL22" s="27"/>
      <c r="QYM22" s="27"/>
      <c r="QYN22" s="27"/>
      <c r="QYO22" s="27"/>
      <c r="QYP22" s="27"/>
      <c r="QYQ22" s="27"/>
      <c r="QYR22" s="27"/>
      <c r="QYS22" s="27"/>
      <c r="QYT22" s="27"/>
      <c r="QYU22" s="27"/>
      <c r="QYV22" s="27"/>
      <c r="QYW22" s="27"/>
      <c r="QYX22" s="27"/>
      <c r="QYY22" s="27"/>
      <c r="QYZ22" s="27"/>
      <c r="QZA22" s="27"/>
      <c r="QZB22" s="27"/>
      <c r="QZC22" s="27"/>
      <c r="QZD22" s="27"/>
      <c r="QZE22" s="27"/>
      <c r="QZF22" s="27"/>
      <c r="QZG22" s="27"/>
      <c r="QZH22" s="27"/>
      <c r="QZI22" s="27"/>
      <c r="QZJ22" s="27"/>
      <c r="QZK22" s="27"/>
      <c r="QZL22" s="27"/>
      <c r="QZM22" s="27"/>
      <c r="QZN22" s="27"/>
      <c r="QZO22" s="27"/>
      <c r="QZP22" s="27"/>
      <c r="QZQ22" s="27"/>
      <c r="QZR22" s="27"/>
      <c r="QZS22" s="27"/>
      <c r="QZT22" s="27"/>
      <c r="QZU22" s="27"/>
      <c r="QZV22" s="27"/>
      <c r="QZW22" s="27"/>
      <c r="QZX22" s="27"/>
      <c r="QZY22" s="27"/>
      <c r="QZZ22" s="27"/>
      <c r="RAA22" s="27"/>
      <c r="RAB22" s="27"/>
      <c r="RAC22" s="27"/>
      <c r="RAD22" s="27"/>
      <c r="RAE22" s="27"/>
      <c r="RAF22" s="27"/>
      <c r="RAG22" s="27"/>
      <c r="RAH22" s="27"/>
      <c r="RAI22" s="27"/>
      <c r="RAJ22" s="27"/>
      <c r="RAK22" s="27"/>
      <c r="RAL22" s="27"/>
      <c r="RAM22" s="27"/>
      <c r="RAN22" s="27"/>
      <c r="RAO22" s="27"/>
      <c r="RAP22" s="27"/>
      <c r="RAQ22" s="27"/>
      <c r="RAR22" s="27"/>
      <c r="RAS22" s="27"/>
      <c r="RAT22" s="27"/>
      <c r="RAU22" s="27"/>
      <c r="RAV22" s="27"/>
      <c r="RAW22" s="27"/>
      <c r="RAX22" s="27"/>
      <c r="RAY22" s="27"/>
      <c r="RAZ22" s="27"/>
      <c r="RBA22" s="27"/>
      <c r="RBB22" s="27"/>
      <c r="RBC22" s="27"/>
      <c r="RBD22" s="27"/>
      <c r="RBE22" s="27"/>
      <c r="RBF22" s="27"/>
      <c r="RBG22" s="27"/>
      <c r="RBH22" s="27"/>
      <c r="RBI22" s="27"/>
      <c r="RBJ22" s="27"/>
      <c r="RBK22" s="27"/>
      <c r="RBL22" s="27"/>
      <c r="RBM22" s="27"/>
      <c r="RBN22" s="27"/>
      <c r="RBO22" s="27"/>
      <c r="RBP22" s="27"/>
      <c r="RBQ22" s="27"/>
      <c r="RBR22" s="27"/>
      <c r="RBS22" s="27"/>
      <c r="RBT22" s="27"/>
      <c r="RBU22" s="27"/>
      <c r="RBV22" s="27"/>
      <c r="RBW22" s="27"/>
      <c r="RBX22" s="27"/>
      <c r="RBY22" s="27"/>
      <c r="RBZ22" s="27"/>
      <c r="RCA22" s="27"/>
      <c r="RCB22" s="27"/>
      <c r="RCC22" s="27"/>
      <c r="RCD22" s="27"/>
      <c r="RCE22" s="27"/>
      <c r="RCF22" s="27"/>
      <c r="RCG22" s="27"/>
      <c r="RCH22" s="27"/>
      <c r="RCI22" s="27"/>
      <c r="RCJ22" s="27"/>
      <c r="RCK22" s="27"/>
      <c r="RCL22" s="27"/>
      <c r="RCM22" s="27"/>
      <c r="RCN22" s="27"/>
      <c r="RCO22" s="27"/>
      <c r="RCP22" s="27"/>
      <c r="RCQ22" s="27"/>
      <c r="RCR22" s="27"/>
      <c r="RCS22" s="27"/>
      <c r="RCT22" s="27"/>
      <c r="RCU22" s="27"/>
      <c r="RCV22" s="27"/>
      <c r="RCW22" s="27"/>
      <c r="RCX22" s="27"/>
      <c r="RCY22" s="27"/>
      <c r="RCZ22" s="27"/>
      <c r="RDA22" s="27"/>
      <c r="RDB22" s="27"/>
      <c r="RDC22" s="27"/>
      <c r="RDD22" s="27"/>
      <c r="RDE22" s="27"/>
      <c r="RDF22" s="27"/>
      <c r="RDG22" s="27"/>
      <c r="RDH22" s="27"/>
      <c r="RDI22" s="27"/>
      <c r="RDJ22" s="27"/>
      <c r="RDK22" s="27"/>
      <c r="RDL22" s="27"/>
      <c r="RDM22" s="27"/>
      <c r="RDN22" s="27"/>
      <c r="RDO22" s="27"/>
      <c r="RDP22" s="27"/>
      <c r="RDQ22" s="27"/>
      <c r="RDR22" s="27"/>
      <c r="RDS22" s="27"/>
      <c r="RDT22" s="27"/>
      <c r="RDU22" s="27"/>
      <c r="RDV22" s="27"/>
      <c r="RDW22" s="27"/>
      <c r="RDX22" s="27"/>
      <c r="RDY22" s="27"/>
      <c r="RDZ22" s="27"/>
      <c r="REA22" s="27"/>
      <c r="REB22" s="27"/>
      <c r="REC22" s="27"/>
      <c r="RED22" s="27"/>
      <c r="REE22" s="27"/>
      <c r="REF22" s="27"/>
      <c r="REG22" s="27"/>
      <c r="REH22" s="27"/>
      <c r="REI22" s="27"/>
      <c r="REJ22" s="27"/>
      <c r="REK22" s="27"/>
      <c r="REL22" s="27"/>
      <c r="REM22" s="27"/>
      <c r="REN22" s="27"/>
      <c r="REO22" s="27"/>
      <c r="REP22" s="27"/>
      <c r="REQ22" s="27"/>
      <c r="RER22" s="27"/>
      <c r="RES22" s="27"/>
      <c r="RET22" s="27"/>
      <c r="REU22" s="27"/>
      <c r="REV22" s="27"/>
      <c r="REW22" s="27"/>
      <c r="REX22" s="27"/>
      <c r="REY22" s="27"/>
      <c r="REZ22" s="27"/>
      <c r="RFA22" s="27"/>
      <c r="RFB22" s="27"/>
      <c r="RFC22" s="27"/>
      <c r="RFD22" s="27"/>
      <c r="RFE22" s="27"/>
      <c r="RFF22" s="27"/>
      <c r="RFG22" s="27"/>
      <c r="RFH22" s="27"/>
      <c r="RFI22" s="27"/>
      <c r="RFJ22" s="27"/>
      <c r="RFK22" s="27"/>
      <c r="RFL22" s="27"/>
      <c r="RFM22" s="27"/>
      <c r="RFN22" s="27"/>
      <c r="RFO22" s="27"/>
      <c r="RFP22" s="27"/>
      <c r="RFQ22" s="27"/>
      <c r="RFR22" s="27"/>
      <c r="RFS22" s="27"/>
      <c r="RFT22" s="27"/>
      <c r="RFU22" s="27"/>
      <c r="RFV22" s="27"/>
      <c r="RFW22" s="27"/>
      <c r="RFX22" s="27"/>
      <c r="RFY22" s="27"/>
      <c r="RFZ22" s="27"/>
      <c r="RGA22" s="27"/>
      <c r="RGB22" s="27"/>
      <c r="RGC22" s="27"/>
      <c r="RGD22" s="27"/>
      <c r="RGE22" s="27"/>
      <c r="RGF22" s="27"/>
      <c r="RGG22" s="27"/>
      <c r="RGH22" s="27"/>
      <c r="RGI22" s="27"/>
      <c r="RGJ22" s="27"/>
      <c r="RGK22" s="27"/>
      <c r="RGL22" s="27"/>
      <c r="RGM22" s="27"/>
      <c r="RGN22" s="27"/>
      <c r="RGO22" s="27"/>
      <c r="RGP22" s="27"/>
      <c r="RGQ22" s="27"/>
      <c r="RGR22" s="27"/>
      <c r="RGS22" s="27"/>
      <c r="RGT22" s="27"/>
      <c r="RGU22" s="27"/>
      <c r="RGV22" s="27"/>
      <c r="RGW22" s="27"/>
      <c r="RGX22" s="27"/>
      <c r="RGY22" s="27"/>
      <c r="RGZ22" s="27"/>
      <c r="RHA22" s="27"/>
      <c r="RHB22" s="27"/>
      <c r="RHC22" s="27"/>
      <c r="RHD22" s="27"/>
      <c r="RHE22" s="27"/>
      <c r="RHF22" s="27"/>
      <c r="RHG22" s="27"/>
      <c r="RHH22" s="27"/>
      <c r="RHI22" s="27"/>
      <c r="RHJ22" s="27"/>
      <c r="RHK22" s="27"/>
      <c r="RHL22" s="27"/>
      <c r="RHM22" s="27"/>
      <c r="RHN22" s="27"/>
      <c r="RHO22" s="27"/>
      <c r="RHP22" s="27"/>
      <c r="RHQ22" s="27"/>
      <c r="RHR22" s="27"/>
      <c r="RHS22" s="27"/>
      <c r="RHT22" s="27"/>
      <c r="RHU22" s="27"/>
      <c r="RHV22" s="27"/>
      <c r="RHW22" s="27"/>
      <c r="RHX22" s="27"/>
      <c r="RHY22" s="27"/>
      <c r="RHZ22" s="27"/>
      <c r="RIA22" s="27"/>
      <c r="RIB22" s="27"/>
      <c r="RIC22" s="27"/>
      <c r="RID22" s="27"/>
      <c r="RIE22" s="27"/>
      <c r="RIF22" s="27"/>
      <c r="RIG22" s="27"/>
      <c r="RIH22" s="27"/>
      <c r="RII22" s="27"/>
      <c r="RIJ22" s="27"/>
      <c r="RIK22" s="27"/>
      <c r="RIL22" s="27"/>
      <c r="RIM22" s="27"/>
      <c r="RIN22" s="27"/>
      <c r="RIO22" s="27"/>
      <c r="RIP22" s="27"/>
      <c r="RIQ22" s="27"/>
      <c r="RIR22" s="27"/>
      <c r="RIS22" s="27"/>
      <c r="RIT22" s="27"/>
      <c r="RIU22" s="27"/>
      <c r="RIV22" s="27"/>
      <c r="RIW22" s="27"/>
      <c r="RIX22" s="27"/>
      <c r="RIY22" s="27"/>
      <c r="RIZ22" s="27"/>
      <c r="RJA22" s="27"/>
      <c r="RJB22" s="27"/>
      <c r="RJC22" s="27"/>
      <c r="RJD22" s="27"/>
      <c r="RJE22" s="27"/>
      <c r="RJF22" s="27"/>
      <c r="RJG22" s="27"/>
      <c r="RJH22" s="27"/>
      <c r="RJI22" s="27"/>
      <c r="RJJ22" s="27"/>
      <c r="RJK22" s="27"/>
      <c r="RJL22" s="27"/>
      <c r="RJM22" s="27"/>
      <c r="RJN22" s="27"/>
      <c r="RJO22" s="27"/>
      <c r="RJP22" s="27"/>
      <c r="RJQ22" s="27"/>
      <c r="RJR22" s="27"/>
      <c r="RJS22" s="27"/>
      <c r="RJT22" s="27"/>
      <c r="RJU22" s="27"/>
      <c r="RJV22" s="27"/>
      <c r="RJW22" s="27"/>
      <c r="RJX22" s="27"/>
      <c r="RJY22" s="27"/>
      <c r="RJZ22" s="27"/>
      <c r="RKA22" s="27"/>
      <c r="RKB22" s="27"/>
      <c r="RKC22" s="27"/>
      <c r="RKD22" s="27"/>
      <c r="RKE22" s="27"/>
      <c r="RKF22" s="27"/>
      <c r="RKG22" s="27"/>
      <c r="RKH22" s="27"/>
      <c r="RKI22" s="27"/>
      <c r="RKJ22" s="27"/>
      <c r="RKK22" s="27"/>
      <c r="RKL22" s="27"/>
      <c r="RKM22" s="27"/>
      <c r="RKN22" s="27"/>
      <c r="RKO22" s="27"/>
      <c r="RKP22" s="27"/>
      <c r="RKQ22" s="27"/>
      <c r="RKR22" s="27"/>
      <c r="RKS22" s="27"/>
      <c r="RKT22" s="27"/>
      <c r="RKU22" s="27"/>
      <c r="RKV22" s="27"/>
      <c r="RKW22" s="27"/>
      <c r="RKX22" s="27"/>
      <c r="RKY22" s="27"/>
      <c r="RKZ22" s="27"/>
      <c r="RLA22" s="27"/>
      <c r="RLB22" s="27"/>
      <c r="RLC22" s="27"/>
      <c r="RLD22" s="27"/>
      <c r="RLE22" s="27"/>
      <c r="RLF22" s="27"/>
      <c r="RLG22" s="27"/>
      <c r="RLH22" s="27"/>
      <c r="RLI22" s="27"/>
      <c r="RLJ22" s="27"/>
      <c r="RLK22" s="27"/>
      <c r="RLL22" s="27"/>
      <c r="RLM22" s="27"/>
      <c r="RLN22" s="27"/>
      <c r="RLO22" s="27"/>
      <c r="RLP22" s="27"/>
      <c r="RLQ22" s="27"/>
      <c r="RLR22" s="27"/>
      <c r="RLS22" s="27"/>
      <c r="RLT22" s="27"/>
      <c r="RLU22" s="27"/>
      <c r="RLV22" s="27"/>
      <c r="RLW22" s="27"/>
      <c r="RLX22" s="27"/>
      <c r="RLY22" s="27"/>
      <c r="RLZ22" s="27"/>
      <c r="RMA22" s="27"/>
      <c r="RMB22" s="27"/>
      <c r="RMC22" s="27"/>
      <c r="RMD22" s="27"/>
      <c r="RME22" s="27"/>
      <c r="RMF22" s="27"/>
      <c r="RMG22" s="27"/>
      <c r="RMH22" s="27"/>
      <c r="RMI22" s="27"/>
      <c r="RMJ22" s="27"/>
      <c r="RMK22" s="27"/>
      <c r="RML22" s="27"/>
      <c r="RMM22" s="27"/>
      <c r="RMN22" s="27"/>
      <c r="RMO22" s="27"/>
      <c r="RMP22" s="27"/>
      <c r="RMQ22" s="27"/>
      <c r="RMR22" s="27"/>
      <c r="RMS22" s="27"/>
      <c r="RMT22" s="27"/>
      <c r="RMU22" s="27"/>
      <c r="RMV22" s="27"/>
      <c r="RMW22" s="27"/>
      <c r="RMX22" s="27"/>
      <c r="RMY22" s="27"/>
      <c r="RMZ22" s="27"/>
      <c r="RNA22" s="27"/>
      <c r="RNB22" s="27"/>
      <c r="RNC22" s="27"/>
      <c r="RND22" s="27"/>
      <c r="RNE22" s="27"/>
      <c r="RNF22" s="27"/>
      <c r="RNG22" s="27"/>
      <c r="RNH22" s="27"/>
      <c r="RNI22" s="27"/>
      <c r="RNJ22" s="27"/>
      <c r="RNK22" s="27"/>
      <c r="RNL22" s="27"/>
      <c r="RNM22" s="27"/>
      <c r="RNN22" s="27"/>
      <c r="RNO22" s="27"/>
      <c r="RNP22" s="27"/>
      <c r="RNQ22" s="27"/>
      <c r="RNR22" s="27"/>
      <c r="RNS22" s="27"/>
      <c r="RNT22" s="27"/>
      <c r="RNU22" s="27"/>
      <c r="RNV22" s="27"/>
      <c r="RNW22" s="27"/>
      <c r="RNX22" s="27"/>
      <c r="RNY22" s="27"/>
      <c r="RNZ22" s="27"/>
      <c r="ROA22" s="27"/>
      <c r="ROB22" s="27"/>
      <c r="ROC22" s="27"/>
      <c r="ROD22" s="27"/>
      <c r="ROE22" s="27"/>
      <c r="ROF22" s="27"/>
      <c r="ROG22" s="27"/>
      <c r="ROH22" s="27"/>
      <c r="ROI22" s="27"/>
      <c r="ROJ22" s="27"/>
      <c r="ROK22" s="27"/>
      <c r="ROL22" s="27"/>
      <c r="ROM22" s="27"/>
      <c r="RON22" s="27"/>
      <c r="ROO22" s="27"/>
      <c r="ROP22" s="27"/>
      <c r="ROQ22" s="27"/>
      <c r="ROR22" s="27"/>
      <c r="ROS22" s="27"/>
      <c r="ROT22" s="27"/>
      <c r="ROU22" s="27"/>
      <c r="ROV22" s="27"/>
      <c r="ROW22" s="27"/>
      <c r="ROX22" s="27"/>
      <c r="ROY22" s="27"/>
      <c r="ROZ22" s="27"/>
      <c r="RPA22" s="27"/>
      <c r="RPB22" s="27"/>
      <c r="RPC22" s="27"/>
      <c r="RPD22" s="27"/>
      <c r="RPE22" s="27"/>
      <c r="RPF22" s="27"/>
      <c r="RPG22" s="27"/>
      <c r="RPH22" s="27"/>
      <c r="RPI22" s="27"/>
      <c r="RPJ22" s="27"/>
      <c r="RPK22" s="27"/>
      <c r="RPL22" s="27"/>
      <c r="RPM22" s="27"/>
      <c r="RPN22" s="27"/>
      <c r="RPO22" s="27"/>
      <c r="RPP22" s="27"/>
      <c r="RPQ22" s="27"/>
      <c r="RPR22" s="27"/>
      <c r="RPS22" s="27"/>
      <c r="RPT22" s="27"/>
      <c r="RPU22" s="27"/>
      <c r="RPV22" s="27"/>
      <c r="RPW22" s="27"/>
      <c r="RPX22" s="27"/>
      <c r="RPY22" s="27"/>
      <c r="RPZ22" s="27"/>
      <c r="RQA22" s="27"/>
      <c r="RQB22" s="27"/>
      <c r="RQC22" s="27"/>
      <c r="RQD22" s="27"/>
      <c r="RQE22" s="27"/>
      <c r="RQF22" s="27"/>
      <c r="RQG22" s="27"/>
      <c r="RQH22" s="27"/>
      <c r="RQI22" s="27"/>
      <c r="RQJ22" s="27"/>
      <c r="RQK22" s="27"/>
      <c r="RQL22" s="27"/>
      <c r="RQM22" s="27"/>
      <c r="RQN22" s="27"/>
      <c r="RQO22" s="27"/>
      <c r="RQP22" s="27"/>
      <c r="RQQ22" s="27"/>
      <c r="RQR22" s="27"/>
      <c r="RQS22" s="27"/>
      <c r="RQT22" s="27"/>
      <c r="RQU22" s="27"/>
      <c r="RQV22" s="27"/>
      <c r="RQW22" s="27"/>
      <c r="RQX22" s="27"/>
      <c r="RQY22" s="27"/>
      <c r="RQZ22" s="27"/>
      <c r="RRA22" s="27"/>
      <c r="RRB22" s="27"/>
      <c r="RRC22" s="27"/>
      <c r="RRD22" s="27"/>
      <c r="RRE22" s="27"/>
      <c r="RRF22" s="27"/>
      <c r="RRG22" s="27"/>
      <c r="RRH22" s="27"/>
      <c r="RRI22" s="27"/>
      <c r="RRJ22" s="27"/>
      <c r="RRK22" s="27"/>
      <c r="RRL22" s="27"/>
      <c r="RRM22" s="27"/>
      <c r="RRN22" s="27"/>
      <c r="RRO22" s="27"/>
      <c r="RRP22" s="27"/>
      <c r="RRQ22" s="27"/>
      <c r="RRR22" s="27"/>
      <c r="RRS22" s="27"/>
      <c r="RRT22" s="27"/>
      <c r="RRU22" s="27"/>
      <c r="RRV22" s="27"/>
      <c r="RRW22" s="27"/>
      <c r="RRX22" s="27"/>
      <c r="RRY22" s="27"/>
      <c r="RRZ22" s="27"/>
      <c r="RSA22" s="27"/>
      <c r="RSB22" s="27"/>
      <c r="RSC22" s="27"/>
      <c r="RSD22" s="27"/>
      <c r="RSE22" s="27"/>
      <c r="RSF22" s="27"/>
      <c r="RSG22" s="27"/>
      <c r="RSH22" s="27"/>
      <c r="RSI22" s="27"/>
      <c r="RSJ22" s="27"/>
      <c r="RSK22" s="27"/>
      <c r="RSL22" s="27"/>
      <c r="RSM22" s="27"/>
      <c r="RSN22" s="27"/>
      <c r="RSO22" s="27"/>
      <c r="RSP22" s="27"/>
      <c r="RSQ22" s="27"/>
      <c r="RSR22" s="27"/>
      <c r="RSS22" s="27"/>
      <c r="RST22" s="27"/>
      <c r="RSU22" s="27"/>
      <c r="RSV22" s="27"/>
      <c r="RSW22" s="27"/>
      <c r="RSX22" s="27"/>
      <c r="RSY22" s="27"/>
      <c r="RSZ22" s="27"/>
      <c r="RTA22" s="27"/>
      <c r="RTB22" s="27"/>
      <c r="RTC22" s="27"/>
      <c r="RTD22" s="27"/>
      <c r="RTE22" s="27"/>
      <c r="RTF22" s="27"/>
      <c r="RTG22" s="27"/>
      <c r="RTH22" s="27"/>
      <c r="RTI22" s="27"/>
      <c r="RTJ22" s="27"/>
      <c r="RTK22" s="27"/>
      <c r="RTL22" s="27"/>
      <c r="RTM22" s="27"/>
      <c r="RTN22" s="27"/>
      <c r="RTO22" s="27"/>
      <c r="RTP22" s="27"/>
      <c r="RTQ22" s="27"/>
      <c r="RTR22" s="27"/>
      <c r="RTS22" s="27"/>
      <c r="RTT22" s="27"/>
      <c r="RTU22" s="27"/>
      <c r="RTV22" s="27"/>
      <c r="RTW22" s="27"/>
      <c r="RTX22" s="27"/>
      <c r="RTY22" s="27"/>
      <c r="RTZ22" s="27"/>
      <c r="RUA22" s="27"/>
      <c r="RUB22" s="27"/>
      <c r="RUC22" s="27"/>
      <c r="RUD22" s="27"/>
      <c r="RUE22" s="27"/>
      <c r="RUF22" s="27"/>
      <c r="RUG22" s="27"/>
      <c r="RUH22" s="27"/>
      <c r="RUI22" s="27"/>
      <c r="RUJ22" s="27"/>
      <c r="RUK22" s="27"/>
      <c r="RUL22" s="27"/>
      <c r="RUM22" s="27"/>
      <c r="RUN22" s="27"/>
      <c r="RUO22" s="27"/>
      <c r="RUP22" s="27"/>
      <c r="RUQ22" s="27"/>
      <c r="RUR22" s="27"/>
      <c r="RUS22" s="27"/>
      <c r="RUT22" s="27"/>
      <c r="RUU22" s="27"/>
      <c r="RUV22" s="27"/>
      <c r="RUW22" s="27"/>
      <c r="RUX22" s="27"/>
      <c r="RUY22" s="27"/>
      <c r="RUZ22" s="27"/>
      <c r="RVA22" s="27"/>
      <c r="RVB22" s="27"/>
      <c r="RVC22" s="27"/>
      <c r="RVD22" s="27"/>
      <c r="RVE22" s="27"/>
      <c r="RVF22" s="27"/>
      <c r="RVG22" s="27"/>
      <c r="RVH22" s="27"/>
      <c r="RVI22" s="27"/>
      <c r="RVJ22" s="27"/>
      <c r="RVK22" s="27"/>
      <c r="RVL22" s="27"/>
      <c r="RVM22" s="27"/>
      <c r="RVN22" s="27"/>
      <c r="RVO22" s="27"/>
      <c r="RVP22" s="27"/>
      <c r="RVQ22" s="27"/>
      <c r="RVR22" s="27"/>
      <c r="RVS22" s="27"/>
      <c r="RVT22" s="27"/>
      <c r="RVU22" s="27"/>
      <c r="RVV22" s="27"/>
      <c r="RVW22" s="27"/>
      <c r="RVX22" s="27"/>
      <c r="RVY22" s="27"/>
      <c r="RVZ22" s="27"/>
      <c r="RWA22" s="27"/>
      <c r="RWB22" s="27"/>
      <c r="RWC22" s="27"/>
      <c r="RWD22" s="27"/>
      <c r="RWE22" s="27"/>
      <c r="RWF22" s="27"/>
      <c r="RWG22" s="27"/>
      <c r="RWH22" s="27"/>
      <c r="RWI22" s="27"/>
      <c r="RWJ22" s="27"/>
      <c r="RWK22" s="27"/>
      <c r="RWL22" s="27"/>
      <c r="RWM22" s="27"/>
      <c r="RWN22" s="27"/>
      <c r="RWO22" s="27"/>
      <c r="RWP22" s="27"/>
      <c r="RWQ22" s="27"/>
      <c r="RWR22" s="27"/>
      <c r="RWS22" s="27"/>
      <c r="RWT22" s="27"/>
      <c r="RWU22" s="27"/>
      <c r="RWV22" s="27"/>
      <c r="RWW22" s="27"/>
      <c r="RWX22" s="27"/>
      <c r="RWY22" s="27"/>
      <c r="RWZ22" s="27"/>
      <c r="RXA22" s="27"/>
      <c r="RXB22" s="27"/>
      <c r="RXC22" s="27"/>
      <c r="RXD22" s="27"/>
      <c r="RXE22" s="27"/>
      <c r="RXF22" s="27"/>
      <c r="RXG22" s="27"/>
      <c r="RXH22" s="27"/>
      <c r="RXI22" s="27"/>
      <c r="RXJ22" s="27"/>
      <c r="RXK22" s="27"/>
      <c r="RXL22" s="27"/>
      <c r="RXM22" s="27"/>
      <c r="RXN22" s="27"/>
      <c r="RXO22" s="27"/>
      <c r="RXP22" s="27"/>
      <c r="RXQ22" s="27"/>
      <c r="RXR22" s="27"/>
      <c r="RXS22" s="27"/>
      <c r="RXT22" s="27"/>
      <c r="RXU22" s="27"/>
      <c r="RXV22" s="27"/>
      <c r="RXW22" s="27"/>
      <c r="RXX22" s="27"/>
      <c r="RXY22" s="27"/>
      <c r="RXZ22" s="27"/>
      <c r="RYA22" s="27"/>
      <c r="RYB22" s="27"/>
      <c r="RYC22" s="27"/>
      <c r="RYD22" s="27"/>
      <c r="RYE22" s="27"/>
      <c r="RYF22" s="27"/>
      <c r="RYG22" s="27"/>
      <c r="RYH22" s="27"/>
      <c r="RYI22" s="27"/>
      <c r="RYJ22" s="27"/>
      <c r="RYK22" s="27"/>
      <c r="RYL22" s="27"/>
      <c r="RYM22" s="27"/>
      <c r="RYN22" s="27"/>
      <c r="RYO22" s="27"/>
      <c r="RYP22" s="27"/>
      <c r="RYQ22" s="27"/>
      <c r="RYR22" s="27"/>
      <c r="RYS22" s="27"/>
      <c r="RYT22" s="27"/>
      <c r="RYU22" s="27"/>
      <c r="RYV22" s="27"/>
      <c r="RYW22" s="27"/>
      <c r="RYX22" s="27"/>
      <c r="RYY22" s="27"/>
      <c r="RYZ22" s="27"/>
      <c r="RZA22" s="27"/>
      <c r="RZB22" s="27"/>
      <c r="RZC22" s="27"/>
      <c r="RZD22" s="27"/>
      <c r="RZE22" s="27"/>
      <c r="RZF22" s="27"/>
      <c r="RZG22" s="27"/>
      <c r="RZH22" s="27"/>
      <c r="RZI22" s="27"/>
      <c r="RZJ22" s="27"/>
      <c r="RZK22" s="27"/>
      <c r="RZL22" s="27"/>
      <c r="RZM22" s="27"/>
      <c r="RZN22" s="27"/>
      <c r="RZO22" s="27"/>
      <c r="RZP22" s="27"/>
      <c r="RZQ22" s="27"/>
      <c r="RZR22" s="27"/>
      <c r="RZS22" s="27"/>
      <c r="RZT22" s="27"/>
      <c r="RZU22" s="27"/>
      <c r="RZV22" s="27"/>
      <c r="RZW22" s="27"/>
      <c r="RZX22" s="27"/>
      <c r="RZY22" s="27"/>
      <c r="RZZ22" s="27"/>
      <c r="SAA22" s="27"/>
      <c r="SAB22" s="27"/>
      <c r="SAC22" s="27"/>
      <c r="SAD22" s="27"/>
      <c r="SAE22" s="27"/>
      <c r="SAF22" s="27"/>
      <c r="SAG22" s="27"/>
      <c r="SAH22" s="27"/>
      <c r="SAI22" s="27"/>
      <c r="SAJ22" s="27"/>
      <c r="SAK22" s="27"/>
      <c r="SAL22" s="27"/>
      <c r="SAM22" s="27"/>
      <c r="SAN22" s="27"/>
      <c r="SAO22" s="27"/>
      <c r="SAP22" s="27"/>
      <c r="SAQ22" s="27"/>
      <c r="SAR22" s="27"/>
      <c r="SAS22" s="27"/>
      <c r="SAT22" s="27"/>
      <c r="SAU22" s="27"/>
      <c r="SAV22" s="27"/>
      <c r="SAW22" s="27"/>
      <c r="SAX22" s="27"/>
      <c r="SAY22" s="27"/>
      <c r="SAZ22" s="27"/>
      <c r="SBA22" s="27"/>
      <c r="SBB22" s="27"/>
      <c r="SBC22" s="27"/>
      <c r="SBD22" s="27"/>
      <c r="SBE22" s="27"/>
      <c r="SBF22" s="27"/>
      <c r="SBG22" s="27"/>
      <c r="SBH22" s="27"/>
      <c r="SBI22" s="27"/>
      <c r="SBJ22" s="27"/>
      <c r="SBK22" s="27"/>
      <c r="SBL22" s="27"/>
      <c r="SBM22" s="27"/>
      <c r="SBN22" s="27"/>
      <c r="SBO22" s="27"/>
      <c r="SBP22" s="27"/>
      <c r="SBQ22" s="27"/>
      <c r="SBR22" s="27"/>
      <c r="SBS22" s="27"/>
      <c r="SBT22" s="27"/>
      <c r="SBU22" s="27"/>
      <c r="SBV22" s="27"/>
      <c r="SBW22" s="27"/>
      <c r="SBX22" s="27"/>
      <c r="SBY22" s="27"/>
      <c r="SBZ22" s="27"/>
      <c r="SCA22" s="27"/>
      <c r="SCB22" s="27"/>
      <c r="SCC22" s="27"/>
      <c r="SCD22" s="27"/>
      <c r="SCE22" s="27"/>
      <c r="SCF22" s="27"/>
      <c r="SCG22" s="27"/>
      <c r="SCH22" s="27"/>
      <c r="SCI22" s="27"/>
      <c r="SCJ22" s="27"/>
      <c r="SCK22" s="27"/>
      <c r="SCL22" s="27"/>
      <c r="SCM22" s="27"/>
      <c r="SCN22" s="27"/>
      <c r="SCO22" s="27"/>
      <c r="SCP22" s="27"/>
      <c r="SCQ22" s="27"/>
      <c r="SCR22" s="27"/>
      <c r="SCS22" s="27"/>
      <c r="SCT22" s="27"/>
      <c r="SCU22" s="27"/>
      <c r="SCV22" s="27"/>
      <c r="SCW22" s="27"/>
      <c r="SCX22" s="27"/>
      <c r="SCY22" s="27"/>
      <c r="SCZ22" s="27"/>
      <c r="SDA22" s="27"/>
      <c r="SDB22" s="27"/>
      <c r="SDC22" s="27"/>
      <c r="SDD22" s="27"/>
      <c r="SDE22" s="27"/>
      <c r="SDF22" s="27"/>
      <c r="SDG22" s="27"/>
      <c r="SDH22" s="27"/>
      <c r="SDI22" s="27"/>
      <c r="SDJ22" s="27"/>
      <c r="SDK22" s="27"/>
      <c r="SDL22" s="27"/>
      <c r="SDM22" s="27"/>
      <c r="SDN22" s="27"/>
      <c r="SDO22" s="27"/>
      <c r="SDP22" s="27"/>
      <c r="SDQ22" s="27"/>
      <c r="SDR22" s="27"/>
      <c r="SDS22" s="27"/>
      <c r="SDT22" s="27"/>
      <c r="SDU22" s="27"/>
      <c r="SDV22" s="27"/>
      <c r="SDW22" s="27"/>
      <c r="SDX22" s="27"/>
      <c r="SDY22" s="27"/>
      <c r="SDZ22" s="27"/>
      <c r="SEA22" s="27"/>
      <c r="SEB22" s="27"/>
      <c r="SEC22" s="27"/>
      <c r="SED22" s="27"/>
      <c r="SEE22" s="27"/>
      <c r="SEF22" s="27"/>
      <c r="SEG22" s="27"/>
      <c r="SEH22" s="27"/>
      <c r="SEI22" s="27"/>
      <c r="SEJ22" s="27"/>
      <c r="SEK22" s="27"/>
      <c r="SEL22" s="27"/>
      <c r="SEM22" s="27"/>
      <c r="SEN22" s="27"/>
      <c r="SEO22" s="27"/>
      <c r="SEP22" s="27"/>
      <c r="SEQ22" s="27"/>
      <c r="SER22" s="27"/>
      <c r="SES22" s="27"/>
      <c r="SET22" s="27"/>
      <c r="SEU22" s="27"/>
      <c r="SEV22" s="27"/>
      <c r="SEW22" s="27"/>
      <c r="SEX22" s="27"/>
      <c r="SEY22" s="27"/>
      <c r="SEZ22" s="27"/>
      <c r="SFA22" s="27"/>
      <c r="SFB22" s="27"/>
      <c r="SFC22" s="27"/>
      <c r="SFD22" s="27"/>
      <c r="SFE22" s="27"/>
      <c r="SFF22" s="27"/>
      <c r="SFG22" s="27"/>
      <c r="SFH22" s="27"/>
      <c r="SFI22" s="27"/>
      <c r="SFJ22" s="27"/>
      <c r="SFK22" s="27"/>
      <c r="SFL22" s="27"/>
      <c r="SFM22" s="27"/>
      <c r="SFN22" s="27"/>
      <c r="SFO22" s="27"/>
      <c r="SFP22" s="27"/>
      <c r="SFQ22" s="27"/>
      <c r="SFR22" s="27"/>
      <c r="SFS22" s="27"/>
      <c r="SFT22" s="27"/>
      <c r="SFU22" s="27"/>
      <c r="SFV22" s="27"/>
      <c r="SFW22" s="27"/>
      <c r="SFX22" s="27"/>
      <c r="SFY22" s="27"/>
      <c r="SFZ22" s="27"/>
      <c r="SGA22" s="27"/>
      <c r="SGB22" s="27"/>
      <c r="SGC22" s="27"/>
      <c r="SGD22" s="27"/>
      <c r="SGE22" s="27"/>
      <c r="SGF22" s="27"/>
      <c r="SGG22" s="27"/>
      <c r="SGH22" s="27"/>
      <c r="SGI22" s="27"/>
      <c r="SGJ22" s="27"/>
      <c r="SGK22" s="27"/>
      <c r="SGL22" s="27"/>
      <c r="SGM22" s="27"/>
      <c r="SGN22" s="27"/>
      <c r="SGO22" s="27"/>
      <c r="SGP22" s="27"/>
      <c r="SGQ22" s="27"/>
      <c r="SGR22" s="27"/>
      <c r="SGS22" s="27"/>
      <c r="SGT22" s="27"/>
      <c r="SGU22" s="27"/>
      <c r="SGV22" s="27"/>
      <c r="SGW22" s="27"/>
      <c r="SGX22" s="27"/>
      <c r="SGY22" s="27"/>
      <c r="SGZ22" s="27"/>
      <c r="SHA22" s="27"/>
      <c r="SHB22" s="27"/>
      <c r="SHC22" s="27"/>
      <c r="SHD22" s="27"/>
      <c r="SHE22" s="27"/>
      <c r="SHF22" s="27"/>
      <c r="SHG22" s="27"/>
      <c r="SHH22" s="27"/>
      <c r="SHI22" s="27"/>
      <c r="SHJ22" s="27"/>
      <c r="SHK22" s="27"/>
      <c r="SHL22" s="27"/>
      <c r="SHM22" s="27"/>
      <c r="SHN22" s="27"/>
      <c r="SHO22" s="27"/>
      <c r="SHP22" s="27"/>
      <c r="SHQ22" s="27"/>
      <c r="SHR22" s="27"/>
      <c r="SHS22" s="27"/>
      <c r="SHT22" s="27"/>
      <c r="SHU22" s="27"/>
      <c r="SHV22" s="27"/>
      <c r="SHW22" s="27"/>
      <c r="SHX22" s="27"/>
      <c r="SHY22" s="27"/>
      <c r="SHZ22" s="27"/>
      <c r="SIA22" s="27"/>
      <c r="SIB22" s="27"/>
      <c r="SIC22" s="27"/>
      <c r="SID22" s="27"/>
      <c r="SIE22" s="27"/>
      <c r="SIF22" s="27"/>
      <c r="SIG22" s="27"/>
      <c r="SIH22" s="27"/>
      <c r="SII22" s="27"/>
      <c r="SIJ22" s="27"/>
      <c r="SIK22" s="27"/>
      <c r="SIL22" s="27"/>
      <c r="SIM22" s="27"/>
      <c r="SIN22" s="27"/>
      <c r="SIO22" s="27"/>
      <c r="SIP22" s="27"/>
      <c r="SIQ22" s="27"/>
      <c r="SIR22" s="27"/>
      <c r="SIS22" s="27"/>
      <c r="SIT22" s="27"/>
      <c r="SIU22" s="27"/>
      <c r="SIV22" s="27"/>
      <c r="SIW22" s="27"/>
      <c r="SIX22" s="27"/>
      <c r="SIY22" s="27"/>
      <c r="SIZ22" s="27"/>
      <c r="SJA22" s="27"/>
      <c r="SJB22" s="27"/>
      <c r="SJC22" s="27"/>
      <c r="SJD22" s="27"/>
      <c r="SJE22" s="27"/>
      <c r="SJF22" s="27"/>
      <c r="SJG22" s="27"/>
      <c r="SJH22" s="27"/>
      <c r="SJI22" s="27"/>
      <c r="SJJ22" s="27"/>
      <c r="SJK22" s="27"/>
      <c r="SJL22" s="27"/>
      <c r="SJM22" s="27"/>
      <c r="SJN22" s="27"/>
      <c r="SJO22" s="27"/>
      <c r="SJP22" s="27"/>
      <c r="SJQ22" s="27"/>
      <c r="SJR22" s="27"/>
      <c r="SJS22" s="27"/>
      <c r="SJT22" s="27"/>
      <c r="SJU22" s="27"/>
      <c r="SJV22" s="27"/>
      <c r="SJW22" s="27"/>
      <c r="SJX22" s="27"/>
      <c r="SJY22" s="27"/>
      <c r="SJZ22" s="27"/>
      <c r="SKA22" s="27"/>
      <c r="SKB22" s="27"/>
      <c r="SKC22" s="27"/>
      <c r="SKD22" s="27"/>
      <c r="SKE22" s="27"/>
      <c r="SKF22" s="27"/>
      <c r="SKG22" s="27"/>
      <c r="SKH22" s="27"/>
      <c r="SKI22" s="27"/>
      <c r="SKJ22" s="27"/>
      <c r="SKK22" s="27"/>
      <c r="SKL22" s="27"/>
      <c r="SKM22" s="27"/>
      <c r="SKN22" s="27"/>
      <c r="SKO22" s="27"/>
      <c r="SKP22" s="27"/>
      <c r="SKQ22" s="27"/>
      <c r="SKR22" s="27"/>
      <c r="SKS22" s="27"/>
      <c r="SKT22" s="27"/>
      <c r="SKU22" s="27"/>
      <c r="SKV22" s="27"/>
      <c r="SKW22" s="27"/>
      <c r="SKX22" s="27"/>
      <c r="SKY22" s="27"/>
      <c r="SKZ22" s="27"/>
      <c r="SLA22" s="27"/>
      <c r="SLB22" s="27"/>
      <c r="SLC22" s="27"/>
      <c r="SLD22" s="27"/>
      <c r="SLE22" s="27"/>
      <c r="SLF22" s="27"/>
      <c r="SLG22" s="27"/>
      <c r="SLH22" s="27"/>
      <c r="SLI22" s="27"/>
      <c r="SLJ22" s="27"/>
      <c r="SLK22" s="27"/>
      <c r="SLL22" s="27"/>
      <c r="SLM22" s="27"/>
      <c r="SLN22" s="27"/>
      <c r="SLO22" s="27"/>
      <c r="SLP22" s="27"/>
      <c r="SLQ22" s="27"/>
      <c r="SLR22" s="27"/>
      <c r="SLS22" s="27"/>
      <c r="SLT22" s="27"/>
      <c r="SLU22" s="27"/>
      <c r="SLV22" s="27"/>
      <c r="SLW22" s="27"/>
      <c r="SLX22" s="27"/>
      <c r="SLY22" s="27"/>
      <c r="SLZ22" s="27"/>
      <c r="SMA22" s="27"/>
      <c r="SMB22" s="27"/>
      <c r="SMC22" s="27"/>
      <c r="SMD22" s="27"/>
      <c r="SME22" s="27"/>
      <c r="SMF22" s="27"/>
      <c r="SMG22" s="27"/>
      <c r="SMH22" s="27"/>
      <c r="SMI22" s="27"/>
      <c r="SMJ22" s="27"/>
      <c r="SMK22" s="27"/>
      <c r="SML22" s="27"/>
      <c r="SMM22" s="27"/>
      <c r="SMN22" s="27"/>
      <c r="SMO22" s="27"/>
      <c r="SMP22" s="27"/>
      <c r="SMQ22" s="27"/>
      <c r="SMR22" s="27"/>
      <c r="SMS22" s="27"/>
      <c r="SMT22" s="27"/>
      <c r="SMU22" s="27"/>
      <c r="SMV22" s="27"/>
      <c r="SMW22" s="27"/>
      <c r="SMX22" s="27"/>
      <c r="SMY22" s="27"/>
      <c r="SMZ22" s="27"/>
      <c r="SNA22" s="27"/>
      <c r="SNB22" s="27"/>
      <c r="SNC22" s="27"/>
      <c r="SND22" s="27"/>
      <c r="SNE22" s="27"/>
      <c r="SNF22" s="27"/>
      <c r="SNG22" s="27"/>
      <c r="SNH22" s="27"/>
      <c r="SNI22" s="27"/>
      <c r="SNJ22" s="27"/>
      <c r="SNK22" s="27"/>
      <c r="SNL22" s="27"/>
      <c r="SNM22" s="27"/>
      <c r="SNN22" s="27"/>
      <c r="SNO22" s="27"/>
      <c r="SNP22" s="27"/>
      <c r="SNQ22" s="27"/>
      <c r="SNR22" s="27"/>
      <c r="SNS22" s="27"/>
      <c r="SNT22" s="27"/>
      <c r="SNU22" s="27"/>
      <c r="SNV22" s="27"/>
      <c r="SNW22" s="27"/>
      <c r="SNX22" s="27"/>
      <c r="SNY22" s="27"/>
      <c r="SNZ22" s="27"/>
      <c r="SOA22" s="27"/>
      <c r="SOB22" s="27"/>
      <c r="SOC22" s="27"/>
      <c r="SOD22" s="27"/>
      <c r="SOE22" s="27"/>
      <c r="SOF22" s="27"/>
      <c r="SOG22" s="27"/>
      <c r="SOH22" s="27"/>
      <c r="SOI22" s="27"/>
      <c r="SOJ22" s="27"/>
      <c r="SOK22" s="27"/>
      <c r="SOL22" s="27"/>
      <c r="SOM22" s="27"/>
      <c r="SON22" s="27"/>
      <c r="SOO22" s="27"/>
      <c r="SOP22" s="27"/>
      <c r="SOQ22" s="27"/>
      <c r="SOR22" s="27"/>
      <c r="SOS22" s="27"/>
      <c r="SOT22" s="27"/>
      <c r="SOU22" s="27"/>
      <c r="SOV22" s="27"/>
      <c r="SOW22" s="27"/>
      <c r="SOX22" s="27"/>
      <c r="SOY22" s="27"/>
      <c r="SOZ22" s="27"/>
      <c r="SPA22" s="27"/>
      <c r="SPB22" s="27"/>
      <c r="SPC22" s="27"/>
      <c r="SPD22" s="27"/>
      <c r="SPE22" s="27"/>
      <c r="SPF22" s="27"/>
      <c r="SPG22" s="27"/>
      <c r="SPH22" s="27"/>
      <c r="SPI22" s="27"/>
      <c r="SPJ22" s="27"/>
      <c r="SPK22" s="27"/>
      <c r="SPL22" s="27"/>
      <c r="SPM22" s="27"/>
      <c r="SPN22" s="27"/>
      <c r="SPO22" s="27"/>
      <c r="SPP22" s="27"/>
      <c r="SPQ22" s="27"/>
      <c r="SPR22" s="27"/>
      <c r="SPS22" s="27"/>
      <c r="SPT22" s="27"/>
      <c r="SPU22" s="27"/>
      <c r="SPV22" s="27"/>
      <c r="SPW22" s="27"/>
      <c r="SPX22" s="27"/>
      <c r="SPY22" s="27"/>
      <c r="SPZ22" s="27"/>
      <c r="SQA22" s="27"/>
      <c r="SQB22" s="27"/>
      <c r="SQC22" s="27"/>
      <c r="SQD22" s="27"/>
      <c r="SQE22" s="27"/>
      <c r="SQF22" s="27"/>
      <c r="SQG22" s="27"/>
      <c r="SQH22" s="27"/>
      <c r="SQI22" s="27"/>
      <c r="SQJ22" s="27"/>
      <c r="SQK22" s="27"/>
      <c r="SQL22" s="27"/>
      <c r="SQM22" s="27"/>
      <c r="SQN22" s="27"/>
      <c r="SQO22" s="27"/>
      <c r="SQP22" s="27"/>
      <c r="SQQ22" s="27"/>
      <c r="SQR22" s="27"/>
      <c r="SQS22" s="27"/>
      <c r="SQT22" s="27"/>
      <c r="SQU22" s="27"/>
      <c r="SQV22" s="27"/>
      <c r="SQW22" s="27"/>
      <c r="SQX22" s="27"/>
      <c r="SQY22" s="27"/>
      <c r="SQZ22" s="27"/>
      <c r="SRA22" s="27"/>
      <c r="SRB22" s="27"/>
      <c r="SRC22" s="27"/>
      <c r="SRD22" s="27"/>
      <c r="SRE22" s="27"/>
      <c r="SRF22" s="27"/>
      <c r="SRG22" s="27"/>
      <c r="SRH22" s="27"/>
      <c r="SRI22" s="27"/>
      <c r="SRJ22" s="27"/>
      <c r="SRK22" s="27"/>
      <c r="SRL22" s="27"/>
      <c r="SRM22" s="27"/>
      <c r="SRN22" s="27"/>
      <c r="SRO22" s="27"/>
      <c r="SRP22" s="27"/>
      <c r="SRQ22" s="27"/>
      <c r="SRR22" s="27"/>
      <c r="SRS22" s="27"/>
      <c r="SRT22" s="27"/>
      <c r="SRU22" s="27"/>
      <c r="SRV22" s="27"/>
      <c r="SRW22" s="27"/>
      <c r="SRX22" s="27"/>
      <c r="SRY22" s="27"/>
      <c r="SRZ22" s="27"/>
      <c r="SSA22" s="27"/>
      <c r="SSB22" s="27"/>
      <c r="SSC22" s="27"/>
      <c r="SSD22" s="27"/>
      <c r="SSE22" s="27"/>
      <c r="SSF22" s="27"/>
      <c r="SSG22" s="27"/>
      <c r="SSH22" s="27"/>
      <c r="SSI22" s="27"/>
      <c r="SSJ22" s="27"/>
      <c r="SSK22" s="27"/>
      <c r="SSL22" s="27"/>
      <c r="SSM22" s="27"/>
      <c r="SSN22" s="27"/>
      <c r="SSO22" s="27"/>
      <c r="SSP22" s="27"/>
      <c r="SSQ22" s="27"/>
      <c r="SSR22" s="27"/>
      <c r="SSS22" s="27"/>
      <c r="SST22" s="27"/>
      <c r="SSU22" s="27"/>
      <c r="SSV22" s="27"/>
      <c r="SSW22" s="27"/>
      <c r="SSX22" s="27"/>
      <c r="SSY22" s="27"/>
      <c r="SSZ22" s="27"/>
      <c r="STA22" s="27"/>
      <c r="STB22" s="27"/>
      <c r="STC22" s="27"/>
      <c r="STD22" s="27"/>
      <c r="STE22" s="27"/>
      <c r="STF22" s="27"/>
      <c r="STG22" s="27"/>
      <c r="STH22" s="27"/>
      <c r="STI22" s="27"/>
      <c r="STJ22" s="27"/>
      <c r="STK22" s="27"/>
      <c r="STL22" s="27"/>
      <c r="STM22" s="27"/>
      <c r="STN22" s="27"/>
      <c r="STO22" s="27"/>
      <c r="STP22" s="27"/>
      <c r="STQ22" s="27"/>
      <c r="STR22" s="27"/>
      <c r="STS22" s="27"/>
      <c r="STT22" s="27"/>
      <c r="STU22" s="27"/>
      <c r="STV22" s="27"/>
      <c r="STW22" s="27"/>
      <c r="STX22" s="27"/>
      <c r="STY22" s="27"/>
      <c r="STZ22" s="27"/>
      <c r="SUA22" s="27"/>
      <c r="SUB22" s="27"/>
      <c r="SUC22" s="27"/>
      <c r="SUD22" s="27"/>
      <c r="SUE22" s="27"/>
      <c r="SUF22" s="27"/>
      <c r="SUG22" s="27"/>
      <c r="SUH22" s="27"/>
      <c r="SUI22" s="27"/>
      <c r="SUJ22" s="27"/>
      <c r="SUK22" s="27"/>
      <c r="SUL22" s="27"/>
      <c r="SUM22" s="27"/>
      <c r="SUN22" s="27"/>
      <c r="SUO22" s="27"/>
      <c r="SUP22" s="27"/>
      <c r="SUQ22" s="27"/>
      <c r="SUR22" s="27"/>
      <c r="SUS22" s="27"/>
      <c r="SUT22" s="27"/>
      <c r="SUU22" s="27"/>
      <c r="SUV22" s="27"/>
      <c r="SUW22" s="27"/>
      <c r="SUX22" s="27"/>
      <c r="SUY22" s="27"/>
      <c r="SUZ22" s="27"/>
      <c r="SVA22" s="27"/>
      <c r="SVB22" s="27"/>
      <c r="SVC22" s="27"/>
      <c r="SVD22" s="27"/>
      <c r="SVE22" s="27"/>
      <c r="SVF22" s="27"/>
      <c r="SVG22" s="27"/>
      <c r="SVH22" s="27"/>
      <c r="SVI22" s="27"/>
      <c r="SVJ22" s="27"/>
      <c r="SVK22" s="27"/>
      <c r="SVL22" s="27"/>
      <c r="SVM22" s="27"/>
      <c r="SVN22" s="27"/>
      <c r="SVO22" s="27"/>
      <c r="SVP22" s="27"/>
      <c r="SVQ22" s="27"/>
      <c r="SVR22" s="27"/>
      <c r="SVS22" s="27"/>
      <c r="SVT22" s="27"/>
      <c r="SVU22" s="27"/>
      <c r="SVV22" s="27"/>
      <c r="SVW22" s="27"/>
      <c r="SVX22" s="27"/>
      <c r="SVY22" s="27"/>
      <c r="SVZ22" s="27"/>
      <c r="SWA22" s="27"/>
      <c r="SWB22" s="27"/>
      <c r="SWC22" s="27"/>
      <c r="SWD22" s="27"/>
      <c r="SWE22" s="27"/>
      <c r="SWF22" s="27"/>
      <c r="SWG22" s="27"/>
      <c r="SWH22" s="27"/>
      <c r="SWI22" s="27"/>
      <c r="SWJ22" s="27"/>
      <c r="SWK22" s="27"/>
      <c r="SWL22" s="27"/>
      <c r="SWM22" s="27"/>
      <c r="SWN22" s="27"/>
      <c r="SWO22" s="27"/>
      <c r="SWP22" s="27"/>
      <c r="SWQ22" s="27"/>
      <c r="SWR22" s="27"/>
      <c r="SWS22" s="27"/>
      <c r="SWT22" s="27"/>
      <c r="SWU22" s="27"/>
      <c r="SWV22" s="27"/>
      <c r="SWW22" s="27"/>
      <c r="SWX22" s="27"/>
      <c r="SWY22" s="27"/>
      <c r="SWZ22" s="27"/>
      <c r="SXA22" s="27"/>
      <c r="SXB22" s="27"/>
      <c r="SXC22" s="27"/>
      <c r="SXD22" s="27"/>
      <c r="SXE22" s="27"/>
      <c r="SXF22" s="27"/>
      <c r="SXG22" s="27"/>
      <c r="SXH22" s="27"/>
      <c r="SXI22" s="27"/>
      <c r="SXJ22" s="27"/>
      <c r="SXK22" s="27"/>
      <c r="SXL22" s="27"/>
      <c r="SXM22" s="27"/>
      <c r="SXN22" s="27"/>
      <c r="SXO22" s="27"/>
      <c r="SXP22" s="27"/>
      <c r="SXQ22" s="27"/>
      <c r="SXR22" s="27"/>
      <c r="SXS22" s="27"/>
      <c r="SXT22" s="27"/>
      <c r="SXU22" s="27"/>
      <c r="SXV22" s="27"/>
      <c r="SXW22" s="27"/>
      <c r="SXX22" s="27"/>
      <c r="SXY22" s="27"/>
      <c r="SXZ22" s="27"/>
      <c r="SYA22" s="27"/>
      <c r="SYB22" s="27"/>
      <c r="SYC22" s="27"/>
      <c r="SYD22" s="27"/>
      <c r="SYE22" s="27"/>
      <c r="SYF22" s="27"/>
      <c r="SYG22" s="27"/>
      <c r="SYH22" s="27"/>
      <c r="SYI22" s="27"/>
      <c r="SYJ22" s="27"/>
      <c r="SYK22" s="27"/>
      <c r="SYL22" s="27"/>
      <c r="SYM22" s="27"/>
      <c r="SYN22" s="27"/>
      <c r="SYO22" s="27"/>
      <c r="SYP22" s="27"/>
      <c r="SYQ22" s="27"/>
      <c r="SYR22" s="27"/>
      <c r="SYS22" s="27"/>
      <c r="SYT22" s="27"/>
      <c r="SYU22" s="27"/>
      <c r="SYV22" s="27"/>
      <c r="SYW22" s="27"/>
      <c r="SYX22" s="27"/>
      <c r="SYY22" s="27"/>
      <c r="SYZ22" s="27"/>
      <c r="SZA22" s="27"/>
      <c r="SZB22" s="27"/>
      <c r="SZC22" s="27"/>
      <c r="SZD22" s="27"/>
      <c r="SZE22" s="27"/>
      <c r="SZF22" s="27"/>
      <c r="SZG22" s="27"/>
      <c r="SZH22" s="27"/>
      <c r="SZI22" s="27"/>
      <c r="SZJ22" s="27"/>
      <c r="SZK22" s="27"/>
      <c r="SZL22" s="27"/>
      <c r="SZM22" s="27"/>
      <c r="SZN22" s="27"/>
      <c r="SZO22" s="27"/>
      <c r="SZP22" s="27"/>
      <c r="SZQ22" s="27"/>
      <c r="SZR22" s="27"/>
      <c r="SZS22" s="27"/>
      <c r="SZT22" s="27"/>
      <c r="SZU22" s="27"/>
      <c r="SZV22" s="27"/>
      <c r="SZW22" s="27"/>
      <c r="SZX22" s="27"/>
      <c r="SZY22" s="27"/>
      <c r="SZZ22" s="27"/>
      <c r="TAA22" s="27"/>
      <c r="TAB22" s="27"/>
      <c r="TAC22" s="27"/>
      <c r="TAD22" s="27"/>
      <c r="TAE22" s="27"/>
      <c r="TAF22" s="27"/>
      <c r="TAG22" s="27"/>
      <c r="TAH22" s="27"/>
      <c r="TAI22" s="27"/>
      <c r="TAJ22" s="27"/>
      <c r="TAK22" s="27"/>
      <c r="TAL22" s="27"/>
      <c r="TAM22" s="27"/>
      <c r="TAN22" s="27"/>
      <c r="TAO22" s="27"/>
      <c r="TAP22" s="27"/>
      <c r="TAQ22" s="27"/>
      <c r="TAR22" s="27"/>
      <c r="TAS22" s="27"/>
      <c r="TAT22" s="27"/>
      <c r="TAU22" s="27"/>
      <c r="TAV22" s="27"/>
      <c r="TAW22" s="27"/>
      <c r="TAX22" s="27"/>
      <c r="TAY22" s="27"/>
      <c r="TAZ22" s="27"/>
      <c r="TBA22" s="27"/>
      <c r="TBB22" s="27"/>
      <c r="TBC22" s="27"/>
      <c r="TBD22" s="27"/>
      <c r="TBE22" s="27"/>
      <c r="TBF22" s="27"/>
      <c r="TBG22" s="27"/>
      <c r="TBH22" s="27"/>
      <c r="TBI22" s="27"/>
      <c r="TBJ22" s="27"/>
      <c r="TBK22" s="27"/>
      <c r="TBL22" s="27"/>
      <c r="TBM22" s="27"/>
      <c r="TBN22" s="27"/>
      <c r="TBO22" s="27"/>
      <c r="TBP22" s="27"/>
      <c r="TBQ22" s="27"/>
      <c r="TBR22" s="27"/>
      <c r="TBS22" s="27"/>
      <c r="TBT22" s="27"/>
      <c r="TBU22" s="27"/>
      <c r="TBV22" s="27"/>
      <c r="TBW22" s="27"/>
      <c r="TBX22" s="27"/>
      <c r="TBY22" s="27"/>
      <c r="TBZ22" s="27"/>
      <c r="TCA22" s="27"/>
      <c r="TCB22" s="27"/>
      <c r="TCC22" s="27"/>
      <c r="TCD22" s="27"/>
      <c r="TCE22" s="27"/>
      <c r="TCF22" s="27"/>
      <c r="TCG22" s="27"/>
      <c r="TCH22" s="27"/>
      <c r="TCI22" s="27"/>
      <c r="TCJ22" s="27"/>
      <c r="TCK22" s="27"/>
      <c r="TCL22" s="27"/>
      <c r="TCM22" s="27"/>
      <c r="TCN22" s="27"/>
      <c r="TCO22" s="27"/>
      <c r="TCP22" s="27"/>
      <c r="TCQ22" s="27"/>
      <c r="TCR22" s="27"/>
      <c r="TCS22" s="27"/>
      <c r="TCT22" s="27"/>
      <c r="TCU22" s="27"/>
      <c r="TCV22" s="27"/>
      <c r="TCW22" s="27"/>
      <c r="TCX22" s="27"/>
      <c r="TCY22" s="27"/>
      <c r="TCZ22" s="27"/>
      <c r="TDA22" s="27"/>
      <c r="TDB22" s="27"/>
      <c r="TDC22" s="27"/>
      <c r="TDD22" s="27"/>
      <c r="TDE22" s="27"/>
      <c r="TDF22" s="27"/>
      <c r="TDG22" s="27"/>
      <c r="TDH22" s="27"/>
      <c r="TDI22" s="27"/>
      <c r="TDJ22" s="27"/>
      <c r="TDK22" s="27"/>
      <c r="TDL22" s="27"/>
      <c r="TDM22" s="27"/>
      <c r="TDN22" s="27"/>
      <c r="TDO22" s="27"/>
      <c r="TDP22" s="27"/>
      <c r="TDQ22" s="27"/>
      <c r="TDR22" s="27"/>
      <c r="TDS22" s="27"/>
      <c r="TDT22" s="27"/>
      <c r="TDU22" s="27"/>
      <c r="TDV22" s="27"/>
      <c r="TDW22" s="27"/>
      <c r="TDX22" s="27"/>
      <c r="TDY22" s="27"/>
      <c r="TDZ22" s="27"/>
      <c r="TEA22" s="27"/>
      <c r="TEB22" s="27"/>
      <c r="TEC22" s="27"/>
      <c r="TED22" s="27"/>
      <c r="TEE22" s="27"/>
      <c r="TEF22" s="27"/>
      <c r="TEG22" s="27"/>
      <c r="TEH22" s="27"/>
      <c r="TEI22" s="27"/>
      <c r="TEJ22" s="27"/>
      <c r="TEK22" s="27"/>
      <c r="TEL22" s="27"/>
      <c r="TEM22" s="27"/>
      <c r="TEN22" s="27"/>
      <c r="TEO22" s="27"/>
      <c r="TEP22" s="27"/>
      <c r="TEQ22" s="27"/>
      <c r="TER22" s="27"/>
      <c r="TES22" s="27"/>
      <c r="TET22" s="27"/>
      <c r="TEU22" s="27"/>
      <c r="TEV22" s="27"/>
      <c r="TEW22" s="27"/>
      <c r="TEX22" s="27"/>
      <c r="TEY22" s="27"/>
      <c r="TEZ22" s="27"/>
      <c r="TFA22" s="27"/>
      <c r="TFB22" s="27"/>
      <c r="TFC22" s="27"/>
      <c r="TFD22" s="27"/>
      <c r="TFE22" s="27"/>
      <c r="TFF22" s="27"/>
      <c r="TFG22" s="27"/>
      <c r="TFH22" s="27"/>
      <c r="TFI22" s="27"/>
      <c r="TFJ22" s="27"/>
      <c r="TFK22" s="27"/>
      <c r="TFL22" s="27"/>
      <c r="TFM22" s="27"/>
      <c r="TFN22" s="27"/>
      <c r="TFO22" s="27"/>
      <c r="TFP22" s="27"/>
      <c r="TFQ22" s="27"/>
      <c r="TFR22" s="27"/>
      <c r="TFS22" s="27"/>
      <c r="TFT22" s="27"/>
      <c r="TFU22" s="27"/>
      <c r="TFV22" s="27"/>
      <c r="TFW22" s="27"/>
      <c r="TFX22" s="27"/>
      <c r="TFY22" s="27"/>
      <c r="TFZ22" s="27"/>
      <c r="TGA22" s="27"/>
      <c r="TGB22" s="27"/>
      <c r="TGC22" s="27"/>
      <c r="TGD22" s="27"/>
      <c r="TGE22" s="27"/>
      <c r="TGF22" s="27"/>
      <c r="TGG22" s="27"/>
      <c r="TGH22" s="27"/>
      <c r="TGI22" s="27"/>
      <c r="TGJ22" s="27"/>
      <c r="TGK22" s="27"/>
      <c r="TGL22" s="27"/>
      <c r="TGM22" s="27"/>
      <c r="TGN22" s="27"/>
      <c r="TGO22" s="27"/>
      <c r="TGP22" s="27"/>
      <c r="TGQ22" s="27"/>
      <c r="TGR22" s="27"/>
      <c r="TGS22" s="27"/>
      <c r="TGT22" s="27"/>
      <c r="TGU22" s="27"/>
      <c r="TGV22" s="27"/>
      <c r="TGW22" s="27"/>
      <c r="TGX22" s="27"/>
      <c r="TGY22" s="27"/>
      <c r="TGZ22" s="27"/>
      <c r="THA22" s="27"/>
      <c r="THB22" s="27"/>
      <c r="THC22" s="27"/>
      <c r="THD22" s="27"/>
      <c r="THE22" s="27"/>
      <c r="THF22" s="27"/>
      <c r="THG22" s="27"/>
      <c r="THH22" s="27"/>
      <c r="THI22" s="27"/>
      <c r="THJ22" s="27"/>
      <c r="THK22" s="27"/>
      <c r="THL22" s="27"/>
      <c r="THM22" s="27"/>
      <c r="THN22" s="27"/>
      <c r="THO22" s="27"/>
      <c r="THP22" s="27"/>
      <c r="THQ22" s="27"/>
      <c r="THR22" s="27"/>
      <c r="THS22" s="27"/>
      <c r="THT22" s="27"/>
      <c r="THU22" s="27"/>
      <c r="THV22" s="27"/>
      <c r="THW22" s="27"/>
      <c r="THX22" s="27"/>
      <c r="THY22" s="27"/>
      <c r="THZ22" s="27"/>
      <c r="TIA22" s="27"/>
      <c r="TIB22" s="27"/>
      <c r="TIC22" s="27"/>
      <c r="TID22" s="27"/>
      <c r="TIE22" s="27"/>
      <c r="TIF22" s="27"/>
      <c r="TIG22" s="27"/>
      <c r="TIH22" s="27"/>
      <c r="TII22" s="27"/>
      <c r="TIJ22" s="27"/>
      <c r="TIK22" s="27"/>
      <c r="TIL22" s="27"/>
      <c r="TIM22" s="27"/>
      <c r="TIN22" s="27"/>
      <c r="TIO22" s="27"/>
      <c r="TIP22" s="27"/>
      <c r="TIQ22" s="27"/>
      <c r="TIR22" s="27"/>
      <c r="TIS22" s="27"/>
      <c r="TIT22" s="27"/>
      <c r="TIU22" s="27"/>
      <c r="TIV22" s="27"/>
      <c r="TIW22" s="27"/>
      <c r="TIX22" s="27"/>
      <c r="TIY22" s="27"/>
      <c r="TIZ22" s="27"/>
      <c r="TJA22" s="27"/>
      <c r="TJB22" s="27"/>
      <c r="TJC22" s="27"/>
      <c r="TJD22" s="27"/>
      <c r="TJE22" s="27"/>
      <c r="TJF22" s="27"/>
      <c r="TJG22" s="27"/>
      <c r="TJH22" s="27"/>
      <c r="TJI22" s="27"/>
      <c r="TJJ22" s="27"/>
      <c r="TJK22" s="27"/>
      <c r="TJL22" s="27"/>
      <c r="TJM22" s="27"/>
      <c r="TJN22" s="27"/>
      <c r="TJO22" s="27"/>
      <c r="TJP22" s="27"/>
      <c r="TJQ22" s="27"/>
      <c r="TJR22" s="27"/>
      <c r="TJS22" s="27"/>
      <c r="TJT22" s="27"/>
      <c r="TJU22" s="27"/>
      <c r="TJV22" s="27"/>
      <c r="TJW22" s="27"/>
      <c r="TJX22" s="27"/>
      <c r="TJY22" s="27"/>
      <c r="TJZ22" s="27"/>
      <c r="TKA22" s="27"/>
      <c r="TKB22" s="27"/>
      <c r="TKC22" s="27"/>
      <c r="TKD22" s="27"/>
      <c r="TKE22" s="27"/>
      <c r="TKF22" s="27"/>
      <c r="TKG22" s="27"/>
      <c r="TKH22" s="27"/>
      <c r="TKI22" s="27"/>
      <c r="TKJ22" s="27"/>
      <c r="TKK22" s="27"/>
      <c r="TKL22" s="27"/>
      <c r="TKM22" s="27"/>
      <c r="TKN22" s="27"/>
      <c r="TKO22" s="27"/>
      <c r="TKP22" s="27"/>
      <c r="TKQ22" s="27"/>
      <c r="TKR22" s="27"/>
      <c r="TKS22" s="27"/>
      <c r="TKT22" s="27"/>
      <c r="TKU22" s="27"/>
      <c r="TKV22" s="27"/>
      <c r="TKW22" s="27"/>
      <c r="TKX22" s="27"/>
      <c r="TKY22" s="27"/>
      <c r="TKZ22" s="27"/>
      <c r="TLA22" s="27"/>
      <c r="TLB22" s="27"/>
      <c r="TLC22" s="27"/>
      <c r="TLD22" s="27"/>
      <c r="TLE22" s="27"/>
      <c r="TLF22" s="27"/>
      <c r="TLG22" s="27"/>
      <c r="TLH22" s="27"/>
      <c r="TLI22" s="27"/>
      <c r="TLJ22" s="27"/>
      <c r="TLK22" s="27"/>
      <c r="TLL22" s="27"/>
      <c r="TLM22" s="27"/>
      <c r="TLN22" s="27"/>
      <c r="TLO22" s="27"/>
      <c r="TLP22" s="27"/>
      <c r="TLQ22" s="27"/>
      <c r="TLR22" s="27"/>
      <c r="TLS22" s="27"/>
      <c r="TLT22" s="27"/>
      <c r="TLU22" s="27"/>
      <c r="TLV22" s="27"/>
      <c r="TLW22" s="27"/>
      <c r="TLX22" s="27"/>
      <c r="TLY22" s="27"/>
      <c r="TLZ22" s="27"/>
      <c r="TMA22" s="27"/>
      <c r="TMB22" s="27"/>
      <c r="TMC22" s="27"/>
      <c r="TMD22" s="27"/>
      <c r="TME22" s="27"/>
      <c r="TMF22" s="27"/>
      <c r="TMG22" s="27"/>
      <c r="TMH22" s="27"/>
      <c r="TMI22" s="27"/>
      <c r="TMJ22" s="27"/>
      <c r="TMK22" s="27"/>
      <c r="TML22" s="27"/>
      <c r="TMM22" s="27"/>
      <c r="TMN22" s="27"/>
      <c r="TMO22" s="27"/>
      <c r="TMP22" s="27"/>
      <c r="TMQ22" s="27"/>
      <c r="TMR22" s="27"/>
      <c r="TMS22" s="27"/>
      <c r="TMT22" s="27"/>
      <c r="TMU22" s="27"/>
      <c r="TMV22" s="27"/>
      <c r="TMW22" s="27"/>
      <c r="TMX22" s="27"/>
      <c r="TMY22" s="27"/>
      <c r="TMZ22" s="27"/>
      <c r="TNA22" s="27"/>
      <c r="TNB22" s="27"/>
      <c r="TNC22" s="27"/>
      <c r="TND22" s="27"/>
      <c r="TNE22" s="27"/>
      <c r="TNF22" s="27"/>
      <c r="TNG22" s="27"/>
      <c r="TNH22" s="27"/>
      <c r="TNI22" s="27"/>
      <c r="TNJ22" s="27"/>
      <c r="TNK22" s="27"/>
      <c r="TNL22" s="27"/>
      <c r="TNM22" s="27"/>
      <c r="TNN22" s="27"/>
      <c r="TNO22" s="27"/>
      <c r="TNP22" s="27"/>
      <c r="TNQ22" s="27"/>
      <c r="TNR22" s="27"/>
      <c r="TNS22" s="27"/>
      <c r="TNT22" s="27"/>
      <c r="TNU22" s="27"/>
      <c r="TNV22" s="27"/>
      <c r="TNW22" s="27"/>
      <c r="TNX22" s="27"/>
      <c r="TNY22" s="27"/>
      <c r="TNZ22" s="27"/>
      <c r="TOA22" s="27"/>
      <c r="TOB22" s="27"/>
      <c r="TOC22" s="27"/>
      <c r="TOD22" s="27"/>
      <c r="TOE22" s="27"/>
      <c r="TOF22" s="27"/>
      <c r="TOG22" s="27"/>
      <c r="TOH22" s="27"/>
      <c r="TOI22" s="27"/>
      <c r="TOJ22" s="27"/>
      <c r="TOK22" s="27"/>
      <c r="TOL22" s="27"/>
      <c r="TOM22" s="27"/>
      <c r="TON22" s="27"/>
      <c r="TOO22" s="27"/>
      <c r="TOP22" s="27"/>
      <c r="TOQ22" s="27"/>
      <c r="TOR22" s="27"/>
      <c r="TOS22" s="27"/>
      <c r="TOT22" s="27"/>
      <c r="TOU22" s="27"/>
      <c r="TOV22" s="27"/>
      <c r="TOW22" s="27"/>
      <c r="TOX22" s="27"/>
      <c r="TOY22" s="27"/>
      <c r="TOZ22" s="27"/>
      <c r="TPA22" s="27"/>
      <c r="TPB22" s="27"/>
      <c r="TPC22" s="27"/>
      <c r="TPD22" s="27"/>
      <c r="TPE22" s="27"/>
      <c r="TPF22" s="27"/>
      <c r="TPG22" s="27"/>
      <c r="TPH22" s="27"/>
      <c r="TPI22" s="27"/>
      <c r="TPJ22" s="27"/>
      <c r="TPK22" s="27"/>
      <c r="TPL22" s="27"/>
      <c r="TPM22" s="27"/>
      <c r="TPN22" s="27"/>
      <c r="TPO22" s="27"/>
      <c r="TPP22" s="27"/>
      <c r="TPQ22" s="27"/>
      <c r="TPR22" s="27"/>
      <c r="TPS22" s="27"/>
      <c r="TPT22" s="27"/>
      <c r="TPU22" s="27"/>
      <c r="TPV22" s="27"/>
      <c r="TPW22" s="27"/>
      <c r="TPX22" s="27"/>
      <c r="TPY22" s="27"/>
      <c r="TPZ22" s="27"/>
      <c r="TQA22" s="27"/>
      <c r="TQB22" s="27"/>
      <c r="TQC22" s="27"/>
      <c r="TQD22" s="27"/>
      <c r="TQE22" s="27"/>
      <c r="TQF22" s="27"/>
      <c r="TQG22" s="27"/>
      <c r="TQH22" s="27"/>
      <c r="TQI22" s="27"/>
      <c r="TQJ22" s="27"/>
      <c r="TQK22" s="27"/>
      <c r="TQL22" s="27"/>
      <c r="TQM22" s="27"/>
      <c r="TQN22" s="27"/>
      <c r="TQO22" s="27"/>
      <c r="TQP22" s="27"/>
      <c r="TQQ22" s="27"/>
      <c r="TQR22" s="27"/>
      <c r="TQS22" s="27"/>
      <c r="TQT22" s="27"/>
      <c r="TQU22" s="27"/>
      <c r="TQV22" s="27"/>
      <c r="TQW22" s="27"/>
      <c r="TQX22" s="27"/>
      <c r="TQY22" s="27"/>
      <c r="TQZ22" s="27"/>
      <c r="TRA22" s="27"/>
      <c r="TRB22" s="27"/>
      <c r="TRC22" s="27"/>
      <c r="TRD22" s="27"/>
      <c r="TRE22" s="27"/>
      <c r="TRF22" s="27"/>
      <c r="TRG22" s="27"/>
      <c r="TRH22" s="27"/>
      <c r="TRI22" s="27"/>
      <c r="TRJ22" s="27"/>
      <c r="TRK22" s="27"/>
      <c r="TRL22" s="27"/>
      <c r="TRM22" s="27"/>
      <c r="TRN22" s="27"/>
      <c r="TRO22" s="27"/>
      <c r="TRP22" s="27"/>
      <c r="TRQ22" s="27"/>
      <c r="TRR22" s="27"/>
      <c r="TRS22" s="27"/>
      <c r="TRT22" s="27"/>
      <c r="TRU22" s="27"/>
      <c r="TRV22" s="27"/>
      <c r="TRW22" s="27"/>
      <c r="TRX22" s="27"/>
      <c r="TRY22" s="27"/>
      <c r="TRZ22" s="27"/>
      <c r="TSA22" s="27"/>
      <c r="TSB22" s="27"/>
      <c r="TSC22" s="27"/>
      <c r="TSD22" s="27"/>
      <c r="TSE22" s="27"/>
      <c r="TSF22" s="27"/>
      <c r="TSG22" s="27"/>
      <c r="TSH22" s="27"/>
      <c r="TSI22" s="27"/>
      <c r="TSJ22" s="27"/>
      <c r="TSK22" s="27"/>
      <c r="TSL22" s="27"/>
      <c r="TSM22" s="27"/>
      <c r="TSN22" s="27"/>
      <c r="TSO22" s="27"/>
      <c r="TSP22" s="27"/>
      <c r="TSQ22" s="27"/>
      <c r="TSR22" s="27"/>
      <c r="TSS22" s="27"/>
      <c r="TST22" s="27"/>
      <c r="TSU22" s="27"/>
      <c r="TSV22" s="27"/>
      <c r="TSW22" s="27"/>
      <c r="TSX22" s="27"/>
      <c r="TSY22" s="27"/>
      <c r="TSZ22" s="27"/>
      <c r="TTA22" s="27"/>
      <c r="TTB22" s="27"/>
      <c r="TTC22" s="27"/>
      <c r="TTD22" s="27"/>
      <c r="TTE22" s="27"/>
      <c r="TTF22" s="27"/>
      <c r="TTG22" s="27"/>
      <c r="TTH22" s="27"/>
      <c r="TTI22" s="27"/>
      <c r="TTJ22" s="27"/>
      <c r="TTK22" s="27"/>
      <c r="TTL22" s="27"/>
      <c r="TTM22" s="27"/>
      <c r="TTN22" s="27"/>
      <c r="TTO22" s="27"/>
      <c r="TTP22" s="27"/>
      <c r="TTQ22" s="27"/>
      <c r="TTR22" s="27"/>
      <c r="TTS22" s="27"/>
      <c r="TTT22" s="27"/>
      <c r="TTU22" s="27"/>
      <c r="TTV22" s="27"/>
      <c r="TTW22" s="27"/>
      <c r="TTX22" s="27"/>
      <c r="TTY22" s="27"/>
      <c r="TTZ22" s="27"/>
      <c r="TUA22" s="27"/>
      <c r="TUB22" s="27"/>
      <c r="TUC22" s="27"/>
      <c r="TUD22" s="27"/>
      <c r="TUE22" s="27"/>
      <c r="TUF22" s="27"/>
      <c r="TUG22" s="27"/>
      <c r="TUH22" s="27"/>
      <c r="TUI22" s="27"/>
      <c r="TUJ22" s="27"/>
      <c r="TUK22" s="27"/>
      <c r="TUL22" s="27"/>
      <c r="TUM22" s="27"/>
      <c r="TUN22" s="27"/>
      <c r="TUO22" s="27"/>
      <c r="TUP22" s="27"/>
      <c r="TUQ22" s="27"/>
      <c r="TUR22" s="27"/>
      <c r="TUS22" s="27"/>
      <c r="TUT22" s="27"/>
      <c r="TUU22" s="27"/>
      <c r="TUV22" s="27"/>
      <c r="TUW22" s="27"/>
      <c r="TUX22" s="27"/>
      <c r="TUY22" s="27"/>
      <c r="TUZ22" s="27"/>
      <c r="TVA22" s="27"/>
      <c r="TVB22" s="27"/>
      <c r="TVC22" s="27"/>
      <c r="TVD22" s="27"/>
      <c r="TVE22" s="27"/>
      <c r="TVF22" s="27"/>
      <c r="TVG22" s="27"/>
      <c r="TVH22" s="27"/>
      <c r="TVI22" s="27"/>
      <c r="TVJ22" s="27"/>
      <c r="TVK22" s="27"/>
      <c r="TVL22" s="27"/>
      <c r="TVM22" s="27"/>
      <c r="TVN22" s="27"/>
      <c r="TVO22" s="27"/>
      <c r="TVP22" s="27"/>
      <c r="TVQ22" s="27"/>
      <c r="TVR22" s="27"/>
      <c r="TVS22" s="27"/>
      <c r="TVT22" s="27"/>
      <c r="TVU22" s="27"/>
      <c r="TVV22" s="27"/>
      <c r="TVW22" s="27"/>
      <c r="TVX22" s="27"/>
      <c r="TVY22" s="27"/>
      <c r="TVZ22" s="27"/>
      <c r="TWA22" s="27"/>
      <c r="TWB22" s="27"/>
      <c r="TWC22" s="27"/>
      <c r="TWD22" s="27"/>
      <c r="TWE22" s="27"/>
      <c r="TWF22" s="27"/>
      <c r="TWG22" s="27"/>
      <c r="TWH22" s="27"/>
      <c r="TWI22" s="27"/>
      <c r="TWJ22" s="27"/>
      <c r="TWK22" s="27"/>
      <c r="TWL22" s="27"/>
      <c r="TWM22" s="27"/>
      <c r="TWN22" s="27"/>
      <c r="TWO22" s="27"/>
      <c r="TWP22" s="27"/>
      <c r="TWQ22" s="27"/>
      <c r="TWR22" s="27"/>
      <c r="TWS22" s="27"/>
      <c r="TWT22" s="27"/>
      <c r="TWU22" s="27"/>
      <c r="TWV22" s="27"/>
      <c r="TWW22" s="27"/>
      <c r="TWX22" s="27"/>
      <c r="TWY22" s="27"/>
      <c r="TWZ22" s="27"/>
      <c r="TXA22" s="27"/>
      <c r="TXB22" s="27"/>
      <c r="TXC22" s="27"/>
      <c r="TXD22" s="27"/>
      <c r="TXE22" s="27"/>
      <c r="TXF22" s="27"/>
      <c r="TXG22" s="27"/>
      <c r="TXH22" s="27"/>
      <c r="TXI22" s="27"/>
      <c r="TXJ22" s="27"/>
      <c r="TXK22" s="27"/>
      <c r="TXL22" s="27"/>
      <c r="TXM22" s="27"/>
      <c r="TXN22" s="27"/>
      <c r="TXO22" s="27"/>
      <c r="TXP22" s="27"/>
      <c r="TXQ22" s="27"/>
      <c r="TXR22" s="27"/>
      <c r="TXS22" s="27"/>
      <c r="TXT22" s="27"/>
      <c r="TXU22" s="27"/>
      <c r="TXV22" s="27"/>
      <c r="TXW22" s="27"/>
      <c r="TXX22" s="27"/>
      <c r="TXY22" s="27"/>
      <c r="TXZ22" s="27"/>
      <c r="TYA22" s="27"/>
      <c r="TYB22" s="27"/>
      <c r="TYC22" s="27"/>
      <c r="TYD22" s="27"/>
      <c r="TYE22" s="27"/>
      <c r="TYF22" s="27"/>
      <c r="TYG22" s="27"/>
      <c r="TYH22" s="27"/>
      <c r="TYI22" s="27"/>
      <c r="TYJ22" s="27"/>
      <c r="TYK22" s="27"/>
      <c r="TYL22" s="27"/>
      <c r="TYM22" s="27"/>
      <c r="TYN22" s="27"/>
      <c r="TYO22" s="27"/>
      <c r="TYP22" s="27"/>
      <c r="TYQ22" s="27"/>
      <c r="TYR22" s="27"/>
      <c r="TYS22" s="27"/>
      <c r="TYT22" s="27"/>
      <c r="TYU22" s="27"/>
      <c r="TYV22" s="27"/>
      <c r="TYW22" s="27"/>
      <c r="TYX22" s="27"/>
      <c r="TYY22" s="27"/>
      <c r="TYZ22" s="27"/>
      <c r="TZA22" s="27"/>
      <c r="TZB22" s="27"/>
      <c r="TZC22" s="27"/>
      <c r="TZD22" s="27"/>
      <c r="TZE22" s="27"/>
      <c r="TZF22" s="27"/>
      <c r="TZG22" s="27"/>
      <c r="TZH22" s="27"/>
      <c r="TZI22" s="27"/>
      <c r="TZJ22" s="27"/>
      <c r="TZK22" s="27"/>
      <c r="TZL22" s="27"/>
      <c r="TZM22" s="27"/>
      <c r="TZN22" s="27"/>
      <c r="TZO22" s="27"/>
      <c r="TZP22" s="27"/>
      <c r="TZQ22" s="27"/>
      <c r="TZR22" s="27"/>
      <c r="TZS22" s="27"/>
      <c r="TZT22" s="27"/>
      <c r="TZU22" s="27"/>
      <c r="TZV22" s="27"/>
      <c r="TZW22" s="27"/>
      <c r="TZX22" s="27"/>
      <c r="TZY22" s="27"/>
      <c r="TZZ22" s="27"/>
      <c r="UAA22" s="27"/>
      <c r="UAB22" s="27"/>
      <c r="UAC22" s="27"/>
      <c r="UAD22" s="27"/>
      <c r="UAE22" s="27"/>
      <c r="UAF22" s="27"/>
      <c r="UAG22" s="27"/>
      <c r="UAH22" s="27"/>
      <c r="UAI22" s="27"/>
      <c r="UAJ22" s="27"/>
      <c r="UAK22" s="27"/>
      <c r="UAL22" s="27"/>
      <c r="UAM22" s="27"/>
      <c r="UAN22" s="27"/>
      <c r="UAO22" s="27"/>
      <c r="UAP22" s="27"/>
      <c r="UAQ22" s="27"/>
      <c r="UAR22" s="27"/>
      <c r="UAS22" s="27"/>
      <c r="UAT22" s="27"/>
      <c r="UAU22" s="27"/>
      <c r="UAV22" s="27"/>
      <c r="UAW22" s="27"/>
      <c r="UAX22" s="27"/>
      <c r="UAY22" s="27"/>
      <c r="UAZ22" s="27"/>
      <c r="UBA22" s="27"/>
      <c r="UBB22" s="27"/>
      <c r="UBC22" s="27"/>
      <c r="UBD22" s="27"/>
      <c r="UBE22" s="27"/>
      <c r="UBF22" s="27"/>
      <c r="UBG22" s="27"/>
      <c r="UBH22" s="27"/>
      <c r="UBI22" s="27"/>
      <c r="UBJ22" s="27"/>
      <c r="UBK22" s="27"/>
      <c r="UBL22" s="27"/>
      <c r="UBM22" s="27"/>
      <c r="UBN22" s="27"/>
      <c r="UBO22" s="27"/>
      <c r="UBP22" s="27"/>
      <c r="UBQ22" s="27"/>
      <c r="UBR22" s="27"/>
      <c r="UBS22" s="27"/>
      <c r="UBT22" s="27"/>
      <c r="UBU22" s="27"/>
      <c r="UBV22" s="27"/>
      <c r="UBW22" s="27"/>
      <c r="UBX22" s="27"/>
      <c r="UBY22" s="27"/>
      <c r="UBZ22" s="27"/>
      <c r="UCA22" s="27"/>
      <c r="UCB22" s="27"/>
      <c r="UCC22" s="27"/>
      <c r="UCD22" s="27"/>
      <c r="UCE22" s="27"/>
      <c r="UCF22" s="27"/>
      <c r="UCG22" s="27"/>
      <c r="UCH22" s="27"/>
      <c r="UCI22" s="27"/>
      <c r="UCJ22" s="27"/>
      <c r="UCK22" s="27"/>
      <c r="UCL22" s="27"/>
      <c r="UCM22" s="27"/>
      <c r="UCN22" s="27"/>
      <c r="UCO22" s="27"/>
      <c r="UCP22" s="27"/>
      <c r="UCQ22" s="27"/>
      <c r="UCR22" s="27"/>
      <c r="UCS22" s="27"/>
      <c r="UCT22" s="27"/>
      <c r="UCU22" s="27"/>
      <c r="UCV22" s="27"/>
      <c r="UCW22" s="27"/>
      <c r="UCX22" s="27"/>
      <c r="UCY22" s="27"/>
      <c r="UCZ22" s="27"/>
      <c r="UDA22" s="27"/>
      <c r="UDB22" s="27"/>
      <c r="UDC22" s="27"/>
      <c r="UDD22" s="27"/>
      <c r="UDE22" s="27"/>
      <c r="UDF22" s="27"/>
      <c r="UDG22" s="27"/>
      <c r="UDH22" s="27"/>
      <c r="UDI22" s="27"/>
      <c r="UDJ22" s="27"/>
      <c r="UDK22" s="27"/>
      <c r="UDL22" s="27"/>
      <c r="UDM22" s="27"/>
      <c r="UDN22" s="27"/>
      <c r="UDO22" s="27"/>
      <c r="UDP22" s="27"/>
      <c r="UDQ22" s="27"/>
      <c r="UDR22" s="27"/>
      <c r="UDS22" s="27"/>
      <c r="UDT22" s="27"/>
      <c r="UDU22" s="27"/>
      <c r="UDV22" s="27"/>
      <c r="UDW22" s="27"/>
      <c r="UDX22" s="27"/>
      <c r="UDY22" s="27"/>
      <c r="UDZ22" s="27"/>
      <c r="UEA22" s="27"/>
      <c r="UEB22" s="27"/>
      <c r="UEC22" s="27"/>
      <c r="UED22" s="27"/>
      <c r="UEE22" s="27"/>
      <c r="UEF22" s="27"/>
      <c r="UEG22" s="27"/>
      <c r="UEH22" s="27"/>
      <c r="UEI22" s="27"/>
      <c r="UEJ22" s="27"/>
      <c r="UEK22" s="27"/>
      <c r="UEL22" s="27"/>
      <c r="UEM22" s="27"/>
      <c r="UEN22" s="27"/>
      <c r="UEO22" s="27"/>
      <c r="UEP22" s="27"/>
      <c r="UEQ22" s="27"/>
      <c r="UER22" s="27"/>
      <c r="UES22" s="27"/>
      <c r="UET22" s="27"/>
      <c r="UEU22" s="27"/>
      <c r="UEV22" s="27"/>
      <c r="UEW22" s="27"/>
      <c r="UEX22" s="27"/>
      <c r="UEY22" s="27"/>
      <c r="UEZ22" s="27"/>
      <c r="UFA22" s="27"/>
      <c r="UFB22" s="27"/>
      <c r="UFC22" s="27"/>
      <c r="UFD22" s="27"/>
      <c r="UFE22" s="27"/>
      <c r="UFF22" s="27"/>
      <c r="UFG22" s="27"/>
      <c r="UFH22" s="27"/>
      <c r="UFI22" s="27"/>
      <c r="UFJ22" s="27"/>
      <c r="UFK22" s="27"/>
      <c r="UFL22" s="27"/>
      <c r="UFM22" s="27"/>
      <c r="UFN22" s="27"/>
      <c r="UFO22" s="27"/>
      <c r="UFP22" s="27"/>
      <c r="UFQ22" s="27"/>
      <c r="UFR22" s="27"/>
      <c r="UFS22" s="27"/>
      <c r="UFT22" s="27"/>
      <c r="UFU22" s="27"/>
      <c r="UFV22" s="27"/>
      <c r="UFW22" s="27"/>
      <c r="UFX22" s="27"/>
      <c r="UFY22" s="27"/>
      <c r="UFZ22" s="27"/>
      <c r="UGA22" s="27"/>
      <c r="UGB22" s="27"/>
      <c r="UGC22" s="27"/>
      <c r="UGD22" s="27"/>
      <c r="UGE22" s="27"/>
      <c r="UGF22" s="27"/>
      <c r="UGG22" s="27"/>
      <c r="UGH22" s="27"/>
      <c r="UGI22" s="27"/>
      <c r="UGJ22" s="27"/>
      <c r="UGK22" s="27"/>
      <c r="UGL22" s="27"/>
      <c r="UGM22" s="27"/>
      <c r="UGN22" s="27"/>
      <c r="UGO22" s="27"/>
      <c r="UGP22" s="27"/>
      <c r="UGQ22" s="27"/>
      <c r="UGR22" s="27"/>
      <c r="UGS22" s="27"/>
      <c r="UGT22" s="27"/>
      <c r="UGU22" s="27"/>
      <c r="UGV22" s="27"/>
      <c r="UGW22" s="27"/>
      <c r="UGX22" s="27"/>
      <c r="UGY22" s="27"/>
      <c r="UGZ22" s="27"/>
      <c r="UHA22" s="27"/>
      <c r="UHB22" s="27"/>
      <c r="UHC22" s="27"/>
      <c r="UHD22" s="27"/>
      <c r="UHE22" s="27"/>
      <c r="UHF22" s="27"/>
      <c r="UHG22" s="27"/>
      <c r="UHH22" s="27"/>
      <c r="UHI22" s="27"/>
      <c r="UHJ22" s="27"/>
      <c r="UHK22" s="27"/>
      <c r="UHL22" s="27"/>
      <c r="UHM22" s="27"/>
      <c r="UHN22" s="27"/>
      <c r="UHO22" s="27"/>
      <c r="UHP22" s="27"/>
      <c r="UHQ22" s="27"/>
      <c r="UHR22" s="27"/>
      <c r="UHS22" s="27"/>
      <c r="UHT22" s="27"/>
      <c r="UHU22" s="27"/>
      <c r="UHV22" s="27"/>
      <c r="UHW22" s="27"/>
      <c r="UHX22" s="27"/>
      <c r="UHY22" s="27"/>
      <c r="UHZ22" s="27"/>
      <c r="UIA22" s="27"/>
      <c r="UIB22" s="27"/>
      <c r="UIC22" s="27"/>
      <c r="UID22" s="27"/>
      <c r="UIE22" s="27"/>
      <c r="UIF22" s="27"/>
      <c r="UIG22" s="27"/>
      <c r="UIH22" s="27"/>
      <c r="UII22" s="27"/>
      <c r="UIJ22" s="27"/>
      <c r="UIK22" s="27"/>
      <c r="UIL22" s="27"/>
      <c r="UIM22" s="27"/>
      <c r="UIN22" s="27"/>
      <c r="UIO22" s="27"/>
      <c r="UIP22" s="27"/>
      <c r="UIQ22" s="27"/>
      <c r="UIR22" s="27"/>
      <c r="UIS22" s="27"/>
      <c r="UIT22" s="27"/>
      <c r="UIU22" s="27"/>
      <c r="UIV22" s="27"/>
      <c r="UIW22" s="27"/>
      <c r="UIX22" s="27"/>
      <c r="UIY22" s="27"/>
      <c r="UIZ22" s="27"/>
      <c r="UJA22" s="27"/>
      <c r="UJB22" s="27"/>
      <c r="UJC22" s="27"/>
      <c r="UJD22" s="27"/>
      <c r="UJE22" s="27"/>
      <c r="UJF22" s="27"/>
      <c r="UJG22" s="27"/>
      <c r="UJH22" s="27"/>
      <c r="UJI22" s="27"/>
      <c r="UJJ22" s="27"/>
      <c r="UJK22" s="27"/>
      <c r="UJL22" s="27"/>
      <c r="UJM22" s="27"/>
      <c r="UJN22" s="27"/>
      <c r="UJO22" s="27"/>
      <c r="UJP22" s="27"/>
      <c r="UJQ22" s="27"/>
      <c r="UJR22" s="27"/>
      <c r="UJS22" s="27"/>
      <c r="UJT22" s="27"/>
      <c r="UJU22" s="27"/>
      <c r="UJV22" s="27"/>
      <c r="UJW22" s="27"/>
      <c r="UJX22" s="27"/>
      <c r="UJY22" s="27"/>
      <c r="UJZ22" s="27"/>
      <c r="UKA22" s="27"/>
      <c r="UKB22" s="27"/>
      <c r="UKC22" s="27"/>
      <c r="UKD22" s="27"/>
      <c r="UKE22" s="27"/>
      <c r="UKF22" s="27"/>
      <c r="UKG22" s="27"/>
      <c r="UKH22" s="27"/>
      <c r="UKI22" s="27"/>
      <c r="UKJ22" s="27"/>
      <c r="UKK22" s="27"/>
      <c r="UKL22" s="27"/>
      <c r="UKM22" s="27"/>
      <c r="UKN22" s="27"/>
      <c r="UKO22" s="27"/>
      <c r="UKP22" s="27"/>
      <c r="UKQ22" s="27"/>
      <c r="UKR22" s="27"/>
      <c r="UKS22" s="27"/>
      <c r="UKT22" s="27"/>
      <c r="UKU22" s="27"/>
      <c r="UKV22" s="27"/>
      <c r="UKW22" s="27"/>
      <c r="UKX22" s="27"/>
      <c r="UKY22" s="27"/>
      <c r="UKZ22" s="27"/>
      <c r="ULA22" s="27"/>
      <c r="ULB22" s="27"/>
      <c r="ULC22" s="27"/>
      <c r="ULD22" s="27"/>
      <c r="ULE22" s="27"/>
      <c r="ULF22" s="27"/>
      <c r="ULG22" s="27"/>
      <c r="ULH22" s="27"/>
      <c r="ULI22" s="27"/>
      <c r="ULJ22" s="27"/>
      <c r="ULK22" s="27"/>
      <c r="ULL22" s="27"/>
      <c r="ULM22" s="27"/>
      <c r="ULN22" s="27"/>
      <c r="ULO22" s="27"/>
      <c r="ULP22" s="27"/>
      <c r="ULQ22" s="27"/>
      <c r="ULR22" s="27"/>
      <c r="ULS22" s="27"/>
      <c r="ULT22" s="27"/>
      <c r="ULU22" s="27"/>
      <c r="ULV22" s="27"/>
      <c r="ULW22" s="27"/>
      <c r="ULX22" s="27"/>
      <c r="ULY22" s="27"/>
      <c r="ULZ22" s="27"/>
      <c r="UMA22" s="27"/>
      <c r="UMB22" s="27"/>
      <c r="UMC22" s="27"/>
      <c r="UMD22" s="27"/>
      <c r="UME22" s="27"/>
      <c r="UMF22" s="27"/>
      <c r="UMG22" s="27"/>
      <c r="UMH22" s="27"/>
      <c r="UMI22" s="27"/>
      <c r="UMJ22" s="27"/>
      <c r="UMK22" s="27"/>
      <c r="UML22" s="27"/>
      <c r="UMM22" s="27"/>
      <c r="UMN22" s="27"/>
      <c r="UMO22" s="27"/>
      <c r="UMP22" s="27"/>
      <c r="UMQ22" s="27"/>
      <c r="UMR22" s="27"/>
      <c r="UMS22" s="27"/>
      <c r="UMT22" s="27"/>
      <c r="UMU22" s="27"/>
      <c r="UMV22" s="27"/>
      <c r="UMW22" s="27"/>
      <c r="UMX22" s="27"/>
      <c r="UMY22" s="27"/>
      <c r="UMZ22" s="27"/>
      <c r="UNA22" s="27"/>
      <c r="UNB22" s="27"/>
      <c r="UNC22" s="27"/>
      <c r="UND22" s="27"/>
      <c r="UNE22" s="27"/>
      <c r="UNF22" s="27"/>
      <c r="UNG22" s="27"/>
      <c r="UNH22" s="27"/>
      <c r="UNI22" s="27"/>
      <c r="UNJ22" s="27"/>
      <c r="UNK22" s="27"/>
      <c r="UNL22" s="27"/>
      <c r="UNM22" s="27"/>
      <c r="UNN22" s="27"/>
      <c r="UNO22" s="27"/>
      <c r="UNP22" s="27"/>
      <c r="UNQ22" s="27"/>
      <c r="UNR22" s="27"/>
      <c r="UNS22" s="27"/>
      <c r="UNT22" s="27"/>
      <c r="UNU22" s="27"/>
      <c r="UNV22" s="27"/>
      <c r="UNW22" s="27"/>
      <c r="UNX22" s="27"/>
      <c r="UNY22" s="27"/>
      <c r="UNZ22" s="27"/>
      <c r="UOA22" s="27"/>
      <c r="UOB22" s="27"/>
      <c r="UOC22" s="27"/>
      <c r="UOD22" s="27"/>
      <c r="UOE22" s="27"/>
      <c r="UOF22" s="27"/>
      <c r="UOG22" s="27"/>
      <c r="UOH22" s="27"/>
      <c r="UOI22" s="27"/>
      <c r="UOJ22" s="27"/>
      <c r="UOK22" s="27"/>
      <c r="UOL22" s="27"/>
      <c r="UOM22" s="27"/>
      <c r="UON22" s="27"/>
      <c r="UOO22" s="27"/>
      <c r="UOP22" s="27"/>
      <c r="UOQ22" s="27"/>
      <c r="UOR22" s="27"/>
      <c r="UOS22" s="27"/>
      <c r="UOT22" s="27"/>
      <c r="UOU22" s="27"/>
      <c r="UOV22" s="27"/>
      <c r="UOW22" s="27"/>
      <c r="UOX22" s="27"/>
      <c r="UOY22" s="27"/>
      <c r="UOZ22" s="27"/>
      <c r="UPA22" s="27"/>
      <c r="UPB22" s="27"/>
      <c r="UPC22" s="27"/>
      <c r="UPD22" s="27"/>
      <c r="UPE22" s="27"/>
      <c r="UPF22" s="27"/>
      <c r="UPG22" s="27"/>
      <c r="UPH22" s="27"/>
      <c r="UPI22" s="27"/>
      <c r="UPJ22" s="27"/>
      <c r="UPK22" s="27"/>
      <c r="UPL22" s="27"/>
      <c r="UPM22" s="27"/>
      <c r="UPN22" s="27"/>
      <c r="UPO22" s="27"/>
      <c r="UPP22" s="27"/>
      <c r="UPQ22" s="27"/>
      <c r="UPR22" s="27"/>
      <c r="UPS22" s="27"/>
      <c r="UPT22" s="27"/>
      <c r="UPU22" s="27"/>
      <c r="UPV22" s="27"/>
      <c r="UPW22" s="27"/>
      <c r="UPX22" s="27"/>
      <c r="UPY22" s="27"/>
      <c r="UPZ22" s="27"/>
      <c r="UQA22" s="27"/>
      <c r="UQB22" s="27"/>
      <c r="UQC22" s="27"/>
      <c r="UQD22" s="27"/>
      <c r="UQE22" s="27"/>
      <c r="UQF22" s="27"/>
      <c r="UQG22" s="27"/>
      <c r="UQH22" s="27"/>
      <c r="UQI22" s="27"/>
      <c r="UQJ22" s="27"/>
      <c r="UQK22" s="27"/>
      <c r="UQL22" s="27"/>
      <c r="UQM22" s="27"/>
      <c r="UQN22" s="27"/>
      <c r="UQO22" s="27"/>
      <c r="UQP22" s="27"/>
      <c r="UQQ22" s="27"/>
      <c r="UQR22" s="27"/>
      <c r="UQS22" s="27"/>
      <c r="UQT22" s="27"/>
      <c r="UQU22" s="27"/>
      <c r="UQV22" s="27"/>
      <c r="UQW22" s="27"/>
      <c r="UQX22" s="27"/>
      <c r="UQY22" s="27"/>
      <c r="UQZ22" s="27"/>
      <c r="URA22" s="27"/>
      <c r="URB22" s="27"/>
      <c r="URC22" s="27"/>
      <c r="URD22" s="27"/>
      <c r="URE22" s="27"/>
      <c r="URF22" s="27"/>
      <c r="URG22" s="27"/>
      <c r="URH22" s="27"/>
      <c r="URI22" s="27"/>
      <c r="URJ22" s="27"/>
      <c r="URK22" s="27"/>
      <c r="URL22" s="27"/>
      <c r="URM22" s="27"/>
      <c r="URN22" s="27"/>
      <c r="URO22" s="27"/>
      <c r="URP22" s="27"/>
      <c r="URQ22" s="27"/>
      <c r="URR22" s="27"/>
      <c r="URS22" s="27"/>
      <c r="URT22" s="27"/>
      <c r="URU22" s="27"/>
      <c r="URV22" s="27"/>
      <c r="URW22" s="27"/>
      <c r="URX22" s="27"/>
      <c r="URY22" s="27"/>
      <c r="URZ22" s="27"/>
      <c r="USA22" s="27"/>
      <c r="USB22" s="27"/>
      <c r="USC22" s="27"/>
      <c r="USD22" s="27"/>
      <c r="USE22" s="27"/>
      <c r="USF22" s="27"/>
      <c r="USG22" s="27"/>
      <c r="USH22" s="27"/>
      <c r="USI22" s="27"/>
      <c r="USJ22" s="27"/>
      <c r="USK22" s="27"/>
      <c r="USL22" s="27"/>
      <c r="USM22" s="27"/>
      <c r="USN22" s="27"/>
      <c r="USO22" s="27"/>
      <c r="USP22" s="27"/>
      <c r="USQ22" s="27"/>
      <c r="USR22" s="27"/>
      <c r="USS22" s="27"/>
      <c r="UST22" s="27"/>
      <c r="USU22" s="27"/>
      <c r="USV22" s="27"/>
      <c r="USW22" s="27"/>
      <c r="USX22" s="27"/>
      <c r="USY22" s="27"/>
      <c r="USZ22" s="27"/>
      <c r="UTA22" s="27"/>
      <c r="UTB22" s="27"/>
      <c r="UTC22" s="27"/>
      <c r="UTD22" s="27"/>
      <c r="UTE22" s="27"/>
      <c r="UTF22" s="27"/>
      <c r="UTG22" s="27"/>
      <c r="UTH22" s="27"/>
      <c r="UTI22" s="27"/>
      <c r="UTJ22" s="27"/>
      <c r="UTK22" s="27"/>
      <c r="UTL22" s="27"/>
      <c r="UTM22" s="27"/>
      <c r="UTN22" s="27"/>
      <c r="UTO22" s="27"/>
      <c r="UTP22" s="27"/>
      <c r="UTQ22" s="27"/>
      <c r="UTR22" s="27"/>
      <c r="UTS22" s="27"/>
      <c r="UTT22" s="27"/>
      <c r="UTU22" s="27"/>
      <c r="UTV22" s="27"/>
      <c r="UTW22" s="27"/>
      <c r="UTX22" s="27"/>
      <c r="UTY22" s="27"/>
      <c r="UTZ22" s="27"/>
      <c r="UUA22" s="27"/>
      <c r="UUB22" s="27"/>
      <c r="UUC22" s="27"/>
      <c r="UUD22" s="27"/>
      <c r="UUE22" s="27"/>
      <c r="UUF22" s="27"/>
      <c r="UUG22" s="27"/>
      <c r="UUH22" s="27"/>
      <c r="UUI22" s="27"/>
      <c r="UUJ22" s="27"/>
      <c r="UUK22" s="27"/>
      <c r="UUL22" s="27"/>
      <c r="UUM22" s="27"/>
      <c r="UUN22" s="27"/>
      <c r="UUO22" s="27"/>
      <c r="UUP22" s="27"/>
      <c r="UUQ22" s="27"/>
      <c r="UUR22" s="27"/>
      <c r="UUS22" s="27"/>
      <c r="UUT22" s="27"/>
      <c r="UUU22" s="27"/>
      <c r="UUV22" s="27"/>
      <c r="UUW22" s="27"/>
      <c r="UUX22" s="27"/>
      <c r="UUY22" s="27"/>
      <c r="UUZ22" s="27"/>
      <c r="UVA22" s="27"/>
      <c r="UVB22" s="27"/>
      <c r="UVC22" s="27"/>
      <c r="UVD22" s="27"/>
      <c r="UVE22" s="27"/>
      <c r="UVF22" s="27"/>
      <c r="UVG22" s="27"/>
      <c r="UVH22" s="27"/>
      <c r="UVI22" s="27"/>
      <c r="UVJ22" s="27"/>
      <c r="UVK22" s="27"/>
      <c r="UVL22" s="27"/>
      <c r="UVM22" s="27"/>
      <c r="UVN22" s="27"/>
      <c r="UVO22" s="27"/>
      <c r="UVP22" s="27"/>
      <c r="UVQ22" s="27"/>
      <c r="UVR22" s="27"/>
      <c r="UVS22" s="27"/>
      <c r="UVT22" s="27"/>
      <c r="UVU22" s="27"/>
      <c r="UVV22" s="27"/>
      <c r="UVW22" s="27"/>
      <c r="UVX22" s="27"/>
      <c r="UVY22" s="27"/>
      <c r="UVZ22" s="27"/>
      <c r="UWA22" s="27"/>
      <c r="UWB22" s="27"/>
      <c r="UWC22" s="27"/>
      <c r="UWD22" s="27"/>
      <c r="UWE22" s="27"/>
      <c r="UWF22" s="27"/>
      <c r="UWG22" s="27"/>
      <c r="UWH22" s="27"/>
      <c r="UWI22" s="27"/>
      <c r="UWJ22" s="27"/>
      <c r="UWK22" s="27"/>
      <c r="UWL22" s="27"/>
      <c r="UWM22" s="27"/>
      <c r="UWN22" s="27"/>
      <c r="UWO22" s="27"/>
      <c r="UWP22" s="27"/>
      <c r="UWQ22" s="27"/>
      <c r="UWR22" s="27"/>
      <c r="UWS22" s="27"/>
      <c r="UWT22" s="27"/>
      <c r="UWU22" s="27"/>
      <c r="UWV22" s="27"/>
      <c r="UWW22" s="27"/>
      <c r="UWX22" s="27"/>
      <c r="UWY22" s="27"/>
      <c r="UWZ22" s="27"/>
      <c r="UXA22" s="27"/>
      <c r="UXB22" s="27"/>
      <c r="UXC22" s="27"/>
      <c r="UXD22" s="27"/>
      <c r="UXE22" s="27"/>
      <c r="UXF22" s="27"/>
      <c r="UXG22" s="27"/>
      <c r="UXH22" s="27"/>
      <c r="UXI22" s="27"/>
      <c r="UXJ22" s="27"/>
      <c r="UXK22" s="27"/>
      <c r="UXL22" s="27"/>
      <c r="UXM22" s="27"/>
      <c r="UXN22" s="27"/>
      <c r="UXO22" s="27"/>
      <c r="UXP22" s="27"/>
      <c r="UXQ22" s="27"/>
      <c r="UXR22" s="27"/>
      <c r="UXS22" s="27"/>
      <c r="UXT22" s="27"/>
      <c r="UXU22" s="27"/>
      <c r="UXV22" s="27"/>
      <c r="UXW22" s="27"/>
      <c r="UXX22" s="27"/>
      <c r="UXY22" s="27"/>
      <c r="UXZ22" s="27"/>
      <c r="UYA22" s="27"/>
      <c r="UYB22" s="27"/>
      <c r="UYC22" s="27"/>
      <c r="UYD22" s="27"/>
      <c r="UYE22" s="27"/>
      <c r="UYF22" s="27"/>
      <c r="UYG22" s="27"/>
      <c r="UYH22" s="27"/>
      <c r="UYI22" s="27"/>
      <c r="UYJ22" s="27"/>
      <c r="UYK22" s="27"/>
      <c r="UYL22" s="27"/>
      <c r="UYM22" s="27"/>
      <c r="UYN22" s="27"/>
      <c r="UYO22" s="27"/>
      <c r="UYP22" s="27"/>
      <c r="UYQ22" s="27"/>
      <c r="UYR22" s="27"/>
      <c r="UYS22" s="27"/>
      <c r="UYT22" s="27"/>
      <c r="UYU22" s="27"/>
      <c r="UYV22" s="27"/>
      <c r="UYW22" s="27"/>
      <c r="UYX22" s="27"/>
      <c r="UYY22" s="27"/>
      <c r="UYZ22" s="27"/>
      <c r="UZA22" s="27"/>
      <c r="UZB22" s="27"/>
      <c r="UZC22" s="27"/>
      <c r="UZD22" s="27"/>
      <c r="UZE22" s="27"/>
      <c r="UZF22" s="27"/>
      <c r="UZG22" s="27"/>
      <c r="UZH22" s="27"/>
      <c r="UZI22" s="27"/>
      <c r="UZJ22" s="27"/>
      <c r="UZK22" s="27"/>
      <c r="UZL22" s="27"/>
      <c r="UZM22" s="27"/>
      <c r="UZN22" s="27"/>
      <c r="UZO22" s="27"/>
      <c r="UZP22" s="27"/>
      <c r="UZQ22" s="27"/>
      <c r="UZR22" s="27"/>
      <c r="UZS22" s="27"/>
      <c r="UZT22" s="27"/>
      <c r="UZU22" s="27"/>
      <c r="UZV22" s="27"/>
      <c r="UZW22" s="27"/>
      <c r="UZX22" s="27"/>
      <c r="UZY22" s="27"/>
      <c r="UZZ22" s="27"/>
      <c r="VAA22" s="27"/>
      <c r="VAB22" s="27"/>
      <c r="VAC22" s="27"/>
      <c r="VAD22" s="27"/>
      <c r="VAE22" s="27"/>
      <c r="VAF22" s="27"/>
      <c r="VAG22" s="27"/>
      <c r="VAH22" s="27"/>
      <c r="VAI22" s="27"/>
      <c r="VAJ22" s="27"/>
      <c r="VAK22" s="27"/>
      <c r="VAL22" s="27"/>
      <c r="VAM22" s="27"/>
      <c r="VAN22" s="27"/>
      <c r="VAO22" s="27"/>
      <c r="VAP22" s="27"/>
      <c r="VAQ22" s="27"/>
      <c r="VAR22" s="27"/>
      <c r="VAS22" s="27"/>
      <c r="VAT22" s="27"/>
      <c r="VAU22" s="27"/>
      <c r="VAV22" s="27"/>
      <c r="VAW22" s="27"/>
      <c r="VAX22" s="27"/>
      <c r="VAY22" s="27"/>
      <c r="VAZ22" s="27"/>
      <c r="VBA22" s="27"/>
      <c r="VBB22" s="27"/>
      <c r="VBC22" s="27"/>
      <c r="VBD22" s="27"/>
      <c r="VBE22" s="27"/>
      <c r="VBF22" s="27"/>
      <c r="VBG22" s="27"/>
      <c r="VBH22" s="27"/>
      <c r="VBI22" s="27"/>
      <c r="VBJ22" s="27"/>
      <c r="VBK22" s="27"/>
      <c r="VBL22" s="27"/>
      <c r="VBM22" s="27"/>
      <c r="VBN22" s="27"/>
      <c r="VBO22" s="27"/>
      <c r="VBP22" s="27"/>
      <c r="VBQ22" s="27"/>
      <c r="VBR22" s="27"/>
      <c r="VBS22" s="27"/>
      <c r="VBT22" s="27"/>
      <c r="VBU22" s="27"/>
      <c r="VBV22" s="27"/>
      <c r="VBW22" s="27"/>
      <c r="VBX22" s="27"/>
      <c r="VBY22" s="27"/>
      <c r="VBZ22" s="27"/>
      <c r="VCA22" s="27"/>
      <c r="VCB22" s="27"/>
      <c r="VCC22" s="27"/>
      <c r="VCD22" s="27"/>
      <c r="VCE22" s="27"/>
      <c r="VCF22" s="27"/>
      <c r="VCG22" s="27"/>
      <c r="VCH22" s="27"/>
      <c r="VCI22" s="27"/>
      <c r="VCJ22" s="27"/>
      <c r="VCK22" s="27"/>
      <c r="VCL22" s="27"/>
      <c r="VCM22" s="27"/>
      <c r="VCN22" s="27"/>
      <c r="VCO22" s="27"/>
      <c r="VCP22" s="27"/>
      <c r="VCQ22" s="27"/>
      <c r="VCR22" s="27"/>
      <c r="VCS22" s="27"/>
      <c r="VCT22" s="27"/>
      <c r="VCU22" s="27"/>
      <c r="VCV22" s="27"/>
      <c r="VCW22" s="27"/>
      <c r="VCX22" s="27"/>
      <c r="VCY22" s="27"/>
      <c r="VCZ22" s="27"/>
      <c r="VDA22" s="27"/>
      <c r="VDB22" s="27"/>
      <c r="VDC22" s="27"/>
      <c r="VDD22" s="27"/>
      <c r="VDE22" s="27"/>
      <c r="VDF22" s="27"/>
      <c r="VDG22" s="27"/>
      <c r="VDH22" s="27"/>
      <c r="VDI22" s="27"/>
      <c r="VDJ22" s="27"/>
      <c r="VDK22" s="27"/>
      <c r="VDL22" s="27"/>
      <c r="VDM22" s="27"/>
      <c r="VDN22" s="27"/>
      <c r="VDO22" s="27"/>
      <c r="VDP22" s="27"/>
      <c r="VDQ22" s="27"/>
      <c r="VDR22" s="27"/>
      <c r="VDS22" s="27"/>
      <c r="VDT22" s="27"/>
      <c r="VDU22" s="27"/>
      <c r="VDV22" s="27"/>
      <c r="VDW22" s="27"/>
      <c r="VDX22" s="27"/>
      <c r="VDY22" s="27"/>
      <c r="VDZ22" s="27"/>
      <c r="VEA22" s="27"/>
      <c r="VEB22" s="27"/>
      <c r="VEC22" s="27"/>
      <c r="VED22" s="27"/>
      <c r="VEE22" s="27"/>
      <c r="VEF22" s="27"/>
      <c r="VEG22" s="27"/>
      <c r="VEH22" s="27"/>
      <c r="VEI22" s="27"/>
      <c r="VEJ22" s="27"/>
      <c r="VEK22" s="27"/>
      <c r="VEL22" s="27"/>
      <c r="VEM22" s="27"/>
      <c r="VEN22" s="27"/>
      <c r="VEO22" s="27"/>
      <c r="VEP22" s="27"/>
      <c r="VEQ22" s="27"/>
      <c r="VER22" s="27"/>
      <c r="VES22" s="27"/>
      <c r="VET22" s="27"/>
      <c r="VEU22" s="27"/>
      <c r="VEV22" s="27"/>
      <c r="VEW22" s="27"/>
      <c r="VEX22" s="27"/>
      <c r="VEY22" s="27"/>
      <c r="VEZ22" s="27"/>
      <c r="VFA22" s="27"/>
      <c r="VFB22" s="27"/>
      <c r="VFC22" s="27"/>
      <c r="VFD22" s="27"/>
      <c r="VFE22" s="27"/>
      <c r="VFF22" s="27"/>
      <c r="VFG22" s="27"/>
      <c r="VFH22" s="27"/>
      <c r="VFI22" s="27"/>
      <c r="VFJ22" s="27"/>
      <c r="VFK22" s="27"/>
      <c r="VFL22" s="27"/>
      <c r="VFM22" s="27"/>
      <c r="VFN22" s="27"/>
      <c r="VFO22" s="27"/>
      <c r="VFP22" s="27"/>
      <c r="VFQ22" s="27"/>
      <c r="VFR22" s="27"/>
      <c r="VFS22" s="27"/>
      <c r="VFT22" s="27"/>
      <c r="VFU22" s="27"/>
      <c r="VFV22" s="27"/>
      <c r="VFW22" s="27"/>
      <c r="VFX22" s="27"/>
      <c r="VFY22" s="27"/>
      <c r="VFZ22" s="27"/>
      <c r="VGA22" s="27"/>
      <c r="VGB22" s="27"/>
      <c r="VGC22" s="27"/>
      <c r="VGD22" s="27"/>
      <c r="VGE22" s="27"/>
      <c r="VGF22" s="27"/>
      <c r="VGG22" s="27"/>
      <c r="VGH22" s="27"/>
      <c r="VGI22" s="27"/>
      <c r="VGJ22" s="27"/>
      <c r="VGK22" s="27"/>
      <c r="VGL22" s="27"/>
      <c r="VGM22" s="27"/>
      <c r="VGN22" s="27"/>
      <c r="VGO22" s="27"/>
      <c r="VGP22" s="27"/>
      <c r="VGQ22" s="27"/>
      <c r="VGR22" s="27"/>
      <c r="VGS22" s="27"/>
      <c r="VGT22" s="27"/>
      <c r="VGU22" s="27"/>
      <c r="VGV22" s="27"/>
      <c r="VGW22" s="27"/>
      <c r="VGX22" s="27"/>
      <c r="VGY22" s="27"/>
      <c r="VGZ22" s="27"/>
      <c r="VHA22" s="27"/>
      <c r="VHB22" s="27"/>
      <c r="VHC22" s="27"/>
      <c r="VHD22" s="27"/>
      <c r="VHE22" s="27"/>
      <c r="VHF22" s="27"/>
      <c r="VHG22" s="27"/>
      <c r="VHH22" s="27"/>
      <c r="VHI22" s="27"/>
      <c r="VHJ22" s="27"/>
      <c r="VHK22" s="27"/>
      <c r="VHL22" s="27"/>
      <c r="VHM22" s="27"/>
      <c r="VHN22" s="27"/>
      <c r="VHO22" s="27"/>
      <c r="VHP22" s="27"/>
      <c r="VHQ22" s="27"/>
      <c r="VHR22" s="27"/>
      <c r="VHS22" s="27"/>
      <c r="VHT22" s="27"/>
      <c r="VHU22" s="27"/>
      <c r="VHV22" s="27"/>
      <c r="VHW22" s="27"/>
      <c r="VHX22" s="27"/>
      <c r="VHY22" s="27"/>
      <c r="VHZ22" s="27"/>
      <c r="VIA22" s="27"/>
      <c r="VIB22" s="27"/>
      <c r="VIC22" s="27"/>
      <c r="VID22" s="27"/>
      <c r="VIE22" s="27"/>
      <c r="VIF22" s="27"/>
      <c r="VIG22" s="27"/>
      <c r="VIH22" s="27"/>
      <c r="VII22" s="27"/>
      <c r="VIJ22" s="27"/>
      <c r="VIK22" s="27"/>
      <c r="VIL22" s="27"/>
      <c r="VIM22" s="27"/>
      <c r="VIN22" s="27"/>
      <c r="VIO22" s="27"/>
      <c r="VIP22" s="27"/>
      <c r="VIQ22" s="27"/>
      <c r="VIR22" s="27"/>
      <c r="VIS22" s="27"/>
      <c r="VIT22" s="27"/>
      <c r="VIU22" s="27"/>
      <c r="VIV22" s="27"/>
      <c r="VIW22" s="27"/>
      <c r="VIX22" s="27"/>
      <c r="VIY22" s="27"/>
      <c r="VIZ22" s="27"/>
      <c r="VJA22" s="27"/>
      <c r="VJB22" s="27"/>
      <c r="VJC22" s="27"/>
      <c r="VJD22" s="27"/>
      <c r="VJE22" s="27"/>
      <c r="VJF22" s="27"/>
      <c r="VJG22" s="27"/>
      <c r="VJH22" s="27"/>
      <c r="VJI22" s="27"/>
      <c r="VJJ22" s="27"/>
      <c r="VJK22" s="27"/>
      <c r="VJL22" s="27"/>
      <c r="VJM22" s="27"/>
      <c r="VJN22" s="27"/>
      <c r="VJO22" s="27"/>
      <c r="VJP22" s="27"/>
      <c r="VJQ22" s="27"/>
      <c r="VJR22" s="27"/>
      <c r="VJS22" s="27"/>
      <c r="VJT22" s="27"/>
      <c r="VJU22" s="27"/>
      <c r="VJV22" s="27"/>
      <c r="VJW22" s="27"/>
      <c r="VJX22" s="27"/>
      <c r="VJY22" s="27"/>
      <c r="VJZ22" s="27"/>
      <c r="VKA22" s="27"/>
      <c r="VKB22" s="27"/>
      <c r="VKC22" s="27"/>
      <c r="VKD22" s="27"/>
      <c r="VKE22" s="27"/>
      <c r="VKF22" s="27"/>
      <c r="VKG22" s="27"/>
      <c r="VKH22" s="27"/>
      <c r="VKI22" s="27"/>
      <c r="VKJ22" s="27"/>
      <c r="VKK22" s="27"/>
      <c r="VKL22" s="27"/>
      <c r="VKM22" s="27"/>
      <c r="VKN22" s="27"/>
      <c r="VKO22" s="27"/>
      <c r="VKP22" s="27"/>
      <c r="VKQ22" s="27"/>
      <c r="VKR22" s="27"/>
      <c r="VKS22" s="27"/>
      <c r="VKT22" s="27"/>
      <c r="VKU22" s="27"/>
      <c r="VKV22" s="27"/>
      <c r="VKW22" s="27"/>
      <c r="VKX22" s="27"/>
      <c r="VKY22" s="27"/>
      <c r="VKZ22" s="27"/>
      <c r="VLA22" s="27"/>
      <c r="VLB22" s="27"/>
      <c r="VLC22" s="27"/>
      <c r="VLD22" s="27"/>
      <c r="VLE22" s="27"/>
      <c r="VLF22" s="27"/>
      <c r="VLG22" s="27"/>
      <c r="VLH22" s="27"/>
      <c r="VLI22" s="27"/>
      <c r="VLJ22" s="27"/>
      <c r="VLK22" s="27"/>
      <c r="VLL22" s="27"/>
      <c r="VLM22" s="27"/>
      <c r="VLN22" s="27"/>
      <c r="VLO22" s="27"/>
      <c r="VLP22" s="27"/>
      <c r="VLQ22" s="27"/>
      <c r="VLR22" s="27"/>
      <c r="VLS22" s="27"/>
      <c r="VLT22" s="27"/>
      <c r="VLU22" s="27"/>
      <c r="VLV22" s="27"/>
      <c r="VLW22" s="27"/>
      <c r="VLX22" s="27"/>
      <c r="VLY22" s="27"/>
      <c r="VLZ22" s="27"/>
      <c r="VMA22" s="27"/>
      <c r="VMB22" s="27"/>
      <c r="VMC22" s="27"/>
      <c r="VMD22" s="27"/>
      <c r="VME22" s="27"/>
      <c r="VMF22" s="27"/>
      <c r="VMG22" s="27"/>
      <c r="VMH22" s="27"/>
      <c r="VMI22" s="27"/>
      <c r="VMJ22" s="27"/>
      <c r="VMK22" s="27"/>
      <c r="VML22" s="27"/>
      <c r="VMM22" s="27"/>
      <c r="VMN22" s="27"/>
      <c r="VMO22" s="27"/>
      <c r="VMP22" s="27"/>
      <c r="VMQ22" s="27"/>
      <c r="VMR22" s="27"/>
      <c r="VMS22" s="27"/>
      <c r="VMT22" s="27"/>
      <c r="VMU22" s="27"/>
      <c r="VMV22" s="27"/>
      <c r="VMW22" s="27"/>
      <c r="VMX22" s="27"/>
      <c r="VMY22" s="27"/>
      <c r="VMZ22" s="27"/>
      <c r="VNA22" s="27"/>
      <c r="VNB22" s="27"/>
      <c r="VNC22" s="27"/>
      <c r="VND22" s="27"/>
      <c r="VNE22" s="27"/>
      <c r="VNF22" s="27"/>
      <c r="VNG22" s="27"/>
      <c r="VNH22" s="27"/>
      <c r="VNI22" s="27"/>
      <c r="VNJ22" s="27"/>
      <c r="VNK22" s="27"/>
      <c r="VNL22" s="27"/>
      <c r="VNM22" s="27"/>
      <c r="VNN22" s="27"/>
      <c r="VNO22" s="27"/>
      <c r="VNP22" s="27"/>
      <c r="VNQ22" s="27"/>
      <c r="VNR22" s="27"/>
      <c r="VNS22" s="27"/>
      <c r="VNT22" s="27"/>
      <c r="VNU22" s="27"/>
      <c r="VNV22" s="27"/>
      <c r="VNW22" s="27"/>
      <c r="VNX22" s="27"/>
      <c r="VNY22" s="27"/>
      <c r="VNZ22" s="27"/>
      <c r="VOA22" s="27"/>
      <c r="VOB22" s="27"/>
      <c r="VOC22" s="27"/>
      <c r="VOD22" s="27"/>
      <c r="VOE22" s="27"/>
      <c r="VOF22" s="27"/>
      <c r="VOG22" s="27"/>
      <c r="VOH22" s="27"/>
      <c r="VOI22" s="27"/>
      <c r="VOJ22" s="27"/>
      <c r="VOK22" s="27"/>
      <c r="VOL22" s="27"/>
      <c r="VOM22" s="27"/>
      <c r="VON22" s="27"/>
      <c r="VOO22" s="27"/>
      <c r="VOP22" s="27"/>
      <c r="VOQ22" s="27"/>
      <c r="VOR22" s="27"/>
      <c r="VOS22" s="27"/>
      <c r="VOT22" s="27"/>
      <c r="VOU22" s="27"/>
      <c r="VOV22" s="27"/>
      <c r="VOW22" s="27"/>
      <c r="VOX22" s="27"/>
      <c r="VOY22" s="27"/>
      <c r="VOZ22" s="27"/>
      <c r="VPA22" s="27"/>
      <c r="VPB22" s="27"/>
      <c r="VPC22" s="27"/>
      <c r="VPD22" s="27"/>
      <c r="VPE22" s="27"/>
      <c r="VPF22" s="27"/>
      <c r="VPG22" s="27"/>
      <c r="VPH22" s="27"/>
      <c r="VPI22" s="27"/>
      <c r="VPJ22" s="27"/>
      <c r="VPK22" s="27"/>
      <c r="VPL22" s="27"/>
      <c r="VPM22" s="27"/>
      <c r="VPN22" s="27"/>
      <c r="VPO22" s="27"/>
      <c r="VPP22" s="27"/>
      <c r="VPQ22" s="27"/>
      <c r="VPR22" s="27"/>
      <c r="VPS22" s="27"/>
      <c r="VPT22" s="27"/>
      <c r="VPU22" s="27"/>
      <c r="VPV22" s="27"/>
      <c r="VPW22" s="27"/>
      <c r="VPX22" s="27"/>
      <c r="VPY22" s="27"/>
      <c r="VPZ22" s="27"/>
      <c r="VQA22" s="27"/>
      <c r="VQB22" s="27"/>
      <c r="VQC22" s="27"/>
      <c r="VQD22" s="27"/>
      <c r="VQE22" s="27"/>
      <c r="VQF22" s="27"/>
      <c r="VQG22" s="27"/>
      <c r="VQH22" s="27"/>
      <c r="VQI22" s="27"/>
      <c r="VQJ22" s="27"/>
      <c r="VQK22" s="27"/>
      <c r="VQL22" s="27"/>
      <c r="VQM22" s="27"/>
      <c r="VQN22" s="27"/>
      <c r="VQO22" s="27"/>
      <c r="VQP22" s="27"/>
      <c r="VQQ22" s="27"/>
      <c r="VQR22" s="27"/>
      <c r="VQS22" s="27"/>
      <c r="VQT22" s="27"/>
      <c r="VQU22" s="27"/>
      <c r="VQV22" s="27"/>
      <c r="VQW22" s="27"/>
      <c r="VQX22" s="27"/>
      <c r="VQY22" s="27"/>
      <c r="VQZ22" s="27"/>
      <c r="VRA22" s="27"/>
      <c r="VRB22" s="27"/>
      <c r="VRC22" s="27"/>
      <c r="VRD22" s="27"/>
      <c r="VRE22" s="27"/>
      <c r="VRF22" s="27"/>
      <c r="VRG22" s="27"/>
      <c r="VRH22" s="27"/>
      <c r="VRI22" s="27"/>
      <c r="VRJ22" s="27"/>
      <c r="VRK22" s="27"/>
      <c r="VRL22" s="27"/>
      <c r="VRM22" s="27"/>
      <c r="VRN22" s="27"/>
      <c r="VRO22" s="27"/>
      <c r="VRP22" s="27"/>
      <c r="VRQ22" s="27"/>
      <c r="VRR22" s="27"/>
      <c r="VRS22" s="27"/>
      <c r="VRT22" s="27"/>
      <c r="VRU22" s="27"/>
      <c r="VRV22" s="27"/>
      <c r="VRW22" s="27"/>
      <c r="VRX22" s="27"/>
      <c r="VRY22" s="27"/>
      <c r="VRZ22" s="27"/>
      <c r="VSA22" s="27"/>
      <c r="VSB22" s="27"/>
      <c r="VSC22" s="27"/>
      <c r="VSD22" s="27"/>
      <c r="VSE22" s="27"/>
      <c r="VSF22" s="27"/>
      <c r="VSG22" s="27"/>
      <c r="VSH22" s="27"/>
      <c r="VSI22" s="27"/>
      <c r="VSJ22" s="27"/>
      <c r="VSK22" s="27"/>
      <c r="VSL22" s="27"/>
      <c r="VSM22" s="27"/>
      <c r="VSN22" s="27"/>
      <c r="VSO22" s="27"/>
      <c r="VSP22" s="27"/>
      <c r="VSQ22" s="27"/>
      <c r="VSR22" s="27"/>
      <c r="VSS22" s="27"/>
      <c r="VST22" s="27"/>
      <c r="VSU22" s="27"/>
      <c r="VSV22" s="27"/>
      <c r="VSW22" s="27"/>
      <c r="VSX22" s="27"/>
      <c r="VSY22" s="27"/>
      <c r="VSZ22" s="27"/>
      <c r="VTA22" s="27"/>
      <c r="VTB22" s="27"/>
      <c r="VTC22" s="27"/>
      <c r="VTD22" s="27"/>
      <c r="VTE22" s="27"/>
      <c r="VTF22" s="27"/>
      <c r="VTG22" s="27"/>
      <c r="VTH22" s="27"/>
      <c r="VTI22" s="27"/>
      <c r="VTJ22" s="27"/>
      <c r="VTK22" s="27"/>
      <c r="VTL22" s="27"/>
      <c r="VTM22" s="27"/>
      <c r="VTN22" s="27"/>
      <c r="VTO22" s="27"/>
      <c r="VTP22" s="27"/>
      <c r="VTQ22" s="27"/>
      <c r="VTR22" s="27"/>
      <c r="VTS22" s="27"/>
      <c r="VTT22" s="27"/>
      <c r="VTU22" s="27"/>
      <c r="VTV22" s="27"/>
      <c r="VTW22" s="27"/>
      <c r="VTX22" s="27"/>
      <c r="VTY22" s="27"/>
      <c r="VTZ22" s="27"/>
      <c r="VUA22" s="27"/>
      <c r="VUB22" s="27"/>
      <c r="VUC22" s="27"/>
      <c r="VUD22" s="27"/>
      <c r="VUE22" s="27"/>
      <c r="VUF22" s="27"/>
      <c r="VUG22" s="27"/>
      <c r="VUH22" s="27"/>
      <c r="VUI22" s="27"/>
      <c r="VUJ22" s="27"/>
      <c r="VUK22" s="27"/>
      <c r="VUL22" s="27"/>
      <c r="VUM22" s="27"/>
      <c r="VUN22" s="27"/>
      <c r="VUO22" s="27"/>
      <c r="VUP22" s="27"/>
      <c r="VUQ22" s="27"/>
      <c r="VUR22" s="27"/>
      <c r="VUS22" s="27"/>
      <c r="VUT22" s="27"/>
      <c r="VUU22" s="27"/>
      <c r="VUV22" s="27"/>
      <c r="VUW22" s="27"/>
      <c r="VUX22" s="27"/>
      <c r="VUY22" s="27"/>
      <c r="VUZ22" s="27"/>
      <c r="VVA22" s="27"/>
      <c r="VVB22" s="27"/>
      <c r="VVC22" s="27"/>
      <c r="VVD22" s="27"/>
      <c r="VVE22" s="27"/>
      <c r="VVF22" s="27"/>
      <c r="VVG22" s="27"/>
      <c r="VVH22" s="27"/>
      <c r="VVI22" s="27"/>
      <c r="VVJ22" s="27"/>
      <c r="VVK22" s="27"/>
      <c r="VVL22" s="27"/>
      <c r="VVM22" s="27"/>
      <c r="VVN22" s="27"/>
      <c r="VVO22" s="27"/>
      <c r="VVP22" s="27"/>
      <c r="VVQ22" s="27"/>
      <c r="VVR22" s="27"/>
      <c r="VVS22" s="27"/>
      <c r="VVT22" s="27"/>
      <c r="VVU22" s="27"/>
      <c r="VVV22" s="27"/>
      <c r="VVW22" s="27"/>
      <c r="VVX22" s="27"/>
      <c r="VVY22" s="27"/>
      <c r="VVZ22" s="27"/>
      <c r="VWA22" s="27"/>
      <c r="VWB22" s="27"/>
      <c r="VWC22" s="27"/>
      <c r="VWD22" s="27"/>
      <c r="VWE22" s="27"/>
      <c r="VWF22" s="27"/>
      <c r="VWG22" s="27"/>
      <c r="VWH22" s="27"/>
      <c r="VWI22" s="27"/>
      <c r="VWJ22" s="27"/>
      <c r="VWK22" s="27"/>
      <c r="VWL22" s="27"/>
      <c r="VWM22" s="27"/>
      <c r="VWN22" s="27"/>
      <c r="VWO22" s="27"/>
      <c r="VWP22" s="27"/>
      <c r="VWQ22" s="27"/>
      <c r="VWR22" s="27"/>
      <c r="VWS22" s="27"/>
      <c r="VWT22" s="27"/>
      <c r="VWU22" s="27"/>
      <c r="VWV22" s="27"/>
      <c r="VWW22" s="27"/>
      <c r="VWX22" s="27"/>
      <c r="VWY22" s="27"/>
      <c r="VWZ22" s="27"/>
      <c r="VXA22" s="27"/>
      <c r="VXB22" s="27"/>
      <c r="VXC22" s="27"/>
      <c r="VXD22" s="27"/>
      <c r="VXE22" s="27"/>
      <c r="VXF22" s="27"/>
      <c r="VXG22" s="27"/>
      <c r="VXH22" s="27"/>
      <c r="VXI22" s="27"/>
      <c r="VXJ22" s="27"/>
      <c r="VXK22" s="27"/>
      <c r="VXL22" s="27"/>
      <c r="VXM22" s="27"/>
      <c r="VXN22" s="27"/>
      <c r="VXO22" s="27"/>
      <c r="VXP22" s="27"/>
      <c r="VXQ22" s="27"/>
      <c r="VXR22" s="27"/>
      <c r="VXS22" s="27"/>
      <c r="VXT22" s="27"/>
      <c r="VXU22" s="27"/>
      <c r="VXV22" s="27"/>
      <c r="VXW22" s="27"/>
      <c r="VXX22" s="27"/>
      <c r="VXY22" s="27"/>
      <c r="VXZ22" s="27"/>
      <c r="VYA22" s="27"/>
      <c r="VYB22" s="27"/>
      <c r="VYC22" s="27"/>
      <c r="VYD22" s="27"/>
      <c r="VYE22" s="27"/>
      <c r="VYF22" s="27"/>
      <c r="VYG22" s="27"/>
      <c r="VYH22" s="27"/>
      <c r="VYI22" s="27"/>
      <c r="VYJ22" s="27"/>
      <c r="VYK22" s="27"/>
      <c r="VYL22" s="27"/>
      <c r="VYM22" s="27"/>
      <c r="VYN22" s="27"/>
      <c r="VYO22" s="27"/>
      <c r="VYP22" s="27"/>
      <c r="VYQ22" s="27"/>
      <c r="VYR22" s="27"/>
      <c r="VYS22" s="27"/>
      <c r="VYT22" s="27"/>
      <c r="VYU22" s="27"/>
      <c r="VYV22" s="27"/>
      <c r="VYW22" s="27"/>
      <c r="VYX22" s="27"/>
      <c r="VYY22" s="27"/>
      <c r="VYZ22" s="27"/>
      <c r="VZA22" s="27"/>
      <c r="VZB22" s="27"/>
      <c r="VZC22" s="27"/>
      <c r="VZD22" s="27"/>
      <c r="VZE22" s="27"/>
      <c r="VZF22" s="27"/>
      <c r="VZG22" s="27"/>
      <c r="VZH22" s="27"/>
      <c r="VZI22" s="27"/>
      <c r="VZJ22" s="27"/>
      <c r="VZK22" s="27"/>
      <c r="VZL22" s="27"/>
      <c r="VZM22" s="27"/>
      <c r="VZN22" s="27"/>
      <c r="VZO22" s="27"/>
      <c r="VZP22" s="27"/>
      <c r="VZQ22" s="27"/>
      <c r="VZR22" s="27"/>
      <c r="VZS22" s="27"/>
      <c r="VZT22" s="27"/>
      <c r="VZU22" s="27"/>
      <c r="VZV22" s="27"/>
      <c r="VZW22" s="27"/>
      <c r="VZX22" s="27"/>
      <c r="VZY22" s="27"/>
      <c r="VZZ22" s="27"/>
      <c r="WAA22" s="27"/>
      <c r="WAB22" s="27"/>
      <c r="WAC22" s="27"/>
      <c r="WAD22" s="27"/>
      <c r="WAE22" s="27"/>
      <c r="WAF22" s="27"/>
      <c r="WAG22" s="27"/>
      <c r="WAH22" s="27"/>
      <c r="WAI22" s="27"/>
      <c r="WAJ22" s="27"/>
      <c r="WAK22" s="27"/>
      <c r="WAL22" s="27"/>
      <c r="WAM22" s="27"/>
      <c r="WAN22" s="27"/>
      <c r="WAO22" s="27"/>
      <c r="WAP22" s="27"/>
      <c r="WAQ22" s="27"/>
      <c r="WAR22" s="27"/>
      <c r="WAS22" s="27"/>
      <c r="WAT22" s="27"/>
      <c r="WAU22" s="27"/>
      <c r="WAV22" s="27"/>
      <c r="WAW22" s="27"/>
      <c r="WAX22" s="27"/>
      <c r="WAY22" s="27"/>
      <c r="WAZ22" s="27"/>
      <c r="WBA22" s="27"/>
      <c r="WBB22" s="27"/>
      <c r="WBC22" s="27"/>
      <c r="WBD22" s="27"/>
      <c r="WBE22" s="27"/>
      <c r="WBF22" s="27"/>
      <c r="WBG22" s="27"/>
      <c r="WBH22" s="27"/>
      <c r="WBI22" s="27"/>
      <c r="WBJ22" s="27"/>
      <c r="WBK22" s="27"/>
      <c r="WBL22" s="27"/>
      <c r="WBM22" s="27"/>
      <c r="WBN22" s="27"/>
      <c r="WBO22" s="27"/>
      <c r="WBP22" s="27"/>
      <c r="WBQ22" s="27"/>
      <c r="WBR22" s="27"/>
      <c r="WBS22" s="27"/>
      <c r="WBT22" s="27"/>
      <c r="WBU22" s="27"/>
      <c r="WBV22" s="27"/>
      <c r="WBW22" s="27"/>
      <c r="WBX22" s="27"/>
      <c r="WBY22" s="27"/>
      <c r="WBZ22" s="27"/>
      <c r="WCA22" s="27"/>
      <c r="WCB22" s="27"/>
      <c r="WCC22" s="27"/>
      <c r="WCD22" s="27"/>
      <c r="WCE22" s="27"/>
      <c r="WCF22" s="27"/>
      <c r="WCG22" s="27"/>
      <c r="WCH22" s="27"/>
      <c r="WCI22" s="27"/>
      <c r="WCJ22" s="27"/>
      <c r="WCK22" s="27"/>
      <c r="WCL22" s="27"/>
      <c r="WCM22" s="27"/>
      <c r="WCN22" s="27"/>
      <c r="WCO22" s="27"/>
      <c r="WCP22" s="27"/>
      <c r="WCQ22" s="27"/>
      <c r="WCR22" s="27"/>
      <c r="WCS22" s="27"/>
      <c r="WCT22" s="27"/>
      <c r="WCU22" s="27"/>
      <c r="WCV22" s="27"/>
      <c r="WCW22" s="27"/>
      <c r="WCX22" s="27"/>
      <c r="WCY22" s="27"/>
      <c r="WCZ22" s="27"/>
      <c r="WDA22" s="27"/>
      <c r="WDB22" s="27"/>
      <c r="WDC22" s="27"/>
      <c r="WDD22" s="27"/>
      <c r="WDE22" s="27"/>
      <c r="WDF22" s="27"/>
      <c r="WDG22" s="27"/>
      <c r="WDH22" s="27"/>
      <c r="WDI22" s="27"/>
      <c r="WDJ22" s="27"/>
      <c r="WDK22" s="27"/>
      <c r="WDL22" s="27"/>
      <c r="WDM22" s="27"/>
      <c r="WDN22" s="27"/>
      <c r="WDO22" s="27"/>
      <c r="WDP22" s="27"/>
      <c r="WDQ22" s="27"/>
      <c r="WDR22" s="27"/>
      <c r="WDS22" s="27"/>
      <c r="WDT22" s="27"/>
      <c r="WDU22" s="27"/>
      <c r="WDV22" s="27"/>
      <c r="WDW22" s="27"/>
      <c r="WDX22" s="27"/>
      <c r="WDY22" s="27"/>
      <c r="WDZ22" s="27"/>
      <c r="WEA22" s="27"/>
      <c r="WEB22" s="27"/>
      <c r="WEC22" s="27"/>
      <c r="WED22" s="27"/>
      <c r="WEE22" s="27"/>
      <c r="WEF22" s="27"/>
      <c r="WEG22" s="27"/>
      <c r="WEH22" s="27"/>
      <c r="WEI22" s="27"/>
      <c r="WEJ22" s="27"/>
      <c r="WEK22" s="27"/>
      <c r="WEL22" s="27"/>
      <c r="WEM22" s="27"/>
      <c r="WEN22" s="27"/>
      <c r="WEO22" s="27"/>
      <c r="WEP22" s="27"/>
      <c r="WEQ22" s="27"/>
      <c r="WER22" s="27"/>
      <c r="WES22" s="27"/>
      <c r="WET22" s="27"/>
      <c r="WEU22" s="27"/>
      <c r="WEV22" s="27"/>
      <c r="WEW22" s="27"/>
      <c r="WEX22" s="27"/>
      <c r="WEY22" s="27"/>
      <c r="WEZ22" s="27"/>
      <c r="WFA22" s="27"/>
      <c r="WFB22" s="27"/>
      <c r="WFC22" s="27"/>
      <c r="WFD22" s="27"/>
      <c r="WFE22" s="27"/>
      <c r="WFF22" s="27"/>
      <c r="WFG22" s="27"/>
      <c r="WFH22" s="27"/>
      <c r="WFI22" s="27"/>
      <c r="WFJ22" s="27"/>
      <c r="WFK22" s="27"/>
      <c r="WFL22" s="27"/>
      <c r="WFM22" s="27"/>
      <c r="WFN22" s="27"/>
      <c r="WFO22" s="27"/>
      <c r="WFP22" s="27"/>
      <c r="WFQ22" s="27"/>
      <c r="WFR22" s="27"/>
      <c r="WFS22" s="27"/>
      <c r="WFT22" s="27"/>
      <c r="WFU22" s="27"/>
      <c r="WFV22" s="27"/>
      <c r="WFW22" s="27"/>
      <c r="WFX22" s="27"/>
      <c r="WFY22" s="27"/>
      <c r="WFZ22" s="27"/>
      <c r="WGA22" s="27"/>
      <c r="WGB22" s="27"/>
      <c r="WGC22" s="27"/>
      <c r="WGD22" s="27"/>
      <c r="WGE22" s="27"/>
      <c r="WGF22" s="27"/>
      <c r="WGG22" s="27"/>
      <c r="WGH22" s="27"/>
      <c r="WGI22" s="27"/>
      <c r="WGJ22" s="27"/>
      <c r="WGK22" s="27"/>
      <c r="WGL22" s="27"/>
      <c r="WGM22" s="27"/>
      <c r="WGN22" s="27"/>
      <c r="WGO22" s="27"/>
      <c r="WGP22" s="27"/>
      <c r="WGQ22" s="27"/>
      <c r="WGR22" s="27"/>
      <c r="WGS22" s="27"/>
      <c r="WGT22" s="27"/>
      <c r="WGU22" s="27"/>
      <c r="WGV22" s="27"/>
      <c r="WGW22" s="27"/>
      <c r="WGX22" s="27"/>
      <c r="WGY22" s="27"/>
      <c r="WGZ22" s="27"/>
      <c r="WHA22" s="27"/>
      <c r="WHB22" s="27"/>
      <c r="WHC22" s="27"/>
      <c r="WHD22" s="27"/>
      <c r="WHE22" s="27"/>
      <c r="WHF22" s="27"/>
      <c r="WHG22" s="27"/>
      <c r="WHH22" s="27"/>
      <c r="WHI22" s="27"/>
      <c r="WHJ22" s="27"/>
      <c r="WHK22" s="27"/>
      <c r="WHL22" s="27"/>
      <c r="WHM22" s="27"/>
      <c r="WHN22" s="27"/>
      <c r="WHO22" s="27"/>
      <c r="WHP22" s="27"/>
      <c r="WHQ22" s="27"/>
      <c r="WHR22" s="27"/>
      <c r="WHS22" s="27"/>
      <c r="WHT22" s="27"/>
      <c r="WHU22" s="27"/>
      <c r="WHV22" s="27"/>
      <c r="WHW22" s="27"/>
      <c r="WHX22" s="27"/>
      <c r="WHY22" s="27"/>
      <c r="WHZ22" s="27"/>
      <c r="WIA22" s="27"/>
      <c r="WIB22" s="27"/>
      <c r="WIC22" s="27"/>
      <c r="WID22" s="27"/>
      <c r="WIE22" s="27"/>
      <c r="WIF22" s="27"/>
      <c r="WIG22" s="27"/>
      <c r="WIH22" s="27"/>
      <c r="WII22" s="27"/>
      <c r="WIJ22" s="27"/>
      <c r="WIK22" s="27"/>
      <c r="WIL22" s="27"/>
      <c r="WIM22" s="27"/>
      <c r="WIN22" s="27"/>
      <c r="WIO22" s="27"/>
      <c r="WIP22" s="27"/>
      <c r="WIQ22" s="27"/>
      <c r="WIR22" s="27"/>
      <c r="WIS22" s="27"/>
      <c r="WIT22" s="27"/>
      <c r="WIU22" s="27"/>
      <c r="WIV22" s="27"/>
      <c r="WIW22" s="27"/>
      <c r="WIX22" s="27"/>
      <c r="WIY22" s="27"/>
      <c r="WIZ22" s="27"/>
      <c r="WJA22" s="27"/>
      <c r="WJB22" s="27"/>
      <c r="WJC22" s="27"/>
      <c r="WJD22" s="27"/>
      <c r="WJE22" s="27"/>
      <c r="WJF22" s="27"/>
      <c r="WJG22" s="27"/>
      <c r="WJH22" s="27"/>
      <c r="WJI22" s="27"/>
      <c r="WJJ22" s="27"/>
      <c r="WJK22" s="27"/>
      <c r="WJL22" s="27"/>
      <c r="WJM22" s="27"/>
      <c r="WJN22" s="27"/>
      <c r="WJO22" s="27"/>
      <c r="WJP22" s="27"/>
      <c r="WJQ22" s="27"/>
      <c r="WJR22" s="27"/>
      <c r="WJS22" s="27"/>
      <c r="WJT22" s="27"/>
      <c r="WJU22" s="27"/>
      <c r="WJV22" s="27"/>
      <c r="WJW22" s="27"/>
      <c r="WJX22" s="27"/>
      <c r="WJY22" s="27"/>
      <c r="WJZ22" s="27"/>
      <c r="WKA22" s="27"/>
      <c r="WKB22" s="27"/>
      <c r="WKC22" s="27"/>
      <c r="WKD22" s="27"/>
      <c r="WKE22" s="27"/>
      <c r="WKF22" s="27"/>
      <c r="WKG22" s="27"/>
      <c r="WKH22" s="27"/>
      <c r="WKI22" s="27"/>
      <c r="WKJ22" s="27"/>
      <c r="WKK22" s="27"/>
      <c r="WKL22" s="27"/>
      <c r="WKM22" s="27"/>
      <c r="WKN22" s="27"/>
      <c r="WKO22" s="27"/>
      <c r="WKP22" s="27"/>
      <c r="WKQ22" s="27"/>
      <c r="WKR22" s="27"/>
      <c r="WKS22" s="27"/>
      <c r="WKT22" s="27"/>
      <c r="WKU22" s="27"/>
      <c r="WKV22" s="27"/>
      <c r="WKW22" s="27"/>
      <c r="WKX22" s="27"/>
      <c r="WKY22" s="27"/>
      <c r="WKZ22" s="27"/>
      <c r="WLA22" s="27"/>
      <c r="WLB22" s="27"/>
      <c r="WLC22" s="27"/>
      <c r="WLD22" s="27"/>
      <c r="WLE22" s="27"/>
      <c r="WLF22" s="27"/>
      <c r="WLG22" s="27"/>
      <c r="WLH22" s="27"/>
      <c r="WLI22" s="27"/>
      <c r="WLJ22" s="27"/>
      <c r="WLK22" s="27"/>
      <c r="WLL22" s="27"/>
      <c r="WLM22" s="27"/>
      <c r="WLN22" s="27"/>
      <c r="WLO22" s="27"/>
      <c r="WLP22" s="27"/>
      <c r="WLQ22" s="27"/>
      <c r="WLR22" s="27"/>
      <c r="WLS22" s="27"/>
      <c r="WLT22" s="27"/>
      <c r="WLU22" s="27"/>
      <c r="WLV22" s="27"/>
      <c r="WLW22" s="27"/>
      <c r="WLX22" s="27"/>
      <c r="WLY22" s="27"/>
      <c r="WLZ22" s="27"/>
      <c r="WMA22" s="27"/>
      <c r="WMB22" s="27"/>
      <c r="WMC22" s="27"/>
      <c r="WMD22" s="27"/>
      <c r="WME22" s="27"/>
      <c r="WMF22" s="27"/>
      <c r="WMG22" s="27"/>
      <c r="WMH22" s="27"/>
      <c r="WMI22" s="27"/>
      <c r="WMJ22" s="27"/>
      <c r="WMK22" s="27"/>
      <c r="WML22" s="27"/>
      <c r="WMM22" s="27"/>
      <c r="WMN22" s="27"/>
      <c r="WMO22" s="27"/>
      <c r="WMP22" s="27"/>
      <c r="WMQ22" s="27"/>
      <c r="WMR22" s="27"/>
      <c r="WMS22" s="27"/>
      <c r="WMT22" s="27"/>
      <c r="WMU22" s="27"/>
      <c r="WMV22" s="27"/>
      <c r="WMW22" s="27"/>
      <c r="WMX22" s="27"/>
      <c r="WMY22" s="27"/>
      <c r="WMZ22" s="27"/>
      <c r="WNA22" s="27"/>
      <c r="WNB22" s="27"/>
      <c r="WNC22" s="27"/>
      <c r="WND22" s="27"/>
      <c r="WNE22" s="27"/>
      <c r="WNF22" s="27"/>
      <c r="WNG22" s="27"/>
      <c r="WNH22" s="27"/>
      <c r="WNI22" s="27"/>
      <c r="WNJ22" s="27"/>
      <c r="WNK22" s="27"/>
      <c r="WNL22" s="27"/>
      <c r="WNM22" s="27"/>
      <c r="WNN22" s="27"/>
      <c r="WNO22" s="27"/>
      <c r="WNP22" s="27"/>
      <c r="WNQ22" s="27"/>
      <c r="WNR22" s="27"/>
      <c r="WNS22" s="27"/>
      <c r="WNT22" s="27"/>
      <c r="WNU22" s="27"/>
      <c r="WNV22" s="27"/>
      <c r="WNW22" s="27"/>
      <c r="WNX22" s="27"/>
      <c r="WNY22" s="27"/>
      <c r="WNZ22" s="27"/>
      <c r="WOA22" s="27"/>
      <c r="WOB22" s="27"/>
      <c r="WOC22" s="27"/>
      <c r="WOD22" s="27"/>
      <c r="WOE22" s="27"/>
      <c r="WOF22" s="27"/>
      <c r="WOG22" s="27"/>
      <c r="WOH22" s="27"/>
      <c r="WOI22" s="27"/>
      <c r="WOJ22" s="27"/>
      <c r="WOK22" s="27"/>
      <c r="WOL22" s="27"/>
      <c r="WOM22" s="27"/>
      <c r="WON22" s="27"/>
      <c r="WOO22" s="27"/>
      <c r="WOP22" s="27"/>
      <c r="WOQ22" s="27"/>
      <c r="WOR22" s="27"/>
      <c r="WOS22" s="27"/>
      <c r="WOT22" s="27"/>
      <c r="WOU22" s="27"/>
      <c r="WOV22" s="27"/>
      <c r="WOW22" s="27"/>
      <c r="WOX22" s="27"/>
      <c r="WOY22" s="27"/>
      <c r="WOZ22" s="27"/>
      <c r="WPA22" s="27"/>
      <c r="WPB22" s="27"/>
      <c r="WPC22" s="27"/>
      <c r="WPD22" s="27"/>
      <c r="WPE22" s="27"/>
      <c r="WPF22" s="27"/>
      <c r="WPG22" s="27"/>
      <c r="WPH22" s="27"/>
      <c r="WPI22" s="27"/>
      <c r="WPJ22" s="27"/>
      <c r="WPK22" s="27"/>
      <c r="WPL22" s="27"/>
      <c r="WPM22" s="27"/>
      <c r="WPN22" s="27"/>
      <c r="WPO22" s="27"/>
      <c r="WPP22" s="27"/>
      <c r="WPQ22" s="27"/>
      <c r="WPR22" s="27"/>
      <c r="WPS22" s="27"/>
      <c r="WPT22" s="27"/>
      <c r="WPU22" s="27"/>
      <c r="WPV22" s="27"/>
      <c r="WPW22" s="27"/>
      <c r="WPX22" s="27"/>
      <c r="WPY22" s="27"/>
      <c r="WPZ22" s="27"/>
      <c r="WQA22" s="27"/>
      <c r="WQB22" s="27"/>
      <c r="WQC22" s="27"/>
      <c r="WQD22" s="27"/>
      <c r="WQE22" s="27"/>
      <c r="WQF22" s="27"/>
      <c r="WQG22" s="27"/>
      <c r="WQH22" s="27"/>
      <c r="WQI22" s="27"/>
      <c r="WQJ22" s="27"/>
      <c r="WQK22" s="27"/>
      <c r="WQL22" s="27"/>
      <c r="WQM22" s="27"/>
      <c r="WQN22" s="27"/>
      <c r="WQO22" s="27"/>
      <c r="WQP22" s="27"/>
      <c r="WQQ22" s="27"/>
      <c r="WQR22" s="27"/>
      <c r="WQS22" s="27"/>
      <c r="WQT22" s="27"/>
      <c r="WQU22" s="27"/>
      <c r="WQV22" s="27"/>
      <c r="WQW22" s="27"/>
      <c r="WQX22" s="27"/>
      <c r="WQY22" s="27"/>
      <c r="WQZ22" s="27"/>
      <c r="WRA22" s="27"/>
      <c r="WRB22" s="27"/>
      <c r="WRC22" s="27"/>
      <c r="WRD22" s="27"/>
      <c r="WRE22" s="27"/>
      <c r="WRF22" s="27"/>
      <c r="WRG22" s="27"/>
      <c r="WRH22" s="27"/>
      <c r="WRI22" s="27"/>
      <c r="WRJ22" s="27"/>
      <c r="WRK22" s="27"/>
      <c r="WRL22" s="27"/>
      <c r="WRM22" s="27"/>
      <c r="WRN22" s="27"/>
      <c r="WRO22" s="27"/>
      <c r="WRP22" s="27"/>
      <c r="WRQ22" s="27"/>
      <c r="WRR22" s="27"/>
      <c r="WRS22" s="27"/>
      <c r="WRT22" s="27"/>
      <c r="WRU22" s="27"/>
      <c r="WRV22" s="27"/>
      <c r="WRW22" s="27"/>
      <c r="WRX22" s="27"/>
      <c r="WRY22" s="27"/>
      <c r="WRZ22" s="27"/>
      <c r="WSA22" s="27"/>
      <c r="WSB22" s="27"/>
      <c r="WSC22" s="27"/>
      <c r="WSD22" s="27"/>
      <c r="WSE22" s="27"/>
      <c r="WSF22" s="27"/>
      <c r="WSG22" s="27"/>
      <c r="WSH22" s="27"/>
      <c r="WSI22" s="27"/>
      <c r="WSJ22" s="27"/>
      <c r="WSK22" s="27"/>
      <c r="WSL22" s="27"/>
      <c r="WSM22" s="27"/>
      <c r="WSN22" s="27"/>
      <c r="WSO22" s="27"/>
      <c r="WSP22" s="27"/>
      <c r="WSQ22" s="27"/>
      <c r="WSR22" s="27"/>
      <c r="WSS22" s="27"/>
      <c r="WST22" s="27"/>
      <c r="WSU22" s="27"/>
      <c r="WSV22" s="27"/>
      <c r="WSW22" s="27"/>
      <c r="WSX22" s="27"/>
      <c r="WSY22" s="27"/>
      <c r="WSZ22" s="27"/>
      <c r="WTA22" s="27"/>
      <c r="WTB22" s="27"/>
      <c r="WTC22" s="27"/>
      <c r="WTD22" s="27"/>
      <c r="WTE22" s="27"/>
      <c r="WTF22" s="27"/>
      <c r="WTG22" s="27"/>
      <c r="WTH22" s="27"/>
      <c r="WTI22" s="27"/>
      <c r="WTJ22" s="27"/>
      <c r="WTK22" s="27"/>
      <c r="WTL22" s="27"/>
      <c r="WTM22" s="27"/>
      <c r="WTN22" s="27"/>
      <c r="WTO22" s="27"/>
      <c r="WTP22" s="27"/>
      <c r="WTQ22" s="27"/>
      <c r="WTR22" s="27"/>
      <c r="WTS22" s="27"/>
      <c r="WTT22" s="27"/>
      <c r="WTU22" s="27"/>
      <c r="WTV22" s="27"/>
      <c r="WTW22" s="27"/>
      <c r="WTX22" s="27"/>
      <c r="WTY22" s="27"/>
      <c r="WTZ22" s="27"/>
      <c r="WUA22" s="27"/>
      <c r="WUB22" s="27"/>
      <c r="WUC22" s="27"/>
      <c r="WUD22" s="27"/>
      <c r="WUE22" s="27"/>
      <c r="WUF22" s="27"/>
      <c r="WUG22" s="27"/>
      <c r="WUH22" s="27"/>
      <c r="WUI22" s="27"/>
      <c r="WUJ22" s="27"/>
      <c r="WUK22" s="27"/>
      <c r="WUL22" s="27"/>
      <c r="WUM22" s="27"/>
      <c r="WUN22" s="27"/>
      <c r="WUO22" s="27"/>
      <c r="WUP22" s="27"/>
      <c r="WUQ22" s="27"/>
      <c r="WUR22" s="27"/>
      <c r="WUS22" s="27"/>
      <c r="WUT22" s="27"/>
      <c r="WUU22" s="27"/>
      <c r="WUV22" s="27"/>
      <c r="WUW22" s="27"/>
      <c r="WUX22" s="27"/>
      <c r="WUY22" s="27"/>
      <c r="WUZ22" s="27"/>
      <c r="WVA22" s="27"/>
      <c r="WVB22" s="27"/>
      <c r="WVC22" s="27"/>
      <c r="WVD22" s="27"/>
      <c r="WVE22" s="27"/>
      <c r="WVF22" s="27"/>
      <c r="WVG22" s="27"/>
      <c r="WVH22" s="27"/>
      <c r="WVI22" s="27"/>
      <c r="WVJ22" s="27"/>
      <c r="WVK22" s="27"/>
      <c r="WVL22" s="27"/>
      <c r="WVM22" s="27"/>
      <c r="WVN22" s="27"/>
      <c r="WVO22" s="27"/>
      <c r="WVP22" s="27"/>
      <c r="WVQ22" s="27"/>
      <c r="WVR22" s="27"/>
      <c r="WVS22" s="27"/>
      <c r="WVT22" s="27"/>
      <c r="WVU22" s="27"/>
      <c r="WVV22" s="27"/>
      <c r="WVW22" s="27"/>
      <c r="WVX22" s="27"/>
      <c r="WVY22" s="27"/>
      <c r="WVZ22" s="27"/>
      <c r="WWA22" s="27"/>
      <c r="WWB22" s="27"/>
      <c r="WWC22" s="27"/>
      <c r="WWD22" s="27"/>
      <c r="WWE22" s="27"/>
      <c r="WWF22" s="27"/>
      <c r="WWG22" s="27"/>
      <c r="WWH22" s="27"/>
      <c r="WWI22" s="27"/>
      <c r="WWJ22" s="27"/>
      <c r="WWK22" s="27"/>
      <c r="WWL22" s="27"/>
      <c r="WWM22" s="27"/>
      <c r="WWN22" s="27"/>
      <c r="WWO22" s="27"/>
      <c r="WWP22" s="27"/>
      <c r="WWQ22" s="27"/>
      <c r="WWR22" s="27"/>
      <c r="WWS22" s="27"/>
      <c r="WWT22" s="27"/>
      <c r="WWU22" s="27"/>
      <c r="WWV22" s="27"/>
      <c r="WWW22" s="27"/>
      <c r="WWX22" s="27"/>
      <c r="WWY22" s="27"/>
      <c r="WWZ22" s="27"/>
      <c r="WXA22" s="27"/>
      <c r="WXB22" s="27"/>
      <c r="WXC22" s="27"/>
      <c r="WXD22" s="27"/>
      <c r="WXE22" s="27"/>
      <c r="WXF22" s="27"/>
      <c r="WXG22" s="27"/>
      <c r="WXH22" s="27"/>
      <c r="WXI22" s="27"/>
      <c r="WXJ22" s="27"/>
      <c r="WXK22" s="27"/>
      <c r="WXL22" s="27"/>
      <c r="WXM22" s="27"/>
      <c r="WXN22" s="27"/>
      <c r="WXO22" s="27"/>
      <c r="WXP22" s="27"/>
      <c r="WXQ22" s="27"/>
      <c r="WXR22" s="27"/>
      <c r="WXS22" s="27"/>
      <c r="WXT22" s="27"/>
      <c r="WXU22" s="27"/>
      <c r="WXV22" s="27"/>
      <c r="WXW22" s="27"/>
      <c r="WXX22" s="27"/>
      <c r="WXY22" s="27"/>
      <c r="WXZ22" s="27"/>
      <c r="WYA22" s="27"/>
      <c r="WYB22" s="27"/>
      <c r="WYC22" s="27"/>
      <c r="WYD22" s="27"/>
      <c r="WYE22" s="27"/>
      <c r="WYF22" s="27"/>
      <c r="WYG22" s="27"/>
      <c r="WYH22" s="27"/>
      <c r="WYI22" s="27"/>
      <c r="WYJ22" s="27"/>
      <c r="WYK22" s="27"/>
      <c r="WYL22" s="27"/>
      <c r="WYM22" s="27"/>
      <c r="WYN22" s="27"/>
      <c r="WYO22" s="27"/>
      <c r="WYP22" s="27"/>
      <c r="WYQ22" s="27"/>
      <c r="WYR22" s="27"/>
      <c r="WYS22" s="27"/>
      <c r="WYT22" s="27"/>
      <c r="WYU22" s="27"/>
      <c r="WYV22" s="27"/>
      <c r="WYW22" s="27"/>
      <c r="WYX22" s="27"/>
      <c r="WYY22" s="27"/>
      <c r="WYZ22" s="27"/>
      <c r="WZA22" s="27"/>
      <c r="WZB22" s="27"/>
      <c r="WZC22" s="27"/>
      <c r="WZD22" s="27"/>
      <c r="WZE22" s="27"/>
      <c r="WZF22" s="27"/>
      <c r="WZG22" s="27"/>
      <c r="WZH22" s="27"/>
      <c r="WZI22" s="27"/>
      <c r="WZJ22" s="27"/>
      <c r="WZK22" s="27"/>
      <c r="WZL22" s="27"/>
      <c r="WZM22" s="27"/>
      <c r="WZN22" s="27"/>
      <c r="WZO22" s="27"/>
      <c r="WZP22" s="27"/>
      <c r="WZQ22" s="27"/>
      <c r="WZR22" s="27"/>
      <c r="WZS22" s="27"/>
      <c r="WZT22" s="27"/>
      <c r="WZU22" s="27"/>
      <c r="WZV22" s="27"/>
      <c r="WZW22" s="27"/>
      <c r="WZX22" s="27"/>
      <c r="WZY22" s="27"/>
      <c r="WZZ22" s="27"/>
      <c r="XAA22" s="27"/>
      <c r="XAB22" s="27"/>
      <c r="XAC22" s="27"/>
      <c r="XAD22" s="27"/>
      <c r="XAE22" s="27"/>
      <c r="XAF22" s="27"/>
      <c r="XAG22" s="27"/>
      <c r="XAH22" s="27"/>
      <c r="XAI22" s="27"/>
      <c r="XAJ22" s="27"/>
      <c r="XAK22" s="27"/>
      <c r="XAL22" s="27"/>
      <c r="XAM22" s="27"/>
      <c r="XAN22" s="27"/>
      <c r="XAO22" s="27"/>
      <c r="XAP22" s="27"/>
      <c r="XAQ22" s="27"/>
      <c r="XAR22" s="27"/>
      <c r="XAS22" s="27"/>
      <c r="XAT22" s="27"/>
      <c r="XAU22" s="27"/>
      <c r="XAV22" s="27"/>
      <c r="XAW22" s="27"/>
      <c r="XAX22" s="27"/>
      <c r="XAY22" s="27"/>
      <c r="XAZ22" s="27"/>
      <c r="XBA22" s="27"/>
      <c r="XBB22" s="27"/>
      <c r="XBC22" s="27"/>
      <c r="XBD22" s="27"/>
      <c r="XBE22" s="27"/>
      <c r="XBF22" s="27"/>
      <c r="XBG22" s="27"/>
      <c r="XBH22" s="27"/>
      <c r="XBI22" s="27"/>
      <c r="XBJ22" s="27"/>
      <c r="XBK22" s="27"/>
      <c r="XBL22" s="27"/>
      <c r="XBM22" s="27"/>
      <c r="XBN22" s="27"/>
      <c r="XBO22" s="27"/>
      <c r="XBP22" s="27"/>
      <c r="XBQ22" s="27"/>
      <c r="XBR22" s="27"/>
      <c r="XBS22" s="27"/>
      <c r="XBT22" s="27"/>
      <c r="XBU22" s="27"/>
      <c r="XBV22" s="27"/>
      <c r="XBW22" s="27"/>
      <c r="XBX22" s="27"/>
      <c r="XBY22" s="27"/>
      <c r="XBZ22" s="27"/>
      <c r="XCA22" s="27"/>
      <c r="XCB22" s="27"/>
      <c r="XCC22" s="27"/>
      <c r="XCD22" s="27"/>
      <c r="XCE22" s="27"/>
      <c r="XCF22" s="27"/>
      <c r="XCG22" s="27"/>
      <c r="XCH22" s="27"/>
      <c r="XCI22" s="27"/>
      <c r="XCJ22" s="27"/>
      <c r="XCK22" s="27"/>
      <c r="XCL22" s="27"/>
      <c r="XCM22" s="27"/>
      <c r="XCN22" s="27"/>
      <c r="XCO22" s="27"/>
      <c r="XCP22" s="27"/>
      <c r="XCQ22" s="27"/>
      <c r="XCR22" s="27"/>
      <c r="XCS22" s="27"/>
      <c r="XCT22" s="27"/>
      <c r="XCU22" s="27"/>
      <c r="XCV22" s="27"/>
      <c r="XCW22" s="27"/>
      <c r="XCX22" s="27"/>
      <c r="XCY22" s="27"/>
      <c r="XCZ22" s="27"/>
      <c r="XDA22" s="27"/>
      <c r="XDB22" s="27"/>
      <c r="XDC22" s="27"/>
      <c r="XDD22" s="27"/>
      <c r="XDE22" s="27"/>
      <c r="XDF22" s="27"/>
      <c r="XDG22" s="27"/>
      <c r="XDH22" s="27"/>
      <c r="XDI22" s="27"/>
      <c r="XDJ22" s="27"/>
      <c r="XDK22" s="27"/>
      <c r="XDL22" s="27"/>
      <c r="XDM22" s="27"/>
      <c r="XDN22" s="27"/>
      <c r="XDO22" s="27"/>
      <c r="XDP22" s="27"/>
      <c r="XDQ22" s="27"/>
      <c r="XDR22" s="27"/>
      <c r="XDS22" s="27"/>
      <c r="XDT22" s="27"/>
      <c r="XDU22" s="27"/>
      <c r="XDV22" s="27"/>
      <c r="XDW22" s="27"/>
      <c r="XDX22" s="27"/>
      <c r="XDY22" s="27"/>
      <c r="XDZ22" s="27"/>
      <c r="XEA22" s="27"/>
      <c r="XEB22" s="27"/>
      <c r="XEC22" s="27"/>
      <c r="XED22" s="27"/>
      <c r="XEE22" s="27"/>
      <c r="XEF22" s="27"/>
      <c r="XEG22" s="27"/>
      <c r="XEH22" s="27"/>
      <c r="XEI22" s="27"/>
      <c r="XEJ22" s="27"/>
      <c r="XEK22" s="27"/>
      <c r="XEL22" s="27"/>
      <c r="XEM22" s="27"/>
      <c r="XEN22" s="27"/>
      <c r="XEO22" s="27"/>
      <c r="XEP22" s="27"/>
      <c r="XEQ22" s="27"/>
      <c r="XER22" s="27"/>
      <c r="XES22" s="27"/>
      <c r="XET22" s="27"/>
      <c r="XEU22" s="27"/>
      <c r="XEV22" s="27"/>
      <c r="XEW22" s="27"/>
      <c r="XEX22" s="27"/>
      <c r="XEY22" s="27"/>
      <c r="XEZ22" s="27"/>
      <c r="XFA22" s="27"/>
      <c r="XFB22" s="27"/>
      <c r="XFC22" s="27"/>
      <c r="XFD22" s="27"/>
    </row>
    <row r="23" spans="2:16384">
      <c r="B23" s="5">
        <v>2017</v>
      </c>
    </row>
    <row r="24" spans="2:16384">
      <c r="B24" t="s">
        <v>219</v>
      </c>
    </row>
    <row r="25" spans="2:16384">
      <c r="B25" t="s">
        <v>220</v>
      </c>
    </row>
    <row r="26" spans="2:16384">
      <c r="B26" s="14" t="s">
        <v>221</v>
      </c>
    </row>
    <row r="27" spans="2:16384">
      <c r="B27" t="s">
        <v>157</v>
      </c>
    </row>
    <row r="28" spans="2:16384">
      <c r="B28" t="s">
        <v>158</v>
      </c>
    </row>
    <row r="30" spans="2:16384">
      <c r="B30" s="24" t="s">
        <v>147</v>
      </c>
    </row>
    <row r="31" spans="2:16384">
      <c r="B31" t="s">
        <v>148</v>
      </c>
    </row>
    <row r="32" spans="2:16384">
      <c r="B32" t="s">
        <v>149</v>
      </c>
    </row>
    <row r="33" spans="2:2">
      <c r="B33" s="5">
        <v>2018</v>
      </c>
    </row>
    <row r="34" spans="2:2">
      <c r="B34" s="14" t="s">
        <v>150</v>
      </c>
    </row>
    <row r="35" spans="2:2">
      <c r="B35" t="s">
        <v>151</v>
      </c>
    </row>
    <row r="37" spans="2:2">
      <c r="B37" s="24" t="s">
        <v>224</v>
      </c>
    </row>
    <row r="38" spans="2:2">
      <c r="B38" t="s">
        <v>85</v>
      </c>
    </row>
    <row r="39" spans="2:2">
      <c r="B39" t="s">
        <v>86</v>
      </c>
    </row>
    <row r="40" spans="2:2">
      <c r="B40" t="s">
        <v>87</v>
      </c>
    </row>
    <row r="41" spans="2:2">
      <c r="B41" s="14" t="s">
        <v>84</v>
      </c>
    </row>
    <row r="43" spans="2:2">
      <c r="B43" s="24" t="s">
        <v>225</v>
      </c>
    </row>
    <row r="44" spans="2:2">
      <c r="B44" t="s">
        <v>218</v>
      </c>
    </row>
    <row r="45" spans="2:2">
      <c r="B45" s="5">
        <v>2017</v>
      </c>
    </row>
    <row r="46" spans="2:2">
      <c r="B46" t="s">
        <v>219</v>
      </c>
    </row>
    <row r="47" spans="2:2">
      <c r="B47" t="s">
        <v>220</v>
      </c>
    </row>
    <row r="48" spans="2:2">
      <c r="B48" s="14" t="s">
        <v>221</v>
      </c>
    </row>
    <row r="49" spans="2:2">
      <c r="B49" t="s">
        <v>67</v>
      </c>
    </row>
    <row r="50" spans="2:2">
      <c r="B50" t="s">
        <v>66</v>
      </c>
    </row>
    <row r="52" spans="2:2">
      <c r="B52" s="24" t="s">
        <v>229</v>
      </c>
    </row>
    <row r="53" spans="2:2">
      <c r="B53" t="s">
        <v>110</v>
      </c>
    </row>
    <row r="54" spans="2:2">
      <c r="B54" t="s">
        <v>105</v>
      </c>
    </row>
    <row r="55" spans="2:2">
      <c r="B55" t="s">
        <v>230</v>
      </c>
    </row>
    <row r="56" spans="2:2">
      <c r="B56" s="14" t="s">
        <v>109</v>
      </c>
    </row>
    <row r="59" spans="2:2">
      <c r="B59" s="24" t="s">
        <v>58</v>
      </c>
    </row>
    <row r="60" spans="2:2">
      <c r="B60" t="s">
        <v>49</v>
      </c>
    </row>
    <row r="61" spans="2:2">
      <c r="B61" s="5">
        <v>2006</v>
      </c>
    </row>
    <row r="62" spans="2:2">
      <c r="B62" t="s">
        <v>58</v>
      </c>
    </row>
    <row r="63" spans="2:2">
      <c r="B63" s="14" t="s">
        <v>59</v>
      </c>
    </row>
    <row r="65" spans="2:2">
      <c r="B65" t="s">
        <v>34</v>
      </c>
    </row>
    <row r="67" spans="2:2">
      <c r="B67" s="2" t="s">
        <v>44</v>
      </c>
    </row>
    <row r="68" spans="2:2">
      <c r="B68" t="s">
        <v>40</v>
      </c>
    </row>
    <row r="69" spans="2:2">
      <c r="B69" s="5">
        <v>2013</v>
      </c>
    </row>
    <row r="70" spans="2:2">
      <c r="B70" t="s">
        <v>43</v>
      </c>
    </row>
    <row r="71" spans="2:2">
      <c r="B71" t="s">
        <v>42</v>
      </c>
    </row>
    <row r="72" spans="2:2">
      <c r="B72" t="s">
        <v>41</v>
      </c>
    </row>
    <row r="74" spans="2:2">
      <c r="B74" s="2" t="s">
        <v>300</v>
      </c>
    </row>
    <row r="75" spans="2:2">
      <c r="B75" t="s">
        <v>301</v>
      </c>
    </row>
    <row r="76" spans="2:2">
      <c r="B76" s="51">
        <v>2019</v>
      </c>
    </row>
    <row r="77" spans="2:2">
      <c r="B77" t="s">
        <v>302</v>
      </c>
    </row>
    <row r="78" spans="2:2">
      <c r="B78" s="14" t="s">
        <v>303</v>
      </c>
    </row>
    <row r="79" spans="2:2">
      <c r="B79" t="s">
        <v>304</v>
      </c>
    </row>
    <row r="81" spans="1:3">
      <c r="A81" s="1" t="s">
        <v>2</v>
      </c>
    </row>
    <row r="82" spans="1:3">
      <c r="A82" t="s">
        <v>62</v>
      </c>
    </row>
    <row r="84" spans="1:3">
      <c r="A84" t="s">
        <v>233</v>
      </c>
    </row>
    <row r="85" spans="1:3">
      <c r="A85" t="s">
        <v>234</v>
      </c>
    </row>
    <row r="86" spans="1:3">
      <c r="A86" t="s">
        <v>232</v>
      </c>
      <c r="C86" s="17"/>
    </row>
    <row r="87" spans="1:3">
      <c r="C87" s="6"/>
    </row>
    <row r="88" spans="1:3">
      <c r="A88" t="s">
        <v>235</v>
      </c>
    </row>
    <row r="89" spans="1:3">
      <c r="A89" t="s">
        <v>236</v>
      </c>
      <c r="C89" s="32"/>
    </row>
    <row r="91" spans="1:3">
      <c r="A91" s="1" t="s">
        <v>31</v>
      </c>
    </row>
    <row r="92" spans="1:3">
      <c r="A92" s="17" t="s">
        <v>227</v>
      </c>
    </row>
    <row r="93" spans="1:3">
      <c r="A93" t="s">
        <v>82</v>
      </c>
    </row>
    <row r="94" spans="1:3">
      <c r="A94" t="s">
        <v>100</v>
      </c>
    </row>
    <row r="96" spans="1:3">
      <c r="A96" s="17" t="s">
        <v>299</v>
      </c>
    </row>
    <row r="97" spans="1:1">
      <c r="A97" t="s">
        <v>99</v>
      </c>
    </row>
    <row r="98" spans="1:1">
      <c r="A98" t="s">
        <v>32</v>
      </c>
    </row>
    <row r="99" spans="1:1">
      <c r="A99" t="s">
        <v>83</v>
      </c>
    </row>
    <row r="101" spans="1:1">
      <c r="A101" t="s">
        <v>81</v>
      </c>
    </row>
    <row r="102" spans="1:1">
      <c r="A102" s="32" t="s">
        <v>228</v>
      </c>
    </row>
    <row r="103" spans="1:1">
      <c r="A103" t="s">
        <v>26</v>
      </c>
    </row>
    <row r="104" spans="1:1">
      <c r="A104" t="s">
        <v>27</v>
      </c>
    </row>
    <row r="105" spans="1:1">
      <c r="A105" t="s">
        <v>35</v>
      </c>
    </row>
    <row r="106" spans="1:1">
      <c r="A106" t="s">
        <v>36</v>
      </c>
    </row>
    <row r="107" spans="1:1">
      <c r="A107" t="s">
        <v>45</v>
      </c>
    </row>
    <row r="108" spans="1:1">
      <c r="A108" t="s">
        <v>46</v>
      </c>
    </row>
    <row r="109" spans="1:1">
      <c r="A109" t="s">
        <v>37</v>
      </c>
    </row>
    <row r="111" spans="1:1">
      <c r="A111" s="1" t="s">
        <v>18</v>
      </c>
    </row>
    <row r="112" spans="1:1">
      <c r="A112" s="17" t="s">
        <v>98</v>
      </c>
    </row>
    <row r="113" spans="1:1">
      <c r="A113" t="s">
        <v>99</v>
      </c>
    </row>
    <row r="114" spans="1:1">
      <c r="A114" t="s">
        <v>33</v>
      </c>
    </row>
    <row r="115" spans="1:1">
      <c r="A115" t="s">
        <v>83</v>
      </c>
    </row>
    <row r="117" spans="1:1">
      <c r="A117" t="s">
        <v>81</v>
      </c>
    </row>
    <row r="118" spans="1:1">
      <c r="A118" s="32" t="s">
        <v>228</v>
      </c>
    </row>
    <row r="119" spans="1:1">
      <c r="A119" t="s">
        <v>26</v>
      </c>
    </row>
    <row r="120" spans="1:1">
      <c r="A120" t="s">
        <v>27</v>
      </c>
    </row>
    <row r="121" spans="1:1">
      <c r="A121" t="s">
        <v>38</v>
      </c>
    </row>
    <row r="122" spans="1:1">
      <c r="A122" t="s">
        <v>36</v>
      </c>
    </row>
    <row r="123" spans="1:1">
      <c r="A123" t="s">
        <v>45</v>
      </c>
    </row>
    <row r="124" spans="1:1">
      <c r="A124" t="s">
        <v>46</v>
      </c>
    </row>
    <row r="125" spans="1:1">
      <c r="A125" t="s">
        <v>39</v>
      </c>
    </row>
    <row r="127" spans="1:1">
      <c r="A127" s="1" t="s">
        <v>19</v>
      </c>
    </row>
    <row r="128" spans="1:1">
      <c r="A128" s="17" t="s">
        <v>80</v>
      </c>
    </row>
    <row r="129" spans="1:1">
      <c r="A129" t="s">
        <v>82</v>
      </c>
    </row>
    <row r="130" spans="1:1">
      <c r="A130" t="s">
        <v>33</v>
      </c>
    </row>
    <row r="131" spans="1:1">
      <c r="A131" t="s">
        <v>138</v>
      </c>
    </row>
    <row r="133" spans="1:1">
      <c r="A133" t="s">
        <v>81</v>
      </c>
    </row>
    <row r="134" spans="1:1">
      <c r="A134" s="32" t="s">
        <v>228</v>
      </c>
    </row>
    <row r="135" spans="1:1">
      <c r="A135" t="s">
        <v>26</v>
      </c>
    </row>
    <row r="136" spans="1:1">
      <c r="A136" t="s">
        <v>27</v>
      </c>
    </row>
    <row r="137" spans="1:1">
      <c r="A137" t="s">
        <v>38</v>
      </c>
    </row>
    <row r="138" spans="1:1">
      <c r="A138" t="s">
        <v>36</v>
      </c>
    </row>
    <row r="139" spans="1:1">
      <c r="A139" t="s">
        <v>45</v>
      </c>
    </row>
    <row r="140" spans="1:1">
      <c r="A140" t="s">
        <v>46</v>
      </c>
    </row>
    <row r="141" spans="1:1">
      <c r="A141" t="s">
        <v>39</v>
      </c>
    </row>
    <row r="143" spans="1:1">
      <c r="A143" s="1" t="s">
        <v>14</v>
      </c>
    </row>
    <row r="144" spans="1:1">
      <c r="A144" s="17" t="s">
        <v>198</v>
      </c>
    </row>
    <row r="145" spans="1:1">
      <c r="A145" t="s">
        <v>199</v>
      </c>
    </row>
    <row r="146" spans="1:1">
      <c r="A146" t="s">
        <v>203</v>
      </c>
    </row>
    <row r="147" spans="1:1">
      <c r="A147" t="s">
        <v>81</v>
      </c>
    </row>
    <row r="149" spans="1:1">
      <c r="A149" s="17" t="s">
        <v>122</v>
      </c>
    </row>
    <row r="150" spans="1:1">
      <c r="A150" t="s">
        <v>182</v>
      </c>
    </row>
    <row r="151" spans="1:1">
      <c r="A151" t="s">
        <v>188</v>
      </c>
    </row>
    <row r="152" spans="1:1">
      <c r="A152" t="s">
        <v>81</v>
      </c>
    </row>
    <row r="154" spans="1:1">
      <c r="A154" s="1" t="s">
        <v>12</v>
      </c>
    </row>
    <row r="155" spans="1:1">
      <c r="A155" s="17" t="s">
        <v>159</v>
      </c>
    </row>
    <row r="156" spans="1:1">
      <c r="A156" t="s">
        <v>181</v>
      </c>
    </row>
    <row r="157" spans="1:1">
      <c r="A157" t="s">
        <v>177</v>
      </c>
    </row>
    <row r="158" spans="1:1">
      <c r="A158" t="s">
        <v>81</v>
      </c>
    </row>
    <row r="160" spans="1:1">
      <c r="A160" s="1" t="s">
        <v>13</v>
      </c>
    </row>
    <row r="161" spans="1:1">
      <c r="A161" s="17" t="s">
        <v>122</v>
      </c>
    </row>
    <row r="162" spans="1:1">
      <c r="A162" t="s">
        <v>152</v>
      </c>
    </row>
    <row r="163" spans="1:1">
      <c r="A163" t="s">
        <v>231</v>
      </c>
    </row>
    <row r="164" spans="1:1">
      <c r="A164" s="11" t="s">
        <v>154</v>
      </c>
    </row>
    <row r="166" spans="1:1">
      <c r="A166" s="1" t="s">
        <v>10</v>
      </c>
    </row>
    <row r="167" spans="1:1">
      <c r="A167" s="17" t="s">
        <v>198</v>
      </c>
    </row>
    <row r="168" spans="1:1">
      <c r="A168" t="s">
        <v>211</v>
      </c>
    </row>
    <row r="169" spans="1:1">
      <c r="A169" t="s">
        <v>212</v>
      </c>
    </row>
    <row r="170" spans="1:1">
      <c r="A170" t="s">
        <v>81</v>
      </c>
    </row>
    <row r="172" spans="1:1">
      <c r="A172" s="1" t="s">
        <v>11</v>
      </c>
    </row>
    <row r="173" spans="1:1">
      <c r="A173" s="17" t="s">
        <v>122</v>
      </c>
    </row>
    <row r="174" spans="1:1">
      <c r="A174" t="s">
        <v>183</v>
      </c>
    </row>
    <row r="175" spans="1:1">
      <c r="A175" t="s">
        <v>207</v>
      </c>
    </row>
    <row r="176" spans="1:1">
      <c r="A176" t="s">
        <v>81</v>
      </c>
    </row>
    <row r="178" spans="1:1">
      <c r="A178" s="1" t="s">
        <v>16</v>
      </c>
    </row>
    <row r="179" spans="1:1">
      <c r="A179" s="17" t="s">
        <v>118</v>
      </c>
    </row>
    <row r="180" spans="1:1">
      <c r="A180" t="s">
        <v>99</v>
      </c>
    </row>
    <row r="181" spans="1:1">
      <c r="A181" t="s">
        <v>106</v>
      </c>
    </row>
    <row r="182" spans="1:1">
      <c r="A182" t="s">
        <v>83</v>
      </c>
    </row>
    <row r="184" spans="1:1">
      <c r="A184" t="s">
        <v>81</v>
      </c>
    </row>
    <row r="185" spans="1:1">
      <c r="A185" s="32" t="s">
        <v>228</v>
      </c>
    </row>
    <row r="186" spans="1:1">
      <c r="A186" t="s">
        <v>26</v>
      </c>
    </row>
    <row r="187" spans="1:1">
      <c r="A187" t="s">
        <v>27</v>
      </c>
    </row>
    <row r="189" spans="1:1">
      <c r="A189" s="1" t="s">
        <v>17</v>
      </c>
    </row>
    <row r="190" spans="1:1">
      <c r="A190" t="s">
        <v>107</v>
      </c>
    </row>
  </sheetData>
  <hyperlinks>
    <hyperlink ref="B63" r:id="rId1" xr:uid="{00000000-0004-0000-0000-000000000000}"/>
    <hyperlink ref="B8" r:id="rId2" xr:uid="{00000000-0004-0000-0000-000001000000}"/>
    <hyperlink ref="B17" r:id="rId3" xr:uid="{00000000-0004-0000-0000-000002000000}"/>
    <hyperlink ref="B26" r:id="rId4" xr:uid="{00000000-0004-0000-0000-000003000000}"/>
    <hyperlink ref="B34" r:id="rId5" xr:uid="{00000000-0004-0000-0000-000004000000}"/>
    <hyperlink ref="B48" r:id="rId6" xr:uid="{00000000-0004-0000-0000-000006000000}"/>
    <hyperlink ref="B56" r:id="rId7" xr:uid="{00000000-0004-0000-0000-000007000000}"/>
    <hyperlink ref="B41" r:id="rId8" xr:uid="{00000000-0004-0000-0000-000005000000}"/>
    <hyperlink ref="B78" r:id="rId9" xr:uid="{88250872-3BE8-4809-AAF6-4E90E919070B}"/>
  </hyperlinks>
  <pageMargins left="0.7" right="0.7" top="0.75" bottom="0.75" header="0.3" footer="0.3"/>
  <pageSetup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
  <sheetViews>
    <sheetView workbookViewId="0">
      <selection activeCell="C13" sqref="C13"/>
    </sheetView>
  </sheetViews>
  <sheetFormatPr defaultRowHeight="14.25"/>
  <sheetData>
    <row r="1" spans="1:13">
      <c r="A1" t="s">
        <v>157</v>
      </c>
    </row>
    <row r="2" spans="1:13">
      <c r="A2" t="s">
        <v>158</v>
      </c>
    </row>
    <row r="5" spans="1:13">
      <c r="M5" s="7" t="s">
        <v>64</v>
      </c>
    </row>
    <row r="7" spans="1:13">
      <c r="M7" t="s">
        <v>125</v>
      </c>
    </row>
    <row r="8" spans="1:13">
      <c r="M8" t="s">
        <v>126</v>
      </c>
    </row>
    <row r="9" spans="1:13">
      <c r="M9" t="s">
        <v>127</v>
      </c>
    </row>
    <row r="10" spans="1:13">
      <c r="M10" t="s">
        <v>8</v>
      </c>
    </row>
  </sheetData>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A9106-3BA0-4B90-9845-AFCEFC0D7629}">
  <dimension ref="A1:AM15"/>
  <sheetViews>
    <sheetView workbookViewId="0"/>
  </sheetViews>
  <sheetFormatPr defaultRowHeight="14.25"/>
  <cols>
    <col min="1" max="1" width="18.46484375" customWidth="1"/>
    <col min="2" max="2" width="15.86328125" customWidth="1"/>
  </cols>
  <sheetData>
    <row r="1" spans="1:39" ht="15.75">
      <c r="A1" s="62" t="s">
        <v>217</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row>
    <row r="2" spans="1:39" ht="15.75">
      <c r="A2" s="62" t="s">
        <v>341</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row>
    <row r="3" spans="1:39">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row>
    <row r="4" spans="1:39">
      <c r="A4" s="64" t="s">
        <v>342</v>
      </c>
      <c r="B4" s="64" t="s">
        <v>343</v>
      </c>
      <c r="C4" s="64">
        <v>2017</v>
      </c>
      <c r="D4" s="64">
        <v>2018</v>
      </c>
      <c r="E4" s="64">
        <v>2019</v>
      </c>
      <c r="F4" s="64">
        <v>2020</v>
      </c>
      <c r="G4" s="64">
        <v>2021</v>
      </c>
      <c r="H4" s="64">
        <v>2022</v>
      </c>
      <c r="I4" s="64">
        <v>2023</v>
      </c>
      <c r="J4" s="64">
        <v>2024</v>
      </c>
      <c r="K4" s="64">
        <v>2025</v>
      </c>
      <c r="L4" s="64">
        <v>2026</v>
      </c>
      <c r="M4" s="64">
        <v>2027</v>
      </c>
      <c r="N4" s="64">
        <v>2028</v>
      </c>
      <c r="O4" s="64">
        <v>2029</v>
      </c>
      <c r="P4" s="64">
        <v>2030</v>
      </c>
      <c r="Q4" s="64">
        <v>2031</v>
      </c>
      <c r="R4" s="64">
        <v>2032</v>
      </c>
      <c r="S4" s="64">
        <v>2033</v>
      </c>
      <c r="T4" s="64">
        <v>2034</v>
      </c>
      <c r="U4" s="64">
        <v>2035</v>
      </c>
      <c r="V4" s="64">
        <v>2036</v>
      </c>
      <c r="W4" s="64">
        <v>2037</v>
      </c>
      <c r="X4" s="64">
        <v>2038</v>
      </c>
      <c r="Y4" s="64">
        <v>2039</v>
      </c>
      <c r="Z4" s="64">
        <v>2040</v>
      </c>
      <c r="AA4" s="64">
        <v>2041</v>
      </c>
      <c r="AB4" s="64">
        <v>2042</v>
      </c>
      <c r="AC4" s="64">
        <v>2043</v>
      </c>
      <c r="AD4" s="64">
        <v>2044</v>
      </c>
      <c r="AE4" s="64">
        <v>2045</v>
      </c>
      <c r="AF4" s="64">
        <v>2046</v>
      </c>
      <c r="AG4" s="64">
        <v>2047</v>
      </c>
      <c r="AH4" s="64">
        <v>2048</v>
      </c>
      <c r="AI4" s="64">
        <v>2049</v>
      </c>
      <c r="AJ4" s="65">
        <v>2050</v>
      </c>
    </row>
    <row r="5" spans="1:39">
      <c r="A5" s="66" t="s">
        <v>344</v>
      </c>
      <c r="B5" s="66" t="s">
        <v>345</v>
      </c>
      <c r="C5" s="67">
        <v>8816.2274940261377</v>
      </c>
      <c r="D5" s="67">
        <v>9457.2069692944169</v>
      </c>
      <c r="E5" s="67">
        <v>10137.293502231209</v>
      </c>
      <c r="F5" s="67">
        <v>10609.137297363666</v>
      </c>
      <c r="G5" s="67">
        <v>11100.26938230877</v>
      </c>
      <c r="H5" s="67">
        <v>11604.303353124693</v>
      </c>
      <c r="I5" s="67">
        <v>12123.705773369673</v>
      </c>
      <c r="J5" s="67">
        <v>12658.801239862645</v>
      </c>
      <c r="K5" s="67">
        <v>13209.920696433435</v>
      </c>
      <c r="L5" s="67">
        <v>13733.74242370034</v>
      </c>
      <c r="M5" s="67">
        <v>14270.711222776974</v>
      </c>
      <c r="N5" s="67">
        <v>14821.033149340497</v>
      </c>
      <c r="O5" s="67">
        <v>15384.917442752112</v>
      </c>
      <c r="P5" s="67">
        <v>15962.576553103831</v>
      </c>
      <c r="Q5" s="67">
        <v>16200.146430178909</v>
      </c>
      <c r="R5" s="67">
        <v>16430.235587650048</v>
      </c>
      <c r="S5" s="67">
        <v>16652.788374474556</v>
      </c>
      <c r="T5" s="67">
        <v>16867.760476087537</v>
      </c>
      <c r="U5" s="67">
        <v>17075.11842084879</v>
      </c>
      <c r="V5" s="67">
        <v>17223.736333635024</v>
      </c>
      <c r="W5" s="67">
        <v>17363.720234516459</v>
      </c>
      <c r="X5" s="67">
        <v>17495.138636322219</v>
      </c>
      <c r="Y5" s="67">
        <v>17618.068545519047</v>
      </c>
      <c r="Z5" s="67">
        <v>17732.594899320789</v>
      </c>
      <c r="AA5" s="67">
        <v>17780.136647725933</v>
      </c>
      <c r="AB5" s="67">
        <v>17819.019993584221</v>
      </c>
      <c r="AC5" s="67">
        <v>17849.432653105574</v>
      </c>
      <c r="AD5" s="67">
        <v>17871.566217121952</v>
      </c>
      <c r="AE5" s="67">
        <v>17885.615612736263</v>
      </c>
      <c r="AF5" s="67">
        <v>17845.228638678633</v>
      </c>
      <c r="AG5" s="67">
        <v>17797.284372876013</v>
      </c>
      <c r="AH5" s="67">
        <v>17742.042716325359</v>
      </c>
      <c r="AI5" s="67">
        <v>17679.762613446987</v>
      </c>
      <c r="AJ5" s="67">
        <v>17610.701646517784</v>
      </c>
    </row>
    <row r="6" spans="1:39">
      <c r="A6" s="66" t="s">
        <v>346</v>
      </c>
      <c r="B6" s="66" t="s">
        <v>345</v>
      </c>
      <c r="C6" s="67">
        <v>459202.15358945727</v>
      </c>
      <c r="D6" s="67">
        <v>474638.54206369328</v>
      </c>
      <c r="E6" s="67">
        <v>490626.9519055672</v>
      </c>
      <c r="F6" s="67">
        <v>507188.46237571118</v>
      </c>
      <c r="G6" s="67">
        <v>511824.15678489435</v>
      </c>
      <c r="H6" s="67">
        <v>516502.75381073891</v>
      </c>
      <c r="I6" s="67">
        <v>521224.65585612203</v>
      </c>
      <c r="J6" s="67">
        <v>525990.26915124792</v>
      </c>
      <c r="K6" s="67">
        <v>530800.00379056809</v>
      </c>
      <c r="L6" s="67">
        <v>529569.72047229134</v>
      </c>
      <c r="M6" s="67">
        <v>528342.28980678727</v>
      </c>
      <c r="N6" s="67">
        <v>527117.70517699188</v>
      </c>
      <c r="O6" s="67">
        <v>525895.95998119668</v>
      </c>
      <c r="P6" s="67">
        <v>514042.77524649707</v>
      </c>
      <c r="Q6" s="67">
        <v>511233.6285323003</v>
      </c>
      <c r="R6" s="67">
        <v>508439.839057356</v>
      </c>
      <c r="S6" s="67">
        <v>505661.32283344655</v>
      </c>
      <c r="T6" s="67">
        <v>502897.99633186212</v>
      </c>
      <c r="U6" s="67">
        <v>500149.7764808858</v>
      </c>
      <c r="V6" s="67">
        <v>498440.03226826829</v>
      </c>
      <c r="W6" s="67">
        <v>496736.13554489915</v>
      </c>
      <c r="X6" s="67">
        <v>495038.06630206871</v>
      </c>
      <c r="Y6" s="67">
        <v>493345.80459956621</v>
      </c>
      <c r="Z6" s="67">
        <v>471992.95734282734</v>
      </c>
      <c r="AA6" s="67">
        <v>472438.87150749558</v>
      </c>
      <c r="AB6" s="67">
        <v>472885.20787823416</v>
      </c>
      <c r="AC6" s="67">
        <v>473331.96685563761</v>
      </c>
      <c r="AD6" s="67">
        <v>473779.1488406813</v>
      </c>
      <c r="AE6" s="67">
        <v>474226.75423472159</v>
      </c>
      <c r="AF6" s="67">
        <v>477042.19972750032</v>
      </c>
      <c r="AG6" s="67">
        <v>479874.36044238677</v>
      </c>
      <c r="AH6" s="67">
        <v>482723.33561809419</v>
      </c>
      <c r="AI6" s="67">
        <v>485589.22508252377</v>
      </c>
      <c r="AJ6" s="67">
        <v>488472.12925626285</v>
      </c>
    </row>
    <row r="8" spans="1:39">
      <c r="A8" t="s">
        <v>353</v>
      </c>
    </row>
    <row r="9" spans="1:39">
      <c r="A9" s="74" t="s">
        <v>354</v>
      </c>
      <c r="B9" s="76">
        <v>2013</v>
      </c>
      <c r="C9" s="76">
        <v>2014</v>
      </c>
      <c r="D9" s="76">
        <v>2015</v>
      </c>
      <c r="E9" s="76">
        <v>2016</v>
      </c>
      <c r="F9" s="86">
        <v>2017</v>
      </c>
      <c r="G9" s="76">
        <v>2018</v>
      </c>
      <c r="H9" s="78">
        <v>2019</v>
      </c>
      <c r="I9" s="78">
        <v>2020</v>
      </c>
      <c r="J9" s="78">
        <v>2021</v>
      </c>
      <c r="K9" s="78">
        <v>2022</v>
      </c>
      <c r="L9" s="78">
        <v>2023</v>
      </c>
      <c r="M9" s="78">
        <v>2024</v>
      </c>
      <c r="N9" s="78">
        <v>2025</v>
      </c>
      <c r="O9" s="78">
        <v>2026</v>
      </c>
      <c r="P9" s="78">
        <v>2027</v>
      </c>
      <c r="Q9" s="78">
        <v>2028</v>
      </c>
      <c r="R9" s="78">
        <v>2029</v>
      </c>
      <c r="S9" s="78">
        <v>2030</v>
      </c>
      <c r="T9" s="78">
        <v>2031</v>
      </c>
      <c r="U9" s="78">
        <v>2032</v>
      </c>
      <c r="V9" s="78">
        <v>2033</v>
      </c>
      <c r="W9" s="78">
        <v>2034</v>
      </c>
      <c r="X9" s="78">
        <v>2035</v>
      </c>
      <c r="Y9" s="78">
        <v>2036</v>
      </c>
      <c r="Z9" s="78">
        <v>2037</v>
      </c>
      <c r="AA9" s="78">
        <v>2038</v>
      </c>
      <c r="AB9" s="78">
        <v>2039</v>
      </c>
      <c r="AC9" s="78">
        <v>2040</v>
      </c>
      <c r="AD9" s="78">
        <v>2041</v>
      </c>
      <c r="AE9" s="78">
        <v>2042</v>
      </c>
      <c r="AF9" s="78">
        <v>2043</v>
      </c>
      <c r="AG9" s="78">
        <v>2044</v>
      </c>
      <c r="AH9" s="78">
        <v>2045</v>
      </c>
      <c r="AI9" s="78">
        <v>2046</v>
      </c>
      <c r="AJ9" s="78">
        <v>2047</v>
      </c>
      <c r="AK9" s="78">
        <v>2048</v>
      </c>
      <c r="AL9" s="78">
        <v>2049</v>
      </c>
      <c r="AM9" s="78">
        <v>2050</v>
      </c>
    </row>
    <row r="10" spans="1:39">
      <c r="A10" s="75" t="s">
        <v>174</v>
      </c>
      <c r="B10" s="77">
        <v>8635</v>
      </c>
      <c r="C10" s="77">
        <v>8716.1428571428569</v>
      </c>
      <c r="D10" s="77">
        <v>8797.2857142857138</v>
      </c>
      <c r="E10" s="77">
        <v>8878.4285714285706</v>
      </c>
      <c r="F10" s="87">
        <v>8959.5714285714275</v>
      </c>
      <c r="G10" s="77">
        <v>9040.7142857142862</v>
      </c>
      <c r="H10" s="79">
        <v>9121.8571428571431</v>
      </c>
      <c r="I10" s="79">
        <v>9203</v>
      </c>
      <c r="J10" s="79">
        <v>9114.4</v>
      </c>
      <c r="K10" s="79">
        <v>9025.7999999999993</v>
      </c>
      <c r="L10" s="79">
        <v>8937.2000000000007</v>
      </c>
      <c r="M10" s="79">
        <v>8848.6</v>
      </c>
      <c r="N10" s="79">
        <v>8760</v>
      </c>
      <c r="O10" s="79">
        <v>8671.4</v>
      </c>
      <c r="P10" s="79">
        <v>8582.7999999999993</v>
      </c>
      <c r="Q10" s="79">
        <v>8494.2000000000007</v>
      </c>
      <c r="R10" s="79">
        <v>8405.6</v>
      </c>
      <c r="S10" s="79">
        <v>8317</v>
      </c>
      <c r="T10" s="79">
        <v>8442.6</v>
      </c>
      <c r="U10" s="79">
        <v>8568.2000000000007</v>
      </c>
      <c r="V10" s="79">
        <v>8693.7999999999993</v>
      </c>
      <c r="W10" s="79">
        <v>8819.4</v>
      </c>
      <c r="X10" s="79">
        <v>8945</v>
      </c>
      <c r="Y10" s="79">
        <v>9070.6</v>
      </c>
      <c r="Z10" s="79">
        <v>9196.2000000000007</v>
      </c>
      <c r="AA10" s="79">
        <v>9321.7999999999993</v>
      </c>
      <c r="AB10" s="79">
        <v>9447.4</v>
      </c>
      <c r="AC10" s="79">
        <v>9573</v>
      </c>
      <c r="AD10" s="79">
        <v>9814.2999999999993</v>
      </c>
      <c r="AE10" s="79">
        <v>10055.6</v>
      </c>
      <c r="AF10" s="79">
        <v>10296.9</v>
      </c>
      <c r="AG10" s="79">
        <v>10538.2</v>
      </c>
      <c r="AH10" s="79">
        <v>10779.5</v>
      </c>
      <c r="AI10" s="79">
        <v>11020.8</v>
      </c>
      <c r="AJ10" s="79">
        <v>11262.1</v>
      </c>
      <c r="AK10" s="79">
        <v>11503.4</v>
      </c>
      <c r="AL10" s="79">
        <v>11744.7</v>
      </c>
      <c r="AM10" s="79">
        <v>11986</v>
      </c>
    </row>
    <row r="11" spans="1:39">
      <c r="A11" s="75" t="s">
        <v>352</v>
      </c>
      <c r="B11" s="77">
        <v>8635</v>
      </c>
      <c r="C11" s="77">
        <v>8716.1428571428569</v>
      </c>
      <c r="D11" s="77">
        <v>8797.2857142857138</v>
      </c>
      <c r="E11" s="77">
        <v>8878.4285714285706</v>
      </c>
      <c r="F11" s="87">
        <v>8959.5714285714275</v>
      </c>
      <c r="G11" s="77">
        <v>9040.7142857142862</v>
      </c>
      <c r="H11" s="79">
        <v>9121.8571428571431</v>
      </c>
      <c r="I11" s="79">
        <v>9203</v>
      </c>
      <c r="J11" s="79">
        <v>9114.4</v>
      </c>
      <c r="K11" s="79">
        <v>9025.7999999999993</v>
      </c>
      <c r="L11" s="79">
        <v>8937.2000000000007</v>
      </c>
      <c r="M11" s="79">
        <v>8848.6</v>
      </c>
      <c r="N11" s="79">
        <v>8760</v>
      </c>
      <c r="O11" s="79">
        <v>8671.4</v>
      </c>
      <c r="P11" s="79">
        <v>8582.7999999999993</v>
      </c>
      <c r="Q11" s="79">
        <v>8494.2000000000007</v>
      </c>
      <c r="R11" s="79">
        <v>8405.6</v>
      </c>
      <c r="S11" s="79">
        <v>8317</v>
      </c>
      <c r="T11" s="79">
        <v>8442.6</v>
      </c>
      <c r="U11" s="79">
        <v>8568.2000000000007</v>
      </c>
      <c r="V11" s="79">
        <v>8693.7999999999993</v>
      </c>
      <c r="W11" s="79">
        <v>8819.4</v>
      </c>
      <c r="X11" s="79">
        <v>8945</v>
      </c>
      <c r="Y11" s="79">
        <v>9070.6</v>
      </c>
      <c r="Z11" s="79">
        <v>9196.2000000000007</v>
      </c>
      <c r="AA11" s="79">
        <v>9321.7999999999993</v>
      </c>
      <c r="AB11" s="79">
        <v>9447.4</v>
      </c>
      <c r="AC11" s="79">
        <v>9573</v>
      </c>
      <c r="AD11" s="79">
        <v>9814.2999999999993</v>
      </c>
      <c r="AE11" s="79">
        <v>10055.6</v>
      </c>
      <c r="AF11" s="79">
        <v>10296.9</v>
      </c>
      <c r="AG11" s="79">
        <v>10538.2</v>
      </c>
      <c r="AH11" s="79">
        <v>10779.5</v>
      </c>
      <c r="AI11" s="79">
        <v>11020.8</v>
      </c>
      <c r="AJ11" s="79">
        <v>11262.1</v>
      </c>
      <c r="AK11" s="79">
        <v>11503.4</v>
      </c>
      <c r="AL11" s="79">
        <v>11744.7</v>
      </c>
      <c r="AM11" s="79">
        <v>11986</v>
      </c>
    </row>
    <row r="12" spans="1:39">
      <c r="F12" s="32"/>
    </row>
    <row r="13" spans="1:39">
      <c r="A13" s="80" t="s">
        <v>356</v>
      </c>
      <c r="B13" s="81">
        <v>2013</v>
      </c>
      <c r="C13" s="81">
        <v>2014</v>
      </c>
      <c r="D13" s="81">
        <v>2015</v>
      </c>
      <c r="E13" s="81">
        <v>2016</v>
      </c>
      <c r="F13" s="88">
        <v>2017</v>
      </c>
      <c r="G13" s="81">
        <v>2018</v>
      </c>
      <c r="H13" s="81">
        <v>2019</v>
      </c>
      <c r="I13" s="81">
        <v>2020</v>
      </c>
      <c r="J13" s="81">
        <v>2021</v>
      </c>
      <c r="K13" s="81">
        <v>2022</v>
      </c>
      <c r="L13" s="81">
        <v>2023</v>
      </c>
      <c r="M13" s="81">
        <v>2024</v>
      </c>
      <c r="N13" s="81">
        <v>2025</v>
      </c>
      <c r="O13" s="81">
        <v>2026</v>
      </c>
      <c r="P13" s="81">
        <v>2027</v>
      </c>
      <c r="Q13" s="81">
        <v>2028</v>
      </c>
      <c r="R13" s="81">
        <v>2029</v>
      </c>
      <c r="S13" s="81">
        <v>2030</v>
      </c>
      <c r="T13" s="81">
        <v>2031</v>
      </c>
      <c r="U13" s="81">
        <v>2032</v>
      </c>
      <c r="V13" s="81">
        <v>2033</v>
      </c>
      <c r="W13" s="81">
        <v>2034</v>
      </c>
      <c r="X13" s="81">
        <v>2035</v>
      </c>
      <c r="Y13" s="81">
        <v>2036</v>
      </c>
      <c r="Z13" s="81">
        <v>2037</v>
      </c>
      <c r="AA13" s="81">
        <v>2038</v>
      </c>
      <c r="AB13" s="81">
        <v>2039</v>
      </c>
      <c r="AC13" s="81">
        <v>2040</v>
      </c>
      <c r="AD13" s="81">
        <v>2041</v>
      </c>
      <c r="AE13" s="81">
        <v>2042</v>
      </c>
      <c r="AF13" s="81">
        <v>2043</v>
      </c>
      <c r="AG13" s="81">
        <v>2044</v>
      </c>
      <c r="AH13" s="81">
        <v>2045</v>
      </c>
      <c r="AI13" s="81">
        <v>2046</v>
      </c>
      <c r="AJ13" s="81">
        <v>2047</v>
      </c>
      <c r="AK13" s="81">
        <v>2048</v>
      </c>
      <c r="AL13" s="81">
        <v>2049</v>
      </c>
      <c r="AM13" s="81">
        <v>2050</v>
      </c>
    </row>
    <row r="14" spans="1:39">
      <c r="A14" s="82" t="s">
        <v>197</v>
      </c>
      <c r="B14" s="83">
        <v>210.86106691846899</v>
      </c>
      <c r="C14" s="83">
        <v>221.6149813313109</v>
      </c>
      <c r="D14" s="83">
        <v>239.3441798378158</v>
      </c>
      <c r="E14" s="83">
        <v>259.46721426329538</v>
      </c>
      <c r="F14" s="89">
        <v>279.17105136282845</v>
      </c>
      <c r="G14" s="83">
        <v>301.50473547185476</v>
      </c>
      <c r="H14" s="83">
        <v>325.62511430960308</v>
      </c>
      <c r="I14" s="83">
        <v>343.59646196221286</v>
      </c>
      <c r="J14" s="83">
        <v>362.4875013210625</v>
      </c>
      <c r="K14" s="83">
        <v>382.41717584518597</v>
      </c>
      <c r="L14" s="83">
        <v>403.44259001602802</v>
      </c>
      <c r="M14" s="83">
        <v>425.62398793702056</v>
      </c>
      <c r="N14" s="83">
        <v>449.02492595096635</v>
      </c>
      <c r="O14" s="83">
        <v>472.21131087829741</v>
      </c>
      <c r="P14" s="83">
        <v>496.59497554429737</v>
      </c>
      <c r="Q14" s="83">
        <v>522.23774410901183</v>
      </c>
      <c r="R14" s="83">
        <v>549.20463315831785</v>
      </c>
      <c r="S14" s="83">
        <v>577.56401655182026</v>
      </c>
      <c r="T14" s="83">
        <v>598.22148488591483</v>
      </c>
      <c r="U14" s="83">
        <v>619.61779945305864</v>
      </c>
      <c r="V14" s="83">
        <v>641.77938622894533</v>
      </c>
      <c r="W14" s="83">
        <v>664.73361635506944</v>
      </c>
      <c r="X14" s="83">
        <v>688.50883994403921</v>
      </c>
      <c r="Y14" s="83">
        <v>711.02481306173343</v>
      </c>
      <c r="Z14" s="83">
        <v>734.277115208228</v>
      </c>
      <c r="AA14" s="83">
        <v>758.28982619725502</v>
      </c>
      <c r="AB14" s="83">
        <v>783.08781331310092</v>
      </c>
      <c r="AC14" s="83">
        <v>808.69675706287887</v>
      </c>
      <c r="AD14" s="83">
        <v>832.80175273448015</v>
      </c>
      <c r="AE14" s="83">
        <v>857.62525112202945</v>
      </c>
      <c r="AF14" s="83">
        <v>883.18866878829465</v>
      </c>
      <c r="AG14" s="83">
        <v>909.51406066407026</v>
      </c>
      <c r="AH14" s="83">
        <v>936.62413907614882</v>
      </c>
      <c r="AI14" s="83">
        <v>962.03279438668005</v>
      </c>
      <c r="AJ14" s="83">
        <v>988.13073341066172</v>
      </c>
      <c r="AK14" s="83">
        <v>1014.9366549746079</v>
      </c>
      <c r="AL14" s="83">
        <v>1042.4697651651163</v>
      </c>
      <c r="AM14" s="83">
        <v>1070.7497910897712</v>
      </c>
    </row>
    <row r="15" spans="1:39">
      <c r="A15" s="84" t="s">
        <v>355</v>
      </c>
      <c r="B15" s="85"/>
      <c r="C15" s="85"/>
      <c r="D15" s="85"/>
      <c r="E15" s="85"/>
      <c r="F15" s="90">
        <v>1</v>
      </c>
      <c r="G15" s="85">
        <v>1.08</v>
      </c>
      <c r="H15" s="85">
        <v>1.1663999999999999</v>
      </c>
      <c r="I15" s="85">
        <v>1.2307739655844654</v>
      </c>
      <c r="J15" s="85">
        <v>1.298442297478583</v>
      </c>
      <c r="K15" s="85">
        <v>1.3698310551124167</v>
      </c>
      <c r="L15" s="85">
        <v>1.4451447886395943</v>
      </c>
      <c r="M15" s="85">
        <v>1.5245992944442244</v>
      </c>
      <c r="N15" s="85">
        <v>1.6084222334621114</v>
      </c>
      <c r="O15" s="85">
        <v>1.6914766361809541</v>
      </c>
      <c r="P15" s="85">
        <v>1.7788197347829269</v>
      </c>
      <c r="Q15" s="85">
        <v>1.8706729854675312</v>
      </c>
      <c r="R15" s="85">
        <v>1.9672692798098774</v>
      </c>
      <c r="S15" s="85">
        <v>2.0688535352513373</v>
      </c>
      <c r="T15" s="85">
        <v>2.1428492745418226</v>
      </c>
      <c r="U15" s="85">
        <v>2.2194915856363773</v>
      </c>
      <c r="V15" s="85">
        <v>2.2988751272596959</v>
      </c>
      <c r="W15" s="85">
        <v>2.3810979437518376</v>
      </c>
      <c r="X15" s="85">
        <v>2.4662615861599826</v>
      </c>
      <c r="Y15" s="85">
        <v>2.5469145514577023</v>
      </c>
      <c r="Z15" s="85">
        <v>2.6302050718500709</v>
      </c>
      <c r="AA15" s="85">
        <v>2.7162194020315287</v>
      </c>
      <c r="AB15" s="85">
        <v>2.8050466174422586</v>
      </c>
      <c r="AC15" s="85">
        <v>2.8967787065136821</v>
      </c>
      <c r="AD15" s="85">
        <v>2.9831236035004145</v>
      </c>
      <c r="AE15" s="85">
        <v>3.072042201135694</v>
      </c>
      <c r="AF15" s="85">
        <v>3.1636112142603441</v>
      </c>
      <c r="AG15" s="85">
        <v>3.2579096443707121</v>
      </c>
      <c r="AH15" s="85">
        <v>3.355018847777496</v>
      </c>
      <c r="AI15" s="85">
        <v>3.4460334969916384</v>
      </c>
      <c r="AJ15" s="85">
        <v>3.5395171834146377</v>
      </c>
      <c r="AK15" s="85">
        <v>3.6355368868655789</v>
      </c>
      <c r="AL15" s="85">
        <v>3.7341614041860534</v>
      </c>
      <c r="AM15" s="85">
        <v>3.835461398532173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B4"/>
  <sheetViews>
    <sheetView workbookViewId="0"/>
  </sheetViews>
  <sheetFormatPr defaultRowHeight="14.25"/>
  <cols>
    <col min="1" max="1" width="19.265625" bestFit="1" customWidth="1"/>
  </cols>
  <sheetData>
    <row r="3" spans="1:2">
      <c r="A3" t="s">
        <v>145</v>
      </c>
      <c r="B3" t="s">
        <v>144</v>
      </c>
    </row>
    <row r="4" spans="1:2">
      <c r="A4">
        <v>1850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0"/>
  <sheetViews>
    <sheetView workbookViewId="0"/>
  </sheetViews>
  <sheetFormatPr defaultRowHeight="14.25"/>
  <sheetData>
    <row r="1" spans="1:11">
      <c r="A1" t="s">
        <v>123</v>
      </c>
    </row>
    <row r="2" spans="1:11">
      <c r="A2" t="s">
        <v>124</v>
      </c>
    </row>
    <row r="5" spans="1:11">
      <c r="K5" s="7" t="s">
        <v>64</v>
      </c>
    </row>
    <row r="7" spans="1:11">
      <c r="K7" t="s">
        <v>125</v>
      </c>
    </row>
    <row r="8" spans="1:11">
      <c r="K8" t="s">
        <v>126</v>
      </c>
    </row>
    <row r="9" spans="1:11">
      <c r="K9" t="s">
        <v>127</v>
      </c>
    </row>
    <row r="10" spans="1:11">
      <c r="K10" t="s">
        <v>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3"/>
  <sheetViews>
    <sheetView workbookViewId="0"/>
  </sheetViews>
  <sheetFormatPr defaultRowHeight="14.25"/>
  <cols>
    <col min="1" max="1" width="17.73046875" bestFit="1" customWidth="1"/>
    <col min="2" max="2" width="11.59765625" customWidth="1"/>
  </cols>
  <sheetData>
    <row r="1" spans="1:2">
      <c r="A1" t="s">
        <v>2</v>
      </c>
    </row>
    <row r="3" spans="1:2">
      <c r="A3" t="s">
        <v>226</v>
      </c>
    </row>
    <row r="4" spans="1:2">
      <c r="A4" t="s">
        <v>82</v>
      </c>
    </row>
    <row r="5" spans="1:2">
      <c r="A5" t="s">
        <v>100</v>
      </c>
    </row>
    <row r="6" spans="1:2">
      <c r="A6" t="s">
        <v>83</v>
      </c>
    </row>
    <row r="7" spans="1:2">
      <c r="A7" t="s">
        <v>81</v>
      </c>
    </row>
    <row r="9" spans="1:2">
      <c r="A9" t="s">
        <v>92</v>
      </c>
      <c r="B9" t="s">
        <v>79</v>
      </c>
    </row>
    <row r="12" spans="1:2">
      <c r="A12" t="s">
        <v>75</v>
      </c>
      <c r="B12">
        <f>'table 15'!M7</f>
        <v>9.5</v>
      </c>
    </row>
    <row r="13" spans="1:2">
      <c r="A13" t="s">
        <v>240</v>
      </c>
      <c r="B13">
        <f>B12*units_convertor!A4</f>
        <v>22.343999999999998</v>
      </c>
    </row>
    <row r="14" spans="1:2">
      <c r="A14" s="2" t="s">
        <v>76</v>
      </c>
      <c r="B14" s="39">
        <f>B13*A17/units_convertor!B8</f>
        <v>1.625585658993685E-4</v>
      </c>
    </row>
    <row r="16" spans="1:2">
      <c r="A16" s="2" t="s">
        <v>77</v>
      </c>
    </row>
    <row r="17" spans="1:2">
      <c r="A17" s="54">
        <v>1</v>
      </c>
    </row>
    <row r="20" spans="1:2">
      <c r="A20" s="7" t="s">
        <v>131</v>
      </c>
      <c r="B20" s="7" t="s">
        <v>132</v>
      </c>
    </row>
    <row r="21" spans="1:2">
      <c r="A21" t="s">
        <v>128</v>
      </c>
    </row>
    <row r="22" spans="1:2">
      <c r="A22" t="s">
        <v>129</v>
      </c>
    </row>
    <row r="23" spans="1:2">
      <c r="A23" t="s">
        <v>130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1"/>
  <sheetViews>
    <sheetView workbookViewId="0"/>
  </sheetViews>
  <sheetFormatPr defaultRowHeight="14.25"/>
  <cols>
    <col min="1" max="1" width="17.73046875" bestFit="1" customWidth="1"/>
    <col min="2" max="2" width="11.59765625" customWidth="1"/>
  </cols>
  <sheetData>
    <row r="1" spans="1:3">
      <c r="A1" s="1" t="s">
        <v>2</v>
      </c>
    </row>
    <row r="3" spans="1:3">
      <c r="A3" t="s">
        <v>91</v>
      </c>
    </row>
    <row r="4" spans="1:3">
      <c r="A4" t="s">
        <v>99</v>
      </c>
    </row>
    <row r="5" spans="1:3">
      <c r="A5" t="s">
        <v>32</v>
      </c>
    </row>
    <row r="6" spans="1:3">
      <c r="A6" t="s">
        <v>83</v>
      </c>
    </row>
    <row r="7" spans="1:3">
      <c r="A7" t="s">
        <v>81</v>
      </c>
    </row>
    <row r="9" spans="1:3">
      <c r="A9" t="s">
        <v>92</v>
      </c>
      <c r="B9" t="s">
        <v>79</v>
      </c>
    </row>
    <row r="11" spans="1:3">
      <c r="C11" t="s">
        <v>242</v>
      </c>
    </row>
    <row r="12" spans="1:3">
      <c r="A12" s="2" t="s">
        <v>76</v>
      </c>
      <c r="C12" s="42">
        <f>'Average fuel consump'!G12</f>
        <v>3.8531369427586366E-4</v>
      </c>
    </row>
    <row r="14" spans="1:3">
      <c r="A14" s="2" t="s">
        <v>77</v>
      </c>
    </row>
    <row r="15" spans="1:3">
      <c r="A15" s="5">
        <v>1.5</v>
      </c>
    </row>
    <row r="18" spans="1:2">
      <c r="A18" s="7" t="s">
        <v>131</v>
      </c>
      <c r="B18" s="7" t="s">
        <v>132</v>
      </c>
    </row>
    <row r="19" spans="1:2">
      <c r="A19" t="s">
        <v>128</v>
      </c>
    </row>
    <row r="20" spans="1:2">
      <c r="A20" t="s">
        <v>129</v>
      </c>
    </row>
    <row r="21" spans="1:2">
      <c r="A21" t="s">
        <v>130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P13"/>
  <sheetViews>
    <sheetView workbookViewId="0"/>
  </sheetViews>
  <sheetFormatPr defaultRowHeight="14.25"/>
  <cols>
    <col min="12" max="12" width="17.86328125" bestFit="1" customWidth="1"/>
    <col min="14" max="14" width="13.46484375" customWidth="1"/>
    <col min="15" max="15" width="15.265625" customWidth="1"/>
  </cols>
  <sheetData>
    <row r="1" spans="1:16">
      <c r="A1" t="s">
        <v>67</v>
      </c>
    </row>
    <row r="2" spans="1:16">
      <c r="A2" t="s">
        <v>66</v>
      </c>
    </row>
    <row r="6" spans="1:16">
      <c r="L6" s="7" t="s">
        <v>68</v>
      </c>
      <c r="M6" t="s">
        <v>75</v>
      </c>
      <c r="N6" t="s">
        <v>332</v>
      </c>
    </row>
    <row r="7" spans="1:16">
      <c r="L7" s="5" t="s">
        <v>69</v>
      </c>
      <c r="M7">
        <v>9.5</v>
      </c>
      <c r="N7">
        <v>6851574725.8591604</v>
      </c>
      <c r="O7">
        <f>M7</f>
        <v>9.5</v>
      </c>
      <c r="P7" t="s">
        <v>333</v>
      </c>
    </row>
    <row r="8" spans="1:16">
      <c r="L8" s="5" t="s">
        <v>70</v>
      </c>
      <c r="M8">
        <v>9.1</v>
      </c>
      <c r="N8">
        <v>4874277384.8449383</v>
      </c>
      <c r="O8">
        <f>M8*(N8/$N$13)</f>
        <v>0.27745585106382592</v>
      </c>
      <c r="P8" t="s">
        <v>334</v>
      </c>
    </row>
    <row r="9" spans="1:16">
      <c r="L9" s="5" t="s">
        <v>71</v>
      </c>
      <c r="M9">
        <v>5.6</v>
      </c>
      <c r="N9">
        <v>25013860360.598034</v>
      </c>
      <c r="O9">
        <f t="shared" ref="O9:O12" si="0">M9*(N9/$N$13)</f>
        <v>0.87621564473504143</v>
      </c>
      <c r="P9" t="s">
        <v>334</v>
      </c>
    </row>
    <row r="10" spans="1:16">
      <c r="L10" s="5" t="s">
        <v>72</v>
      </c>
      <c r="M10">
        <v>5.6</v>
      </c>
      <c r="N10">
        <v>19442568364.141102</v>
      </c>
      <c r="O10">
        <f t="shared" si="0"/>
        <v>0.6810577147590553</v>
      </c>
      <c r="P10" t="s">
        <v>334</v>
      </c>
    </row>
    <row r="11" spans="1:16">
      <c r="L11" s="5" t="s">
        <v>73</v>
      </c>
      <c r="M11">
        <v>3.4</v>
      </c>
      <c r="N11">
        <v>56312094031.486221</v>
      </c>
      <c r="O11">
        <f t="shared" si="0"/>
        <v>1.1976305052719813</v>
      </c>
      <c r="P11" t="s">
        <v>334</v>
      </c>
    </row>
    <row r="12" spans="1:16">
      <c r="L12" s="5" t="s">
        <v>74</v>
      </c>
      <c r="M12">
        <v>3.4</v>
      </c>
      <c r="N12">
        <v>54223802174.284416</v>
      </c>
      <c r="O12">
        <f t="shared" si="0"/>
        <v>1.1532172744179208</v>
      </c>
      <c r="P12" t="s">
        <v>334</v>
      </c>
    </row>
    <row r="13" spans="1:16">
      <c r="L13" s="5"/>
      <c r="N13">
        <f>SUM(N8:N12)</f>
        <v>159866602315.35471</v>
      </c>
      <c r="O13">
        <f>SUM(O8:O12)</f>
        <v>4.1855769902478253</v>
      </c>
      <c r="P13" t="s">
        <v>335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27"/>
  <sheetViews>
    <sheetView workbookViewId="0"/>
  </sheetViews>
  <sheetFormatPr defaultRowHeight="14.25"/>
  <cols>
    <col min="1" max="1" width="17.73046875" bestFit="1" customWidth="1"/>
    <col min="2" max="2" width="11.59765625" customWidth="1"/>
  </cols>
  <sheetData>
    <row r="1" spans="1:3">
      <c r="A1" t="s">
        <v>2</v>
      </c>
    </row>
    <row r="3" spans="1:3">
      <c r="A3" t="s">
        <v>80</v>
      </c>
    </row>
    <row r="4" spans="1:3">
      <c r="A4" t="s">
        <v>82</v>
      </c>
    </row>
    <row r="5" spans="1:3">
      <c r="A5" t="s">
        <v>33</v>
      </c>
    </row>
    <row r="6" spans="1:3">
      <c r="A6" t="s">
        <v>138</v>
      </c>
    </row>
    <row r="7" spans="1:3">
      <c r="A7" t="s">
        <v>81</v>
      </c>
    </row>
    <row r="9" spans="1:3">
      <c r="A9" t="s">
        <v>92</v>
      </c>
      <c r="B9" t="s">
        <v>79</v>
      </c>
    </row>
    <row r="11" spans="1:3">
      <c r="A11" s="1" t="s">
        <v>330</v>
      </c>
    </row>
    <row r="12" spans="1:3">
      <c r="A12" t="s">
        <v>331</v>
      </c>
      <c r="B12" s="57">
        <f>'table 15'!O13</f>
        <v>4.1855769902478253</v>
      </c>
      <c r="C12" t="s">
        <v>336</v>
      </c>
    </row>
    <row r="13" spans="1:3">
      <c r="A13" t="s">
        <v>240</v>
      </c>
      <c r="B13" s="57">
        <f>B12*units_convertor!A4</f>
        <v>9.8444770810628839</v>
      </c>
    </row>
    <row r="14" spans="1:3">
      <c r="A14" t="s">
        <v>337</v>
      </c>
      <c r="B14" s="57">
        <f>B13*A20</f>
        <v>63.595321943666228</v>
      </c>
    </row>
    <row r="15" spans="1:3">
      <c r="A15" t="s">
        <v>338</v>
      </c>
      <c r="B15" s="58">
        <f>B14/units_convertor!B8</f>
        <v>4.6267294723733541E-4</v>
      </c>
    </row>
    <row r="17" spans="1:2">
      <c r="A17" s="2" t="s">
        <v>76</v>
      </c>
      <c r="B17" s="59">
        <f>B15</f>
        <v>4.6267294723733541E-4</v>
      </c>
    </row>
    <row r="19" spans="1:2">
      <c r="A19" s="2" t="s">
        <v>77</v>
      </c>
    </row>
    <row r="20" spans="1:2">
      <c r="A20" s="54">
        <v>6.46</v>
      </c>
    </row>
    <row r="23" spans="1:2">
      <c r="A23" t="s">
        <v>137</v>
      </c>
      <c r="B23" s="7" t="s">
        <v>132</v>
      </c>
    </row>
    <row r="24" spans="1:2">
      <c r="A24" t="s">
        <v>133</v>
      </c>
    </row>
    <row r="25" spans="1:2">
      <c r="A25" t="s">
        <v>134</v>
      </c>
    </row>
    <row r="26" spans="1:2">
      <c r="A26" t="s">
        <v>135</v>
      </c>
    </row>
    <row r="27" spans="1:2">
      <c r="A27" t="s">
        <v>136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17"/>
  <sheetViews>
    <sheetView workbookViewId="0"/>
  </sheetViews>
  <sheetFormatPr defaultRowHeight="14.25"/>
  <cols>
    <col min="1" max="1" width="17.73046875" bestFit="1" customWidth="1"/>
    <col min="2" max="2" width="11.59765625" customWidth="1"/>
  </cols>
  <sheetData>
    <row r="1" spans="1:2">
      <c r="A1" t="s">
        <v>2</v>
      </c>
    </row>
    <row r="3" spans="1:2">
      <c r="A3" t="s">
        <v>98</v>
      </c>
    </row>
    <row r="4" spans="1:2">
      <c r="A4" t="s">
        <v>99</v>
      </c>
    </row>
    <row r="5" spans="1:2">
      <c r="A5" t="s">
        <v>33</v>
      </c>
    </row>
    <row r="6" spans="1:2">
      <c r="A6" t="s">
        <v>83</v>
      </c>
    </row>
    <row r="7" spans="1:2">
      <c r="A7" t="s">
        <v>81</v>
      </c>
    </row>
    <row r="9" spans="1:2">
      <c r="A9" t="s">
        <v>92</v>
      </c>
      <c r="B9" t="s">
        <v>79</v>
      </c>
    </row>
    <row r="14" spans="1:2">
      <c r="A14" s="2" t="s">
        <v>76</v>
      </c>
      <c r="B14">
        <f>('figure 4'!Q10*units_convertor!$A$4)*A17/units_convertor!B8</f>
        <v>1.7655503230029938E-3</v>
      </c>
    </row>
    <row r="16" spans="1:2">
      <c r="A16" s="2" t="s">
        <v>77</v>
      </c>
    </row>
    <row r="17" spans="1:1">
      <c r="A17" s="5">
        <v>34.39320053818134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69"/>
  <sheetViews>
    <sheetView workbookViewId="0"/>
  </sheetViews>
  <sheetFormatPr defaultRowHeight="14.25"/>
  <cols>
    <col min="7" max="7" width="21.59765625" bestFit="1" customWidth="1"/>
    <col min="8" max="8" width="20.265625" customWidth="1"/>
  </cols>
  <sheetData>
    <row r="1" spans="1:14">
      <c r="A1" t="s">
        <v>86</v>
      </c>
    </row>
    <row r="2" spans="1:14">
      <c r="A2" t="s">
        <v>87</v>
      </c>
    </row>
    <row r="4" spans="1:14">
      <c r="G4">
        <v>7.6</v>
      </c>
      <c r="H4">
        <v>100</v>
      </c>
      <c r="I4">
        <f>H4/H5</f>
        <v>13.157894736842106</v>
      </c>
    </row>
    <row r="5" spans="1:14">
      <c r="G5">
        <v>100</v>
      </c>
      <c r="H5">
        <v>7.6</v>
      </c>
    </row>
    <row r="6" spans="1:14">
      <c r="G6" s="15"/>
      <c r="H6" s="15"/>
      <c r="I6" s="15"/>
    </row>
    <row r="8" spans="1:14">
      <c r="G8">
        <f>N21</f>
        <v>7.6</v>
      </c>
      <c r="H8" t="s">
        <v>238</v>
      </c>
      <c r="I8" s="14" t="s">
        <v>239</v>
      </c>
    </row>
    <row r="9" spans="1:14">
      <c r="G9" s="57">
        <f>100/G8</f>
        <v>13.157894736842106</v>
      </c>
      <c r="H9" t="s">
        <v>339</v>
      </c>
      <c r="I9" s="14"/>
    </row>
    <row r="10" spans="1:14">
      <c r="G10" s="60">
        <f>G9*units_convertor!A4</f>
        <v>30.947368421052634</v>
      </c>
      <c r="H10" t="s">
        <v>240</v>
      </c>
    </row>
    <row r="11" spans="1:14">
      <c r="G11" s="5">
        <v>1.5</v>
      </c>
      <c r="H11" t="s">
        <v>241</v>
      </c>
    </row>
    <row r="12" spans="1:14">
      <c r="G12" s="41">
        <f>G10*G11/units_convertor!B7</f>
        <v>3.8531369427586366E-4</v>
      </c>
      <c r="H12" t="s">
        <v>340</v>
      </c>
    </row>
    <row r="13" spans="1:14">
      <c r="H13" s="39"/>
    </row>
    <row r="14" spans="1:14" ht="21">
      <c r="A14" s="72" t="s">
        <v>243</v>
      </c>
      <c r="B14" s="72"/>
      <c r="C14" s="72"/>
      <c r="D14" s="72"/>
      <c r="E14" s="72"/>
      <c r="F14" s="72"/>
      <c r="G14" s="72"/>
      <c r="H14" s="72"/>
      <c r="I14" s="72"/>
      <c r="J14" s="72"/>
      <c r="K14" s="72"/>
      <c r="L14" s="72"/>
      <c r="M14" s="72"/>
      <c r="N14" s="72"/>
    </row>
    <row r="15" spans="1:14" ht="16.149999999999999" thickBot="1">
      <c r="A15" s="73" t="s">
        <v>244</v>
      </c>
      <c r="B15" s="73"/>
      <c r="C15" s="73"/>
      <c r="D15" s="73"/>
      <c r="E15" s="73"/>
      <c r="F15" s="73"/>
      <c r="G15" s="73"/>
      <c r="H15" s="73"/>
      <c r="I15" s="73"/>
      <c r="J15" s="73"/>
      <c r="K15" s="73"/>
      <c r="L15" s="73"/>
      <c r="M15" s="73"/>
      <c r="N15" s="73"/>
    </row>
    <row r="16" spans="1:14" ht="14.65" thickBot="1">
      <c r="A16" s="43"/>
      <c r="B16" s="44">
        <v>2005</v>
      </c>
      <c r="C16" s="44">
        <v>2006</v>
      </c>
      <c r="D16" s="44">
        <v>2007</v>
      </c>
      <c r="E16" s="44">
        <v>2008</v>
      </c>
      <c r="F16" s="44">
        <v>2009</v>
      </c>
      <c r="G16" s="44">
        <v>2010</v>
      </c>
      <c r="H16" s="44">
        <v>2011</v>
      </c>
      <c r="I16" s="44">
        <v>2012</v>
      </c>
      <c r="J16" s="44">
        <v>2013</v>
      </c>
      <c r="K16" s="44">
        <v>2014</v>
      </c>
      <c r="L16" s="44">
        <v>2015</v>
      </c>
      <c r="M16" s="44">
        <v>2016</v>
      </c>
      <c r="N16" s="44">
        <v>2017</v>
      </c>
    </row>
    <row r="17" spans="1:14">
      <c r="A17" s="45" t="s">
        <v>245</v>
      </c>
      <c r="B17" s="46">
        <v>8.3000000000000007</v>
      </c>
      <c r="C17" s="46" t="s">
        <v>246</v>
      </c>
      <c r="D17" s="46" t="s">
        <v>246</v>
      </c>
      <c r="E17" s="46">
        <v>8.3000000000000007</v>
      </c>
      <c r="F17" s="46" t="s">
        <v>246</v>
      </c>
      <c r="G17" s="46">
        <v>8</v>
      </c>
      <c r="H17" s="46">
        <v>8</v>
      </c>
      <c r="I17" s="46">
        <v>7.9</v>
      </c>
      <c r="J17" s="46">
        <v>7.9</v>
      </c>
      <c r="K17" s="46">
        <v>7.8</v>
      </c>
      <c r="L17" s="46">
        <v>7.7</v>
      </c>
      <c r="M17" s="46">
        <v>7.9</v>
      </c>
      <c r="N17" s="46">
        <v>7.9</v>
      </c>
    </row>
    <row r="18" spans="1:14">
      <c r="A18" s="47" t="s">
        <v>247</v>
      </c>
      <c r="B18" s="48">
        <v>10.5</v>
      </c>
      <c r="C18" s="48" t="s">
        <v>246</v>
      </c>
      <c r="D18" s="48" t="s">
        <v>246</v>
      </c>
      <c r="E18" s="48">
        <v>9.8000000000000007</v>
      </c>
      <c r="F18" s="48" t="s">
        <v>246</v>
      </c>
      <c r="G18" s="48">
        <v>9.5</v>
      </c>
      <c r="H18" s="48">
        <v>9.3000000000000007</v>
      </c>
      <c r="I18" s="48">
        <v>9</v>
      </c>
      <c r="J18" s="48"/>
      <c r="K18" s="48">
        <v>8.1999999999999993</v>
      </c>
      <c r="L18" s="48">
        <v>8.1</v>
      </c>
      <c r="M18" s="48">
        <v>8</v>
      </c>
      <c r="N18" s="48">
        <v>7.9</v>
      </c>
    </row>
    <row r="19" spans="1:14">
      <c r="A19" s="45" t="s">
        <v>248</v>
      </c>
      <c r="B19" s="46" t="s">
        <v>246</v>
      </c>
      <c r="C19" s="46" t="s">
        <v>246</v>
      </c>
      <c r="D19" s="46" t="s">
        <v>246</v>
      </c>
      <c r="E19" s="46" t="s">
        <v>246</v>
      </c>
      <c r="F19" s="46" t="s">
        <v>246</v>
      </c>
      <c r="G19" s="46" t="s">
        <v>246</v>
      </c>
      <c r="H19" s="46" t="s">
        <v>246</v>
      </c>
      <c r="I19" s="46" t="s">
        <v>246</v>
      </c>
      <c r="J19" s="46" t="s">
        <v>246</v>
      </c>
      <c r="K19" s="46">
        <v>6</v>
      </c>
      <c r="L19" s="46">
        <v>5.7</v>
      </c>
      <c r="M19" s="46">
        <v>5.6</v>
      </c>
      <c r="N19" s="46">
        <v>5.7</v>
      </c>
    </row>
    <row r="20" spans="1:14">
      <c r="A20" s="47" t="s">
        <v>249</v>
      </c>
      <c r="B20" s="48" t="s">
        <v>246</v>
      </c>
      <c r="C20" s="48" t="s">
        <v>246</v>
      </c>
      <c r="D20" s="48" t="s">
        <v>246</v>
      </c>
      <c r="E20" s="48" t="s">
        <v>246</v>
      </c>
      <c r="F20" s="48" t="s">
        <v>246</v>
      </c>
      <c r="G20" s="48" t="s">
        <v>246</v>
      </c>
      <c r="H20" s="48" t="s">
        <v>246</v>
      </c>
      <c r="I20" s="48" t="s">
        <v>246</v>
      </c>
      <c r="J20" s="48" t="s">
        <v>246</v>
      </c>
      <c r="K20" s="48">
        <v>5.7</v>
      </c>
      <c r="L20" s="48">
        <v>5.6</v>
      </c>
      <c r="M20" s="48">
        <v>5.5</v>
      </c>
      <c r="N20" s="48">
        <v>5.6</v>
      </c>
    </row>
    <row r="21" spans="1:14">
      <c r="A21" s="49" t="s">
        <v>250</v>
      </c>
      <c r="B21" s="50">
        <v>8.5</v>
      </c>
      <c r="C21" s="50" t="s">
        <v>246</v>
      </c>
      <c r="D21" s="50" t="s">
        <v>246</v>
      </c>
      <c r="E21" s="50">
        <v>8.5</v>
      </c>
      <c r="F21" s="50" t="s">
        <v>246</v>
      </c>
      <c r="G21" s="50">
        <v>8.6999999999999993</v>
      </c>
      <c r="H21" s="50">
        <v>8.6</v>
      </c>
      <c r="I21" s="50">
        <v>8.1</v>
      </c>
      <c r="J21" s="50">
        <v>8.1999999999999993</v>
      </c>
      <c r="K21" s="50">
        <v>7.9</v>
      </c>
      <c r="L21" s="50">
        <v>7.9</v>
      </c>
      <c r="M21" s="50">
        <v>7.6</v>
      </c>
      <c r="N21" s="50">
        <v>7.6</v>
      </c>
    </row>
    <row r="22" spans="1:14">
      <c r="A22" s="47" t="s">
        <v>251</v>
      </c>
      <c r="B22" s="48" t="s">
        <v>246</v>
      </c>
      <c r="C22" s="48" t="s">
        <v>246</v>
      </c>
      <c r="D22" s="48" t="s">
        <v>246</v>
      </c>
      <c r="E22" s="48" t="s">
        <v>246</v>
      </c>
      <c r="F22" s="48" t="s">
        <v>246</v>
      </c>
      <c r="G22" s="48" t="s">
        <v>246</v>
      </c>
      <c r="H22" s="48" t="s">
        <v>246</v>
      </c>
      <c r="I22" s="48" t="s">
        <v>246</v>
      </c>
      <c r="J22" s="48" t="s">
        <v>246</v>
      </c>
      <c r="K22" s="48" t="s">
        <v>246</v>
      </c>
      <c r="L22" s="48" t="s">
        <v>246</v>
      </c>
      <c r="M22" s="48">
        <v>5.9</v>
      </c>
      <c r="N22" s="48">
        <v>5.9</v>
      </c>
    </row>
    <row r="23" spans="1:14">
      <c r="A23" s="45" t="s">
        <v>252</v>
      </c>
      <c r="B23" s="46">
        <v>10.1</v>
      </c>
      <c r="C23" s="46" t="s">
        <v>246</v>
      </c>
      <c r="D23" s="46" t="s">
        <v>246</v>
      </c>
      <c r="E23" s="46">
        <v>9.8000000000000007</v>
      </c>
      <c r="F23" s="46" t="s">
        <v>246</v>
      </c>
      <c r="G23" s="46">
        <v>9.5</v>
      </c>
      <c r="H23" s="46">
        <v>9.4</v>
      </c>
      <c r="I23" s="46">
        <v>9.1</v>
      </c>
      <c r="J23" s="46">
        <v>8.8000000000000007</v>
      </c>
      <c r="K23" s="46">
        <v>8.8000000000000007</v>
      </c>
      <c r="L23" s="46">
        <v>8.8000000000000007</v>
      </c>
      <c r="M23" s="46">
        <v>8.9</v>
      </c>
      <c r="N23" s="46">
        <v>8.9</v>
      </c>
    </row>
    <row r="24" spans="1:14">
      <c r="A24" s="47" t="s">
        <v>253</v>
      </c>
      <c r="B24" s="48">
        <v>8.5</v>
      </c>
      <c r="C24" s="48" t="s">
        <v>246</v>
      </c>
      <c r="D24" s="48" t="s">
        <v>246</v>
      </c>
      <c r="E24" s="48">
        <v>8.3000000000000007</v>
      </c>
      <c r="F24" s="48" t="s">
        <v>246</v>
      </c>
      <c r="G24" s="48">
        <v>8.9</v>
      </c>
      <c r="H24" s="48">
        <v>8.6999999999999993</v>
      </c>
      <c r="I24" s="48">
        <v>8.5</v>
      </c>
      <c r="J24" s="48">
        <v>8.3000000000000007</v>
      </c>
      <c r="K24" s="48">
        <v>8</v>
      </c>
      <c r="L24" s="48">
        <v>8.1</v>
      </c>
      <c r="M24" s="48">
        <v>8</v>
      </c>
      <c r="N24" s="48">
        <v>8</v>
      </c>
    </row>
    <row r="25" spans="1:14">
      <c r="A25" s="45" t="s">
        <v>254</v>
      </c>
      <c r="B25" s="46">
        <v>8.6999999999999993</v>
      </c>
      <c r="C25" s="46" t="s">
        <v>246</v>
      </c>
      <c r="D25" s="46" t="s">
        <v>246</v>
      </c>
      <c r="E25" s="46">
        <v>8.8000000000000007</v>
      </c>
      <c r="F25" s="46" t="s">
        <v>246</v>
      </c>
      <c r="G25" s="46">
        <v>8.6999999999999993</v>
      </c>
      <c r="H25" s="46">
        <v>8.6999999999999993</v>
      </c>
      <c r="I25" s="46">
        <v>8.6</v>
      </c>
      <c r="J25" s="46">
        <v>8.5</v>
      </c>
      <c r="K25" s="46">
        <v>8.1999999999999993</v>
      </c>
      <c r="L25" s="46">
        <v>8</v>
      </c>
      <c r="M25" s="46">
        <v>7.7</v>
      </c>
      <c r="N25" s="46">
        <v>7.6</v>
      </c>
    </row>
    <row r="26" spans="1:14">
      <c r="A26" s="47" t="s">
        <v>255</v>
      </c>
      <c r="B26" s="48" t="s">
        <v>246</v>
      </c>
      <c r="C26" s="48" t="s">
        <v>246</v>
      </c>
      <c r="D26" s="48" t="s">
        <v>246</v>
      </c>
      <c r="E26" s="48" t="s">
        <v>246</v>
      </c>
      <c r="F26" s="48" t="s">
        <v>246</v>
      </c>
      <c r="G26" s="48" t="s">
        <v>246</v>
      </c>
      <c r="H26" s="48" t="s">
        <v>246</v>
      </c>
      <c r="I26" s="48" t="s">
        <v>246</v>
      </c>
      <c r="J26" s="48" t="s">
        <v>246</v>
      </c>
      <c r="K26" s="48" t="s">
        <v>246</v>
      </c>
      <c r="L26" s="48" t="s">
        <v>246</v>
      </c>
      <c r="M26" s="48">
        <v>5.2</v>
      </c>
      <c r="N26" s="48">
        <v>5.2</v>
      </c>
    </row>
    <row r="27" spans="1:14">
      <c r="A27" s="45" t="s">
        <v>256</v>
      </c>
      <c r="B27" s="46" t="s">
        <v>246</v>
      </c>
      <c r="C27" s="46" t="s">
        <v>246</v>
      </c>
      <c r="D27" s="46" t="s">
        <v>246</v>
      </c>
      <c r="E27" s="46" t="s">
        <v>246</v>
      </c>
      <c r="F27" s="46" t="s">
        <v>246</v>
      </c>
      <c r="G27" s="46" t="s">
        <v>246</v>
      </c>
      <c r="H27" s="46" t="s">
        <v>246</v>
      </c>
      <c r="I27" s="46" t="s">
        <v>246</v>
      </c>
      <c r="J27" s="46" t="s">
        <v>246</v>
      </c>
      <c r="K27" s="46" t="s">
        <v>246</v>
      </c>
      <c r="L27" s="46" t="s">
        <v>246</v>
      </c>
      <c r="M27" s="46">
        <v>5.7</v>
      </c>
      <c r="N27" s="46">
        <v>5.6</v>
      </c>
    </row>
    <row r="28" spans="1:14">
      <c r="A28" s="47" t="s">
        <v>257</v>
      </c>
      <c r="B28" s="48" t="s">
        <v>246</v>
      </c>
      <c r="C28" s="48" t="s">
        <v>246</v>
      </c>
      <c r="D28" s="48" t="s">
        <v>246</v>
      </c>
      <c r="E28" s="48" t="s">
        <v>246</v>
      </c>
      <c r="F28" s="48" t="s">
        <v>246</v>
      </c>
      <c r="G28" s="48" t="s">
        <v>246</v>
      </c>
      <c r="H28" s="48" t="s">
        <v>246</v>
      </c>
      <c r="I28" s="48" t="s">
        <v>246</v>
      </c>
      <c r="J28" s="48" t="s">
        <v>246</v>
      </c>
      <c r="K28" s="48" t="s">
        <v>246</v>
      </c>
      <c r="L28" s="48" t="s">
        <v>246</v>
      </c>
      <c r="M28" s="48">
        <v>5.7</v>
      </c>
      <c r="N28" s="48">
        <v>5.9</v>
      </c>
    </row>
    <row r="29" spans="1:14">
      <c r="A29" s="45" t="s">
        <v>258</v>
      </c>
      <c r="B29" s="46" t="s">
        <v>246</v>
      </c>
      <c r="C29" s="46" t="s">
        <v>246</v>
      </c>
      <c r="D29" s="46" t="s">
        <v>246</v>
      </c>
      <c r="E29" s="46" t="s">
        <v>246</v>
      </c>
      <c r="F29" s="46" t="s">
        <v>246</v>
      </c>
      <c r="G29" s="46" t="s">
        <v>246</v>
      </c>
      <c r="H29" s="46" t="s">
        <v>246</v>
      </c>
      <c r="I29" s="46" t="s">
        <v>246</v>
      </c>
      <c r="J29" s="46" t="s">
        <v>246</v>
      </c>
      <c r="K29" s="46">
        <v>5.4</v>
      </c>
      <c r="L29" s="46">
        <v>5.3</v>
      </c>
      <c r="M29" s="46">
        <v>5.2</v>
      </c>
      <c r="N29" s="46">
        <v>5.2</v>
      </c>
    </row>
    <row r="30" spans="1:14">
      <c r="A30" s="47" t="s">
        <v>259</v>
      </c>
      <c r="B30" s="48">
        <v>8.1</v>
      </c>
      <c r="C30" s="48" t="s">
        <v>246</v>
      </c>
      <c r="D30" s="48" t="s">
        <v>246</v>
      </c>
      <c r="E30" s="48">
        <v>8.1</v>
      </c>
      <c r="F30" s="48" t="s">
        <v>246</v>
      </c>
      <c r="G30" s="48" t="s">
        <v>246</v>
      </c>
      <c r="H30" s="48" t="s">
        <v>246</v>
      </c>
      <c r="I30" s="48">
        <v>8.1999999999999993</v>
      </c>
      <c r="J30" s="48">
        <v>8.1999999999999993</v>
      </c>
      <c r="K30" s="48">
        <v>7.9</v>
      </c>
      <c r="L30" s="48">
        <v>8</v>
      </c>
      <c r="M30" s="48">
        <v>7.9</v>
      </c>
      <c r="N30" s="48">
        <v>8</v>
      </c>
    </row>
    <row r="31" spans="1:14">
      <c r="A31" s="45" t="s">
        <v>260</v>
      </c>
      <c r="B31" s="46" t="s">
        <v>246</v>
      </c>
      <c r="C31" s="46" t="s">
        <v>246</v>
      </c>
      <c r="D31" s="46" t="s">
        <v>246</v>
      </c>
      <c r="E31" s="46" t="s">
        <v>246</v>
      </c>
      <c r="F31" s="46" t="s">
        <v>246</v>
      </c>
      <c r="G31" s="46" t="s">
        <v>246</v>
      </c>
      <c r="H31" s="46" t="s">
        <v>246</v>
      </c>
      <c r="I31" s="46" t="s">
        <v>246</v>
      </c>
      <c r="J31" s="46" t="s">
        <v>246</v>
      </c>
      <c r="K31" s="46" t="s">
        <v>246</v>
      </c>
      <c r="L31" s="46" t="s">
        <v>246</v>
      </c>
      <c r="M31" s="46">
        <v>6.4</v>
      </c>
      <c r="N31" s="46">
        <v>6.4</v>
      </c>
    </row>
    <row r="32" spans="1:14">
      <c r="A32" s="47" t="s">
        <v>261</v>
      </c>
      <c r="B32" s="48" t="s">
        <v>246</v>
      </c>
      <c r="C32" s="48" t="s">
        <v>246</v>
      </c>
      <c r="D32" s="48" t="s">
        <v>246</v>
      </c>
      <c r="E32" s="48" t="s">
        <v>246</v>
      </c>
      <c r="F32" s="48" t="s">
        <v>246</v>
      </c>
      <c r="G32" s="48" t="s">
        <v>246</v>
      </c>
      <c r="H32" s="48" t="s">
        <v>246</v>
      </c>
      <c r="I32" s="48" t="s">
        <v>246</v>
      </c>
      <c r="J32" s="48" t="s">
        <v>246</v>
      </c>
      <c r="K32" s="48">
        <v>6.1</v>
      </c>
      <c r="L32" s="48">
        <v>5.9</v>
      </c>
      <c r="M32" s="48">
        <v>5.8</v>
      </c>
      <c r="N32" s="48">
        <v>5.8</v>
      </c>
    </row>
    <row r="33" spans="1:14">
      <c r="A33" s="45" t="s">
        <v>262</v>
      </c>
      <c r="B33" s="46">
        <v>6.5</v>
      </c>
      <c r="C33" s="46" t="s">
        <v>246</v>
      </c>
      <c r="D33" s="46" t="s">
        <v>246</v>
      </c>
      <c r="E33" s="46">
        <v>6</v>
      </c>
      <c r="F33" s="46" t="s">
        <v>246</v>
      </c>
      <c r="G33" s="46">
        <v>6</v>
      </c>
      <c r="H33" s="46">
        <v>5.8</v>
      </c>
      <c r="I33" s="46">
        <v>5.6</v>
      </c>
      <c r="J33" s="46">
        <v>5.4</v>
      </c>
      <c r="K33" s="46">
        <v>5.3</v>
      </c>
      <c r="L33" s="46">
        <v>5.2</v>
      </c>
      <c r="M33" s="46">
        <v>5.2</v>
      </c>
      <c r="N33" s="46">
        <v>5.3</v>
      </c>
    </row>
    <row r="34" spans="1:14">
      <c r="A34" s="47" t="s">
        <v>263</v>
      </c>
      <c r="B34" s="48">
        <v>7.4</v>
      </c>
      <c r="C34" s="48" t="s">
        <v>246</v>
      </c>
      <c r="D34" s="48" t="s">
        <v>246</v>
      </c>
      <c r="E34" s="48">
        <v>7.3</v>
      </c>
      <c r="F34" s="48" t="s">
        <v>246</v>
      </c>
      <c r="G34" s="48">
        <v>7.1</v>
      </c>
      <c r="H34" s="48">
        <v>6.8</v>
      </c>
      <c r="I34" s="48">
        <v>6.5</v>
      </c>
      <c r="J34" s="48">
        <v>6.3</v>
      </c>
      <c r="K34" s="48">
        <v>6.1</v>
      </c>
      <c r="L34" s="48">
        <v>5.9</v>
      </c>
      <c r="M34" s="48">
        <v>5.8</v>
      </c>
      <c r="N34" s="48">
        <v>5.9</v>
      </c>
    </row>
    <row r="35" spans="1:14">
      <c r="A35" s="45" t="s">
        <v>264</v>
      </c>
      <c r="B35" s="46" t="s">
        <v>246</v>
      </c>
      <c r="C35" s="46" t="s">
        <v>246</v>
      </c>
      <c r="D35" s="46" t="s">
        <v>246</v>
      </c>
      <c r="E35" s="46" t="s">
        <v>246</v>
      </c>
      <c r="F35" s="46" t="s">
        <v>246</v>
      </c>
      <c r="G35" s="46" t="s">
        <v>246</v>
      </c>
      <c r="H35" s="46" t="s">
        <v>246</v>
      </c>
      <c r="I35" s="46" t="s">
        <v>246</v>
      </c>
      <c r="J35" s="46" t="s">
        <v>246</v>
      </c>
      <c r="K35" s="46">
        <v>5.0999999999999996</v>
      </c>
      <c r="L35" s="46">
        <v>4.9000000000000004</v>
      </c>
      <c r="M35" s="46">
        <v>4.9000000000000004</v>
      </c>
      <c r="N35" s="46">
        <v>5.0999999999999996</v>
      </c>
    </row>
    <row r="36" spans="1:14">
      <c r="A36" s="47" t="s">
        <v>265</v>
      </c>
      <c r="B36" s="48" t="s">
        <v>246</v>
      </c>
      <c r="C36" s="48" t="s">
        <v>246</v>
      </c>
      <c r="D36" s="48" t="s">
        <v>246</v>
      </c>
      <c r="E36" s="48" t="s">
        <v>246</v>
      </c>
      <c r="F36" s="48" t="s">
        <v>246</v>
      </c>
      <c r="G36" s="48" t="s">
        <v>246</v>
      </c>
      <c r="H36" s="48" t="s">
        <v>246</v>
      </c>
      <c r="I36" s="48" t="s">
        <v>246</v>
      </c>
      <c r="J36" s="48" t="s">
        <v>246</v>
      </c>
      <c r="K36" s="48" t="s">
        <v>246</v>
      </c>
      <c r="L36" s="48" t="s">
        <v>246</v>
      </c>
      <c r="M36" s="48">
        <v>6.1</v>
      </c>
      <c r="N36" s="48">
        <v>6.1</v>
      </c>
    </row>
    <row r="37" spans="1:14">
      <c r="A37" s="45" t="s">
        <v>266</v>
      </c>
      <c r="B37" s="46" t="s">
        <v>246</v>
      </c>
      <c r="C37" s="46" t="s">
        <v>246</v>
      </c>
      <c r="D37" s="46" t="s">
        <v>246</v>
      </c>
      <c r="E37" s="46" t="s">
        <v>246</v>
      </c>
      <c r="F37" s="46" t="s">
        <v>246</v>
      </c>
      <c r="G37" s="46" t="s">
        <v>246</v>
      </c>
      <c r="H37" s="46" t="s">
        <v>246</v>
      </c>
      <c r="I37" s="46" t="s">
        <v>246</v>
      </c>
      <c r="J37" s="46" t="s">
        <v>246</v>
      </c>
      <c r="K37" s="46" t="s">
        <v>246</v>
      </c>
      <c r="L37" s="46" t="s">
        <v>246</v>
      </c>
      <c r="M37" s="46">
        <v>5.7</v>
      </c>
      <c r="N37" s="46">
        <v>5.6</v>
      </c>
    </row>
    <row r="38" spans="1:14">
      <c r="A38" s="47" t="s">
        <v>267</v>
      </c>
      <c r="B38" s="48">
        <v>6.8</v>
      </c>
      <c r="C38" s="48" t="s">
        <v>246</v>
      </c>
      <c r="D38" s="48" t="s">
        <v>246</v>
      </c>
      <c r="E38" s="48">
        <v>6.3</v>
      </c>
      <c r="F38" s="48" t="s">
        <v>246</v>
      </c>
      <c r="G38" s="48">
        <v>6.5</v>
      </c>
      <c r="H38" s="48">
        <v>6.3</v>
      </c>
      <c r="I38" s="48">
        <v>6.1</v>
      </c>
      <c r="J38" s="48">
        <v>6.2</v>
      </c>
      <c r="K38" s="48">
        <v>5.9</v>
      </c>
      <c r="L38" s="48">
        <v>5.8</v>
      </c>
      <c r="M38" s="48">
        <v>5.7</v>
      </c>
      <c r="N38" s="48">
        <v>5.6</v>
      </c>
    </row>
    <row r="39" spans="1:14">
      <c r="A39" s="45" t="s">
        <v>268</v>
      </c>
      <c r="B39" s="46">
        <v>8.6</v>
      </c>
      <c r="C39" s="46" t="s">
        <v>246</v>
      </c>
      <c r="D39" s="46" t="s">
        <v>246</v>
      </c>
      <c r="E39" s="46">
        <v>8.6999999999999993</v>
      </c>
      <c r="F39" s="46" t="s">
        <v>246</v>
      </c>
      <c r="G39" s="46">
        <v>8.6999999999999993</v>
      </c>
      <c r="H39" s="46">
        <v>8.9</v>
      </c>
      <c r="I39" s="46">
        <v>8.5</v>
      </c>
      <c r="J39" s="46">
        <v>8.3000000000000007</v>
      </c>
      <c r="K39" s="46">
        <v>7.9</v>
      </c>
      <c r="L39" s="46">
        <v>8.1999999999999993</v>
      </c>
      <c r="M39" s="46">
        <v>8</v>
      </c>
      <c r="N39" s="46">
        <v>7.9</v>
      </c>
    </row>
    <row r="40" spans="1:14">
      <c r="A40" s="47" t="s">
        <v>269</v>
      </c>
      <c r="B40" s="48" t="s">
        <v>246</v>
      </c>
      <c r="C40" s="48" t="s">
        <v>246</v>
      </c>
      <c r="D40" s="48" t="s">
        <v>246</v>
      </c>
      <c r="E40" s="48" t="s">
        <v>246</v>
      </c>
      <c r="F40" s="48" t="s">
        <v>246</v>
      </c>
      <c r="G40" s="48" t="s">
        <v>246</v>
      </c>
      <c r="H40" s="48" t="s">
        <v>246</v>
      </c>
      <c r="I40" s="48" t="s">
        <v>246</v>
      </c>
      <c r="J40" s="48" t="s">
        <v>246</v>
      </c>
      <c r="K40" s="48">
        <v>5.4</v>
      </c>
      <c r="L40" s="48">
        <v>5.4</v>
      </c>
      <c r="M40" s="48">
        <v>5.3</v>
      </c>
      <c r="N40" s="48">
        <v>5.2</v>
      </c>
    </row>
    <row r="41" spans="1:14">
      <c r="A41" s="45" t="s">
        <v>270</v>
      </c>
      <c r="B41" s="46">
        <v>6.3</v>
      </c>
      <c r="C41" s="46" t="s">
        <v>246</v>
      </c>
      <c r="D41" s="46" t="s">
        <v>246</v>
      </c>
      <c r="E41" s="46">
        <v>6.4</v>
      </c>
      <c r="F41" s="46" t="s">
        <v>246</v>
      </c>
      <c r="G41" s="46">
        <v>6.4</v>
      </c>
      <c r="H41" s="46">
        <v>6</v>
      </c>
      <c r="I41" s="46">
        <v>5.9</v>
      </c>
      <c r="J41" s="46">
        <v>5.7</v>
      </c>
      <c r="K41" s="46">
        <v>5.6</v>
      </c>
      <c r="L41" s="46">
        <v>5.4</v>
      </c>
      <c r="M41" s="46">
        <v>5.2</v>
      </c>
      <c r="N41" s="46">
        <v>5.2</v>
      </c>
    </row>
    <row r="42" spans="1:14">
      <c r="A42" s="47" t="s">
        <v>271</v>
      </c>
      <c r="B42" s="48">
        <v>7.7</v>
      </c>
      <c r="C42" s="48" t="s">
        <v>246</v>
      </c>
      <c r="D42" s="48" t="s">
        <v>246</v>
      </c>
      <c r="E42" s="48">
        <v>7</v>
      </c>
      <c r="F42" s="48" t="s">
        <v>246</v>
      </c>
      <c r="G42" s="48">
        <v>7</v>
      </c>
      <c r="H42" s="48">
        <v>6.8</v>
      </c>
      <c r="I42" s="48">
        <v>6.4</v>
      </c>
      <c r="J42" s="48">
        <v>6.1</v>
      </c>
      <c r="K42" s="48">
        <v>5.8</v>
      </c>
      <c r="L42" s="48">
        <v>6.2</v>
      </c>
      <c r="M42" s="48">
        <v>6.2</v>
      </c>
      <c r="N42" s="48">
        <v>6.2</v>
      </c>
    </row>
    <row r="43" spans="1:14">
      <c r="A43" s="45" t="s">
        <v>272</v>
      </c>
      <c r="B43" s="46">
        <v>8.1</v>
      </c>
      <c r="C43" s="46" t="s">
        <v>246</v>
      </c>
      <c r="D43" s="46" t="s">
        <v>246</v>
      </c>
      <c r="E43" s="46">
        <v>7.8</v>
      </c>
      <c r="F43" s="46" t="s">
        <v>246</v>
      </c>
      <c r="G43" s="46">
        <v>7.3</v>
      </c>
      <c r="H43" s="46"/>
      <c r="I43" s="46">
        <v>6.3</v>
      </c>
      <c r="J43" s="46">
        <v>6.3</v>
      </c>
      <c r="K43" s="46">
        <v>6.4</v>
      </c>
      <c r="L43" s="46">
        <v>6.3</v>
      </c>
      <c r="M43" s="46">
        <v>6.2</v>
      </c>
      <c r="N43" s="46">
        <v>6.3</v>
      </c>
    </row>
    <row r="44" spans="1:14">
      <c r="A44" s="47" t="s">
        <v>273</v>
      </c>
      <c r="B44" s="48" t="s">
        <v>246</v>
      </c>
      <c r="C44" s="48" t="s">
        <v>246</v>
      </c>
      <c r="D44" s="48" t="s">
        <v>246</v>
      </c>
      <c r="E44" s="48" t="s">
        <v>246</v>
      </c>
      <c r="F44" s="48" t="s">
        <v>246</v>
      </c>
      <c r="G44" s="48" t="s">
        <v>246</v>
      </c>
      <c r="H44" s="48" t="s">
        <v>246</v>
      </c>
      <c r="I44" s="48" t="s">
        <v>246</v>
      </c>
      <c r="J44" s="48" t="s">
        <v>246</v>
      </c>
      <c r="K44" s="48" t="s">
        <v>246</v>
      </c>
      <c r="L44" s="48" t="s">
        <v>246</v>
      </c>
      <c r="M44" s="48">
        <v>6</v>
      </c>
      <c r="N44" s="48">
        <v>6</v>
      </c>
    </row>
    <row r="45" spans="1:14">
      <c r="A45" s="45" t="s">
        <v>274</v>
      </c>
      <c r="B45" s="46" t="s">
        <v>246</v>
      </c>
      <c r="C45" s="46" t="s">
        <v>246</v>
      </c>
      <c r="D45" s="46" t="s">
        <v>246</v>
      </c>
      <c r="E45" s="46" t="s">
        <v>246</v>
      </c>
      <c r="F45" s="46" t="s">
        <v>246</v>
      </c>
      <c r="G45" s="46" t="s">
        <v>246</v>
      </c>
      <c r="H45" s="46" t="s">
        <v>246</v>
      </c>
      <c r="I45" s="46" t="s">
        <v>246</v>
      </c>
      <c r="J45" s="46" t="s">
        <v>246</v>
      </c>
      <c r="K45" s="46" t="s">
        <v>246</v>
      </c>
      <c r="L45" s="46" t="s">
        <v>246</v>
      </c>
      <c r="M45" s="46">
        <v>6</v>
      </c>
      <c r="N45" s="46">
        <v>6</v>
      </c>
    </row>
    <row r="46" spans="1:14">
      <c r="A46" s="47" t="s">
        <v>275</v>
      </c>
      <c r="B46" s="48" t="s">
        <v>246</v>
      </c>
      <c r="C46" s="48" t="s">
        <v>246</v>
      </c>
      <c r="D46" s="48" t="s">
        <v>246</v>
      </c>
      <c r="E46" s="48" t="s">
        <v>246</v>
      </c>
      <c r="F46" s="48" t="s">
        <v>246</v>
      </c>
      <c r="G46" s="48" t="s">
        <v>246</v>
      </c>
      <c r="H46" s="48" t="s">
        <v>246</v>
      </c>
      <c r="I46" s="48" t="s">
        <v>246</v>
      </c>
      <c r="J46" s="48" t="s">
        <v>246</v>
      </c>
      <c r="K46" s="48">
        <v>5.9</v>
      </c>
      <c r="L46" s="48">
        <v>5.8</v>
      </c>
      <c r="M46" s="48">
        <v>5.8</v>
      </c>
      <c r="N46" s="48">
        <v>5.8</v>
      </c>
    </row>
    <row r="47" spans="1:14">
      <c r="A47" s="45" t="s">
        <v>276</v>
      </c>
      <c r="B47" s="46" t="s">
        <v>246</v>
      </c>
      <c r="C47" s="46" t="s">
        <v>246</v>
      </c>
      <c r="D47" s="46" t="s">
        <v>246</v>
      </c>
      <c r="E47" s="46" t="s">
        <v>246</v>
      </c>
      <c r="F47" s="46" t="s">
        <v>246</v>
      </c>
      <c r="G47" s="46" t="s">
        <v>246</v>
      </c>
      <c r="H47" s="46" t="s">
        <v>246</v>
      </c>
      <c r="I47" s="46">
        <v>6.4</v>
      </c>
      <c r="J47" s="46">
        <v>6.2</v>
      </c>
      <c r="K47" s="46" t="s">
        <v>246</v>
      </c>
      <c r="L47" s="46" t="s">
        <v>246</v>
      </c>
      <c r="M47" s="46" t="s">
        <v>246</v>
      </c>
      <c r="N47" s="46" t="s">
        <v>246</v>
      </c>
    </row>
    <row r="48" spans="1:14">
      <c r="A48" s="47" t="s">
        <v>277</v>
      </c>
      <c r="B48" s="48">
        <v>8.1999999999999993</v>
      </c>
      <c r="C48" s="48" t="s">
        <v>246</v>
      </c>
      <c r="D48" s="48" t="s">
        <v>246</v>
      </c>
      <c r="E48" s="48">
        <v>8.3000000000000007</v>
      </c>
      <c r="F48" s="48" t="s">
        <v>246</v>
      </c>
      <c r="G48" s="48">
        <v>7.9</v>
      </c>
      <c r="H48" s="48">
        <v>8</v>
      </c>
      <c r="I48" s="48">
        <v>7.8</v>
      </c>
      <c r="J48" s="48">
        <v>7.7</v>
      </c>
      <c r="K48" s="48">
        <v>7.8</v>
      </c>
      <c r="L48" s="48">
        <v>7.6</v>
      </c>
      <c r="M48" s="48">
        <v>7.1</v>
      </c>
      <c r="N48" s="48">
        <v>7.1</v>
      </c>
    </row>
    <row r="49" spans="1:14">
      <c r="A49" s="45" t="s">
        <v>278</v>
      </c>
      <c r="B49" s="46" t="s">
        <v>246</v>
      </c>
      <c r="C49" s="46" t="s">
        <v>246</v>
      </c>
      <c r="D49" s="46" t="s">
        <v>246</v>
      </c>
      <c r="E49" s="46" t="s">
        <v>246</v>
      </c>
      <c r="F49" s="46" t="s">
        <v>246</v>
      </c>
      <c r="G49" s="46" t="s">
        <v>246</v>
      </c>
      <c r="H49" s="46" t="s">
        <v>246</v>
      </c>
      <c r="I49" s="46" t="s">
        <v>246</v>
      </c>
      <c r="J49" s="46" t="s">
        <v>246</v>
      </c>
      <c r="K49" s="46" t="s">
        <v>246</v>
      </c>
      <c r="L49" s="46" t="s">
        <v>246</v>
      </c>
      <c r="M49" s="46">
        <v>5.3</v>
      </c>
      <c r="N49" s="46">
        <v>5.2</v>
      </c>
    </row>
    <row r="50" spans="1:14">
      <c r="A50" s="47" t="s">
        <v>279</v>
      </c>
      <c r="B50" s="48">
        <v>9.1</v>
      </c>
      <c r="C50" s="48" t="s">
        <v>246</v>
      </c>
      <c r="D50" s="48" t="s">
        <v>246</v>
      </c>
      <c r="E50" s="48">
        <v>9.4</v>
      </c>
      <c r="F50" s="48" t="s">
        <v>246</v>
      </c>
      <c r="G50" s="48">
        <v>9.5</v>
      </c>
      <c r="H50" s="48">
        <v>9.4</v>
      </c>
      <c r="I50" s="48">
        <v>8.6999999999999993</v>
      </c>
      <c r="J50" s="48"/>
      <c r="K50" s="48">
        <v>7.7</v>
      </c>
      <c r="L50" s="48">
        <v>7.5</v>
      </c>
      <c r="M50" s="48">
        <v>7.6</v>
      </c>
      <c r="N50" s="48">
        <v>7.6</v>
      </c>
    </row>
    <row r="51" spans="1:14">
      <c r="A51" s="45" t="s">
        <v>280</v>
      </c>
      <c r="B51" s="46" t="s">
        <v>246</v>
      </c>
      <c r="C51" s="46" t="s">
        <v>246</v>
      </c>
      <c r="D51" s="46" t="s">
        <v>246</v>
      </c>
      <c r="E51" s="46" t="s">
        <v>246</v>
      </c>
      <c r="F51" s="46" t="s">
        <v>246</v>
      </c>
      <c r="G51" s="46" t="s">
        <v>246</v>
      </c>
      <c r="H51" s="46" t="s">
        <v>246</v>
      </c>
      <c r="I51" s="46" t="s">
        <v>246</v>
      </c>
      <c r="J51" s="46" t="s">
        <v>246</v>
      </c>
      <c r="K51" s="46">
        <v>5.4</v>
      </c>
      <c r="L51" s="46">
        <v>5.2</v>
      </c>
      <c r="M51" s="46">
        <v>5.5</v>
      </c>
      <c r="N51" s="46">
        <v>5.4</v>
      </c>
    </row>
    <row r="52" spans="1:14">
      <c r="A52" s="47" t="s">
        <v>281</v>
      </c>
      <c r="B52" s="48" t="s">
        <v>246</v>
      </c>
      <c r="C52" s="48" t="s">
        <v>246</v>
      </c>
      <c r="D52" s="48" t="s">
        <v>246</v>
      </c>
      <c r="E52" s="48" t="s">
        <v>246</v>
      </c>
      <c r="F52" s="48" t="s">
        <v>246</v>
      </c>
      <c r="G52" s="48" t="s">
        <v>246</v>
      </c>
      <c r="H52" s="48" t="s">
        <v>246</v>
      </c>
      <c r="I52" s="48" t="s">
        <v>246</v>
      </c>
      <c r="J52" s="48" t="s">
        <v>246</v>
      </c>
      <c r="K52" s="48">
        <v>5.9</v>
      </c>
      <c r="L52" s="48">
        <v>5.8</v>
      </c>
      <c r="M52" s="48" t="s">
        <v>246</v>
      </c>
      <c r="N52" s="48" t="s">
        <v>246</v>
      </c>
    </row>
    <row r="53" spans="1:14">
      <c r="A53" s="45" t="s">
        <v>282</v>
      </c>
      <c r="B53" s="46" t="s">
        <v>246</v>
      </c>
      <c r="C53" s="46" t="s">
        <v>246</v>
      </c>
      <c r="D53" s="46" t="s">
        <v>246</v>
      </c>
      <c r="E53" s="46" t="s">
        <v>246</v>
      </c>
      <c r="F53" s="46" t="s">
        <v>246</v>
      </c>
      <c r="G53" s="46" t="s">
        <v>246</v>
      </c>
      <c r="H53" s="46" t="s">
        <v>246</v>
      </c>
      <c r="I53" s="46">
        <v>8.3000000000000007</v>
      </c>
      <c r="J53" s="46">
        <v>8.1999999999999993</v>
      </c>
      <c r="K53" s="46">
        <v>8.1999999999999993</v>
      </c>
      <c r="L53" s="46">
        <v>8.1999999999999993</v>
      </c>
      <c r="M53" s="46">
        <v>8</v>
      </c>
      <c r="N53" s="46">
        <v>8.1</v>
      </c>
    </row>
    <row r="54" spans="1:14">
      <c r="A54" s="47" t="s">
        <v>283</v>
      </c>
      <c r="B54" s="48" t="s">
        <v>246</v>
      </c>
      <c r="C54" s="48" t="s">
        <v>246</v>
      </c>
      <c r="D54" s="48" t="s">
        <v>246</v>
      </c>
      <c r="E54" s="48" t="s">
        <v>246</v>
      </c>
      <c r="F54" s="48" t="s">
        <v>246</v>
      </c>
      <c r="G54" s="48" t="s">
        <v>246</v>
      </c>
      <c r="H54" s="48" t="s">
        <v>246</v>
      </c>
      <c r="I54" s="48">
        <v>9.1</v>
      </c>
      <c r="J54" s="48">
        <v>9.1</v>
      </c>
      <c r="K54" s="48">
        <v>8.8000000000000007</v>
      </c>
      <c r="L54" s="48">
        <v>8.6999999999999993</v>
      </c>
      <c r="M54" s="48">
        <v>8.3000000000000007</v>
      </c>
      <c r="N54" s="48">
        <v>8.4</v>
      </c>
    </row>
    <row r="55" spans="1:14">
      <c r="A55" s="45" t="s">
        <v>284</v>
      </c>
      <c r="B55" s="46" t="s">
        <v>246</v>
      </c>
      <c r="C55" s="46" t="s">
        <v>246</v>
      </c>
      <c r="D55" s="46" t="s">
        <v>246</v>
      </c>
      <c r="E55" s="46" t="s">
        <v>246</v>
      </c>
      <c r="F55" s="46" t="s">
        <v>246</v>
      </c>
      <c r="G55" s="46" t="s">
        <v>246</v>
      </c>
      <c r="H55" s="46" t="s">
        <v>246</v>
      </c>
      <c r="I55" s="46" t="s">
        <v>246</v>
      </c>
      <c r="J55" s="46" t="s">
        <v>246</v>
      </c>
      <c r="K55" s="46" t="s">
        <v>246</v>
      </c>
      <c r="L55" s="46" t="s">
        <v>246</v>
      </c>
      <c r="M55" s="46">
        <v>6.1</v>
      </c>
      <c r="N55" s="46">
        <v>6</v>
      </c>
    </row>
    <row r="56" spans="1:14">
      <c r="A56" s="47" t="s">
        <v>285</v>
      </c>
      <c r="B56" s="48" t="s">
        <v>246</v>
      </c>
      <c r="C56" s="48" t="s">
        <v>246</v>
      </c>
      <c r="D56" s="48" t="s">
        <v>246</v>
      </c>
      <c r="E56" s="48" t="s">
        <v>246</v>
      </c>
      <c r="F56" s="48" t="s">
        <v>246</v>
      </c>
      <c r="G56" s="48" t="s">
        <v>246</v>
      </c>
      <c r="H56" s="48" t="s">
        <v>246</v>
      </c>
      <c r="I56" s="48" t="s">
        <v>246</v>
      </c>
      <c r="J56" s="48" t="s">
        <v>246</v>
      </c>
      <c r="K56" s="48">
        <v>5</v>
      </c>
      <c r="L56" s="48">
        <v>4.9000000000000004</v>
      </c>
      <c r="M56" s="48">
        <v>4.9000000000000004</v>
      </c>
      <c r="N56" s="48">
        <v>4.9000000000000004</v>
      </c>
    </row>
    <row r="57" spans="1:14">
      <c r="A57" s="45" t="s">
        <v>286</v>
      </c>
      <c r="B57" s="46" t="s">
        <v>246</v>
      </c>
      <c r="C57" s="46" t="s">
        <v>246</v>
      </c>
      <c r="D57" s="46" t="s">
        <v>246</v>
      </c>
      <c r="E57" s="46" t="s">
        <v>246</v>
      </c>
      <c r="F57" s="46" t="s">
        <v>246</v>
      </c>
      <c r="G57" s="46" t="s">
        <v>246</v>
      </c>
      <c r="H57" s="46" t="s">
        <v>246</v>
      </c>
      <c r="I57" s="46" t="s">
        <v>246</v>
      </c>
      <c r="J57" s="46" t="s">
        <v>246</v>
      </c>
      <c r="K57" s="46" t="s">
        <v>246</v>
      </c>
      <c r="L57" s="46" t="s">
        <v>246</v>
      </c>
      <c r="M57" s="46">
        <v>5.7</v>
      </c>
      <c r="N57" s="46">
        <v>5.6</v>
      </c>
    </row>
    <row r="58" spans="1:14">
      <c r="A58" s="47" t="s">
        <v>287</v>
      </c>
      <c r="B58" s="48">
        <v>9.3000000000000007</v>
      </c>
      <c r="C58" s="48" t="s">
        <v>246</v>
      </c>
      <c r="D58" s="48" t="s">
        <v>246</v>
      </c>
      <c r="E58" s="48">
        <v>9</v>
      </c>
      <c r="F58" s="48" t="s">
        <v>246</v>
      </c>
      <c r="G58" s="48">
        <v>9</v>
      </c>
      <c r="H58" s="48">
        <v>8.8000000000000007</v>
      </c>
      <c r="I58" s="48">
        <v>8.6</v>
      </c>
      <c r="J58" s="48">
        <v>8.6</v>
      </c>
      <c r="K58" s="48">
        <v>8.5</v>
      </c>
      <c r="L58" s="48">
        <v>8.4</v>
      </c>
      <c r="M58" s="48">
        <v>8.3000000000000007</v>
      </c>
      <c r="N58" s="48">
        <v>8.1999999999999993</v>
      </c>
    </row>
    <row r="59" spans="1:14">
      <c r="A59" s="45" t="s">
        <v>288</v>
      </c>
      <c r="B59" s="46" t="s">
        <v>246</v>
      </c>
      <c r="C59" s="46" t="s">
        <v>246</v>
      </c>
      <c r="D59" s="46" t="s">
        <v>246</v>
      </c>
      <c r="E59" s="46" t="s">
        <v>246</v>
      </c>
      <c r="F59" s="46" t="s">
        <v>246</v>
      </c>
      <c r="G59" s="46" t="s">
        <v>246</v>
      </c>
      <c r="H59" s="46" t="s">
        <v>246</v>
      </c>
      <c r="I59" s="46" t="s">
        <v>246</v>
      </c>
      <c r="J59" s="46" t="s">
        <v>246</v>
      </c>
      <c r="K59" s="46" t="s">
        <v>246</v>
      </c>
      <c r="L59" s="46" t="s">
        <v>246</v>
      </c>
      <c r="M59" s="46">
        <v>5.9</v>
      </c>
      <c r="N59" s="46">
        <v>6</v>
      </c>
    </row>
    <row r="60" spans="1:14">
      <c r="A60" s="47" t="s">
        <v>289</v>
      </c>
      <c r="B60" s="48" t="s">
        <v>246</v>
      </c>
      <c r="C60" s="48" t="s">
        <v>246</v>
      </c>
      <c r="D60" s="48" t="s">
        <v>246</v>
      </c>
      <c r="E60" s="48" t="s">
        <v>246</v>
      </c>
      <c r="F60" s="48" t="s">
        <v>246</v>
      </c>
      <c r="G60" s="48" t="s">
        <v>246</v>
      </c>
      <c r="H60" s="48" t="s">
        <v>246</v>
      </c>
      <c r="I60" s="48" t="s">
        <v>246</v>
      </c>
      <c r="J60" s="48" t="s">
        <v>246</v>
      </c>
      <c r="K60" s="48" t="s">
        <v>246</v>
      </c>
      <c r="L60" s="48" t="s">
        <v>246</v>
      </c>
      <c r="M60" s="48">
        <v>5.7</v>
      </c>
      <c r="N60" s="48">
        <v>5.7</v>
      </c>
    </row>
    <row r="61" spans="1:14">
      <c r="A61" s="45" t="s">
        <v>290</v>
      </c>
      <c r="B61" s="46">
        <v>8.8000000000000007</v>
      </c>
      <c r="C61" s="46" t="s">
        <v>246</v>
      </c>
      <c r="D61" s="46" t="s">
        <v>246</v>
      </c>
      <c r="E61" s="46">
        <v>8.6</v>
      </c>
      <c r="F61" s="46" t="s">
        <v>246</v>
      </c>
      <c r="G61" s="46">
        <v>8.6</v>
      </c>
      <c r="H61" s="46">
        <v>8.1999999999999993</v>
      </c>
      <c r="I61" s="46">
        <v>7.9</v>
      </c>
      <c r="J61" s="46">
        <v>7.7</v>
      </c>
      <c r="K61" s="46">
        <v>7.6</v>
      </c>
      <c r="L61" s="46">
        <v>7.5</v>
      </c>
      <c r="M61" s="46">
        <v>7.4</v>
      </c>
      <c r="N61" s="46">
        <v>7.4</v>
      </c>
    </row>
    <row r="62" spans="1:14">
      <c r="A62" s="47" t="s">
        <v>291</v>
      </c>
      <c r="B62" s="48" t="s">
        <v>246</v>
      </c>
      <c r="C62" s="48" t="s">
        <v>246</v>
      </c>
      <c r="D62" s="48" t="s">
        <v>246</v>
      </c>
      <c r="E62" s="48" t="s">
        <v>246</v>
      </c>
      <c r="F62" s="48" t="s">
        <v>246</v>
      </c>
      <c r="G62" s="48" t="s">
        <v>246</v>
      </c>
      <c r="H62" s="48" t="s">
        <v>246</v>
      </c>
      <c r="I62" s="48" t="s">
        <v>246</v>
      </c>
      <c r="J62" s="48" t="s">
        <v>246</v>
      </c>
      <c r="K62" s="48">
        <v>5.5</v>
      </c>
      <c r="L62" s="48">
        <v>5.3</v>
      </c>
      <c r="M62" s="48">
        <v>5.3</v>
      </c>
      <c r="N62" s="48">
        <v>5.4</v>
      </c>
    </row>
    <row r="63" spans="1:14">
      <c r="A63" s="45" t="s">
        <v>292</v>
      </c>
      <c r="B63" s="46" t="s">
        <v>246</v>
      </c>
      <c r="C63" s="46" t="s">
        <v>246</v>
      </c>
      <c r="D63" s="46" t="s">
        <v>246</v>
      </c>
      <c r="E63" s="46" t="s">
        <v>246</v>
      </c>
      <c r="F63" s="46" t="s">
        <v>246</v>
      </c>
      <c r="G63" s="46" t="s">
        <v>246</v>
      </c>
      <c r="H63" s="46" t="s">
        <v>246</v>
      </c>
      <c r="I63" s="46" t="s">
        <v>246</v>
      </c>
      <c r="J63" s="46" t="s">
        <v>246</v>
      </c>
      <c r="K63" s="46">
        <v>6.2</v>
      </c>
      <c r="L63" s="46">
        <v>6</v>
      </c>
      <c r="M63" s="46">
        <v>5.7</v>
      </c>
      <c r="N63" s="46">
        <v>5.9</v>
      </c>
    </row>
    <row r="64" spans="1:14">
      <c r="A64" s="47" t="s">
        <v>293</v>
      </c>
      <c r="B64" s="48" t="s">
        <v>246</v>
      </c>
      <c r="C64" s="48" t="s">
        <v>246</v>
      </c>
      <c r="D64" s="48" t="s">
        <v>246</v>
      </c>
      <c r="E64" s="48" t="s">
        <v>246</v>
      </c>
      <c r="F64" s="48" t="s">
        <v>246</v>
      </c>
      <c r="G64" s="48" t="s">
        <v>246</v>
      </c>
      <c r="H64" s="48" t="s">
        <v>246</v>
      </c>
      <c r="I64" s="48" t="s">
        <v>246</v>
      </c>
      <c r="J64" s="48" t="s">
        <v>246</v>
      </c>
      <c r="K64" s="48">
        <v>6.7</v>
      </c>
      <c r="L64" s="48">
        <v>6.4</v>
      </c>
      <c r="M64" s="48" t="s">
        <v>246</v>
      </c>
      <c r="N64" s="48" t="s">
        <v>246</v>
      </c>
    </row>
    <row r="65" spans="1:14">
      <c r="A65" s="45" t="s">
        <v>294</v>
      </c>
      <c r="B65" s="46">
        <v>9.1999999999999993</v>
      </c>
      <c r="C65" s="46" t="s">
        <v>246</v>
      </c>
      <c r="D65" s="46" t="s">
        <v>246</v>
      </c>
      <c r="E65" s="46">
        <v>9</v>
      </c>
      <c r="F65" s="46" t="s">
        <v>246</v>
      </c>
      <c r="G65" s="46">
        <v>8.6999999999999993</v>
      </c>
      <c r="H65" s="46">
        <v>8.6999999999999993</v>
      </c>
      <c r="I65" s="46">
        <v>8.1</v>
      </c>
      <c r="J65" s="46">
        <v>7.9</v>
      </c>
      <c r="K65" s="46">
        <v>8.1</v>
      </c>
      <c r="L65" s="46">
        <v>8</v>
      </c>
      <c r="M65" s="46">
        <v>7.8</v>
      </c>
      <c r="N65" s="46">
        <v>7.5</v>
      </c>
    </row>
    <row r="66" spans="1:14">
      <c r="A66" s="47" t="s">
        <v>295</v>
      </c>
      <c r="B66" s="48">
        <v>8.1999999999999993</v>
      </c>
      <c r="C66" s="48" t="s">
        <v>246</v>
      </c>
      <c r="D66" s="48" t="s">
        <v>246</v>
      </c>
      <c r="E66" s="48">
        <v>7.2</v>
      </c>
      <c r="F66" s="48" t="s">
        <v>246</v>
      </c>
      <c r="G66" s="48">
        <v>6.6</v>
      </c>
      <c r="H66" s="48">
        <v>6.4</v>
      </c>
      <c r="I66" s="48">
        <v>6</v>
      </c>
      <c r="J66" s="48">
        <v>5.8</v>
      </c>
      <c r="K66" s="48">
        <v>5.6</v>
      </c>
      <c r="L66" s="48">
        <v>5.6</v>
      </c>
      <c r="M66" s="48">
        <v>5.4</v>
      </c>
      <c r="N66" s="48">
        <v>5.4</v>
      </c>
    </row>
    <row r="67" spans="1:14">
      <c r="A67" s="45" t="s">
        <v>296</v>
      </c>
      <c r="B67" s="46">
        <v>8.8000000000000007</v>
      </c>
      <c r="C67" s="46" t="s">
        <v>246</v>
      </c>
      <c r="D67" s="46" t="s">
        <v>246</v>
      </c>
      <c r="E67" s="46">
        <v>8.3000000000000007</v>
      </c>
      <c r="F67" s="46" t="s">
        <v>246</v>
      </c>
      <c r="G67" s="46">
        <v>8.1999999999999993</v>
      </c>
      <c r="H67" s="46">
        <v>8</v>
      </c>
      <c r="I67" s="46">
        <v>7.9</v>
      </c>
      <c r="J67" s="46">
        <v>7.8</v>
      </c>
      <c r="K67" s="46">
        <v>7.5</v>
      </c>
      <c r="L67" s="46">
        <v>7.2</v>
      </c>
      <c r="M67" s="46">
        <v>7</v>
      </c>
      <c r="N67" s="46">
        <v>6.8</v>
      </c>
    </row>
    <row r="68" spans="1:14">
      <c r="A68" s="47" t="s">
        <v>297</v>
      </c>
      <c r="B68" s="48">
        <v>7.4</v>
      </c>
      <c r="C68" s="48" t="s">
        <v>246</v>
      </c>
      <c r="D68" s="48" t="s">
        <v>246</v>
      </c>
      <c r="E68" s="48">
        <v>7</v>
      </c>
      <c r="F68" s="48" t="s">
        <v>246</v>
      </c>
      <c r="G68" s="48">
        <v>6.7</v>
      </c>
      <c r="H68" s="48">
        <v>6.5</v>
      </c>
      <c r="I68" s="48">
        <v>6.2</v>
      </c>
      <c r="J68" s="48">
        <v>6</v>
      </c>
      <c r="K68" s="48">
        <v>5.9</v>
      </c>
      <c r="L68" s="48">
        <v>5.7</v>
      </c>
      <c r="M68" s="48">
        <v>5.7</v>
      </c>
      <c r="N68" s="48">
        <v>5.8</v>
      </c>
    </row>
    <row r="69" spans="1:14">
      <c r="A69" s="45" t="s">
        <v>298</v>
      </c>
      <c r="B69" s="46">
        <v>11.1</v>
      </c>
      <c r="C69" s="46" t="s">
        <v>246</v>
      </c>
      <c r="D69" s="46" t="s">
        <v>246</v>
      </c>
      <c r="E69" s="46">
        <v>10.199999999999999</v>
      </c>
      <c r="F69" s="46" t="s">
        <v>246</v>
      </c>
      <c r="G69" s="46">
        <v>9.5</v>
      </c>
      <c r="H69" s="46">
        <v>9.4</v>
      </c>
      <c r="I69" s="46">
        <v>9.1</v>
      </c>
      <c r="J69" s="46">
        <v>9</v>
      </c>
      <c r="K69" s="46">
        <v>8.8000000000000007</v>
      </c>
      <c r="L69" s="46">
        <v>8.6</v>
      </c>
      <c r="M69" s="46">
        <v>8.6</v>
      </c>
      <c r="N69" s="46">
        <v>8.6</v>
      </c>
    </row>
  </sheetData>
  <mergeCells count="2">
    <mergeCell ref="A14:N14"/>
    <mergeCell ref="A15:N15"/>
  </mergeCells>
  <hyperlinks>
    <hyperlink ref="I8" r:id="rId1" xr:uid="{90B25065-98AF-40EC-9EC5-C549B8D2D7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workbookViewId="0"/>
  </sheetViews>
  <sheetFormatPr defaultRowHeight="14.25"/>
  <cols>
    <col min="1" max="1" width="50.3984375" customWidth="1"/>
  </cols>
  <sheetData>
    <row r="1" spans="1:4">
      <c r="A1" s="17" t="s">
        <v>108</v>
      </c>
    </row>
    <row r="2" spans="1:4">
      <c r="A2" s="2" t="s">
        <v>20</v>
      </c>
      <c r="B2" s="3"/>
      <c r="D2" s="2" t="s">
        <v>30</v>
      </c>
    </row>
    <row r="3" spans="1:4" s="6" customFormat="1">
      <c r="A3" s="6" t="s">
        <v>25</v>
      </c>
      <c r="B3" s="38">
        <v>0.68595041322314043</v>
      </c>
      <c r="D3" s="37" t="s">
        <v>21</v>
      </c>
    </row>
    <row r="4" spans="1:4" s="6" customFormat="1">
      <c r="A4" s="6" t="s">
        <v>9</v>
      </c>
      <c r="B4" s="38">
        <v>0.68881036513545346</v>
      </c>
    </row>
    <row r="5" spans="1:4" s="6" customFormat="1"/>
    <row r="6" spans="1:4">
      <c r="A6" s="17" t="s">
        <v>108</v>
      </c>
    </row>
    <row r="7" spans="1:4">
      <c r="A7" s="2" t="s">
        <v>22</v>
      </c>
      <c r="B7" s="3"/>
      <c r="D7" s="2" t="s">
        <v>30</v>
      </c>
    </row>
    <row r="8" spans="1:4" s="6" customFormat="1">
      <c r="A8" s="6" t="s">
        <v>23</v>
      </c>
      <c r="B8" s="6">
        <v>0.55000000000000004</v>
      </c>
      <c r="D8" s="37" t="s">
        <v>24</v>
      </c>
    </row>
    <row r="10" spans="1:4">
      <c r="A10" s="17" t="s">
        <v>108</v>
      </c>
    </row>
    <row r="11" spans="1:4">
      <c r="A11" s="2" t="s">
        <v>47</v>
      </c>
      <c r="B11" s="3"/>
      <c r="D11" s="2" t="s">
        <v>30</v>
      </c>
    </row>
    <row r="12" spans="1:4" s="6" customFormat="1">
      <c r="A12" s="6" t="s">
        <v>48</v>
      </c>
      <c r="B12" s="36">
        <v>0.2</v>
      </c>
      <c r="D12" s="37" t="s">
        <v>49</v>
      </c>
    </row>
    <row r="13" spans="1:4" s="6" customFormat="1">
      <c r="A13" s="6" t="s">
        <v>50</v>
      </c>
      <c r="B13" s="36">
        <v>0.5</v>
      </c>
      <c r="D13" s="37" t="s">
        <v>51</v>
      </c>
    </row>
    <row r="14" spans="1:4" s="6" customFormat="1" ht="14.25" customHeight="1">
      <c r="A14" s="6" t="s">
        <v>52</v>
      </c>
      <c r="B14" s="16">
        <f>B13/B12</f>
        <v>2.5</v>
      </c>
    </row>
    <row r="15" spans="1:4" s="6" customFormat="1" ht="14.25" customHeight="1">
      <c r="B15" s="16"/>
    </row>
    <row r="16" spans="1:4">
      <c r="A16" s="17" t="s">
        <v>108</v>
      </c>
    </row>
    <row r="17" spans="1:4">
      <c r="A17" s="2" t="s">
        <v>53</v>
      </c>
      <c r="B17" s="2"/>
      <c r="D17" s="2" t="s">
        <v>30</v>
      </c>
    </row>
    <row r="18" spans="1:4" s="6" customFormat="1">
      <c r="A18" s="6" t="s">
        <v>54</v>
      </c>
      <c r="B18" s="34">
        <v>0.22500000000000001</v>
      </c>
      <c r="D18" s="35" t="s">
        <v>55</v>
      </c>
    </row>
    <row r="19" spans="1:4" s="6" customFormat="1">
      <c r="A19" s="6" t="s">
        <v>56</v>
      </c>
      <c r="B19" s="16">
        <f>1-B18</f>
        <v>0.77500000000000002</v>
      </c>
      <c r="D19" s="35" t="s">
        <v>57</v>
      </c>
    </row>
  </sheetData>
  <hyperlinks>
    <hyperlink ref="D18" r:id="rId1" xr:uid="{00000000-0004-0000-0100-000000000000}"/>
    <hyperlink ref="D19" r:id="rId2" xr:uid="{00000000-0004-0000-0100-000001000000}"/>
  </hyperlinks>
  <pageMargins left="0.7" right="0.7" top="0.75" bottom="0.75" header="0.3" footer="0.3"/>
  <pageSetup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10"/>
  <sheetViews>
    <sheetView workbookViewId="0"/>
  </sheetViews>
  <sheetFormatPr defaultRowHeight="14.25"/>
  <cols>
    <col min="16" max="16" width="21.59765625" bestFit="1" customWidth="1"/>
    <col min="17" max="17" width="7.265625" customWidth="1"/>
  </cols>
  <sheetData>
    <row r="1" spans="1:18">
      <c r="A1" t="s">
        <v>96</v>
      </c>
    </row>
    <row r="2" spans="1:18">
      <c r="A2" t="s">
        <v>97</v>
      </c>
    </row>
    <row r="3" spans="1:18">
      <c r="A3">
        <v>2015</v>
      </c>
    </row>
    <row r="4" spans="1:18">
      <c r="A4" s="14" t="s">
        <v>94</v>
      </c>
    </row>
    <row r="6" spans="1:18">
      <c r="A6" t="s">
        <v>95</v>
      </c>
    </row>
    <row r="7" spans="1:18">
      <c r="A7" t="s">
        <v>93</v>
      </c>
    </row>
    <row r="8" spans="1:18" ht="14.25" customHeight="1"/>
    <row r="10" spans="1:18">
      <c r="P10" s="5" t="s">
        <v>90</v>
      </c>
      <c r="Q10" s="5">
        <v>3</v>
      </c>
      <c r="R10" s="5" t="s">
        <v>89</v>
      </c>
    </row>
  </sheetData>
  <hyperlinks>
    <hyperlink ref="A4" r:id="rId1" xr:uid="{00000000-0004-0000-1000-000000000000}"/>
  </hyperlinks>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079A6-729A-4BF6-A60D-8613DB4EC2FC}">
  <dimension ref="A1"/>
  <sheetViews>
    <sheetView workbookViewId="0"/>
  </sheetViews>
  <sheetFormatPr defaultRowHeight="14.25"/>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15"/>
  <sheetViews>
    <sheetView workbookViewId="0"/>
  </sheetViews>
  <sheetFormatPr defaultRowHeight="14.25"/>
  <cols>
    <col min="1" max="1" width="17.73046875" bestFit="1" customWidth="1"/>
    <col min="2" max="2" width="11.59765625" customWidth="1"/>
  </cols>
  <sheetData>
    <row r="1" spans="1:2">
      <c r="A1" t="s">
        <v>2</v>
      </c>
    </row>
    <row r="3" spans="1:2">
      <c r="A3" t="s">
        <v>118</v>
      </c>
    </row>
    <row r="4" spans="1:2">
      <c r="A4" t="s">
        <v>99</v>
      </c>
    </row>
    <row r="5" spans="1:2">
      <c r="A5" t="s">
        <v>106</v>
      </c>
    </row>
    <row r="6" spans="1:2">
      <c r="A6" t="s">
        <v>83</v>
      </c>
    </row>
    <row r="7" spans="1:2">
      <c r="A7" t="s">
        <v>81</v>
      </c>
    </row>
    <row r="9" spans="1:2">
      <c r="A9" t="s">
        <v>92</v>
      </c>
      <c r="B9" t="s">
        <v>79</v>
      </c>
    </row>
    <row r="12" spans="1:2">
      <c r="A12" s="2" t="s">
        <v>76</v>
      </c>
      <c r="B12">
        <f>(motoclub!B14*units_convertor!$A$4)*A15/units_convertor!B7</f>
        <v>5.9683256416215671E-4</v>
      </c>
    </row>
    <row r="14" spans="1:2">
      <c r="A14" s="2" t="s">
        <v>77</v>
      </c>
    </row>
    <row r="15" spans="1:2">
      <c r="A15" s="5">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22"/>
  <sheetViews>
    <sheetView workbookViewId="0"/>
  </sheetViews>
  <sheetFormatPr defaultRowHeight="14.25"/>
  <cols>
    <col min="1" max="1" width="20.73046875" bestFit="1" customWidth="1"/>
    <col min="2" max="2" width="10" bestFit="1" customWidth="1"/>
  </cols>
  <sheetData>
    <row r="1" spans="1:2">
      <c r="A1" s="1" t="s">
        <v>2</v>
      </c>
    </row>
    <row r="2" spans="1:2">
      <c r="A2" t="s">
        <v>111</v>
      </c>
    </row>
    <row r="3" spans="1:2">
      <c r="A3" t="s">
        <v>112</v>
      </c>
    </row>
    <row r="5" spans="1:2">
      <c r="A5" s="19" t="s">
        <v>117</v>
      </c>
    </row>
    <row r="6" spans="1:2">
      <c r="A6" s="3" t="s">
        <v>101</v>
      </c>
      <c r="B6" s="3" t="s">
        <v>75</v>
      </c>
    </row>
    <row r="7" spans="1:2">
      <c r="A7" t="s">
        <v>113</v>
      </c>
      <c r="B7">
        <v>30</v>
      </c>
    </row>
    <row r="8" spans="1:2">
      <c r="A8" t="s">
        <v>104</v>
      </c>
      <c r="B8">
        <v>40</v>
      </c>
    </row>
    <row r="9" spans="1:2">
      <c r="A9" t="s">
        <v>103</v>
      </c>
      <c r="B9">
        <v>30</v>
      </c>
    </row>
    <row r="10" spans="1:2">
      <c r="A10" t="s">
        <v>114</v>
      </c>
      <c r="B10">
        <v>20</v>
      </c>
    </row>
    <row r="11" spans="1:2">
      <c r="A11" t="s">
        <v>102</v>
      </c>
      <c r="B11">
        <v>33</v>
      </c>
    </row>
    <row r="12" spans="1:2">
      <c r="A12" t="s">
        <v>115</v>
      </c>
      <c r="B12">
        <v>40</v>
      </c>
    </row>
    <row r="13" spans="1:2">
      <c r="A13" t="s">
        <v>116</v>
      </c>
      <c r="B13">
        <v>21</v>
      </c>
    </row>
    <row r="14" spans="1:2">
      <c r="A14" s="3" t="s">
        <v>88</v>
      </c>
      <c r="B14" s="3">
        <f>AVERAGE(B7:B13)</f>
        <v>30.571428571428573</v>
      </c>
    </row>
    <row r="18" spans="1:1">
      <c r="A18" s="1"/>
    </row>
    <row r="22" spans="1:1">
      <c r="A22" s="14"/>
    </row>
  </sheetData>
  <pageMargins left="0.7" right="0.7" top="0.75" bottom="0.75" header="0.3" footer="0.3"/>
  <pageSetup paperSize="9"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26"/>
  <sheetViews>
    <sheetView workbookViewId="0">
      <selection activeCell="B11" sqref="B11"/>
    </sheetView>
  </sheetViews>
  <sheetFormatPr defaultRowHeight="14.25"/>
  <cols>
    <col min="1" max="1" width="66.59765625" bestFit="1" customWidth="1"/>
    <col min="2" max="2" width="10.86328125" bestFit="1" customWidth="1"/>
  </cols>
  <sheetData>
    <row r="1" spans="1:2">
      <c r="A1" s="2" t="s">
        <v>65</v>
      </c>
    </row>
    <row r="2" spans="1:2">
      <c r="A2">
        <v>0.62137100000000001</v>
      </c>
    </row>
    <row r="3" spans="1:2">
      <c r="A3" s="2" t="s">
        <v>78</v>
      </c>
    </row>
    <row r="4" spans="1:2">
      <c r="A4">
        <v>2.3519999999999999</v>
      </c>
    </row>
    <row r="6" spans="1:2">
      <c r="A6" s="2" t="s">
        <v>237</v>
      </c>
      <c r="B6" s="3"/>
    </row>
    <row r="7" spans="1:2">
      <c r="A7" t="s">
        <v>28</v>
      </c>
      <c r="B7" s="56">
        <v>120476</v>
      </c>
    </row>
    <row r="8" spans="1:2">
      <c r="A8" t="s">
        <v>29</v>
      </c>
      <c r="B8" s="56">
        <v>137452</v>
      </c>
    </row>
    <row r="9" spans="1:2">
      <c r="B9" s="56"/>
    </row>
    <row r="10" spans="1:2">
      <c r="A10" s="68" t="s">
        <v>360</v>
      </c>
      <c r="B10" s="69"/>
    </row>
    <row r="11" spans="1:2">
      <c r="A11" s="70" t="s">
        <v>347</v>
      </c>
      <c r="B11" s="70">
        <v>34.42</v>
      </c>
    </row>
    <row r="13" spans="1:2">
      <c r="A13" s="2" t="s">
        <v>143</v>
      </c>
    </row>
    <row r="14" spans="1:2">
      <c r="A14" s="4">
        <v>3412000000</v>
      </c>
    </row>
    <row r="16" spans="1:2">
      <c r="A16" s="2" t="s">
        <v>319</v>
      </c>
    </row>
    <row r="17" spans="1:2">
      <c r="A17" t="s">
        <v>320</v>
      </c>
      <c r="B17">
        <v>264.17200000000003</v>
      </c>
    </row>
    <row r="19" spans="1:2">
      <c r="A19" s="2" t="s">
        <v>322</v>
      </c>
    </row>
    <row r="20" spans="1:2">
      <c r="A20" t="s">
        <v>323</v>
      </c>
      <c r="B20">
        <v>0.26417200000000002</v>
      </c>
    </row>
    <row r="22" spans="1:2">
      <c r="A22" s="2" t="s">
        <v>348</v>
      </c>
    </row>
    <row r="23" spans="1:2">
      <c r="A23" t="s">
        <v>349</v>
      </c>
      <c r="B23" s="71">
        <v>947817.12</v>
      </c>
    </row>
    <row r="24" spans="1:2">
      <c r="A24" t="s">
        <v>359</v>
      </c>
      <c r="B24">
        <v>947.82</v>
      </c>
    </row>
    <row r="25" spans="1:2">
      <c r="A25" s="2" t="s">
        <v>357</v>
      </c>
    </row>
    <row r="26" spans="1:2">
      <c r="A26" t="s">
        <v>358</v>
      </c>
      <c r="B26">
        <v>1000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823B3-B9A8-45BA-AB9B-6560A8BB5A72}">
  <dimension ref="A1:AM13"/>
  <sheetViews>
    <sheetView topLeftCell="Y1" workbookViewId="0">
      <selection sqref="A1:AM13"/>
    </sheetView>
  </sheetViews>
  <sheetFormatPr defaultRowHeight="14.25"/>
  <cols>
    <col min="3" max="3" width="22.3984375" customWidth="1"/>
  </cols>
  <sheetData>
    <row r="1" spans="1:39">
      <c r="A1" s="1" t="s">
        <v>311</v>
      </c>
      <c r="B1" s="1" t="s">
        <v>312</v>
      </c>
      <c r="C1" s="1" t="s">
        <v>313</v>
      </c>
      <c r="D1">
        <v>2015</v>
      </c>
      <c r="E1">
        <v>2016</v>
      </c>
      <c r="F1">
        <v>2017</v>
      </c>
      <c r="G1">
        <v>2018</v>
      </c>
      <c r="H1">
        <v>2019</v>
      </c>
      <c r="I1">
        <v>2020</v>
      </c>
      <c r="J1">
        <v>2021</v>
      </c>
      <c r="K1">
        <v>2022</v>
      </c>
      <c r="L1">
        <v>2023</v>
      </c>
      <c r="M1">
        <v>2024</v>
      </c>
      <c r="N1">
        <v>2025</v>
      </c>
      <c r="O1">
        <v>2026</v>
      </c>
      <c r="P1">
        <v>2027</v>
      </c>
      <c r="Q1">
        <v>2028</v>
      </c>
      <c r="R1">
        <v>2029</v>
      </c>
      <c r="S1">
        <v>2030</v>
      </c>
      <c r="T1">
        <v>2031</v>
      </c>
      <c r="U1">
        <v>2032</v>
      </c>
      <c r="V1">
        <v>2033</v>
      </c>
      <c r="W1">
        <v>2034</v>
      </c>
      <c r="X1">
        <v>2035</v>
      </c>
      <c r="Y1">
        <v>2036</v>
      </c>
      <c r="Z1">
        <v>2037</v>
      </c>
      <c r="AA1">
        <v>2038</v>
      </c>
      <c r="AB1">
        <v>2039</v>
      </c>
      <c r="AC1">
        <v>2040</v>
      </c>
      <c r="AD1">
        <v>2041</v>
      </c>
      <c r="AE1">
        <v>2042</v>
      </c>
      <c r="AF1">
        <v>2043</v>
      </c>
      <c r="AG1">
        <v>2044</v>
      </c>
      <c r="AH1">
        <v>2045</v>
      </c>
      <c r="AI1">
        <v>2046</v>
      </c>
      <c r="AJ1">
        <v>2047</v>
      </c>
      <c r="AK1">
        <v>2048</v>
      </c>
      <c r="AL1">
        <v>2049</v>
      </c>
      <c r="AM1">
        <v>2050</v>
      </c>
    </row>
    <row r="2" spans="1:39">
      <c r="A2" t="s">
        <v>314</v>
      </c>
      <c r="B2" t="s">
        <v>315</v>
      </c>
      <c r="C2" t="s">
        <v>5</v>
      </c>
      <c r="D2" s="4">
        <f>'BNVFE-LDVs-psgr'!B4</f>
        <v>3.8531369427586366E-4</v>
      </c>
      <c r="E2" s="4">
        <f>'BNVFE-LDVs-psgr'!C4</f>
        <v>3.8531369427586366E-4</v>
      </c>
      <c r="F2" s="4">
        <f>'BNVFE-LDVs-psgr'!D4</f>
        <v>3.8531369427586366E-4</v>
      </c>
      <c r="G2" s="4">
        <f>'BNVFE-LDVs-psgr'!E4</f>
        <v>3.8531369427586366E-4</v>
      </c>
      <c r="H2" s="4">
        <f>'BNVFE-LDVs-psgr'!F4</f>
        <v>3.8531369427586366E-4</v>
      </c>
      <c r="I2" s="4">
        <f>'BNVFE-LDVs-psgr'!G4</f>
        <v>3.8531369427586366E-4</v>
      </c>
      <c r="J2" s="4">
        <f>'BNVFE-LDVs-psgr'!H4</f>
        <v>3.8531369427586366E-4</v>
      </c>
      <c r="K2" s="4">
        <f>'BNVFE-LDVs-psgr'!I4</f>
        <v>3.8531369427586366E-4</v>
      </c>
      <c r="L2" s="4">
        <f>'BNVFE-LDVs-psgr'!J4</f>
        <v>3.8531369427586366E-4</v>
      </c>
      <c r="M2" s="4">
        <f>'BNVFE-LDVs-psgr'!K4</f>
        <v>3.8531369427586366E-4</v>
      </c>
      <c r="N2" s="4">
        <f>'BNVFE-LDVs-psgr'!L4</f>
        <v>3.8531369427586366E-4</v>
      </c>
      <c r="O2" s="4">
        <f>'BNVFE-LDVs-psgr'!M4</f>
        <v>3.8531369427586366E-4</v>
      </c>
      <c r="P2" s="4">
        <f>'BNVFE-LDVs-psgr'!N4</f>
        <v>3.8531369427586366E-4</v>
      </c>
      <c r="Q2" s="4">
        <f>'BNVFE-LDVs-psgr'!O4</f>
        <v>3.8531369427586366E-4</v>
      </c>
      <c r="R2" s="4">
        <f>'BNVFE-LDVs-psgr'!P4</f>
        <v>3.8531369427586366E-4</v>
      </c>
      <c r="S2" s="4">
        <f>'BNVFE-LDVs-psgr'!Q4</f>
        <v>3.8531369427586366E-4</v>
      </c>
      <c r="T2" s="4">
        <f>'BNVFE-LDVs-psgr'!R4</f>
        <v>3.8531369427586366E-4</v>
      </c>
      <c r="U2" s="4">
        <f>'BNVFE-LDVs-psgr'!S4</f>
        <v>3.8531369427586366E-4</v>
      </c>
      <c r="V2" s="4">
        <f>'BNVFE-LDVs-psgr'!T4</f>
        <v>3.8531369427586366E-4</v>
      </c>
      <c r="W2" s="4">
        <f>'BNVFE-LDVs-psgr'!U4</f>
        <v>3.8531369427586366E-4</v>
      </c>
      <c r="X2" s="4">
        <f>'BNVFE-LDVs-psgr'!V4</f>
        <v>3.8531369427586366E-4</v>
      </c>
      <c r="Y2" s="4">
        <f>'BNVFE-LDVs-psgr'!W4</f>
        <v>3.8531369427586366E-4</v>
      </c>
      <c r="Z2" s="4">
        <f>'BNVFE-LDVs-psgr'!X4</f>
        <v>3.8531369427586366E-4</v>
      </c>
      <c r="AA2" s="4">
        <f>'BNVFE-LDVs-psgr'!Y4</f>
        <v>3.8531369427586366E-4</v>
      </c>
      <c r="AB2" s="4">
        <f>'BNVFE-LDVs-psgr'!Z4</f>
        <v>3.8531369427586366E-4</v>
      </c>
      <c r="AC2" s="4">
        <f>'BNVFE-LDVs-psgr'!AA4</f>
        <v>3.8531369427586366E-4</v>
      </c>
      <c r="AD2" s="4">
        <f>'BNVFE-LDVs-psgr'!AB4</f>
        <v>3.8531369427586366E-4</v>
      </c>
      <c r="AE2" s="4">
        <f>'BNVFE-LDVs-psgr'!AC4</f>
        <v>3.8531369427586366E-4</v>
      </c>
      <c r="AF2" s="4">
        <f>'BNVFE-LDVs-psgr'!AD4</f>
        <v>3.8531369427586366E-4</v>
      </c>
      <c r="AG2" s="4">
        <f>'BNVFE-LDVs-psgr'!AE4</f>
        <v>3.8531369427586366E-4</v>
      </c>
      <c r="AH2" s="4">
        <f>'BNVFE-LDVs-psgr'!AF4</f>
        <v>3.8531369427586366E-4</v>
      </c>
      <c r="AI2" s="4">
        <f>'BNVFE-LDVs-psgr'!AG4</f>
        <v>3.8531369427586366E-4</v>
      </c>
      <c r="AJ2" s="4">
        <f>'BNVFE-LDVs-psgr'!AH4</f>
        <v>3.8531369427586366E-4</v>
      </c>
      <c r="AK2" s="4">
        <f>'BNVFE-LDVs-psgr'!AI4</f>
        <v>3.8531369427586366E-4</v>
      </c>
      <c r="AL2" s="4">
        <f>'BNVFE-LDVs-psgr'!AJ4</f>
        <v>3.8531369427586366E-4</v>
      </c>
      <c r="AM2" s="4">
        <f>'BNVFE-LDVs-psgr'!AK4</f>
        <v>3.8531369427586366E-4</v>
      </c>
    </row>
    <row r="3" spans="1:39">
      <c r="A3" t="s">
        <v>314</v>
      </c>
      <c r="B3" t="s">
        <v>316</v>
      </c>
      <c r="C3" t="s">
        <v>5</v>
      </c>
      <c r="D3" s="4">
        <f>'BNVFE-LDVs-frgt'!B4</f>
        <v>1.625585658993685E-4</v>
      </c>
      <c r="E3" s="4">
        <f>'BNVFE-LDVs-frgt'!C4</f>
        <v>1.625585658993685E-4</v>
      </c>
      <c r="F3" s="4">
        <f>'BNVFE-LDVs-frgt'!D4</f>
        <v>1.625585658993685E-4</v>
      </c>
      <c r="G3" s="4">
        <f>'BNVFE-LDVs-frgt'!E4</f>
        <v>1.625585658993685E-4</v>
      </c>
      <c r="H3" s="4">
        <f>'BNVFE-LDVs-frgt'!F4</f>
        <v>1.625585658993685E-4</v>
      </c>
      <c r="I3" s="4">
        <f>'BNVFE-LDVs-frgt'!G4</f>
        <v>1.625585658993685E-4</v>
      </c>
      <c r="J3" s="4">
        <f>'BNVFE-LDVs-frgt'!H4</f>
        <v>1.625585658993685E-4</v>
      </c>
      <c r="K3" s="4">
        <f>'BNVFE-LDVs-frgt'!I4</f>
        <v>1.625585658993685E-4</v>
      </c>
      <c r="L3" s="4">
        <f>'BNVFE-LDVs-frgt'!J4</f>
        <v>1.625585658993685E-4</v>
      </c>
      <c r="M3" s="4">
        <f>'BNVFE-LDVs-frgt'!K4</f>
        <v>1.625585658993685E-4</v>
      </c>
      <c r="N3" s="4">
        <f>'BNVFE-LDVs-frgt'!L4</f>
        <v>1.625585658993685E-4</v>
      </c>
      <c r="O3" s="4">
        <f>'BNVFE-LDVs-frgt'!M4</f>
        <v>1.625585658993685E-4</v>
      </c>
      <c r="P3" s="4">
        <f>'BNVFE-LDVs-frgt'!N4</f>
        <v>1.625585658993685E-4</v>
      </c>
      <c r="Q3" s="4">
        <f>'BNVFE-LDVs-frgt'!O4</f>
        <v>1.625585658993685E-4</v>
      </c>
      <c r="R3" s="4">
        <f>'BNVFE-LDVs-frgt'!P4</f>
        <v>1.625585658993685E-4</v>
      </c>
      <c r="S3" s="4">
        <f>'BNVFE-LDVs-frgt'!Q4</f>
        <v>1.625585658993685E-4</v>
      </c>
      <c r="T3" s="4">
        <f>'BNVFE-LDVs-frgt'!R4</f>
        <v>1.625585658993685E-4</v>
      </c>
      <c r="U3" s="4">
        <f>'BNVFE-LDVs-frgt'!S4</f>
        <v>1.625585658993685E-4</v>
      </c>
      <c r="V3" s="4">
        <f>'BNVFE-LDVs-frgt'!T4</f>
        <v>1.625585658993685E-4</v>
      </c>
      <c r="W3" s="4">
        <f>'BNVFE-LDVs-frgt'!U4</f>
        <v>1.625585658993685E-4</v>
      </c>
      <c r="X3" s="4">
        <f>'BNVFE-LDVs-frgt'!V4</f>
        <v>1.625585658993685E-4</v>
      </c>
      <c r="Y3" s="4">
        <f>'BNVFE-LDVs-frgt'!W4</f>
        <v>1.625585658993685E-4</v>
      </c>
      <c r="Z3" s="4">
        <f>'BNVFE-LDVs-frgt'!X4</f>
        <v>1.625585658993685E-4</v>
      </c>
      <c r="AA3" s="4">
        <f>'BNVFE-LDVs-frgt'!Y4</f>
        <v>1.625585658993685E-4</v>
      </c>
      <c r="AB3" s="4">
        <f>'BNVFE-LDVs-frgt'!Z4</f>
        <v>1.625585658993685E-4</v>
      </c>
      <c r="AC3" s="4">
        <f>'BNVFE-LDVs-frgt'!AA4</f>
        <v>1.625585658993685E-4</v>
      </c>
      <c r="AD3" s="4">
        <f>'BNVFE-LDVs-frgt'!AB4</f>
        <v>1.625585658993685E-4</v>
      </c>
      <c r="AE3" s="4">
        <f>'BNVFE-LDVs-frgt'!AC4</f>
        <v>1.625585658993685E-4</v>
      </c>
      <c r="AF3" s="4">
        <f>'BNVFE-LDVs-frgt'!AD4</f>
        <v>1.625585658993685E-4</v>
      </c>
      <c r="AG3" s="4">
        <f>'BNVFE-LDVs-frgt'!AE4</f>
        <v>1.625585658993685E-4</v>
      </c>
      <c r="AH3" s="4">
        <f>'BNVFE-LDVs-frgt'!AF4</f>
        <v>1.625585658993685E-4</v>
      </c>
      <c r="AI3" s="4">
        <f>'BNVFE-LDVs-frgt'!AG4</f>
        <v>1.625585658993685E-4</v>
      </c>
      <c r="AJ3" s="4">
        <f>'BNVFE-LDVs-frgt'!AH4</f>
        <v>1.625585658993685E-4</v>
      </c>
      <c r="AK3" s="4">
        <f>'BNVFE-LDVs-frgt'!AI4</f>
        <v>1.625585658993685E-4</v>
      </c>
      <c r="AL3" s="4">
        <f>'BNVFE-LDVs-frgt'!AJ4</f>
        <v>1.625585658993685E-4</v>
      </c>
      <c r="AM3" s="4">
        <f>'BNVFE-LDVs-frgt'!AK4</f>
        <v>1.625585658993685E-4</v>
      </c>
    </row>
    <row r="4" spans="1:39">
      <c r="A4" t="s">
        <v>9</v>
      </c>
      <c r="B4" t="s">
        <v>315</v>
      </c>
      <c r="C4" t="s">
        <v>6</v>
      </c>
      <c r="D4" s="4">
        <f>'BNVFE-HDVs-psgr'!B5</f>
        <v>1.7655503230029938E-3</v>
      </c>
      <c r="E4" s="4">
        <f>'BNVFE-HDVs-psgr'!C5</f>
        <v>1.7655503230029938E-3</v>
      </c>
      <c r="F4" s="4">
        <f>'BNVFE-HDVs-psgr'!D5</f>
        <v>1.7655503230029938E-3</v>
      </c>
      <c r="G4" s="4">
        <f>'BNVFE-HDVs-psgr'!E5</f>
        <v>1.7655503230029938E-3</v>
      </c>
      <c r="H4" s="4">
        <f>'BNVFE-HDVs-psgr'!F5</f>
        <v>1.7655503230029938E-3</v>
      </c>
      <c r="I4" s="4">
        <f>'BNVFE-HDVs-psgr'!G5</f>
        <v>1.7655503230029938E-3</v>
      </c>
      <c r="J4" s="4">
        <f>'BNVFE-HDVs-psgr'!H5</f>
        <v>1.7655503230029938E-3</v>
      </c>
      <c r="K4" s="4">
        <f>'BNVFE-HDVs-psgr'!I5</f>
        <v>1.7655503230029938E-3</v>
      </c>
      <c r="L4" s="4">
        <f>'BNVFE-HDVs-psgr'!J5</f>
        <v>1.7655503230029938E-3</v>
      </c>
      <c r="M4" s="4">
        <f>'BNVFE-HDVs-psgr'!K5</f>
        <v>1.7655503230029938E-3</v>
      </c>
      <c r="N4" s="4">
        <f>'BNVFE-HDVs-psgr'!L5</f>
        <v>1.7655503230029938E-3</v>
      </c>
      <c r="O4" s="4">
        <f>'BNVFE-HDVs-psgr'!M5</f>
        <v>1.7655503230029938E-3</v>
      </c>
      <c r="P4" s="4">
        <f>'BNVFE-HDVs-psgr'!N5</f>
        <v>1.7655503230029938E-3</v>
      </c>
      <c r="Q4" s="4">
        <f>'BNVFE-HDVs-psgr'!O5</f>
        <v>1.7655503230029938E-3</v>
      </c>
      <c r="R4" s="4">
        <f>'BNVFE-HDVs-psgr'!P5</f>
        <v>1.7655503230029938E-3</v>
      </c>
      <c r="S4" s="4">
        <f>'BNVFE-HDVs-psgr'!Q5</f>
        <v>1.7655503230029938E-3</v>
      </c>
      <c r="T4" s="4">
        <f>'BNVFE-HDVs-psgr'!R5</f>
        <v>1.7655503230029938E-3</v>
      </c>
      <c r="U4" s="4">
        <f>'BNVFE-HDVs-psgr'!S5</f>
        <v>1.7655503230029938E-3</v>
      </c>
      <c r="V4" s="4">
        <f>'BNVFE-HDVs-psgr'!T5</f>
        <v>1.7655503230029938E-3</v>
      </c>
      <c r="W4" s="4">
        <f>'BNVFE-HDVs-psgr'!U5</f>
        <v>1.7655503230029938E-3</v>
      </c>
      <c r="X4" s="4">
        <f>'BNVFE-HDVs-psgr'!V5</f>
        <v>1.7655503230029938E-3</v>
      </c>
      <c r="Y4" s="4">
        <f>'BNVFE-HDVs-psgr'!W5</f>
        <v>1.7655503230029938E-3</v>
      </c>
      <c r="Z4" s="4">
        <f>'BNVFE-HDVs-psgr'!X5</f>
        <v>1.7655503230029938E-3</v>
      </c>
      <c r="AA4" s="4">
        <f>'BNVFE-HDVs-psgr'!Y5</f>
        <v>1.7655503230029938E-3</v>
      </c>
      <c r="AB4" s="4">
        <f>'BNVFE-HDVs-psgr'!Z5</f>
        <v>1.7655503230029938E-3</v>
      </c>
      <c r="AC4" s="4">
        <f>'BNVFE-HDVs-psgr'!AA5</f>
        <v>1.7655503230029938E-3</v>
      </c>
      <c r="AD4" s="4">
        <f>'BNVFE-HDVs-psgr'!AB5</f>
        <v>1.7655503230029938E-3</v>
      </c>
      <c r="AE4" s="4">
        <f>'BNVFE-HDVs-psgr'!AC5</f>
        <v>1.7655503230029938E-3</v>
      </c>
      <c r="AF4" s="4">
        <f>'BNVFE-HDVs-psgr'!AD5</f>
        <v>1.7655503230029938E-3</v>
      </c>
      <c r="AG4" s="4">
        <f>'BNVFE-HDVs-psgr'!AE5</f>
        <v>1.7655503230029938E-3</v>
      </c>
      <c r="AH4" s="4">
        <f>'BNVFE-HDVs-psgr'!AF5</f>
        <v>1.7655503230029938E-3</v>
      </c>
      <c r="AI4" s="4">
        <f>'BNVFE-HDVs-psgr'!AG5</f>
        <v>1.7655503230029938E-3</v>
      </c>
      <c r="AJ4" s="4">
        <f>'BNVFE-HDVs-psgr'!AH5</f>
        <v>1.7655503230029938E-3</v>
      </c>
      <c r="AK4" s="4">
        <f>'BNVFE-HDVs-psgr'!AI5</f>
        <v>1.7655503230029938E-3</v>
      </c>
      <c r="AL4" s="4">
        <f>'BNVFE-HDVs-psgr'!AJ5</f>
        <v>1.7655503230029938E-3</v>
      </c>
      <c r="AM4" s="4">
        <f>'BNVFE-HDVs-psgr'!AK5</f>
        <v>1.7655503230029938E-3</v>
      </c>
    </row>
    <row r="5" spans="1:39">
      <c r="A5" t="s">
        <v>9</v>
      </c>
      <c r="B5" t="s">
        <v>316</v>
      </c>
      <c r="C5" t="s">
        <v>6</v>
      </c>
      <c r="D5" s="4">
        <f>'BNVFE-HDVs-frgt'!B5</f>
        <v>4.6267294723733541E-4</v>
      </c>
      <c r="E5" s="4">
        <f>'BNVFE-HDVs-frgt'!C5</f>
        <v>4.6729967670970879E-4</v>
      </c>
      <c r="F5" s="4">
        <f>'BNVFE-HDVs-frgt'!D5</f>
        <v>4.7197267347680587E-4</v>
      </c>
      <c r="G5" s="4">
        <f>'BNVFE-HDVs-frgt'!E5</f>
        <v>4.7669240021157392E-4</v>
      </c>
      <c r="H5" s="4">
        <f>'BNVFE-HDVs-frgt'!F5</f>
        <v>4.8145932421368964E-4</v>
      </c>
      <c r="I5" s="4">
        <f>'BNVFE-HDVs-frgt'!G5</f>
        <v>4.8627391745582654E-4</v>
      </c>
      <c r="J5" s="4">
        <f>'BNVFE-HDVs-frgt'!H5</f>
        <v>4.9113665663038481E-4</v>
      </c>
      <c r="K5" s="4">
        <f>'BNVFE-HDVs-frgt'!I5</f>
        <v>4.9604802319668862E-4</v>
      </c>
      <c r="L5" s="4">
        <f>'BNVFE-HDVs-frgt'!J5</f>
        <v>5.0100850342865548E-4</v>
      </c>
      <c r="M5" s="4">
        <f>'BNVFE-HDVs-frgt'!K5</f>
        <v>5.0601858846294201E-4</v>
      </c>
      <c r="N5" s="4">
        <f>'BNVFE-HDVs-frgt'!L5</f>
        <v>5.110787743475714E-4</v>
      </c>
      <c r="O5" s="4">
        <f>'BNVFE-HDVs-frgt'!M5</f>
        <v>5.1618956209104712E-4</v>
      </c>
      <c r="P5" s="4">
        <f>'BNVFE-HDVs-frgt'!N5</f>
        <v>5.2135145771195761E-4</v>
      </c>
      <c r="Q5" s="4">
        <f>'BNVFE-HDVs-frgt'!O5</f>
        <v>5.2656497228907714E-4</v>
      </c>
      <c r="R5" s="4">
        <f>'BNVFE-HDVs-frgt'!P5</f>
        <v>5.3183062201196793E-4</v>
      </c>
      <c r="S5" s="4">
        <f>'BNVFE-HDVs-frgt'!Q5</f>
        <v>5.3714892823208764E-4</v>
      </c>
      <c r="T5" s="4">
        <f>'BNVFE-HDVs-frgt'!R5</f>
        <v>5.4252041751440857E-4</v>
      </c>
      <c r="U5" s="4">
        <f>'BNVFE-HDVs-frgt'!S5</f>
        <v>5.4794562168955269E-4</v>
      </c>
      <c r="V5" s="4">
        <f>'BNVFE-HDVs-frgt'!T5</f>
        <v>5.5342507790644819E-4</v>
      </c>
      <c r="W5" s="4">
        <f>'BNVFE-HDVs-frgt'!U5</f>
        <v>5.5895932868551266E-4</v>
      </c>
      <c r="X5" s="4">
        <f>'BNVFE-HDVs-frgt'!V5</f>
        <v>5.6454892197236781E-4</v>
      </c>
      <c r="Y5" s="4">
        <f>'BNVFE-HDVs-frgt'!W5</f>
        <v>5.7019441119209155E-4</v>
      </c>
      <c r="Z5" s="4">
        <f>'BNVFE-HDVs-frgt'!X5</f>
        <v>5.7589635530401245E-4</v>
      </c>
      <c r="AA5" s="4">
        <f>'BNVFE-HDVs-frgt'!Y5</f>
        <v>5.8165531885705256E-4</v>
      </c>
      <c r="AB5" s="4">
        <f>'BNVFE-HDVs-frgt'!Z5</f>
        <v>5.874718720456231E-4</v>
      </c>
      <c r="AC5" s="4">
        <f>'BNVFE-HDVs-frgt'!AA5</f>
        <v>5.9334659076607931E-4</v>
      </c>
      <c r="AD5" s="4">
        <f>'BNVFE-HDVs-frgt'!AB5</f>
        <v>5.9928005667374013E-4</v>
      </c>
      <c r="AE5" s="4">
        <f>'BNVFE-HDVs-frgt'!AC5</f>
        <v>6.0527285724047751E-4</v>
      </c>
      <c r="AF5" s="4">
        <f>'BNVFE-HDVs-frgt'!AD5</f>
        <v>6.1132558581288227E-4</v>
      </c>
      <c r="AG5" s="4">
        <f>'BNVFE-HDVs-frgt'!AE5</f>
        <v>6.1743884167101109E-4</v>
      </c>
      <c r="AH5" s="4">
        <f>'BNVFE-HDVs-frgt'!AF5</f>
        <v>6.236132300877212E-4</v>
      </c>
      <c r="AI5" s="4">
        <f>'BNVFE-HDVs-frgt'!AG5</f>
        <v>6.2984936238859844E-4</v>
      </c>
      <c r="AJ5" s="4">
        <f>'BNVFE-HDVs-frgt'!AH5</f>
        <v>6.3614785601248441E-4</v>
      </c>
      <c r="AK5" s="4">
        <f>'BNVFE-HDVs-frgt'!AI5</f>
        <v>6.4250933457260929E-4</v>
      </c>
      <c r="AL5" s="4">
        <f>'BNVFE-HDVs-frgt'!AJ5</f>
        <v>6.4893442791833541E-4</v>
      </c>
      <c r="AM5" s="4">
        <f>'BNVFE-HDVs-frgt'!AK5</f>
        <v>6.5542377219751874E-4</v>
      </c>
    </row>
    <row r="6" spans="1:39">
      <c r="A6" t="s">
        <v>8</v>
      </c>
      <c r="B6" t="s">
        <v>315</v>
      </c>
      <c r="C6" t="s">
        <v>6</v>
      </c>
      <c r="D6" s="4">
        <f>'BNVFE-aircraft-psgr'!B5</f>
        <v>6.0311920727660728E-4</v>
      </c>
      <c r="E6" s="4">
        <f>'BNVFE-aircraft-psgr'!C5</f>
        <v>6.0327792285746952E-4</v>
      </c>
      <c r="F6" s="4">
        <f>'BNVFE-aircraft-psgr'!D5</f>
        <v>6.0343668020558983E-4</v>
      </c>
      <c r="G6" s="4">
        <f>'BNVFE-aircraft-psgr'!E5</f>
        <v>6.0359547933195961E-4</v>
      </c>
      <c r="H6" s="4">
        <f>'BNVFE-aircraft-psgr'!F5</f>
        <v>6.0375432024757322E-4</v>
      </c>
      <c r="I6" s="4">
        <f>'BNVFE-aircraft-psgr'!G5</f>
        <v>6.0391320296342783E-4</v>
      </c>
      <c r="J6" s="4">
        <f>'BNVFE-aircraft-psgr'!H5</f>
        <v>6.0407212749052344E-4</v>
      </c>
      <c r="K6" s="4">
        <f>'BNVFE-aircraft-psgr'!I5</f>
        <v>6.0423109383986296E-4</v>
      </c>
      <c r="L6" s="4">
        <f>'BNVFE-aircraft-psgr'!J5</f>
        <v>6.0439010202245234E-4</v>
      </c>
      <c r="M6" s="4">
        <f>'BNVFE-aircraft-psgr'!K5</f>
        <v>6.0454915204930025E-4</v>
      </c>
      <c r="N6" s="4">
        <f>'BNVFE-aircraft-psgr'!L5</f>
        <v>6.0470824393141838E-4</v>
      </c>
      <c r="O6" s="4">
        <f>'BNVFE-aircraft-psgr'!M5</f>
        <v>6.0486737767982137E-4</v>
      </c>
      <c r="P6" s="4">
        <f>'BNVFE-aircraft-psgr'!N5</f>
        <v>6.0502655330552655E-4</v>
      </c>
      <c r="Q6" s="4">
        <f>'BNVFE-aircraft-psgr'!O5</f>
        <v>6.0518577081955429E-4</v>
      </c>
      <c r="R6" s="4">
        <f>'BNVFE-aircraft-psgr'!P5</f>
        <v>6.0534503023292779E-4</v>
      </c>
      <c r="S6" s="4">
        <f>'BNVFE-aircraft-psgr'!Q5</f>
        <v>6.0550433155667327E-4</v>
      </c>
      <c r="T6" s="4">
        <f>'BNVFE-aircraft-psgr'!R5</f>
        <v>6.0566367480181967E-4</v>
      </c>
      <c r="U6" s="4">
        <f>'BNVFE-aircraft-psgr'!S5</f>
        <v>6.0582305997939907E-4</v>
      </c>
      <c r="V6" s="4">
        <f>'BNVFE-aircraft-psgr'!T5</f>
        <v>6.0598248710044627E-4</v>
      </c>
      <c r="W6" s="4">
        <f>'BNVFE-aircraft-psgr'!U5</f>
        <v>6.0614195617599898E-4</v>
      </c>
      <c r="X6" s="4">
        <f>'BNVFE-aircraft-psgr'!V5</f>
        <v>6.0630146721709786E-4</v>
      </c>
      <c r="Y6" s="4">
        <f>'BNVFE-aircraft-psgr'!W5</f>
        <v>6.0646102023478648E-4</v>
      </c>
      <c r="Z6" s="4">
        <f>'BNVFE-aircraft-psgr'!X5</f>
        <v>6.0662061524011134E-4</v>
      </c>
      <c r="AA6" s="4">
        <f>'BNVFE-aircraft-psgr'!Y5</f>
        <v>6.0678025224412187E-4</v>
      </c>
      <c r="AB6" s="4">
        <f>'BNVFE-aircraft-psgr'!Z5</f>
        <v>6.0693993125787021E-4</v>
      </c>
      <c r="AC6" s="4">
        <f>'BNVFE-aircraft-psgr'!AA5</f>
        <v>6.0709965229241165E-4</v>
      </c>
      <c r="AD6" s="4">
        <f>'BNVFE-aircraft-psgr'!AB5</f>
        <v>6.0725941535880428E-4</v>
      </c>
      <c r="AE6" s="4">
        <f>'BNVFE-aircraft-psgr'!AC5</f>
        <v>6.0741922046810915E-4</v>
      </c>
      <c r="AF6" s="4">
        <f>'BNVFE-aircraft-psgr'!AD5</f>
        <v>6.075790676313902E-4</v>
      </c>
      <c r="AG6" s="4">
        <f>'BNVFE-aircraft-psgr'!AE5</f>
        <v>6.0773895685971421E-4</v>
      </c>
      <c r="AH6" s="4">
        <f>'BNVFE-aircraft-psgr'!AF5</f>
        <v>6.0789888816415089E-4</v>
      </c>
      <c r="AI6" s="4">
        <f>'BNVFE-aircraft-psgr'!AG5</f>
        <v>6.0805886155577298E-4</v>
      </c>
      <c r="AJ6" s="4">
        <f>'BNVFE-aircraft-psgr'!AH5</f>
        <v>6.0821887704565604E-4</v>
      </c>
      <c r="AK6" s="4">
        <f>'BNVFE-aircraft-psgr'!AI5</f>
        <v>6.0837893464487855E-4</v>
      </c>
      <c r="AL6" s="4">
        <f>'BNVFE-aircraft-psgr'!AJ5</f>
        <v>6.0853903436452193E-4</v>
      </c>
      <c r="AM6" s="4">
        <f>'BNVFE-aircraft-psgr'!AK5</f>
        <v>6.086991762156704E-4</v>
      </c>
    </row>
    <row r="7" spans="1:39">
      <c r="A7" t="s">
        <v>8</v>
      </c>
      <c r="B7" t="s">
        <v>316</v>
      </c>
      <c r="C7" t="s">
        <v>6</v>
      </c>
      <c r="D7" s="4">
        <f>'BNVFE-aircraft-frgt'!B5</f>
        <v>3.7161983445238052E-7</v>
      </c>
      <c r="E7" s="4">
        <f>'BNVFE-aircraft-frgt'!C5</f>
        <v>3.7161983445238052E-7</v>
      </c>
      <c r="F7" s="4">
        <f>'BNVFE-aircraft-frgt'!D5</f>
        <v>3.7161983445238052E-7</v>
      </c>
      <c r="G7" s="4">
        <f>'BNVFE-aircraft-frgt'!E5</f>
        <v>3.7161983445238052E-7</v>
      </c>
      <c r="H7" s="4">
        <f>'BNVFE-aircraft-frgt'!F5</f>
        <v>3.7161983445238052E-7</v>
      </c>
      <c r="I7" s="4">
        <f>'BNVFE-aircraft-frgt'!G5</f>
        <v>3.7161983445238052E-7</v>
      </c>
      <c r="J7" s="4">
        <f>'BNVFE-aircraft-frgt'!H5</f>
        <v>3.7161983445238052E-7</v>
      </c>
      <c r="K7" s="4">
        <f>'BNVFE-aircraft-frgt'!I5</f>
        <v>3.7161983445238052E-7</v>
      </c>
      <c r="L7" s="4">
        <f>'BNVFE-aircraft-frgt'!J5</f>
        <v>3.7161983445238052E-7</v>
      </c>
      <c r="M7" s="4">
        <f>'BNVFE-aircraft-frgt'!K5</f>
        <v>3.7161983445238052E-7</v>
      </c>
      <c r="N7" s="4">
        <f>'BNVFE-aircraft-frgt'!L5</f>
        <v>3.7161983445238052E-7</v>
      </c>
      <c r="O7" s="4">
        <f>'BNVFE-aircraft-frgt'!M5</f>
        <v>3.7161983445238052E-7</v>
      </c>
      <c r="P7" s="4">
        <f>'BNVFE-aircraft-frgt'!N5</f>
        <v>3.7161983445238052E-7</v>
      </c>
      <c r="Q7" s="4">
        <f>'BNVFE-aircraft-frgt'!O5</f>
        <v>3.7161983445238052E-7</v>
      </c>
      <c r="R7" s="4">
        <f>'BNVFE-aircraft-frgt'!P5</f>
        <v>3.7161983445238052E-7</v>
      </c>
      <c r="S7" s="4">
        <f>'BNVFE-aircraft-frgt'!Q5</f>
        <v>3.7161983445238052E-7</v>
      </c>
      <c r="T7" s="4">
        <f>'BNVFE-aircraft-frgt'!R5</f>
        <v>3.7161983445238052E-7</v>
      </c>
      <c r="U7" s="4">
        <f>'BNVFE-aircraft-frgt'!S5</f>
        <v>3.7161983445238052E-7</v>
      </c>
      <c r="V7" s="4">
        <f>'BNVFE-aircraft-frgt'!T5</f>
        <v>3.7161983445238052E-7</v>
      </c>
      <c r="W7" s="4">
        <f>'BNVFE-aircraft-frgt'!U5</f>
        <v>3.7161983445238052E-7</v>
      </c>
      <c r="X7" s="4">
        <f>'BNVFE-aircraft-frgt'!V5</f>
        <v>3.7161983445238052E-7</v>
      </c>
      <c r="Y7" s="4">
        <f>'BNVFE-aircraft-frgt'!W5</f>
        <v>3.7161983445238052E-7</v>
      </c>
      <c r="Z7" s="4">
        <f>'BNVFE-aircraft-frgt'!X5</f>
        <v>3.7161983445238052E-7</v>
      </c>
      <c r="AA7" s="4">
        <f>'BNVFE-aircraft-frgt'!Y5</f>
        <v>3.7161983445238052E-7</v>
      </c>
      <c r="AB7" s="4">
        <f>'BNVFE-aircraft-frgt'!Z5</f>
        <v>3.7161983445238052E-7</v>
      </c>
      <c r="AC7" s="4">
        <f>'BNVFE-aircraft-frgt'!AA5</f>
        <v>3.7161983445238052E-7</v>
      </c>
      <c r="AD7" s="4">
        <f>'BNVFE-aircraft-frgt'!AB5</f>
        <v>3.7161983445238052E-7</v>
      </c>
      <c r="AE7" s="4">
        <f>'BNVFE-aircraft-frgt'!AC5</f>
        <v>3.7161983445238052E-7</v>
      </c>
      <c r="AF7" s="4">
        <f>'BNVFE-aircraft-frgt'!AD5</f>
        <v>3.7161983445238052E-7</v>
      </c>
      <c r="AG7" s="4">
        <f>'BNVFE-aircraft-frgt'!AE5</f>
        <v>3.7161983445238052E-7</v>
      </c>
      <c r="AH7" s="4">
        <f>'BNVFE-aircraft-frgt'!AF5</f>
        <v>3.7161983445238052E-7</v>
      </c>
      <c r="AI7" s="4">
        <f>'BNVFE-aircraft-frgt'!AG5</f>
        <v>3.7161983445238052E-7</v>
      </c>
      <c r="AJ7" s="4">
        <f>'BNVFE-aircraft-frgt'!AH5</f>
        <v>3.7161983445238052E-7</v>
      </c>
      <c r="AK7" s="4">
        <f>'BNVFE-aircraft-frgt'!AI5</f>
        <v>3.7161983445238052E-7</v>
      </c>
      <c r="AL7" s="4">
        <f>'BNVFE-aircraft-frgt'!AJ5</f>
        <v>3.7161983445238052E-7</v>
      </c>
      <c r="AM7" s="4">
        <f>'BNVFE-aircraft-frgt'!AK5</f>
        <v>3.7161983445238052E-7</v>
      </c>
    </row>
    <row r="8" spans="1:39">
      <c r="A8" t="s">
        <v>317</v>
      </c>
      <c r="B8" t="s">
        <v>315</v>
      </c>
      <c r="C8" t="s">
        <v>6</v>
      </c>
      <c r="D8" s="4">
        <f>'BNVFE-rail-psgr'!B2</f>
        <v>2.812562520651618E-3</v>
      </c>
      <c r="E8" s="4">
        <f>'BNVFE-rail-psgr'!C2</f>
        <v>2.8140828247168351E-3</v>
      </c>
      <c r="F8" s="4">
        <f>'BNVFE-rail-psgr'!D2</f>
        <v>2.8156039505680334E-3</v>
      </c>
      <c r="G8" s="4">
        <f>'BNVFE-rail-psgr'!E2</f>
        <v>2.8171258986494216E-3</v>
      </c>
      <c r="H8" s="4">
        <f>'BNVFE-rail-psgr'!F2</f>
        <v>2.8186486694054482E-3</v>
      </c>
      <c r="I8" s="4">
        <f>'BNVFE-rail-psgr'!G2</f>
        <v>2.8201722632808022E-3</v>
      </c>
      <c r="J8" s="4">
        <f>'BNVFE-rail-psgr'!H2</f>
        <v>2.8216966807204135E-3</v>
      </c>
      <c r="K8" s="4">
        <f>'BNVFE-rail-psgr'!I2</f>
        <v>2.8232219221694514E-3</v>
      </c>
      <c r="L8" s="4">
        <f>'BNVFE-rail-psgr'!J2</f>
        <v>2.8247479880733266E-3</v>
      </c>
      <c r="M8" s="4">
        <f>'BNVFE-rail-psgr'!K2</f>
        <v>2.8262748788776904E-3</v>
      </c>
      <c r="N8" s="4">
        <f>'BNVFE-rail-psgr'!L2</f>
        <v>2.8278025950284349E-3</v>
      </c>
      <c r="O8" s="4">
        <f>'BNVFE-rail-psgr'!M2</f>
        <v>2.8293311369716936E-3</v>
      </c>
      <c r="P8" s="4">
        <f>'BNVFE-rail-psgr'!N2</f>
        <v>2.8308605051538403E-3</v>
      </c>
      <c r="Q8" s="4">
        <f>'BNVFE-rail-psgr'!O2</f>
        <v>2.832390700021491E-3</v>
      </c>
      <c r="R8" s="4">
        <f>'BNVFE-rail-psgr'!P2</f>
        <v>2.8339217220215026E-3</v>
      </c>
      <c r="S8" s="4">
        <f>'BNVFE-rail-psgr'!Q2</f>
        <v>2.8354535716009735E-3</v>
      </c>
      <c r="T8" s="4">
        <f>'BNVFE-rail-psgr'!R2</f>
        <v>2.8369862492072444E-3</v>
      </c>
      <c r="U8" s="4">
        <f>'BNVFE-rail-psgr'!S2</f>
        <v>2.8385197552878967E-3</v>
      </c>
      <c r="V8" s="4">
        <f>'BNVFE-rail-psgr'!T2</f>
        <v>2.8400540902907552E-3</v>
      </c>
      <c r="W8" s="4">
        <f>'BNVFE-rail-psgr'!U2</f>
        <v>2.8415892546638853E-3</v>
      </c>
      <c r="X8" s="4">
        <f>'BNVFE-rail-psgr'!V2</f>
        <v>2.8431252488555956E-3</v>
      </c>
      <c r="Y8" s="4">
        <f>'BNVFE-rail-psgr'!W2</f>
        <v>2.8446620733144365E-3</v>
      </c>
      <c r="Z8" s="4">
        <f>'BNVFE-rail-psgr'!X2</f>
        <v>2.846199728489201E-3</v>
      </c>
      <c r="AA8" s="4">
        <f>'BNVFE-rail-psgr'!Y2</f>
        <v>2.8477382148289249E-3</v>
      </c>
      <c r="AB8" s="4">
        <f>'BNVFE-rail-psgr'!Z2</f>
        <v>2.8492775327828863E-3</v>
      </c>
      <c r="AC8" s="4">
        <f>'BNVFE-rail-psgr'!AA2</f>
        <v>2.8508176828006067E-3</v>
      </c>
      <c r="AD8" s="4">
        <f>'BNVFE-rail-psgr'!AB2</f>
        <v>2.8523586653318501E-3</v>
      </c>
      <c r="AE8" s="4">
        <f>'BNVFE-rail-psgr'!AC2</f>
        <v>2.8539004808266241E-3</v>
      </c>
      <c r="AF8" s="4">
        <f>'BNVFE-rail-psgr'!AD2</f>
        <v>2.8554431297351788E-3</v>
      </c>
      <c r="AG8" s="4">
        <f>'BNVFE-rail-psgr'!AE2</f>
        <v>2.8569866125080084E-3</v>
      </c>
      <c r="AH8" s="4">
        <f>'BNVFE-rail-psgr'!AF2</f>
        <v>2.8585309295958506E-3</v>
      </c>
      <c r="AI8" s="4">
        <f>'BNVFE-rail-psgr'!AG2</f>
        <v>2.860076081449686E-3</v>
      </c>
      <c r="AJ8" s="4">
        <f>'BNVFE-rail-psgr'!AH2</f>
        <v>2.8616220685207397E-3</v>
      </c>
      <c r="AK8" s="4">
        <f>'BNVFE-rail-psgr'!AI2</f>
        <v>2.8631688912604805E-3</v>
      </c>
      <c r="AL8" s="4">
        <f>'BNVFE-rail-psgr'!AJ2</f>
        <v>2.8647165501206212E-3</v>
      </c>
      <c r="AM8" s="4">
        <f>'BNVFE-rail-psgr'!AK2</f>
        <v>2.8662650455531188E-3</v>
      </c>
    </row>
    <row r="9" spans="1:39">
      <c r="A9" t="s">
        <v>317</v>
      </c>
      <c r="B9" t="s">
        <v>316</v>
      </c>
      <c r="C9" t="s">
        <v>6</v>
      </c>
      <c r="D9" s="4">
        <f>'BNVFE-rail-frgt'!B5</f>
        <v>4.3946425729238063E-3</v>
      </c>
      <c r="E9" s="4">
        <f>'BNVFE-rail-frgt'!C5</f>
        <v>4.3506961471945684E-3</v>
      </c>
      <c r="F9" s="4">
        <f>'BNVFE-rail-frgt'!D5</f>
        <v>4.3071891857226225E-3</v>
      </c>
      <c r="G9" s="4">
        <f>'BNVFE-rail-frgt'!E5</f>
        <v>4.264117293865396E-3</v>
      </c>
      <c r="H9" s="4">
        <f>'BNVFE-rail-frgt'!F5</f>
        <v>4.2214761209267418E-3</v>
      </c>
      <c r="I9" s="4">
        <f>'BNVFE-rail-frgt'!G5</f>
        <v>4.1792613597174746E-3</v>
      </c>
      <c r="J9" s="4">
        <f>'BNVFE-rail-frgt'!H5</f>
        <v>4.1374687461203001E-3</v>
      </c>
      <c r="K9" s="4">
        <f>'BNVFE-rail-frgt'!I5</f>
        <v>4.0960940586590973E-3</v>
      </c>
      <c r="L9" s="4">
        <f>'BNVFE-rail-frgt'!J5</f>
        <v>4.0551331180725065E-3</v>
      </c>
      <c r="M9" s="4">
        <f>'BNVFE-rail-frgt'!K5</f>
        <v>4.0145817868917815E-3</v>
      </c>
      <c r="N9" s="4">
        <f>'BNVFE-rail-frgt'!L5</f>
        <v>3.9744359690228638E-3</v>
      </c>
      <c r="O9" s="4">
        <f>'BNVFE-rail-frgt'!M5</f>
        <v>3.9346916093326353E-3</v>
      </c>
      <c r="P9" s="4">
        <f>'BNVFE-rail-frgt'!N5</f>
        <v>3.8953446932393091E-3</v>
      </c>
      <c r="Q9" s="4">
        <f>'BNVFE-rail-frgt'!O5</f>
        <v>3.8563912463069161E-3</v>
      </c>
      <c r="R9" s="4">
        <f>'BNVFE-rail-frgt'!P5</f>
        <v>3.8178273338438469E-3</v>
      </c>
      <c r="S9" s="4">
        <f>'BNVFE-rail-frgt'!Q5</f>
        <v>3.7796490605054084E-3</v>
      </c>
      <c r="T9" s="4">
        <f>'BNVFE-rail-frgt'!R5</f>
        <v>3.7418525699003543E-3</v>
      </c>
      <c r="U9" s="4">
        <f>'BNVFE-rail-frgt'!S5</f>
        <v>3.7044340442013509E-3</v>
      </c>
      <c r="V9" s="4">
        <f>'BNVFE-rail-frgt'!T5</f>
        <v>3.6673897037593373E-3</v>
      </c>
      <c r="W9" s="4">
        <f>'BNVFE-rail-frgt'!U5</f>
        <v>3.6307158067217437E-3</v>
      </c>
      <c r="X9" s="4">
        <f>'BNVFE-rail-frgt'!V5</f>
        <v>3.5944086486545263E-3</v>
      </c>
      <c r="Y9" s="4">
        <f>'BNVFE-rail-frgt'!W5</f>
        <v>3.5584645621679809E-3</v>
      </c>
      <c r="Z9" s="4">
        <f>'BNVFE-rail-frgt'!X5</f>
        <v>3.5228799165463011E-3</v>
      </c>
      <c r="AA9" s="4">
        <f>'BNVFE-rail-frgt'!Y5</f>
        <v>3.4876511173808382E-3</v>
      </c>
      <c r="AB9" s="4">
        <f>'BNVFE-rail-frgt'!Z5</f>
        <v>3.4527746062070299E-3</v>
      </c>
      <c r="AC9" s="4">
        <f>'BNVFE-rail-frgt'!AA5</f>
        <v>3.4182468601449594E-3</v>
      </c>
      <c r="AD9" s="4">
        <f>'BNVFE-rail-frgt'!AB5</f>
        <v>3.3840643915435098E-3</v>
      </c>
      <c r="AE9" s="4">
        <f>'BNVFE-rail-frgt'!AC5</f>
        <v>3.3502237476280747E-3</v>
      </c>
      <c r="AF9" s="4">
        <f>'BNVFE-rail-frgt'!AD5</f>
        <v>3.316721510151794E-3</v>
      </c>
      <c r="AG9" s="4">
        <f>'BNVFE-rail-frgt'!AE5</f>
        <v>3.283554295050276E-3</v>
      </c>
      <c r="AH9" s="4">
        <f>'BNVFE-rail-frgt'!AF5</f>
        <v>3.2507187520997732E-3</v>
      </c>
      <c r="AI9" s="4">
        <f>'BNVFE-rail-frgt'!AG5</f>
        <v>3.2182115645787756E-3</v>
      </c>
      <c r="AJ9" s="4">
        <f>'BNVFE-rail-frgt'!AH5</f>
        <v>3.186029448932988E-3</v>
      </c>
      <c r="AK9" s="4">
        <f>'BNVFE-rail-frgt'!AI5</f>
        <v>3.154169154443658E-3</v>
      </c>
      <c r="AL9" s="4">
        <f>'BNVFE-rail-frgt'!AJ5</f>
        <v>3.1226274628992213E-3</v>
      </c>
      <c r="AM9" s="4">
        <f>'BNVFE-rail-frgt'!AK5</f>
        <v>3.091401188270229E-3</v>
      </c>
    </row>
    <row r="10" spans="1:39">
      <c r="A10" t="s">
        <v>127</v>
      </c>
      <c r="B10" t="s">
        <v>315</v>
      </c>
      <c r="C10" t="s">
        <v>6</v>
      </c>
      <c r="D10" s="4">
        <f>'BNVFE-ships-psgr'!B5</f>
        <v>2.3178432205516356E-4</v>
      </c>
      <c r="E10" s="4">
        <f>'BNVFE-ships-psgr'!C5</f>
        <v>2.3178432205516356E-4</v>
      </c>
      <c r="F10" s="4">
        <f>'BNVFE-ships-psgr'!D5</f>
        <v>2.3178432205516356E-4</v>
      </c>
      <c r="G10" s="4">
        <f>'BNVFE-ships-psgr'!E5</f>
        <v>2.3178432205516356E-4</v>
      </c>
      <c r="H10" s="4">
        <f>'BNVFE-ships-psgr'!F5</f>
        <v>2.3178432205516356E-4</v>
      </c>
      <c r="I10" s="4">
        <f>'BNVFE-ships-psgr'!G5</f>
        <v>2.3178432205516356E-4</v>
      </c>
      <c r="J10" s="4">
        <f>'BNVFE-ships-psgr'!H5</f>
        <v>2.3178432205516356E-4</v>
      </c>
      <c r="K10" s="4">
        <f>'BNVFE-ships-psgr'!I5</f>
        <v>2.3178432205516356E-4</v>
      </c>
      <c r="L10" s="4">
        <f>'BNVFE-ships-psgr'!J5</f>
        <v>2.3178432205516356E-4</v>
      </c>
      <c r="M10" s="4">
        <f>'BNVFE-ships-psgr'!K5</f>
        <v>2.3178432205516356E-4</v>
      </c>
      <c r="N10" s="4">
        <f>'BNVFE-ships-psgr'!L5</f>
        <v>2.3178432205516356E-4</v>
      </c>
      <c r="O10" s="4">
        <f>'BNVFE-ships-psgr'!M5</f>
        <v>2.3178432205516356E-4</v>
      </c>
      <c r="P10" s="4">
        <f>'BNVFE-ships-psgr'!N5</f>
        <v>2.3178432205516356E-4</v>
      </c>
      <c r="Q10" s="4">
        <f>'BNVFE-ships-psgr'!O5</f>
        <v>2.3178432205516356E-4</v>
      </c>
      <c r="R10" s="4">
        <f>'BNVFE-ships-psgr'!P5</f>
        <v>2.3178432205516356E-4</v>
      </c>
      <c r="S10" s="4">
        <f>'BNVFE-ships-psgr'!Q5</f>
        <v>2.3178432205516356E-4</v>
      </c>
      <c r="T10" s="4">
        <f>'BNVFE-ships-psgr'!R5</f>
        <v>2.3178432205516356E-4</v>
      </c>
      <c r="U10" s="4">
        <f>'BNVFE-ships-psgr'!S5</f>
        <v>2.3178432205516356E-4</v>
      </c>
      <c r="V10" s="4">
        <f>'BNVFE-ships-psgr'!T5</f>
        <v>2.3178432205516356E-4</v>
      </c>
      <c r="W10" s="4">
        <f>'BNVFE-ships-psgr'!U5</f>
        <v>2.3178432205516356E-4</v>
      </c>
      <c r="X10" s="4">
        <f>'BNVFE-ships-psgr'!V5</f>
        <v>2.3178432205516356E-4</v>
      </c>
      <c r="Y10" s="4">
        <f>'BNVFE-ships-psgr'!W5</f>
        <v>2.3178432205516356E-4</v>
      </c>
      <c r="Z10" s="4">
        <f>'BNVFE-ships-psgr'!X5</f>
        <v>2.3178432205516356E-4</v>
      </c>
      <c r="AA10" s="4">
        <f>'BNVFE-ships-psgr'!Y5</f>
        <v>2.3178432205516356E-4</v>
      </c>
      <c r="AB10" s="4">
        <f>'BNVFE-ships-psgr'!Z5</f>
        <v>2.3178432205516356E-4</v>
      </c>
      <c r="AC10" s="4">
        <f>'BNVFE-ships-psgr'!AA5</f>
        <v>2.3178432205516356E-4</v>
      </c>
      <c r="AD10" s="4">
        <f>'BNVFE-ships-psgr'!AB5</f>
        <v>2.3178432205516356E-4</v>
      </c>
      <c r="AE10" s="4">
        <f>'BNVFE-ships-psgr'!AC5</f>
        <v>2.3178432205516356E-4</v>
      </c>
      <c r="AF10" s="4">
        <f>'BNVFE-ships-psgr'!AD5</f>
        <v>2.3178432205516356E-4</v>
      </c>
      <c r="AG10" s="4">
        <f>'BNVFE-ships-psgr'!AE5</f>
        <v>2.3178432205516356E-4</v>
      </c>
      <c r="AH10" s="4">
        <f>'BNVFE-ships-psgr'!AF5</f>
        <v>2.3178432205516356E-4</v>
      </c>
      <c r="AI10" s="4">
        <f>'BNVFE-ships-psgr'!AG5</f>
        <v>2.3178432205516356E-4</v>
      </c>
      <c r="AJ10" s="4">
        <f>'BNVFE-ships-psgr'!AH5</f>
        <v>2.3178432205516356E-4</v>
      </c>
      <c r="AK10" s="4">
        <f>'BNVFE-ships-psgr'!AI5</f>
        <v>2.3178432205516356E-4</v>
      </c>
      <c r="AL10" s="4">
        <f>'BNVFE-ships-psgr'!AJ5</f>
        <v>2.3178432205516356E-4</v>
      </c>
      <c r="AM10" s="4">
        <f>'BNVFE-ships-psgr'!AK5</f>
        <v>2.3178432205516356E-4</v>
      </c>
    </row>
    <row r="11" spans="1:39">
      <c r="A11" t="s">
        <v>127</v>
      </c>
      <c r="B11" t="s">
        <v>316</v>
      </c>
      <c r="C11" t="s">
        <v>6</v>
      </c>
      <c r="D11" s="4">
        <f>'BNVFE-ships-frgt'!B5</f>
        <v>2.0246293667484216E-3</v>
      </c>
      <c r="E11" s="4">
        <f>'BNVFE-ships-frgt'!C5</f>
        <v>2.0246293667484216E-3</v>
      </c>
      <c r="F11" s="4">
        <f>'BNVFE-ships-frgt'!D5</f>
        <v>2.0246293667484216E-3</v>
      </c>
      <c r="G11" s="4">
        <f>'BNVFE-ships-frgt'!E5</f>
        <v>2.0246293667484216E-3</v>
      </c>
      <c r="H11" s="4">
        <f>'BNVFE-ships-frgt'!F5</f>
        <v>2.0246293667484216E-3</v>
      </c>
      <c r="I11" s="4">
        <f>'BNVFE-ships-frgt'!G5</f>
        <v>2.0246293667484216E-3</v>
      </c>
      <c r="J11" s="4">
        <f>'BNVFE-ships-frgt'!H5</f>
        <v>2.0246293667484216E-3</v>
      </c>
      <c r="K11" s="4">
        <f>'BNVFE-ships-frgt'!I5</f>
        <v>2.0246293667484216E-3</v>
      </c>
      <c r="L11" s="4">
        <f>'BNVFE-ships-frgt'!J5</f>
        <v>2.0246293667484216E-3</v>
      </c>
      <c r="M11" s="4">
        <f>'BNVFE-ships-frgt'!K5</f>
        <v>2.0246293667484216E-3</v>
      </c>
      <c r="N11" s="4">
        <f>'BNVFE-ships-frgt'!L5</f>
        <v>2.0246293667484216E-3</v>
      </c>
      <c r="O11" s="4">
        <f>'BNVFE-ships-frgt'!M5</f>
        <v>2.0246293667484216E-3</v>
      </c>
      <c r="P11" s="4">
        <f>'BNVFE-ships-frgt'!N5</f>
        <v>2.0246293667484216E-3</v>
      </c>
      <c r="Q11" s="4">
        <f>'BNVFE-ships-frgt'!O5</f>
        <v>2.0246293667484216E-3</v>
      </c>
      <c r="R11" s="4">
        <f>'BNVFE-ships-frgt'!P5</f>
        <v>2.0246293667484216E-3</v>
      </c>
      <c r="S11" s="4">
        <f>'BNVFE-ships-frgt'!Q5</f>
        <v>2.0246293667484216E-3</v>
      </c>
      <c r="T11" s="4">
        <f>'BNVFE-ships-frgt'!R5</f>
        <v>2.0246293667484216E-3</v>
      </c>
      <c r="U11" s="4">
        <f>'BNVFE-ships-frgt'!S5</f>
        <v>2.0246293667484216E-3</v>
      </c>
      <c r="V11" s="4">
        <f>'BNVFE-ships-frgt'!T5</f>
        <v>2.0246293667484216E-3</v>
      </c>
      <c r="W11" s="4">
        <f>'BNVFE-ships-frgt'!U5</f>
        <v>2.0246293667484216E-3</v>
      </c>
      <c r="X11" s="4">
        <f>'BNVFE-ships-frgt'!V5</f>
        <v>2.0246293667484216E-3</v>
      </c>
      <c r="Y11" s="4">
        <f>'BNVFE-ships-frgt'!W5</f>
        <v>2.0246293667484216E-3</v>
      </c>
      <c r="Z11" s="4">
        <f>'BNVFE-ships-frgt'!X5</f>
        <v>2.0246293667484216E-3</v>
      </c>
      <c r="AA11" s="4">
        <f>'BNVFE-ships-frgt'!Y5</f>
        <v>2.0246293667484216E-3</v>
      </c>
      <c r="AB11" s="4">
        <f>'BNVFE-ships-frgt'!Z5</f>
        <v>2.0246293667484216E-3</v>
      </c>
      <c r="AC11" s="4">
        <f>'BNVFE-ships-frgt'!AA5</f>
        <v>2.0246293667484216E-3</v>
      </c>
      <c r="AD11" s="4">
        <f>'BNVFE-ships-frgt'!AB5</f>
        <v>2.0246293667484216E-3</v>
      </c>
      <c r="AE11" s="4">
        <f>'BNVFE-ships-frgt'!AC5</f>
        <v>2.0246293667484216E-3</v>
      </c>
      <c r="AF11" s="4">
        <f>'BNVFE-ships-frgt'!AD5</f>
        <v>2.0246293667484216E-3</v>
      </c>
      <c r="AG11" s="4">
        <f>'BNVFE-ships-frgt'!AE5</f>
        <v>2.0246293667484216E-3</v>
      </c>
      <c r="AH11" s="4">
        <f>'BNVFE-ships-frgt'!AF5</f>
        <v>2.0246293667484216E-3</v>
      </c>
      <c r="AI11" s="4">
        <f>'BNVFE-ships-frgt'!AG5</f>
        <v>2.0246293667484216E-3</v>
      </c>
      <c r="AJ11" s="4">
        <f>'BNVFE-ships-frgt'!AH5</f>
        <v>2.0246293667484216E-3</v>
      </c>
      <c r="AK11" s="4">
        <f>'BNVFE-ships-frgt'!AI5</f>
        <v>2.0246293667484216E-3</v>
      </c>
      <c r="AL11" s="4">
        <f>'BNVFE-ships-frgt'!AJ5</f>
        <v>2.0246293667484216E-3</v>
      </c>
      <c r="AM11" s="4">
        <f>'BNVFE-ships-frgt'!AK5</f>
        <v>2.0246293667484216E-3</v>
      </c>
    </row>
    <row r="12" spans="1:39">
      <c r="A12" t="s">
        <v>318</v>
      </c>
      <c r="B12" t="s">
        <v>315</v>
      </c>
      <c r="C12" t="s">
        <v>5</v>
      </c>
      <c r="D12" s="4">
        <f>'BNVFE-motorbikes-psgr'!B4</f>
        <v>5.9683256416215671E-4</v>
      </c>
      <c r="E12" s="4">
        <f>'BNVFE-motorbikes-psgr'!C4</f>
        <v>5.9683256416215671E-4</v>
      </c>
      <c r="F12" s="4">
        <f>'BNVFE-motorbikes-psgr'!D4</f>
        <v>5.9683256416215671E-4</v>
      </c>
      <c r="G12" s="4">
        <f>'BNVFE-motorbikes-psgr'!E4</f>
        <v>5.9683256416215671E-4</v>
      </c>
      <c r="H12" s="4">
        <f>'BNVFE-motorbikes-psgr'!F4</f>
        <v>5.9683256416215671E-4</v>
      </c>
      <c r="I12" s="4">
        <f>'BNVFE-motorbikes-psgr'!G4</f>
        <v>5.9683256416215671E-4</v>
      </c>
      <c r="J12" s="4">
        <f>'BNVFE-motorbikes-psgr'!H4</f>
        <v>5.9683256416215671E-4</v>
      </c>
      <c r="K12" s="4">
        <f>'BNVFE-motorbikes-psgr'!I4</f>
        <v>5.9683256416215671E-4</v>
      </c>
      <c r="L12" s="4">
        <f>'BNVFE-motorbikes-psgr'!J4</f>
        <v>5.9683256416215671E-4</v>
      </c>
      <c r="M12" s="4">
        <f>'BNVFE-motorbikes-psgr'!K4</f>
        <v>5.9683256416215671E-4</v>
      </c>
      <c r="N12" s="4">
        <f>'BNVFE-motorbikes-psgr'!L4</f>
        <v>5.9683256416215671E-4</v>
      </c>
      <c r="O12" s="4">
        <f>'BNVFE-motorbikes-psgr'!M4</f>
        <v>5.9683256416215671E-4</v>
      </c>
      <c r="P12" s="4">
        <f>'BNVFE-motorbikes-psgr'!N4</f>
        <v>5.9683256416215671E-4</v>
      </c>
      <c r="Q12" s="4">
        <f>'BNVFE-motorbikes-psgr'!O4</f>
        <v>5.9683256416215671E-4</v>
      </c>
      <c r="R12" s="4">
        <f>'BNVFE-motorbikes-psgr'!P4</f>
        <v>5.9683256416215671E-4</v>
      </c>
      <c r="S12" s="4">
        <f>'BNVFE-motorbikes-psgr'!Q4</f>
        <v>5.9683256416215671E-4</v>
      </c>
      <c r="T12" s="4">
        <f>'BNVFE-motorbikes-psgr'!R4</f>
        <v>5.9683256416215671E-4</v>
      </c>
      <c r="U12" s="4">
        <f>'BNVFE-motorbikes-psgr'!S4</f>
        <v>5.9683256416215671E-4</v>
      </c>
      <c r="V12" s="4">
        <f>'BNVFE-motorbikes-psgr'!T4</f>
        <v>5.9683256416215671E-4</v>
      </c>
      <c r="W12" s="4">
        <f>'BNVFE-motorbikes-psgr'!U4</f>
        <v>5.9683256416215671E-4</v>
      </c>
      <c r="X12" s="4">
        <f>'BNVFE-motorbikes-psgr'!V4</f>
        <v>5.9683256416215671E-4</v>
      </c>
      <c r="Y12" s="4">
        <f>'BNVFE-motorbikes-psgr'!W4</f>
        <v>5.9683256416215671E-4</v>
      </c>
      <c r="Z12" s="4">
        <f>'BNVFE-motorbikes-psgr'!X4</f>
        <v>5.9683256416215671E-4</v>
      </c>
      <c r="AA12" s="4">
        <f>'BNVFE-motorbikes-psgr'!Y4</f>
        <v>5.9683256416215671E-4</v>
      </c>
      <c r="AB12" s="4">
        <f>'BNVFE-motorbikes-psgr'!Z4</f>
        <v>5.9683256416215671E-4</v>
      </c>
      <c r="AC12" s="4">
        <f>'BNVFE-motorbikes-psgr'!AA4</f>
        <v>5.9683256416215671E-4</v>
      </c>
      <c r="AD12" s="4">
        <f>'BNVFE-motorbikes-psgr'!AB4</f>
        <v>5.9683256416215671E-4</v>
      </c>
      <c r="AE12" s="4">
        <f>'BNVFE-motorbikes-psgr'!AC4</f>
        <v>5.9683256416215671E-4</v>
      </c>
      <c r="AF12" s="4">
        <f>'BNVFE-motorbikes-psgr'!AD4</f>
        <v>5.9683256416215671E-4</v>
      </c>
      <c r="AG12" s="4">
        <f>'BNVFE-motorbikes-psgr'!AE4</f>
        <v>5.9683256416215671E-4</v>
      </c>
      <c r="AH12" s="4">
        <f>'BNVFE-motorbikes-psgr'!AF4</f>
        <v>5.9683256416215671E-4</v>
      </c>
      <c r="AI12" s="4">
        <f>'BNVFE-motorbikes-psgr'!AG4</f>
        <v>5.9683256416215671E-4</v>
      </c>
      <c r="AJ12" s="4">
        <f>'BNVFE-motorbikes-psgr'!AH4</f>
        <v>5.9683256416215671E-4</v>
      </c>
      <c r="AK12" s="4">
        <f>'BNVFE-motorbikes-psgr'!AI4</f>
        <v>5.9683256416215671E-4</v>
      </c>
      <c r="AL12" s="4">
        <f>'BNVFE-motorbikes-psgr'!AJ4</f>
        <v>5.9683256416215671E-4</v>
      </c>
      <c r="AM12" s="4">
        <f>'BNVFE-motorbikes-psgr'!AK4</f>
        <v>5.9683256416215671E-4</v>
      </c>
    </row>
    <row r="13" spans="1:39">
      <c r="A13" t="s">
        <v>318</v>
      </c>
      <c r="B13" t="s">
        <v>316</v>
      </c>
      <c r="C13" t="s">
        <v>5</v>
      </c>
      <c r="D13" s="33">
        <f>'BNVFE-motorbikes-frgt'!B4</f>
        <v>0</v>
      </c>
      <c r="E13" s="33">
        <f>'BNVFE-motorbikes-frgt'!C4</f>
        <v>0</v>
      </c>
      <c r="F13" s="33">
        <f>'BNVFE-motorbikes-frgt'!D4</f>
        <v>0</v>
      </c>
      <c r="G13" s="33">
        <f>'BNVFE-motorbikes-frgt'!E4</f>
        <v>0</v>
      </c>
      <c r="H13" s="33">
        <f>'BNVFE-motorbikes-frgt'!F4</f>
        <v>0</v>
      </c>
      <c r="I13" s="33">
        <f>'BNVFE-motorbikes-frgt'!G4</f>
        <v>0</v>
      </c>
      <c r="J13" s="33">
        <f>'BNVFE-motorbikes-frgt'!H4</f>
        <v>0</v>
      </c>
      <c r="K13" s="33">
        <f>'BNVFE-motorbikes-frgt'!I4</f>
        <v>0</v>
      </c>
      <c r="L13" s="33">
        <f>'BNVFE-motorbikes-frgt'!J4</f>
        <v>0</v>
      </c>
      <c r="M13" s="33">
        <f>'BNVFE-motorbikes-frgt'!K4</f>
        <v>0</v>
      </c>
      <c r="N13" s="33">
        <f>'BNVFE-motorbikes-frgt'!L4</f>
        <v>0</v>
      </c>
      <c r="O13" s="33">
        <f>'BNVFE-motorbikes-frgt'!M4</f>
        <v>0</v>
      </c>
      <c r="P13" s="33">
        <f>'BNVFE-motorbikes-frgt'!N4</f>
        <v>0</v>
      </c>
      <c r="Q13" s="33">
        <f>'BNVFE-motorbikes-frgt'!O4</f>
        <v>0</v>
      </c>
      <c r="R13" s="33">
        <f>'BNVFE-motorbikes-frgt'!P4</f>
        <v>0</v>
      </c>
      <c r="S13" s="33">
        <f>'BNVFE-motorbikes-frgt'!Q4</f>
        <v>0</v>
      </c>
      <c r="T13" s="33">
        <f>'BNVFE-motorbikes-frgt'!R4</f>
        <v>0</v>
      </c>
      <c r="U13" s="33">
        <f>'BNVFE-motorbikes-frgt'!S4</f>
        <v>0</v>
      </c>
      <c r="V13" s="33">
        <f>'BNVFE-motorbikes-frgt'!T4</f>
        <v>0</v>
      </c>
      <c r="W13" s="33">
        <f>'BNVFE-motorbikes-frgt'!U4</f>
        <v>0</v>
      </c>
      <c r="X13" s="33">
        <f>'BNVFE-motorbikes-frgt'!V4</f>
        <v>0</v>
      </c>
      <c r="Y13" s="33">
        <f>'BNVFE-motorbikes-frgt'!W4</f>
        <v>0</v>
      </c>
      <c r="Z13" s="33">
        <f>'BNVFE-motorbikes-frgt'!X4</f>
        <v>0</v>
      </c>
      <c r="AA13" s="33">
        <f>'BNVFE-motorbikes-frgt'!Y4</f>
        <v>0</v>
      </c>
      <c r="AB13" s="33">
        <f>'BNVFE-motorbikes-frgt'!Z4</f>
        <v>0</v>
      </c>
      <c r="AC13" s="33">
        <f>'BNVFE-motorbikes-frgt'!AA4</f>
        <v>0</v>
      </c>
      <c r="AD13" s="33">
        <f>'BNVFE-motorbikes-frgt'!AB4</f>
        <v>0</v>
      </c>
      <c r="AE13" s="33">
        <f>'BNVFE-motorbikes-frgt'!AC4</f>
        <v>0</v>
      </c>
      <c r="AF13" s="33">
        <f>'BNVFE-motorbikes-frgt'!AD4</f>
        <v>0</v>
      </c>
      <c r="AG13" s="33">
        <f>'BNVFE-motorbikes-frgt'!AE4</f>
        <v>0</v>
      </c>
      <c r="AH13" s="33">
        <f>'BNVFE-motorbikes-frgt'!AF4</f>
        <v>0</v>
      </c>
      <c r="AI13" s="33">
        <f>'BNVFE-motorbikes-frgt'!AG4</f>
        <v>0</v>
      </c>
      <c r="AJ13" s="33">
        <f>'BNVFE-motorbikes-frgt'!AH4</f>
        <v>0</v>
      </c>
      <c r="AK13" s="33">
        <f>'BNVFE-motorbikes-frgt'!AI4</f>
        <v>0</v>
      </c>
      <c r="AL13" s="33">
        <f>'BNVFE-motorbikes-frgt'!AJ4</f>
        <v>0</v>
      </c>
      <c r="AM13" s="33">
        <f>'BNVFE-motorbikes-frgt'!AK4</f>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K15"/>
  <sheetViews>
    <sheetView workbookViewId="0"/>
  </sheetViews>
  <sheetFormatPr defaultRowHeight="14.25"/>
  <cols>
    <col min="1" max="1" width="31.1328125" customWidth="1"/>
    <col min="2" max="2" width="14.398437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B$4/(1-'Calculations Etc'!$B$3)</f>
        <v>1.2269199212468287E-3</v>
      </c>
      <c r="C2" s="9">
        <f>C$4/(1-'Calculations Etc'!$B$3)</f>
        <v>1.2269199212468287E-3</v>
      </c>
      <c r="D2" s="9">
        <f>D$4/(1-'Calculations Etc'!$B$3)</f>
        <v>1.2269199212468287E-3</v>
      </c>
      <c r="E2" s="4">
        <f>$D2+$D2*(E$1-$D$1)/($AK$1-$D$1)</f>
        <v>1.264099312799763E-3</v>
      </c>
      <c r="F2" s="4">
        <f t="shared" ref="F2:AK2" si="0">$D2+$D2*(F$1-$D$1)/($AK$1-$D$1)</f>
        <v>1.3012787043526972E-3</v>
      </c>
      <c r="G2" s="4">
        <f t="shared" si="0"/>
        <v>1.3384580959056314E-3</v>
      </c>
      <c r="H2" s="4">
        <f t="shared" si="0"/>
        <v>1.3756374874585656E-3</v>
      </c>
      <c r="I2" s="4">
        <f t="shared" si="0"/>
        <v>1.4128168790114998E-3</v>
      </c>
      <c r="J2" s="4">
        <f t="shared" si="0"/>
        <v>1.449996270564434E-3</v>
      </c>
      <c r="K2" s="4">
        <f t="shared" si="0"/>
        <v>1.4871756621173682E-3</v>
      </c>
      <c r="L2" s="4">
        <f t="shared" si="0"/>
        <v>1.5243550536703024E-3</v>
      </c>
      <c r="M2" s="4">
        <f t="shared" si="0"/>
        <v>1.5615344452232366E-3</v>
      </c>
      <c r="N2" s="4">
        <f t="shared" si="0"/>
        <v>1.5987138367761708E-3</v>
      </c>
      <c r="O2" s="4">
        <f t="shared" si="0"/>
        <v>1.635893228329105E-3</v>
      </c>
      <c r="P2" s="4">
        <f t="shared" si="0"/>
        <v>1.6730726198820392E-3</v>
      </c>
      <c r="Q2" s="4">
        <f t="shared" si="0"/>
        <v>1.7102520114349734E-3</v>
      </c>
      <c r="R2" s="4">
        <f t="shared" si="0"/>
        <v>1.7474314029879076E-3</v>
      </c>
      <c r="S2" s="4">
        <f t="shared" si="0"/>
        <v>1.7846107945408418E-3</v>
      </c>
      <c r="T2" s="4">
        <f t="shared" si="0"/>
        <v>1.821790186093776E-3</v>
      </c>
      <c r="U2" s="4">
        <f t="shared" si="0"/>
        <v>1.8589695776467102E-3</v>
      </c>
      <c r="V2" s="4">
        <f t="shared" si="0"/>
        <v>1.8961489691996444E-3</v>
      </c>
      <c r="W2" s="4">
        <f t="shared" si="0"/>
        <v>1.9333283607525786E-3</v>
      </c>
      <c r="X2" s="4">
        <f t="shared" si="0"/>
        <v>1.9705077523055128E-3</v>
      </c>
      <c r="Y2" s="4">
        <f t="shared" si="0"/>
        <v>2.007687143858447E-3</v>
      </c>
      <c r="Z2" s="4">
        <f t="shared" si="0"/>
        <v>2.0448665354113812E-3</v>
      </c>
      <c r="AA2" s="4">
        <f t="shared" si="0"/>
        <v>2.0820459269643155E-3</v>
      </c>
      <c r="AB2" s="4">
        <f t="shared" si="0"/>
        <v>2.1192253185172497E-3</v>
      </c>
      <c r="AC2" s="4">
        <f t="shared" si="0"/>
        <v>2.1564047100701839E-3</v>
      </c>
      <c r="AD2" s="4">
        <f t="shared" si="0"/>
        <v>2.1935841016231181E-3</v>
      </c>
      <c r="AE2" s="4">
        <f t="shared" si="0"/>
        <v>2.2307634931760523E-3</v>
      </c>
      <c r="AF2" s="4">
        <f t="shared" si="0"/>
        <v>2.2679428847289865E-3</v>
      </c>
      <c r="AG2" s="4">
        <f t="shared" si="0"/>
        <v>2.3051222762819207E-3</v>
      </c>
      <c r="AH2" s="4">
        <f t="shared" si="0"/>
        <v>2.3423016678348549E-3</v>
      </c>
      <c r="AI2" s="4">
        <f t="shared" si="0"/>
        <v>2.3794810593877891E-3</v>
      </c>
      <c r="AJ2" s="4">
        <f t="shared" si="0"/>
        <v>2.4166604509407233E-3</v>
      </c>
      <c r="AK2" s="4">
        <f t="shared" si="0"/>
        <v>2.4538398424936575E-3</v>
      </c>
    </row>
    <row r="3" spans="1:37">
      <c r="A3" t="s">
        <v>4</v>
      </c>
      <c r="B3" s="4">
        <f t="shared" ref="B3:C3" si="1">B$4</f>
        <v>3.8531369427586366E-4</v>
      </c>
      <c r="C3" s="4">
        <f t="shared" si="1"/>
        <v>3.8531369427586366E-4</v>
      </c>
      <c r="D3" s="4">
        <f>D$4</f>
        <v>3.8531369427586366E-4</v>
      </c>
      <c r="E3" s="4">
        <f t="shared" ref="E3:AK5" si="2">E$4</f>
        <v>3.8531369427586366E-4</v>
      </c>
      <c r="F3" s="4">
        <f t="shared" si="2"/>
        <v>3.8531369427586366E-4</v>
      </c>
      <c r="G3" s="4">
        <f t="shared" si="2"/>
        <v>3.8531369427586366E-4</v>
      </c>
      <c r="H3" s="4">
        <f t="shared" si="2"/>
        <v>3.8531369427586366E-4</v>
      </c>
      <c r="I3" s="4">
        <f t="shared" si="2"/>
        <v>3.8531369427586366E-4</v>
      </c>
      <c r="J3" s="4">
        <f t="shared" si="2"/>
        <v>3.8531369427586366E-4</v>
      </c>
      <c r="K3" s="4">
        <f t="shared" si="2"/>
        <v>3.8531369427586366E-4</v>
      </c>
      <c r="L3" s="4">
        <f t="shared" si="2"/>
        <v>3.8531369427586366E-4</v>
      </c>
      <c r="M3" s="4">
        <f t="shared" si="2"/>
        <v>3.8531369427586366E-4</v>
      </c>
      <c r="N3" s="4">
        <f t="shared" si="2"/>
        <v>3.8531369427586366E-4</v>
      </c>
      <c r="O3" s="4">
        <f t="shared" si="2"/>
        <v>3.8531369427586366E-4</v>
      </c>
      <c r="P3" s="4">
        <f t="shared" si="2"/>
        <v>3.8531369427586366E-4</v>
      </c>
      <c r="Q3" s="4">
        <f t="shared" si="2"/>
        <v>3.8531369427586366E-4</v>
      </c>
      <c r="R3" s="4">
        <f t="shared" si="2"/>
        <v>3.8531369427586366E-4</v>
      </c>
      <c r="S3" s="4">
        <f t="shared" si="2"/>
        <v>3.8531369427586366E-4</v>
      </c>
      <c r="T3" s="4">
        <f t="shared" si="2"/>
        <v>3.8531369427586366E-4</v>
      </c>
      <c r="U3" s="4">
        <f t="shared" si="2"/>
        <v>3.8531369427586366E-4</v>
      </c>
      <c r="V3" s="4">
        <f t="shared" si="2"/>
        <v>3.8531369427586366E-4</v>
      </c>
      <c r="W3" s="4">
        <f t="shared" si="2"/>
        <v>3.8531369427586366E-4</v>
      </c>
      <c r="X3" s="4">
        <f t="shared" si="2"/>
        <v>3.8531369427586366E-4</v>
      </c>
      <c r="Y3" s="4">
        <f t="shared" si="2"/>
        <v>3.8531369427586366E-4</v>
      </c>
      <c r="Z3" s="4">
        <f t="shared" si="2"/>
        <v>3.8531369427586366E-4</v>
      </c>
      <c r="AA3" s="4">
        <f t="shared" si="2"/>
        <v>3.8531369427586366E-4</v>
      </c>
      <c r="AB3" s="4">
        <f t="shared" si="2"/>
        <v>3.8531369427586366E-4</v>
      </c>
      <c r="AC3" s="4">
        <f t="shared" si="2"/>
        <v>3.8531369427586366E-4</v>
      </c>
      <c r="AD3" s="4">
        <f t="shared" si="2"/>
        <v>3.8531369427586366E-4</v>
      </c>
      <c r="AE3" s="4">
        <f t="shared" si="2"/>
        <v>3.8531369427586366E-4</v>
      </c>
      <c r="AF3" s="4">
        <f t="shared" si="2"/>
        <v>3.8531369427586366E-4</v>
      </c>
      <c r="AG3" s="4">
        <f t="shared" si="2"/>
        <v>3.8531369427586366E-4</v>
      </c>
      <c r="AH3" s="4">
        <f t="shared" si="2"/>
        <v>3.8531369427586366E-4</v>
      </c>
      <c r="AI3" s="4">
        <f t="shared" si="2"/>
        <v>3.8531369427586366E-4</v>
      </c>
      <c r="AJ3" s="4">
        <f t="shared" si="2"/>
        <v>3.8531369427586366E-4</v>
      </c>
      <c r="AK3" s="4">
        <f t="shared" si="2"/>
        <v>3.8531369427586366E-4</v>
      </c>
    </row>
    <row r="4" spans="1:37">
      <c r="A4" t="s">
        <v>5</v>
      </c>
      <c r="B4" s="40">
        <f>'LDV-psgr'!$C$12</f>
        <v>3.8531369427586366E-4</v>
      </c>
      <c r="C4" s="40">
        <f>'LDV-psgr'!$C$12</f>
        <v>3.8531369427586366E-4</v>
      </c>
      <c r="D4" s="40">
        <f>'LDV-psgr'!$C$12</f>
        <v>3.8531369427586366E-4</v>
      </c>
      <c r="E4" s="40">
        <f>'LDV-psgr'!$C$12</f>
        <v>3.8531369427586366E-4</v>
      </c>
      <c r="F4" s="40">
        <f>'LDV-psgr'!$C$12</f>
        <v>3.8531369427586366E-4</v>
      </c>
      <c r="G4" s="40">
        <f>'LDV-psgr'!$C$12</f>
        <v>3.8531369427586366E-4</v>
      </c>
      <c r="H4" s="40">
        <f>'LDV-psgr'!$C$12</f>
        <v>3.8531369427586366E-4</v>
      </c>
      <c r="I4" s="40">
        <f>'LDV-psgr'!$C$12</f>
        <v>3.8531369427586366E-4</v>
      </c>
      <c r="J4" s="40">
        <f>'LDV-psgr'!$C$12</f>
        <v>3.8531369427586366E-4</v>
      </c>
      <c r="K4" s="40">
        <f>'LDV-psgr'!$C$12</f>
        <v>3.8531369427586366E-4</v>
      </c>
      <c r="L4" s="40">
        <f>'LDV-psgr'!$C$12</f>
        <v>3.8531369427586366E-4</v>
      </c>
      <c r="M4" s="40">
        <f>'LDV-psgr'!$C$12</f>
        <v>3.8531369427586366E-4</v>
      </c>
      <c r="N4" s="40">
        <f>'LDV-psgr'!$C$12</f>
        <v>3.8531369427586366E-4</v>
      </c>
      <c r="O4" s="40">
        <f>'LDV-psgr'!$C$12</f>
        <v>3.8531369427586366E-4</v>
      </c>
      <c r="P4" s="40">
        <f>'LDV-psgr'!$C$12</f>
        <v>3.8531369427586366E-4</v>
      </c>
      <c r="Q4" s="40">
        <f>'LDV-psgr'!$C$12</f>
        <v>3.8531369427586366E-4</v>
      </c>
      <c r="R4" s="40">
        <f>'LDV-psgr'!$C$12</f>
        <v>3.8531369427586366E-4</v>
      </c>
      <c r="S4" s="40">
        <f>'LDV-psgr'!$C$12</f>
        <v>3.8531369427586366E-4</v>
      </c>
      <c r="T4" s="40">
        <f>'LDV-psgr'!$C$12</f>
        <v>3.8531369427586366E-4</v>
      </c>
      <c r="U4" s="40">
        <f>'LDV-psgr'!$C$12</f>
        <v>3.8531369427586366E-4</v>
      </c>
      <c r="V4" s="40">
        <f>'LDV-psgr'!$C$12</f>
        <v>3.8531369427586366E-4</v>
      </c>
      <c r="W4" s="40">
        <f>'LDV-psgr'!$C$12</f>
        <v>3.8531369427586366E-4</v>
      </c>
      <c r="X4" s="40">
        <f>'LDV-psgr'!$C$12</f>
        <v>3.8531369427586366E-4</v>
      </c>
      <c r="Y4" s="40">
        <f>'LDV-psgr'!$C$12</f>
        <v>3.8531369427586366E-4</v>
      </c>
      <c r="Z4" s="40">
        <f>'LDV-psgr'!$C$12</f>
        <v>3.8531369427586366E-4</v>
      </c>
      <c r="AA4" s="40">
        <f>'LDV-psgr'!$C$12</f>
        <v>3.8531369427586366E-4</v>
      </c>
      <c r="AB4" s="40">
        <f>'LDV-psgr'!$C$12</f>
        <v>3.8531369427586366E-4</v>
      </c>
      <c r="AC4" s="40">
        <f>'LDV-psgr'!$C$12</f>
        <v>3.8531369427586366E-4</v>
      </c>
      <c r="AD4" s="40">
        <f>'LDV-psgr'!$C$12</f>
        <v>3.8531369427586366E-4</v>
      </c>
      <c r="AE4" s="40">
        <f>'LDV-psgr'!$C$12</f>
        <v>3.8531369427586366E-4</v>
      </c>
      <c r="AF4" s="40">
        <f>'LDV-psgr'!$C$12</f>
        <v>3.8531369427586366E-4</v>
      </c>
      <c r="AG4" s="40">
        <f>'LDV-psgr'!$C$12</f>
        <v>3.8531369427586366E-4</v>
      </c>
      <c r="AH4" s="40">
        <f>'LDV-psgr'!$C$12</f>
        <v>3.8531369427586366E-4</v>
      </c>
      <c r="AI4" s="40">
        <f>'LDV-psgr'!$C$12</f>
        <v>3.8531369427586366E-4</v>
      </c>
      <c r="AJ4" s="40">
        <f>'LDV-psgr'!$C$12</f>
        <v>3.8531369427586366E-4</v>
      </c>
      <c r="AK4" s="40">
        <f>'LDV-psgr'!$C$12</f>
        <v>3.8531369427586366E-4</v>
      </c>
    </row>
    <row r="5" spans="1:37">
      <c r="A5" t="s">
        <v>6</v>
      </c>
      <c r="B5" s="4">
        <f t="shared" ref="B5:C5" si="3">B$4</f>
        <v>3.8531369427586366E-4</v>
      </c>
      <c r="C5" s="4">
        <f t="shared" si="3"/>
        <v>3.8531369427586366E-4</v>
      </c>
      <c r="D5" s="4">
        <f>D$4</f>
        <v>3.8531369427586366E-4</v>
      </c>
      <c r="E5" s="4">
        <f t="shared" si="2"/>
        <v>3.8531369427586366E-4</v>
      </c>
      <c r="F5" s="4">
        <f t="shared" si="2"/>
        <v>3.8531369427586366E-4</v>
      </c>
      <c r="G5" s="4">
        <f t="shared" si="2"/>
        <v>3.8531369427586366E-4</v>
      </c>
      <c r="H5" s="4">
        <f t="shared" si="2"/>
        <v>3.8531369427586366E-4</v>
      </c>
      <c r="I5" s="4">
        <f t="shared" si="2"/>
        <v>3.8531369427586366E-4</v>
      </c>
      <c r="J5" s="4">
        <f t="shared" si="2"/>
        <v>3.8531369427586366E-4</v>
      </c>
      <c r="K5" s="4">
        <f t="shared" si="2"/>
        <v>3.8531369427586366E-4</v>
      </c>
      <c r="L5" s="4">
        <f t="shared" si="2"/>
        <v>3.8531369427586366E-4</v>
      </c>
      <c r="M5" s="4">
        <f t="shared" si="2"/>
        <v>3.8531369427586366E-4</v>
      </c>
      <c r="N5" s="4">
        <f t="shared" si="2"/>
        <v>3.8531369427586366E-4</v>
      </c>
      <c r="O5" s="4">
        <f t="shared" si="2"/>
        <v>3.8531369427586366E-4</v>
      </c>
      <c r="P5" s="4">
        <f t="shared" si="2"/>
        <v>3.8531369427586366E-4</v>
      </c>
      <c r="Q5" s="4">
        <f t="shared" si="2"/>
        <v>3.8531369427586366E-4</v>
      </c>
      <c r="R5" s="4">
        <f t="shared" si="2"/>
        <v>3.8531369427586366E-4</v>
      </c>
      <c r="S5" s="4">
        <f t="shared" si="2"/>
        <v>3.8531369427586366E-4</v>
      </c>
      <c r="T5" s="4">
        <f t="shared" si="2"/>
        <v>3.8531369427586366E-4</v>
      </c>
      <c r="U5" s="4">
        <f t="shared" si="2"/>
        <v>3.8531369427586366E-4</v>
      </c>
      <c r="V5" s="4">
        <f t="shared" si="2"/>
        <v>3.8531369427586366E-4</v>
      </c>
      <c r="W5" s="4">
        <f t="shared" si="2"/>
        <v>3.8531369427586366E-4</v>
      </c>
      <c r="X5" s="4">
        <f t="shared" si="2"/>
        <v>3.8531369427586366E-4</v>
      </c>
      <c r="Y5" s="4">
        <f t="shared" si="2"/>
        <v>3.8531369427586366E-4</v>
      </c>
      <c r="Z5" s="4">
        <f t="shared" si="2"/>
        <v>3.8531369427586366E-4</v>
      </c>
      <c r="AA5" s="4">
        <f t="shared" si="2"/>
        <v>3.8531369427586366E-4</v>
      </c>
      <c r="AB5" s="4">
        <f t="shared" si="2"/>
        <v>3.8531369427586366E-4</v>
      </c>
      <c r="AC5" s="4">
        <f t="shared" si="2"/>
        <v>3.8531369427586366E-4</v>
      </c>
      <c r="AD5" s="4">
        <f t="shared" si="2"/>
        <v>3.8531369427586366E-4</v>
      </c>
      <c r="AE5" s="4">
        <f t="shared" si="2"/>
        <v>3.8531369427586366E-4</v>
      </c>
      <c r="AF5" s="4">
        <f t="shared" si="2"/>
        <v>3.8531369427586366E-4</v>
      </c>
      <c r="AG5" s="4">
        <f t="shared" si="2"/>
        <v>3.8531369427586366E-4</v>
      </c>
      <c r="AH5" s="4">
        <f t="shared" si="2"/>
        <v>3.8531369427586366E-4</v>
      </c>
      <c r="AI5" s="4">
        <f t="shared" si="2"/>
        <v>3.8531369427586366E-4</v>
      </c>
      <c r="AJ5" s="4">
        <f t="shared" si="2"/>
        <v>3.8531369427586366E-4</v>
      </c>
      <c r="AK5" s="4">
        <f t="shared" si="2"/>
        <v>3.8531369427586366E-4</v>
      </c>
    </row>
    <row r="6" spans="1:37">
      <c r="A6" t="s">
        <v>7</v>
      </c>
      <c r="B6" s="4">
        <f>B4*(1-'Calculations Etc'!$B$8)+B2*'Calculations Etc'!$B$8</f>
        <v>8.4819711910989455E-4</v>
      </c>
      <c r="C6" s="4">
        <f>C4*(1-'Calculations Etc'!$B$8)+C2*'Calculations Etc'!$B$8</f>
        <v>8.4819711910989455E-4</v>
      </c>
      <c r="D6" s="4">
        <f>D4*(1-'Calculations Etc'!$B$8)+D2*'Calculations Etc'!$B$8</f>
        <v>8.4819711910989455E-4</v>
      </c>
      <c r="E6" s="4">
        <f>E4*(1-'Calculations Etc'!$B$8)+E2*'Calculations Etc'!$B$8</f>
        <v>8.6864578446400832E-4</v>
      </c>
      <c r="F6" s="4">
        <f>F4*(1-'Calculations Etc'!$B$8)+F2*'Calculations Etc'!$B$8</f>
        <v>8.890944498181222E-4</v>
      </c>
      <c r="G6" s="4">
        <f>G4*(1-'Calculations Etc'!$B$8)+G2*'Calculations Etc'!$B$8</f>
        <v>9.0954311517223597E-4</v>
      </c>
      <c r="H6" s="4">
        <f>H4*(1-'Calculations Etc'!$B$8)+H2*'Calculations Etc'!$B$8</f>
        <v>9.2999178052634974E-4</v>
      </c>
      <c r="I6" s="4">
        <f>I4*(1-'Calculations Etc'!$B$8)+I2*'Calculations Etc'!$B$8</f>
        <v>9.5044044588046361E-4</v>
      </c>
      <c r="J6" s="4">
        <f>J4*(1-'Calculations Etc'!$B$8)+J2*'Calculations Etc'!$B$8</f>
        <v>9.7088911123457738E-4</v>
      </c>
      <c r="K6" s="4">
        <f>K4*(1-'Calculations Etc'!$B$8)+K2*'Calculations Etc'!$B$8</f>
        <v>9.9133777658869126E-4</v>
      </c>
      <c r="L6" s="4">
        <f>L4*(1-'Calculations Etc'!$B$8)+L2*'Calculations Etc'!$B$8</f>
        <v>1.011786441942805E-3</v>
      </c>
      <c r="M6" s="4">
        <f>M4*(1-'Calculations Etc'!$B$8)+M2*'Calculations Etc'!$B$8</f>
        <v>1.0322351072969188E-3</v>
      </c>
      <c r="N6" s="4">
        <f>N4*(1-'Calculations Etc'!$B$8)+N2*'Calculations Etc'!$B$8</f>
        <v>1.0526837726510326E-3</v>
      </c>
      <c r="O6" s="4">
        <f>O4*(1-'Calculations Etc'!$B$8)+O2*'Calculations Etc'!$B$8</f>
        <v>1.0731324380051463E-3</v>
      </c>
      <c r="P6" s="4">
        <f>P4*(1-'Calculations Etc'!$B$8)+P2*'Calculations Etc'!$B$8</f>
        <v>1.0935811033592603E-3</v>
      </c>
      <c r="Q6" s="4">
        <f>Q4*(1-'Calculations Etc'!$B$8)+Q2*'Calculations Etc'!$B$8</f>
        <v>1.1140297687133741E-3</v>
      </c>
      <c r="R6" s="4">
        <f>R4*(1-'Calculations Etc'!$B$8)+R2*'Calculations Etc'!$B$8</f>
        <v>1.1344784340674879E-3</v>
      </c>
      <c r="S6" s="4">
        <f>S4*(1-'Calculations Etc'!$B$8)+S2*'Calculations Etc'!$B$8</f>
        <v>1.1549270994216016E-3</v>
      </c>
      <c r="T6" s="4">
        <f>T4*(1-'Calculations Etc'!$B$8)+T2*'Calculations Etc'!$B$8</f>
        <v>1.1753757647757154E-3</v>
      </c>
      <c r="U6" s="4">
        <f>U4*(1-'Calculations Etc'!$B$8)+U2*'Calculations Etc'!$B$8</f>
        <v>1.1958244301298292E-3</v>
      </c>
      <c r="V6" s="4">
        <f>V4*(1-'Calculations Etc'!$B$8)+V2*'Calculations Etc'!$B$8</f>
        <v>1.2162730954839432E-3</v>
      </c>
      <c r="W6" s="4">
        <f>W4*(1-'Calculations Etc'!$B$8)+W2*'Calculations Etc'!$B$8</f>
        <v>1.2367217608380569E-3</v>
      </c>
      <c r="X6" s="4">
        <f>X4*(1-'Calculations Etc'!$B$8)+X2*'Calculations Etc'!$B$8</f>
        <v>1.2571704261921707E-3</v>
      </c>
      <c r="Y6" s="4">
        <f>Y4*(1-'Calculations Etc'!$B$8)+Y2*'Calculations Etc'!$B$8</f>
        <v>1.2776190915462845E-3</v>
      </c>
      <c r="Z6" s="4">
        <f>Z4*(1-'Calculations Etc'!$B$8)+Z2*'Calculations Etc'!$B$8</f>
        <v>1.2980677569003982E-3</v>
      </c>
      <c r="AA6" s="4">
        <f>AA4*(1-'Calculations Etc'!$B$8)+AA2*'Calculations Etc'!$B$8</f>
        <v>1.3185164222545122E-3</v>
      </c>
      <c r="AB6" s="4">
        <f>AB4*(1-'Calculations Etc'!$B$8)+AB2*'Calculations Etc'!$B$8</f>
        <v>1.338965087608626E-3</v>
      </c>
      <c r="AC6" s="4">
        <f>AC4*(1-'Calculations Etc'!$B$8)+AC2*'Calculations Etc'!$B$8</f>
        <v>1.3594137529627398E-3</v>
      </c>
      <c r="AD6" s="4">
        <f>AD4*(1-'Calculations Etc'!$B$8)+AD2*'Calculations Etc'!$B$8</f>
        <v>1.3798624183168535E-3</v>
      </c>
      <c r="AE6" s="4">
        <f>AE4*(1-'Calculations Etc'!$B$8)+AE2*'Calculations Etc'!$B$8</f>
        <v>1.4003110836709673E-3</v>
      </c>
      <c r="AF6" s="4">
        <f>AF4*(1-'Calculations Etc'!$B$8)+AF2*'Calculations Etc'!$B$8</f>
        <v>1.4207597490250813E-3</v>
      </c>
      <c r="AG6" s="4">
        <f>AG4*(1-'Calculations Etc'!$B$8)+AG2*'Calculations Etc'!$B$8</f>
        <v>1.441208414379195E-3</v>
      </c>
      <c r="AH6" s="4">
        <f>AH4*(1-'Calculations Etc'!$B$8)+AH2*'Calculations Etc'!$B$8</f>
        <v>1.4616570797333088E-3</v>
      </c>
      <c r="AI6" s="4">
        <f>AI4*(1-'Calculations Etc'!$B$8)+AI2*'Calculations Etc'!$B$8</f>
        <v>1.4821057450874226E-3</v>
      </c>
      <c r="AJ6" s="4">
        <f>AJ4*(1-'Calculations Etc'!$B$8)+AJ2*'Calculations Etc'!$B$8</f>
        <v>1.5025544104415364E-3</v>
      </c>
      <c r="AK6" s="4">
        <f>AK4*(1-'Calculations Etc'!$B$8)+AK2*'Calculations Etc'!$B$8</f>
        <v>1.5230030757956503E-3</v>
      </c>
    </row>
    <row r="7" spans="1:37">
      <c r="A7" t="s">
        <v>60</v>
      </c>
      <c r="B7" s="4">
        <f>B4*'Calculations Etc'!$B$19</f>
        <v>2.9861811306379434E-4</v>
      </c>
      <c r="C7" s="4">
        <f>C4*'Calculations Etc'!$B$19</f>
        <v>2.9861811306379434E-4</v>
      </c>
      <c r="D7" s="4">
        <f>D4*'Calculations Etc'!$B$19</f>
        <v>2.9861811306379434E-4</v>
      </c>
      <c r="E7" s="4">
        <f>E4*'Calculations Etc'!$B$19</f>
        <v>2.9861811306379434E-4</v>
      </c>
      <c r="F7" s="4">
        <f>F4*'Calculations Etc'!$B$19</f>
        <v>2.9861811306379434E-4</v>
      </c>
      <c r="G7" s="4">
        <f>G4*'Calculations Etc'!$B$19</f>
        <v>2.9861811306379434E-4</v>
      </c>
      <c r="H7" s="4">
        <f>H4*'Calculations Etc'!$B$19</f>
        <v>2.9861811306379434E-4</v>
      </c>
      <c r="I7" s="4">
        <f>I4*'Calculations Etc'!$B$19</f>
        <v>2.9861811306379434E-4</v>
      </c>
      <c r="J7" s="4">
        <f>J4*'Calculations Etc'!$B$19</f>
        <v>2.9861811306379434E-4</v>
      </c>
      <c r="K7" s="4">
        <f>K4*'Calculations Etc'!$B$19</f>
        <v>2.9861811306379434E-4</v>
      </c>
      <c r="L7" s="4">
        <f>L4*'Calculations Etc'!$B$19</f>
        <v>2.9861811306379434E-4</v>
      </c>
      <c r="M7" s="4">
        <f>M4*'Calculations Etc'!$B$19</f>
        <v>2.9861811306379434E-4</v>
      </c>
      <c r="N7" s="4">
        <f>N4*'Calculations Etc'!$B$19</f>
        <v>2.9861811306379434E-4</v>
      </c>
      <c r="O7" s="4">
        <f>O4*'Calculations Etc'!$B$19</f>
        <v>2.9861811306379434E-4</v>
      </c>
      <c r="P7" s="4">
        <f>P4*'Calculations Etc'!$B$19</f>
        <v>2.9861811306379434E-4</v>
      </c>
      <c r="Q7" s="4">
        <f>Q4*'Calculations Etc'!$B$19</f>
        <v>2.9861811306379434E-4</v>
      </c>
      <c r="R7" s="4">
        <f>R4*'Calculations Etc'!$B$19</f>
        <v>2.9861811306379434E-4</v>
      </c>
      <c r="S7" s="4">
        <f>S4*'Calculations Etc'!$B$19</f>
        <v>2.9861811306379434E-4</v>
      </c>
      <c r="T7" s="4">
        <f>T4*'Calculations Etc'!$B$19</f>
        <v>2.9861811306379434E-4</v>
      </c>
      <c r="U7" s="4">
        <f>U4*'Calculations Etc'!$B$19</f>
        <v>2.9861811306379434E-4</v>
      </c>
      <c r="V7" s="4">
        <f>V4*'Calculations Etc'!$B$19</f>
        <v>2.9861811306379434E-4</v>
      </c>
      <c r="W7" s="4">
        <f>W4*'Calculations Etc'!$B$19</f>
        <v>2.9861811306379434E-4</v>
      </c>
      <c r="X7" s="4">
        <f>X4*'Calculations Etc'!$B$19</f>
        <v>2.9861811306379434E-4</v>
      </c>
      <c r="Y7" s="4">
        <f>Y4*'Calculations Etc'!$B$19</f>
        <v>2.9861811306379434E-4</v>
      </c>
      <c r="Z7" s="4">
        <f>Z4*'Calculations Etc'!$B$19</f>
        <v>2.9861811306379434E-4</v>
      </c>
      <c r="AA7" s="4">
        <f>AA4*'Calculations Etc'!$B$19</f>
        <v>2.9861811306379434E-4</v>
      </c>
      <c r="AB7" s="4">
        <f>AB4*'Calculations Etc'!$B$19</f>
        <v>2.9861811306379434E-4</v>
      </c>
      <c r="AC7" s="4">
        <f>AC4*'Calculations Etc'!$B$19</f>
        <v>2.9861811306379434E-4</v>
      </c>
      <c r="AD7" s="4">
        <f>AD4*'Calculations Etc'!$B$19</f>
        <v>2.9861811306379434E-4</v>
      </c>
      <c r="AE7" s="4">
        <f>AE4*'Calculations Etc'!$B$19</f>
        <v>2.9861811306379434E-4</v>
      </c>
      <c r="AF7" s="4">
        <f>AF4*'Calculations Etc'!$B$19</f>
        <v>2.9861811306379434E-4</v>
      </c>
      <c r="AG7" s="4">
        <f>AG4*'Calculations Etc'!$B$19</f>
        <v>2.9861811306379434E-4</v>
      </c>
      <c r="AH7" s="4">
        <f>AH4*'Calculations Etc'!$B$19</f>
        <v>2.9861811306379434E-4</v>
      </c>
      <c r="AI7" s="4">
        <f>AI4*'Calculations Etc'!$B$19</f>
        <v>2.9861811306379434E-4</v>
      </c>
      <c r="AJ7" s="4">
        <f>AJ4*'Calculations Etc'!$B$19</f>
        <v>2.9861811306379434E-4</v>
      </c>
      <c r="AK7" s="4">
        <f>AK4*'Calculations Etc'!$B$19</f>
        <v>2.9861811306379434E-4</v>
      </c>
    </row>
    <row r="8" spans="1:37">
      <c r="A8" t="s">
        <v>61</v>
      </c>
      <c r="B8" s="4">
        <f>B4*'Calculations Etc'!$B$14</f>
        <v>9.6328423568965921E-4</v>
      </c>
      <c r="C8" s="4">
        <f>C4*'Calculations Etc'!$B$14</f>
        <v>9.6328423568965921E-4</v>
      </c>
      <c r="D8" s="4">
        <f>D4*'Calculations Etc'!$B$14</f>
        <v>9.6328423568965921E-4</v>
      </c>
      <c r="E8" s="4">
        <f>E4*'Calculations Etc'!$B$14</f>
        <v>9.6328423568965921E-4</v>
      </c>
      <c r="F8" s="4">
        <f>F4*'Calculations Etc'!$B$14</f>
        <v>9.6328423568965921E-4</v>
      </c>
      <c r="G8" s="4">
        <f>G4*'Calculations Etc'!$B$14</f>
        <v>9.6328423568965921E-4</v>
      </c>
      <c r="H8" s="4">
        <f>H4*'Calculations Etc'!$B$14</f>
        <v>9.6328423568965921E-4</v>
      </c>
      <c r="I8" s="4">
        <f>I4*'Calculations Etc'!$B$14</f>
        <v>9.6328423568965921E-4</v>
      </c>
      <c r="J8" s="4">
        <f>J4*'Calculations Etc'!$B$14</f>
        <v>9.6328423568965921E-4</v>
      </c>
      <c r="K8" s="4">
        <f>K4*'Calculations Etc'!$B$14</f>
        <v>9.6328423568965921E-4</v>
      </c>
      <c r="L8" s="4">
        <f>L4*'Calculations Etc'!$B$14</f>
        <v>9.6328423568965921E-4</v>
      </c>
      <c r="M8" s="4">
        <f>M4*'Calculations Etc'!$B$14</f>
        <v>9.6328423568965921E-4</v>
      </c>
      <c r="N8" s="4">
        <f>N4*'Calculations Etc'!$B$14</f>
        <v>9.6328423568965921E-4</v>
      </c>
      <c r="O8" s="4">
        <f>O4*'Calculations Etc'!$B$14</f>
        <v>9.6328423568965921E-4</v>
      </c>
      <c r="P8" s="4">
        <f>P4*'Calculations Etc'!$B$14</f>
        <v>9.6328423568965921E-4</v>
      </c>
      <c r="Q8" s="4">
        <f>Q4*'Calculations Etc'!$B$14</f>
        <v>9.6328423568965921E-4</v>
      </c>
      <c r="R8" s="4">
        <f>R4*'Calculations Etc'!$B$14</f>
        <v>9.6328423568965921E-4</v>
      </c>
      <c r="S8" s="4">
        <f>S4*'Calculations Etc'!$B$14</f>
        <v>9.6328423568965921E-4</v>
      </c>
      <c r="T8" s="4">
        <f>T4*'Calculations Etc'!$B$14</f>
        <v>9.6328423568965921E-4</v>
      </c>
      <c r="U8" s="4">
        <f>U4*'Calculations Etc'!$B$14</f>
        <v>9.6328423568965921E-4</v>
      </c>
      <c r="V8" s="4">
        <f>V4*'Calculations Etc'!$B$14</f>
        <v>9.6328423568965921E-4</v>
      </c>
      <c r="W8" s="4">
        <f>W4*'Calculations Etc'!$B$14</f>
        <v>9.6328423568965921E-4</v>
      </c>
      <c r="X8" s="4">
        <f>X4*'Calculations Etc'!$B$14</f>
        <v>9.6328423568965921E-4</v>
      </c>
      <c r="Y8" s="4">
        <f>Y4*'Calculations Etc'!$B$14</f>
        <v>9.6328423568965921E-4</v>
      </c>
      <c r="Z8" s="4">
        <f>Z4*'Calculations Etc'!$B$14</f>
        <v>9.6328423568965921E-4</v>
      </c>
      <c r="AA8" s="4">
        <f>AA4*'Calculations Etc'!$B$14</f>
        <v>9.6328423568965921E-4</v>
      </c>
      <c r="AB8" s="4">
        <f>AB4*'Calculations Etc'!$B$14</f>
        <v>9.6328423568965921E-4</v>
      </c>
      <c r="AC8" s="4">
        <f>AC4*'Calculations Etc'!$B$14</f>
        <v>9.6328423568965921E-4</v>
      </c>
      <c r="AD8" s="4">
        <f>AD4*'Calculations Etc'!$B$14</f>
        <v>9.6328423568965921E-4</v>
      </c>
      <c r="AE8" s="4">
        <f>AE4*'Calculations Etc'!$B$14</f>
        <v>9.6328423568965921E-4</v>
      </c>
      <c r="AF8" s="4">
        <f>AF4*'Calculations Etc'!$B$14</f>
        <v>9.6328423568965921E-4</v>
      </c>
      <c r="AG8" s="4">
        <f>AG4*'Calculations Etc'!$B$14</f>
        <v>9.6328423568965921E-4</v>
      </c>
      <c r="AH8" s="4">
        <f>AH4*'Calculations Etc'!$B$14</f>
        <v>9.6328423568965921E-4</v>
      </c>
      <c r="AI8" s="4">
        <f>AI4*'Calculations Etc'!$B$14</f>
        <v>9.6328423568965921E-4</v>
      </c>
      <c r="AJ8" s="4">
        <f>AJ4*'Calculations Etc'!$B$14</f>
        <v>9.6328423568965921E-4</v>
      </c>
      <c r="AK8" s="4">
        <f>AK4*'Calculations Etc'!$B$14</f>
        <v>9.6328423568965921E-4</v>
      </c>
    </row>
    <row r="10" spans="1:37">
      <c r="B10" s="61"/>
    </row>
    <row r="11" spans="1:37">
      <c r="B11" s="61"/>
      <c r="D11" s="10"/>
    </row>
    <row r="12" spans="1:37">
      <c r="D12" s="10"/>
    </row>
    <row r="13" spans="1:37">
      <c r="D13" s="10"/>
    </row>
    <row r="14" spans="1:37">
      <c r="D14" s="10"/>
    </row>
    <row r="15" spans="1:37">
      <c r="D15" s="10"/>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K8"/>
  <sheetViews>
    <sheetView workbookViewId="0"/>
  </sheetViews>
  <sheetFormatPr defaultRowHeight="14.25"/>
  <cols>
    <col min="1" max="1" width="31.1328125" customWidth="1"/>
    <col min="2" max="2" width="15.73046875" customWidth="1"/>
    <col min="3" max="3" width="10.2656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B$4/(1-'Calculations Etc'!$B$3)</f>
        <v>5.1762069667956798E-4</v>
      </c>
      <c r="C2" s="9">
        <f>C$4/(1-'Calculations Etc'!$B$3)</f>
        <v>5.1762069667956798E-4</v>
      </c>
      <c r="D2" s="9">
        <f>D$4/(1-'Calculations Etc'!$B$3)</f>
        <v>5.1762069667956798E-4</v>
      </c>
      <c r="E2" s="4">
        <f>$D2+$D2*(E$1-$D$1)/($AK$1-$D$1)</f>
        <v>5.333061723365246E-4</v>
      </c>
      <c r="F2" s="4">
        <f t="shared" ref="F2:AK2" si="0">$D2+$D2*(F$1-$D$1)/($AK$1-$D$1)</f>
        <v>5.4899164799348122E-4</v>
      </c>
      <c r="G2" s="4">
        <f t="shared" si="0"/>
        <v>5.6467712365043774E-4</v>
      </c>
      <c r="H2" s="4">
        <f t="shared" si="0"/>
        <v>5.8036259930739436E-4</v>
      </c>
      <c r="I2" s="4">
        <f t="shared" si="0"/>
        <v>5.9604807496435098E-4</v>
      </c>
      <c r="J2" s="4">
        <f t="shared" si="0"/>
        <v>6.117335506213076E-4</v>
      </c>
      <c r="K2" s="4">
        <f t="shared" si="0"/>
        <v>6.2741902627826422E-4</v>
      </c>
      <c r="L2" s="4">
        <f t="shared" si="0"/>
        <v>6.4310450193522085E-4</v>
      </c>
      <c r="M2" s="4">
        <f t="shared" si="0"/>
        <v>6.5878997759217747E-4</v>
      </c>
      <c r="N2" s="4">
        <f t="shared" si="0"/>
        <v>6.7447545324913409E-4</v>
      </c>
      <c r="O2" s="4">
        <f t="shared" si="0"/>
        <v>6.9016092890609071E-4</v>
      </c>
      <c r="P2" s="4">
        <f t="shared" si="0"/>
        <v>7.0584640456304722E-4</v>
      </c>
      <c r="Q2" s="4">
        <f t="shared" si="0"/>
        <v>7.2153188022000385E-4</v>
      </c>
      <c r="R2" s="4">
        <f t="shared" si="0"/>
        <v>7.3721735587696047E-4</v>
      </c>
      <c r="S2" s="4">
        <f t="shared" si="0"/>
        <v>7.5290283153391709E-4</v>
      </c>
      <c r="T2" s="4">
        <f t="shared" si="0"/>
        <v>7.685883071908736E-4</v>
      </c>
      <c r="U2" s="4">
        <f t="shared" si="0"/>
        <v>7.8427378284783023E-4</v>
      </c>
      <c r="V2" s="4">
        <f t="shared" si="0"/>
        <v>7.9995925850478685E-4</v>
      </c>
      <c r="W2" s="4">
        <f t="shared" si="0"/>
        <v>8.1564473416174347E-4</v>
      </c>
      <c r="X2" s="4">
        <f t="shared" si="0"/>
        <v>8.3133020981870009E-4</v>
      </c>
      <c r="Y2" s="4">
        <f t="shared" si="0"/>
        <v>8.4701568547565671E-4</v>
      </c>
      <c r="Z2" s="4">
        <f t="shared" si="0"/>
        <v>8.6270116113261333E-4</v>
      </c>
      <c r="AA2" s="4">
        <f t="shared" si="0"/>
        <v>8.7838663678956996E-4</v>
      </c>
      <c r="AB2" s="4">
        <f t="shared" si="0"/>
        <v>8.9407211244652647E-4</v>
      </c>
      <c r="AC2" s="4">
        <f t="shared" si="0"/>
        <v>9.0975758810348309E-4</v>
      </c>
      <c r="AD2" s="4">
        <f t="shared" si="0"/>
        <v>9.2544306376043971E-4</v>
      </c>
      <c r="AE2" s="4">
        <f t="shared" si="0"/>
        <v>9.4112853941739634E-4</v>
      </c>
      <c r="AF2" s="4">
        <f t="shared" si="0"/>
        <v>9.5681401507435285E-4</v>
      </c>
      <c r="AG2" s="4">
        <f t="shared" si="0"/>
        <v>9.7249949073130947E-4</v>
      </c>
      <c r="AH2" s="4">
        <f t="shared" si="0"/>
        <v>9.8818496638826609E-4</v>
      </c>
      <c r="AI2" s="4">
        <f t="shared" si="0"/>
        <v>1.0038704420452227E-3</v>
      </c>
      <c r="AJ2" s="4">
        <f t="shared" si="0"/>
        <v>1.0195559177021793E-3</v>
      </c>
      <c r="AK2" s="4">
        <f t="shared" si="0"/>
        <v>1.035241393359136E-3</v>
      </c>
    </row>
    <row r="3" spans="1:37">
      <c r="A3" t="s">
        <v>4</v>
      </c>
      <c r="B3" s="4">
        <f t="shared" ref="B3:C3" si="1">B$4</f>
        <v>1.625585658993685E-4</v>
      </c>
      <c r="C3" s="4">
        <f t="shared" si="1"/>
        <v>1.625585658993685E-4</v>
      </c>
      <c r="D3" s="9">
        <f>'LDV-freight'!$B$14</f>
        <v>1.625585658993685E-4</v>
      </c>
      <c r="E3" s="9">
        <f>'LDV-freight'!$B$14</f>
        <v>1.625585658993685E-4</v>
      </c>
      <c r="F3" s="9">
        <f>'LDV-freight'!$B$14</f>
        <v>1.625585658993685E-4</v>
      </c>
      <c r="G3" s="9">
        <f>'LDV-freight'!$B$14</f>
        <v>1.625585658993685E-4</v>
      </c>
      <c r="H3" s="9">
        <f>'LDV-freight'!$B$14</f>
        <v>1.625585658993685E-4</v>
      </c>
      <c r="I3" s="9">
        <f>'LDV-freight'!$B$14</f>
        <v>1.625585658993685E-4</v>
      </c>
      <c r="J3" s="9">
        <f>'LDV-freight'!$B$14</f>
        <v>1.625585658993685E-4</v>
      </c>
      <c r="K3" s="9">
        <f>'LDV-freight'!$B$14</f>
        <v>1.625585658993685E-4</v>
      </c>
      <c r="L3" s="9">
        <f>'LDV-freight'!$B$14</f>
        <v>1.625585658993685E-4</v>
      </c>
      <c r="M3" s="9">
        <f>'LDV-freight'!$B$14</f>
        <v>1.625585658993685E-4</v>
      </c>
      <c r="N3" s="9">
        <f>'LDV-freight'!$B$14</f>
        <v>1.625585658993685E-4</v>
      </c>
      <c r="O3" s="9">
        <f>'LDV-freight'!$B$14</f>
        <v>1.625585658993685E-4</v>
      </c>
      <c r="P3" s="9">
        <f>'LDV-freight'!$B$14</f>
        <v>1.625585658993685E-4</v>
      </c>
      <c r="Q3" s="9">
        <f>'LDV-freight'!$B$14</f>
        <v>1.625585658993685E-4</v>
      </c>
      <c r="R3" s="9">
        <f>'LDV-freight'!$B$14</f>
        <v>1.625585658993685E-4</v>
      </c>
      <c r="S3" s="9">
        <f>'LDV-freight'!$B$14</f>
        <v>1.625585658993685E-4</v>
      </c>
      <c r="T3" s="9">
        <f>'LDV-freight'!$B$14</f>
        <v>1.625585658993685E-4</v>
      </c>
      <c r="U3" s="9">
        <f>'LDV-freight'!$B$14</f>
        <v>1.625585658993685E-4</v>
      </c>
      <c r="V3" s="9">
        <f>'LDV-freight'!$B$14</f>
        <v>1.625585658993685E-4</v>
      </c>
      <c r="W3" s="9">
        <f>'LDV-freight'!$B$14</f>
        <v>1.625585658993685E-4</v>
      </c>
      <c r="X3" s="9">
        <f>'LDV-freight'!$B$14</f>
        <v>1.625585658993685E-4</v>
      </c>
      <c r="Y3" s="9">
        <f>'LDV-freight'!$B$14</f>
        <v>1.625585658993685E-4</v>
      </c>
      <c r="Z3" s="9">
        <f>'LDV-freight'!$B$14</f>
        <v>1.625585658993685E-4</v>
      </c>
      <c r="AA3" s="9">
        <f>'LDV-freight'!$B$14</f>
        <v>1.625585658993685E-4</v>
      </c>
      <c r="AB3" s="9">
        <f>'LDV-freight'!$B$14</f>
        <v>1.625585658993685E-4</v>
      </c>
      <c r="AC3" s="9">
        <f>'LDV-freight'!$B$14</f>
        <v>1.625585658993685E-4</v>
      </c>
      <c r="AD3" s="9">
        <f>'LDV-freight'!$B$14</f>
        <v>1.625585658993685E-4</v>
      </c>
      <c r="AE3" s="9">
        <f>'LDV-freight'!$B$14</f>
        <v>1.625585658993685E-4</v>
      </c>
      <c r="AF3" s="9">
        <f>'LDV-freight'!$B$14</f>
        <v>1.625585658993685E-4</v>
      </c>
      <c r="AG3" s="9">
        <f>'LDV-freight'!$B$14</f>
        <v>1.625585658993685E-4</v>
      </c>
      <c r="AH3" s="9">
        <f>'LDV-freight'!$B$14</f>
        <v>1.625585658993685E-4</v>
      </c>
      <c r="AI3" s="9">
        <f>'LDV-freight'!$B$14</f>
        <v>1.625585658993685E-4</v>
      </c>
      <c r="AJ3" s="9">
        <f>'LDV-freight'!$B$14</f>
        <v>1.625585658993685E-4</v>
      </c>
      <c r="AK3" s="9">
        <f>'LDV-freight'!$B$14</f>
        <v>1.625585658993685E-4</v>
      </c>
    </row>
    <row r="4" spans="1:37">
      <c r="A4" t="s">
        <v>5</v>
      </c>
      <c r="B4" s="18">
        <f>'LDV-freight'!$B$14</f>
        <v>1.625585658993685E-4</v>
      </c>
      <c r="C4" s="9">
        <f>$B$4</f>
        <v>1.625585658993685E-4</v>
      </c>
      <c r="D4" s="9">
        <f t="shared" ref="D4:AK4" si="2">$B$4</f>
        <v>1.625585658993685E-4</v>
      </c>
      <c r="E4" s="9">
        <f t="shared" si="2"/>
        <v>1.625585658993685E-4</v>
      </c>
      <c r="F4" s="9">
        <f t="shared" si="2"/>
        <v>1.625585658993685E-4</v>
      </c>
      <c r="G4" s="9">
        <f t="shared" si="2"/>
        <v>1.625585658993685E-4</v>
      </c>
      <c r="H4" s="9">
        <f t="shared" si="2"/>
        <v>1.625585658993685E-4</v>
      </c>
      <c r="I4" s="9">
        <f t="shared" si="2"/>
        <v>1.625585658993685E-4</v>
      </c>
      <c r="J4" s="9">
        <f t="shared" si="2"/>
        <v>1.625585658993685E-4</v>
      </c>
      <c r="K4" s="9">
        <f t="shared" si="2"/>
        <v>1.625585658993685E-4</v>
      </c>
      <c r="L4" s="9">
        <f t="shared" si="2"/>
        <v>1.625585658993685E-4</v>
      </c>
      <c r="M4" s="9">
        <f t="shared" si="2"/>
        <v>1.625585658993685E-4</v>
      </c>
      <c r="N4" s="9">
        <f t="shared" si="2"/>
        <v>1.625585658993685E-4</v>
      </c>
      <c r="O4" s="9">
        <f t="shared" si="2"/>
        <v>1.625585658993685E-4</v>
      </c>
      <c r="P4" s="9">
        <f t="shared" si="2"/>
        <v>1.625585658993685E-4</v>
      </c>
      <c r="Q4" s="9">
        <f t="shared" si="2"/>
        <v>1.625585658993685E-4</v>
      </c>
      <c r="R4" s="9">
        <f t="shared" si="2"/>
        <v>1.625585658993685E-4</v>
      </c>
      <c r="S4" s="9">
        <f t="shared" si="2"/>
        <v>1.625585658993685E-4</v>
      </c>
      <c r="T4" s="9">
        <f t="shared" si="2"/>
        <v>1.625585658993685E-4</v>
      </c>
      <c r="U4" s="9">
        <f t="shared" si="2"/>
        <v>1.625585658993685E-4</v>
      </c>
      <c r="V4" s="9">
        <f t="shared" si="2"/>
        <v>1.625585658993685E-4</v>
      </c>
      <c r="W4" s="9">
        <f t="shared" si="2"/>
        <v>1.625585658993685E-4</v>
      </c>
      <c r="X4" s="9">
        <f t="shared" si="2"/>
        <v>1.625585658993685E-4</v>
      </c>
      <c r="Y4" s="9">
        <f t="shared" si="2"/>
        <v>1.625585658993685E-4</v>
      </c>
      <c r="Z4" s="9">
        <f t="shared" si="2"/>
        <v>1.625585658993685E-4</v>
      </c>
      <c r="AA4" s="9">
        <f t="shared" si="2"/>
        <v>1.625585658993685E-4</v>
      </c>
      <c r="AB4" s="9">
        <f t="shared" si="2"/>
        <v>1.625585658993685E-4</v>
      </c>
      <c r="AC4" s="9">
        <f t="shared" si="2"/>
        <v>1.625585658993685E-4</v>
      </c>
      <c r="AD4" s="9">
        <f t="shared" si="2"/>
        <v>1.625585658993685E-4</v>
      </c>
      <c r="AE4" s="9">
        <f t="shared" si="2"/>
        <v>1.625585658993685E-4</v>
      </c>
      <c r="AF4" s="9">
        <f t="shared" si="2"/>
        <v>1.625585658993685E-4</v>
      </c>
      <c r="AG4" s="9">
        <f t="shared" si="2"/>
        <v>1.625585658993685E-4</v>
      </c>
      <c r="AH4" s="9">
        <f t="shared" si="2"/>
        <v>1.625585658993685E-4</v>
      </c>
      <c r="AI4" s="9">
        <f t="shared" si="2"/>
        <v>1.625585658993685E-4</v>
      </c>
      <c r="AJ4" s="9">
        <f t="shared" si="2"/>
        <v>1.625585658993685E-4</v>
      </c>
      <c r="AK4" s="9">
        <f t="shared" si="2"/>
        <v>1.625585658993685E-4</v>
      </c>
    </row>
    <row r="5" spans="1:37">
      <c r="A5" t="s">
        <v>6</v>
      </c>
      <c r="B5" s="9">
        <f>$D$5</f>
        <v>1.625585658993685E-4</v>
      </c>
      <c r="C5" s="9">
        <f>$D$5</f>
        <v>1.625585658993685E-4</v>
      </c>
      <c r="D5" s="9">
        <f>'LDV-freight'!$B$14</f>
        <v>1.625585658993685E-4</v>
      </c>
      <c r="E5" s="9">
        <f>'LDV-freight'!$B$14</f>
        <v>1.625585658993685E-4</v>
      </c>
      <c r="F5" s="9">
        <f>'LDV-freight'!$B$14</f>
        <v>1.625585658993685E-4</v>
      </c>
      <c r="G5" s="9">
        <f>'LDV-freight'!$B$14</f>
        <v>1.625585658993685E-4</v>
      </c>
      <c r="H5" s="9">
        <f>'LDV-freight'!$B$14</f>
        <v>1.625585658993685E-4</v>
      </c>
      <c r="I5" s="9">
        <f>'LDV-freight'!$B$14</f>
        <v>1.625585658993685E-4</v>
      </c>
      <c r="J5" s="9">
        <f>'LDV-freight'!$B$14</f>
        <v>1.625585658993685E-4</v>
      </c>
      <c r="K5" s="9">
        <f>'LDV-freight'!$B$14</f>
        <v>1.625585658993685E-4</v>
      </c>
      <c r="L5" s="9">
        <f>'LDV-freight'!$B$14</f>
        <v>1.625585658993685E-4</v>
      </c>
      <c r="M5" s="9">
        <f>'LDV-freight'!$B$14</f>
        <v>1.625585658993685E-4</v>
      </c>
      <c r="N5" s="9">
        <f>'LDV-freight'!$B$14</f>
        <v>1.625585658993685E-4</v>
      </c>
      <c r="O5" s="9">
        <f>'LDV-freight'!$B$14</f>
        <v>1.625585658993685E-4</v>
      </c>
      <c r="P5" s="9">
        <f>'LDV-freight'!$B$14</f>
        <v>1.625585658993685E-4</v>
      </c>
      <c r="Q5" s="9">
        <f>'LDV-freight'!$B$14</f>
        <v>1.625585658993685E-4</v>
      </c>
      <c r="R5" s="9">
        <f>'LDV-freight'!$B$14</f>
        <v>1.625585658993685E-4</v>
      </c>
      <c r="S5" s="9">
        <f>'LDV-freight'!$B$14</f>
        <v>1.625585658993685E-4</v>
      </c>
      <c r="T5" s="9">
        <f>'LDV-freight'!$B$14</f>
        <v>1.625585658993685E-4</v>
      </c>
      <c r="U5" s="9">
        <f>'LDV-freight'!$B$14</f>
        <v>1.625585658993685E-4</v>
      </c>
      <c r="V5" s="9">
        <f>'LDV-freight'!$B$14</f>
        <v>1.625585658993685E-4</v>
      </c>
      <c r="W5" s="9">
        <f>'LDV-freight'!$B$14</f>
        <v>1.625585658993685E-4</v>
      </c>
      <c r="X5" s="9">
        <f>'LDV-freight'!$B$14</f>
        <v>1.625585658993685E-4</v>
      </c>
      <c r="Y5" s="9">
        <f>'LDV-freight'!$B$14</f>
        <v>1.625585658993685E-4</v>
      </c>
      <c r="Z5" s="9">
        <f>'LDV-freight'!$B$14</f>
        <v>1.625585658993685E-4</v>
      </c>
      <c r="AA5" s="9">
        <f>'LDV-freight'!$B$14</f>
        <v>1.625585658993685E-4</v>
      </c>
      <c r="AB5" s="9">
        <f>'LDV-freight'!$B$14</f>
        <v>1.625585658993685E-4</v>
      </c>
      <c r="AC5" s="9">
        <f>'LDV-freight'!$B$14</f>
        <v>1.625585658993685E-4</v>
      </c>
      <c r="AD5" s="9">
        <f>'LDV-freight'!$B$14</f>
        <v>1.625585658993685E-4</v>
      </c>
      <c r="AE5" s="9">
        <f>'LDV-freight'!$B$14</f>
        <v>1.625585658993685E-4</v>
      </c>
      <c r="AF5" s="9">
        <f>'LDV-freight'!$B$14</f>
        <v>1.625585658993685E-4</v>
      </c>
      <c r="AG5" s="9">
        <f>'LDV-freight'!$B$14</f>
        <v>1.625585658993685E-4</v>
      </c>
      <c r="AH5" s="9">
        <f>'LDV-freight'!$B$14</f>
        <v>1.625585658993685E-4</v>
      </c>
      <c r="AI5" s="9">
        <f>'LDV-freight'!$B$14</f>
        <v>1.625585658993685E-4</v>
      </c>
      <c r="AJ5" s="9">
        <f>'LDV-freight'!$B$14</f>
        <v>1.625585658993685E-4</v>
      </c>
      <c r="AK5" s="9">
        <f>'LDV-freight'!$B$14</f>
        <v>1.625585658993685E-4</v>
      </c>
    </row>
    <row r="6" spans="1:37">
      <c r="A6" t="s">
        <v>7</v>
      </c>
      <c r="B6" s="4">
        <f>B4*(1-'Calculations Etc'!$B$8)+B2*'Calculations Etc'!$B$8</f>
        <v>3.5784273782847825E-4</v>
      </c>
      <c r="C6" s="4">
        <f>C4*(1-'Calculations Etc'!$B$8)+C2*'Calculations Etc'!$B$8</f>
        <v>3.5784273782847825E-4</v>
      </c>
      <c r="D6" s="4">
        <f>D5*(1-'Calculations Etc'!$B$8)+D2*'Calculations Etc'!$B$8</f>
        <v>3.5784273782847825E-4</v>
      </c>
      <c r="E6" s="4">
        <f>E4*(1-'Calculations Etc'!$B$8)+E2*'Calculations Etc'!$B$8</f>
        <v>3.664697494398044E-4</v>
      </c>
      <c r="F6" s="4">
        <f>F4*(1-'Calculations Etc'!$B$8)+F2*'Calculations Etc'!$B$8</f>
        <v>3.7509676105113054E-4</v>
      </c>
      <c r="G6" s="4">
        <f>G4*(1-'Calculations Etc'!$B$8)+G2*'Calculations Etc'!$B$8</f>
        <v>3.8372377266245663E-4</v>
      </c>
      <c r="H6" s="4">
        <f>H4*(1-'Calculations Etc'!$B$8)+H2*'Calculations Etc'!$B$8</f>
        <v>3.9235078427378277E-4</v>
      </c>
      <c r="I6" s="4">
        <f>I4*(1-'Calculations Etc'!$B$8)+I2*'Calculations Etc'!$B$8</f>
        <v>4.0097779588510891E-4</v>
      </c>
      <c r="J6" s="4">
        <f>J4*(1-'Calculations Etc'!$B$8)+J2*'Calculations Etc'!$B$8</f>
        <v>4.0960480749643505E-4</v>
      </c>
      <c r="K6" s="4">
        <f>K4*(1-'Calculations Etc'!$B$8)+K2*'Calculations Etc'!$B$8</f>
        <v>4.1823181910776119E-4</v>
      </c>
      <c r="L6" s="4">
        <f>L4*(1-'Calculations Etc'!$B$8)+L2*'Calculations Etc'!$B$8</f>
        <v>4.2685883071908734E-4</v>
      </c>
      <c r="M6" s="4">
        <f>M4*(1-'Calculations Etc'!$B$8)+M2*'Calculations Etc'!$B$8</f>
        <v>4.3548584233041348E-4</v>
      </c>
      <c r="N6" s="4">
        <f>N4*(1-'Calculations Etc'!$B$8)+N2*'Calculations Etc'!$B$8</f>
        <v>4.4411285394173962E-4</v>
      </c>
      <c r="O6" s="4">
        <f>O4*(1-'Calculations Etc'!$B$8)+O2*'Calculations Etc'!$B$8</f>
        <v>4.5273986555306576E-4</v>
      </c>
      <c r="P6" s="4">
        <f>P4*(1-'Calculations Etc'!$B$8)+P2*'Calculations Etc'!$B$8</f>
        <v>4.6136687716439185E-4</v>
      </c>
      <c r="Q6" s="4">
        <f>Q4*(1-'Calculations Etc'!$B$8)+Q2*'Calculations Etc'!$B$8</f>
        <v>4.6999388877571799E-4</v>
      </c>
      <c r="R6" s="4">
        <f>R4*(1-'Calculations Etc'!$B$8)+R2*'Calculations Etc'!$B$8</f>
        <v>4.7862090038704413E-4</v>
      </c>
      <c r="S6" s="4">
        <f>S4*(1-'Calculations Etc'!$B$8)+S2*'Calculations Etc'!$B$8</f>
        <v>4.8724791199837028E-4</v>
      </c>
      <c r="T6" s="4">
        <f>T4*(1-'Calculations Etc'!$B$8)+T2*'Calculations Etc'!$B$8</f>
        <v>4.9587492360969631E-4</v>
      </c>
      <c r="U6" s="4">
        <f>U4*(1-'Calculations Etc'!$B$8)+U2*'Calculations Etc'!$B$8</f>
        <v>5.0450193522102245E-4</v>
      </c>
      <c r="V6" s="4">
        <f>V4*(1-'Calculations Etc'!$B$8)+V2*'Calculations Etc'!$B$8</f>
        <v>5.1312894683234859E-4</v>
      </c>
      <c r="W6" s="4">
        <f>W4*(1-'Calculations Etc'!$B$8)+W2*'Calculations Etc'!$B$8</f>
        <v>5.2175595844367473E-4</v>
      </c>
      <c r="X6" s="4">
        <f>X4*(1-'Calculations Etc'!$B$8)+X2*'Calculations Etc'!$B$8</f>
        <v>5.3038297005500088E-4</v>
      </c>
      <c r="Y6" s="4">
        <f>Y4*(1-'Calculations Etc'!$B$8)+Y2*'Calculations Etc'!$B$8</f>
        <v>5.3900998166632702E-4</v>
      </c>
      <c r="Z6" s="4">
        <f>Z4*(1-'Calculations Etc'!$B$8)+Z2*'Calculations Etc'!$B$8</f>
        <v>5.4763699327765316E-4</v>
      </c>
      <c r="AA6" s="4">
        <f>AA4*(1-'Calculations Etc'!$B$8)+AA2*'Calculations Etc'!$B$8</f>
        <v>5.562640048889793E-4</v>
      </c>
      <c r="AB6" s="4">
        <f>AB4*(1-'Calculations Etc'!$B$8)+AB2*'Calculations Etc'!$B$8</f>
        <v>5.6489101650030534E-4</v>
      </c>
      <c r="AC6" s="4">
        <f>AC4*(1-'Calculations Etc'!$B$8)+AC2*'Calculations Etc'!$B$8</f>
        <v>5.7351802811163148E-4</v>
      </c>
      <c r="AD6" s="4">
        <f>AD4*(1-'Calculations Etc'!$B$8)+AD2*'Calculations Etc'!$B$8</f>
        <v>5.8214503972295762E-4</v>
      </c>
      <c r="AE6" s="4">
        <f>AE4*(1-'Calculations Etc'!$B$8)+AE2*'Calculations Etc'!$B$8</f>
        <v>5.9077205133428376E-4</v>
      </c>
      <c r="AF6" s="4">
        <f>AF4*(1-'Calculations Etc'!$B$8)+AF2*'Calculations Etc'!$B$8</f>
        <v>5.993990629456099E-4</v>
      </c>
      <c r="AG6" s="4">
        <f>AG4*(1-'Calculations Etc'!$B$8)+AG2*'Calculations Etc'!$B$8</f>
        <v>6.0802607455693605E-4</v>
      </c>
      <c r="AH6" s="4">
        <f>AH4*(1-'Calculations Etc'!$B$8)+AH2*'Calculations Etc'!$B$8</f>
        <v>6.1665308616826219E-4</v>
      </c>
      <c r="AI6" s="4">
        <f>AI4*(1-'Calculations Etc'!$B$8)+AI2*'Calculations Etc'!$B$8</f>
        <v>6.2528009777958833E-4</v>
      </c>
      <c r="AJ6" s="4">
        <f>AJ4*(1-'Calculations Etc'!$B$8)+AJ2*'Calculations Etc'!$B$8</f>
        <v>6.3390710939091447E-4</v>
      </c>
      <c r="AK6" s="4">
        <f>AK4*(1-'Calculations Etc'!$B$8)+AK2*'Calculations Etc'!$B$8</f>
        <v>6.4253412100224061E-4</v>
      </c>
    </row>
    <row r="7" spans="1:37">
      <c r="A7" t="s">
        <v>60</v>
      </c>
      <c r="B7" s="4">
        <f>B4*'Calculations Etc'!$B$19</f>
        <v>1.2598288857201058E-4</v>
      </c>
      <c r="C7" s="4">
        <f>C4*'Calculations Etc'!$B$19</f>
        <v>1.2598288857201058E-4</v>
      </c>
      <c r="D7" s="4">
        <f>D5*'Calculations Etc'!$B$19</f>
        <v>1.2598288857201058E-4</v>
      </c>
      <c r="E7" s="4">
        <f>E4*'Calculations Etc'!$B$19</f>
        <v>1.2598288857201058E-4</v>
      </c>
      <c r="F7" s="4">
        <f>F4*'Calculations Etc'!$B$19</f>
        <v>1.2598288857201058E-4</v>
      </c>
      <c r="G7" s="4">
        <f>G4*'Calculations Etc'!$B$19</f>
        <v>1.2598288857201058E-4</v>
      </c>
      <c r="H7" s="4">
        <f>H4*'Calculations Etc'!$B$19</f>
        <v>1.2598288857201058E-4</v>
      </c>
      <c r="I7" s="4">
        <f>I4*'Calculations Etc'!$B$19</f>
        <v>1.2598288857201058E-4</v>
      </c>
      <c r="J7" s="4">
        <f>J4*'Calculations Etc'!$B$19</f>
        <v>1.2598288857201058E-4</v>
      </c>
      <c r="K7" s="4">
        <f>K4*'Calculations Etc'!$B$19</f>
        <v>1.2598288857201058E-4</v>
      </c>
      <c r="L7" s="4">
        <f>L4*'Calculations Etc'!$B$19</f>
        <v>1.2598288857201058E-4</v>
      </c>
      <c r="M7" s="4">
        <f>M4*'Calculations Etc'!$B$19</f>
        <v>1.2598288857201058E-4</v>
      </c>
      <c r="N7" s="4">
        <f>N4*'Calculations Etc'!$B$19</f>
        <v>1.2598288857201058E-4</v>
      </c>
      <c r="O7" s="4">
        <f>O4*'Calculations Etc'!$B$19</f>
        <v>1.2598288857201058E-4</v>
      </c>
      <c r="P7" s="4">
        <f>P4*'Calculations Etc'!$B$19</f>
        <v>1.2598288857201058E-4</v>
      </c>
      <c r="Q7" s="4">
        <f>Q4*'Calculations Etc'!$B$19</f>
        <v>1.2598288857201058E-4</v>
      </c>
      <c r="R7" s="4">
        <f>R4*'Calculations Etc'!$B$19</f>
        <v>1.2598288857201058E-4</v>
      </c>
      <c r="S7" s="4">
        <f>S4*'Calculations Etc'!$B$19</f>
        <v>1.2598288857201058E-4</v>
      </c>
      <c r="T7" s="4">
        <f>T4*'Calculations Etc'!$B$19</f>
        <v>1.2598288857201058E-4</v>
      </c>
      <c r="U7" s="4">
        <f>U4*'Calculations Etc'!$B$19</f>
        <v>1.2598288857201058E-4</v>
      </c>
      <c r="V7" s="4">
        <f>V4*'Calculations Etc'!$B$19</f>
        <v>1.2598288857201058E-4</v>
      </c>
      <c r="W7" s="4">
        <f>W4*'Calculations Etc'!$B$19</f>
        <v>1.2598288857201058E-4</v>
      </c>
      <c r="X7" s="4">
        <f>X4*'Calculations Etc'!$B$19</f>
        <v>1.2598288857201058E-4</v>
      </c>
      <c r="Y7" s="4">
        <f>Y4*'Calculations Etc'!$B$19</f>
        <v>1.2598288857201058E-4</v>
      </c>
      <c r="Z7" s="4">
        <f>Z4*'Calculations Etc'!$B$19</f>
        <v>1.2598288857201058E-4</v>
      </c>
      <c r="AA7" s="4">
        <f>AA4*'Calculations Etc'!$B$19</f>
        <v>1.2598288857201058E-4</v>
      </c>
      <c r="AB7" s="4">
        <f>AB4*'Calculations Etc'!$B$19</f>
        <v>1.2598288857201058E-4</v>
      </c>
      <c r="AC7" s="4">
        <f>AC4*'Calculations Etc'!$B$19</f>
        <v>1.2598288857201058E-4</v>
      </c>
      <c r="AD7" s="4">
        <f>AD4*'Calculations Etc'!$B$19</f>
        <v>1.2598288857201058E-4</v>
      </c>
      <c r="AE7" s="4">
        <f>AE4*'Calculations Etc'!$B$19</f>
        <v>1.2598288857201058E-4</v>
      </c>
      <c r="AF7" s="4">
        <f>AF4*'Calculations Etc'!$B$19</f>
        <v>1.2598288857201058E-4</v>
      </c>
      <c r="AG7" s="4">
        <f>AG4*'Calculations Etc'!$B$19</f>
        <v>1.2598288857201058E-4</v>
      </c>
      <c r="AH7" s="4">
        <f>AH4*'Calculations Etc'!$B$19</f>
        <v>1.2598288857201058E-4</v>
      </c>
      <c r="AI7" s="4">
        <f>AI4*'Calculations Etc'!$B$19</f>
        <v>1.2598288857201058E-4</v>
      </c>
      <c r="AJ7" s="4">
        <f>AJ4*'Calculations Etc'!$B$19</f>
        <v>1.2598288857201058E-4</v>
      </c>
      <c r="AK7" s="4">
        <f>AK4*'Calculations Etc'!$B$19</f>
        <v>1.2598288857201058E-4</v>
      </c>
    </row>
    <row r="8" spans="1:37">
      <c r="A8" t="s">
        <v>61</v>
      </c>
      <c r="B8" s="4">
        <f>B4*'Calculations Etc'!$B$14</f>
        <v>4.0639641474842127E-4</v>
      </c>
      <c r="C8" s="4">
        <f>C4*'Calculations Etc'!$B$14</f>
        <v>4.0639641474842127E-4</v>
      </c>
      <c r="D8" s="4">
        <f>D5*'Calculations Etc'!$B$14</f>
        <v>4.0639641474842127E-4</v>
      </c>
      <c r="E8" s="4">
        <f>E4*'Calculations Etc'!$B$14</f>
        <v>4.0639641474842127E-4</v>
      </c>
      <c r="F8" s="4">
        <f>F4*'Calculations Etc'!$B$14</f>
        <v>4.0639641474842127E-4</v>
      </c>
      <c r="G8" s="4">
        <f>G4*'Calculations Etc'!$B$14</f>
        <v>4.0639641474842127E-4</v>
      </c>
      <c r="H8" s="4">
        <f>H4*'Calculations Etc'!$B$14</f>
        <v>4.0639641474842127E-4</v>
      </c>
      <c r="I8" s="4">
        <f>I4*'Calculations Etc'!$B$14</f>
        <v>4.0639641474842127E-4</v>
      </c>
      <c r="J8" s="4">
        <f>J4*'Calculations Etc'!$B$14</f>
        <v>4.0639641474842127E-4</v>
      </c>
      <c r="K8" s="4">
        <f>K4*'Calculations Etc'!$B$14</f>
        <v>4.0639641474842127E-4</v>
      </c>
      <c r="L8" s="4">
        <f>L4*'Calculations Etc'!$B$14</f>
        <v>4.0639641474842127E-4</v>
      </c>
      <c r="M8" s="4">
        <f>M4*'Calculations Etc'!$B$14</f>
        <v>4.0639641474842127E-4</v>
      </c>
      <c r="N8" s="4">
        <f>N4*'Calculations Etc'!$B$14</f>
        <v>4.0639641474842127E-4</v>
      </c>
      <c r="O8" s="4">
        <f>O4*'Calculations Etc'!$B$14</f>
        <v>4.0639641474842127E-4</v>
      </c>
      <c r="P8" s="4">
        <f>P4*'Calculations Etc'!$B$14</f>
        <v>4.0639641474842127E-4</v>
      </c>
      <c r="Q8" s="4">
        <f>Q4*'Calculations Etc'!$B$14</f>
        <v>4.0639641474842127E-4</v>
      </c>
      <c r="R8" s="4">
        <f>R4*'Calculations Etc'!$B$14</f>
        <v>4.0639641474842127E-4</v>
      </c>
      <c r="S8" s="4">
        <f>S4*'Calculations Etc'!$B$14</f>
        <v>4.0639641474842127E-4</v>
      </c>
      <c r="T8" s="4">
        <f>T4*'Calculations Etc'!$B$14</f>
        <v>4.0639641474842127E-4</v>
      </c>
      <c r="U8" s="4">
        <f>U4*'Calculations Etc'!$B$14</f>
        <v>4.0639641474842127E-4</v>
      </c>
      <c r="V8" s="4">
        <f>V4*'Calculations Etc'!$B$14</f>
        <v>4.0639641474842127E-4</v>
      </c>
      <c r="W8" s="4">
        <f>W4*'Calculations Etc'!$B$14</f>
        <v>4.0639641474842127E-4</v>
      </c>
      <c r="X8" s="4">
        <f>X4*'Calculations Etc'!$B$14</f>
        <v>4.0639641474842127E-4</v>
      </c>
      <c r="Y8" s="4">
        <f>Y4*'Calculations Etc'!$B$14</f>
        <v>4.0639641474842127E-4</v>
      </c>
      <c r="Z8" s="4">
        <f>Z4*'Calculations Etc'!$B$14</f>
        <v>4.0639641474842127E-4</v>
      </c>
      <c r="AA8" s="4">
        <f>AA4*'Calculations Etc'!$B$14</f>
        <v>4.0639641474842127E-4</v>
      </c>
      <c r="AB8" s="4">
        <f>AB4*'Calculations Etc'!$B$14</f>
        <v>4.0639641474842127E-4</v>
      </c>
      <c r="AC8" s="4">
        <f>AC4*'Calculations Etc'!$B$14</f>
        <v>4.0639641474842127E-4</v>
      </c>
      <c r="AD8" s="4">
        <f>AD4*'Calculations Etc'!$B$14</f>
        <v>4.0639641474842127E-4</v>
      </c>
      <c r="AE8" s="4">
        <f>AE4*'Calculations Etc'!$B$14</f>
        <v>4.0639641474842127E-4</v>
      </c>
      <c r="AF8" s="4">
        <f>AF4*'Calculations Etc'!$B$14</f>
        <v>4.0639641474842127E-4</v>
      </c>
      <c r="AG8" s="4">
        <f>AG4*'Calculations Etc'!$B$14</f>
        <v>4.0639641474842127E-4</v>
      </c>
      <c r="AH8" s="4">
        <f>AH4*'Calculations Etc'!$B$14</f>
        <v>4.0639641474842127E-4</v>
      </c>
      <c r="AI8" s="4">
        <f>AI4*'Calculations Etc'!$B$14</f>
        <v>4.0639641474842127E-4</v>
      </c>
      <c r="AJ8" s="4">
        <f>AJ4*'Calculations Etc'!$B$14</f>
        <v>4.0639641474842127E-4</v>
      </c>
      <c r="AK8" s="4">
        <f>AK4*'Calculations Etc'!$B$14</f>
        <v>4.0639641474842127E-4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K8"/>
  <sheetViews>
    <sheetView workbookViewId="0"/>
  </sheetViews>
  <sheetFormatPr defaultRowHeight="14.25"/>
  <cols>
    <col min="1" max="1" width="31.1328125" customWidth="1"/>
    <col min="2" max="2" width="14" customWidth="1"/>
    <col min="3" max="3" width="13.2656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B$4/(1-'Calculations Etc'!$B$4)</f>
        <v>5.6735511893623832E-3</v>
      </c>
      <c r="C2" s="9">
        <f>C$4/(1-'Calculations Etc'!$B$4)</f>
        <v>5.6735511893623832E-3</v>
      </c>
      <c r="D2" s="9">
        <f>D$4/(1-'Calculations Etc'!$B$4)</f>
        <v>5.6735511893623832E-3</v>
      </c>
      <c r="E2" s="4">
        <f>$D2+$D2*(E$1-$D$1)/($AK$1-$D$1)</f>
        <v>5.8454769829794249E-3</v>
      </c>
      <c r="F2" s="4">
        <f t="shared" ref="F2:AK2" si="0">$D2+$D2*(F$1-$D$1)/($AK$1-$D$1)</f>
        <v>6.0174027765964666E-3</v>
      </c>
      <c r="G2" s="4">
        <f t="shared" si="0"/>
        <v>6.1893285702135092E-3</v>
      </c>
      <c r="H2" s="4">
        <f t="shared" si="0"/>
        <v>6.361254363830551E-3</v>
      </c>
      <c r="I2" s="4">
        <f t="shared" si="0"/>
        <v>6.5331801574475927E-3</v>
      </c>
      <c r="J2" s="4">
        <f t="shared" si="0"/>
        <v>6.7051059510646344E-3</v>
      </c>
      <c r="K2" s="4">
        <f t="shared" si="0"/>
        <v>6.8770317446816762E-3</v>
      </c>
      <c r="L2" s="4">
        <f t="shared" si="0"/>
        <v>7.0489575382987188E-3</v>
      </c>
      <c r="M2" s="4">
        <f t="shared" si="0"/>
        <v>7.2208833319157605E-3</v>
      </c>
      <c r="N2" s="4">
        <f t="shared" si="0"/>
        <v>7.3928091255328022E-3</v>
      </c>
      <c r="O2" s="4">
        <f t="shared" si="0"/>
        <v>7.564734919149844E-3</v>
      </c>
      <c r="P2" s="4">
        <f t="shared" si="0"/>
        <v>7.7366607127668865E-3</v>
      </c>
      <c r="Q2" s="4">
        <f t="shared" si="0"/>
        <v>7.9085865063839283E-3</v>
      </c>
      <c r="R2" s="4">
        <f t="shared" si="0"/>
        <v>8.08051230000097E-3</v>
      </c>
      <c r="S2" s="4">
        <f t="shared" si="0"/>
        <v>8.2524380936180117E-3</v>
      </c>
      <c r="T2" s="4">
        <f t="shared" si="0"/>
        <v>8.4243638872350535E-3</v>
      </c>
      <c r="U2" s="4">
        <f t="shared" si="0"/>
        <v>8.5962896808520952E-3</v>
      </c>
      <c r="V2" s="4">
        <f t="shared" si="0"/>
        <v>8.7682154744691369E-3</v>
      </c>
      <c r="W2" s="4">
        <f t="shared" si="0"/>
        <v>8.9401412680861804E-3</v>
      </c>
      <c r="X2" s="4">
        <f t="shared" si="0"/>
        <v>9.1120670617032204E-3</v>
      </c>
      <c r="Y2" s="4">
        <f t="shared" si="0"/>
        <v>9.2839928553202639E-3</v>
      </c>
      <c r="Z2" s="4">
        <f t="shared" si="0"/>
        <v>9.4559186489373056E-3</v>
      </c>
      <c r="AA2" s="4">
        <f t="shared" si="0"/>
        <v>9.6278444425543473E-3</v>
      </c>
      <c r="AB2" s="4">
        <f t="shared" si="0"/>
        <v>9.7997702361713891E-3</v>
      </c>
      <c r="AC2" s="4">
        <f t="shared" si="0"/>
        <v>9.9716960297884308E-3</v>
      </c>
      <c r="AD2" s="4">
        <f t="shared" si="0"/>
        <v>1.0143621823405474E-2</v>
      </c>
      <c r="AE2" s="4">
        <f t="shared" si="0"/>
        <v>1.0315547617022514E-2</v>
      </c>
      <c r="AF2" s="4">
        <f t="shared" si="0"/>
        <v>1.0487473410639558E-2</v>
      </c>
      <c r="AG2" s="4">
        <f t="shared" si="0"/>
        <v>1.0659399204256598E-2</v>
      </c>
      <c r="AH2" s="4">
        <f t="shared" si="0"/>
        <v>1.0831324997873641E-2</v>
      </c>
      <c r="AI2" s="4">
        <f t="shared" si="0"/>
        <v>1.1003250791490681E-2</v>
      </c>
      <c r="AJ2" s="4">
        <f t="shared" si="0"/>
        <v>1.1175176585107725E-2</v>
      </c>
      <c r="AK2" s="4">
        <f t="shared" si="0"/>
        <v>1.1347102378724766E-2</v>
      </c>
    </row>
    <row r="3" spans="1:37">
      <c r="A3" t="s">
        <v>4</v>
      </c>
      <c r="B3" s="4">
        <f>$D$3</f>
        <v>1.7655503230029938E-3</v>
      </c>
      <c r="C3" s="4">
        <f>$D$3</f>
        <v>1.7655503230029938E-3</v>
      </c>
      <c r="D3" s="4">
        <f>D$5</f>
        <v>1.7655503230029938E-3</v>
      </c>
      <c r="E3" s="4">
        <f t="shared" ref="E3:AK4" si="1">E$5</f>
        <v>1.7655503230029938E-3</v>
      </c>
      <c r="F3" s="4">
        <f t="shared" si="1"/>
        <v>1.7655503230029938E-3</v>
      </c>
      <c r="G3" s="4">
        <f t="shared" si="1"/>
        <v>1.7655503230029938E-3</v>
      </c>
      <c r="H3" s="4">
        <f t="shared" si="1"/>
        <v>1.7655503230029938E-3</v>
      </c>
      <c r="I3" s="4">
        <f t="shared" si="1"/>
        <v>1.7655503230029938E-3</v>
      </c>
      <c r="J3" s="4">
        <f t="shared" si="1"/>
        <v>1.7655503230029938E-3</v>
      </c>
      <c r="K3" s="4">
        <f t="shared" si="1"/>
        <v>1.7655503230029938E-3</v>
      </c>
      <c r="L3" s="4">
        <f t="shared" si="1"/>
        <v>1.7655503230029938E-3</v>
      </c>
      <c r="M3" s="4">
        <f t="shared" si="1"/>
        <v>1.7655503230029938E-3</v>
      </c>
      <c r="N3" s="4">
        <f t="shared" si="1"/>
        <v>1.7655503230029938E-3</v>
      </c>
      <c r="O3" s="4">
        <f t="shared" si="1"/>
        <v>1.7655503230029938E-3</v>
      </c>
      <c r="P3" s="4">
        <f t="shared" si="1"/>
        <v>1.7655503230029938E-3</v>
      </c>
      <c r="Q3" s="4">
        <f t="shared" si="1"/>
        <v>1.7655503230029938E-3</v>
      </c>
      <c r="R3" s="4">
        <f t="shared" si="1"/>
        <v>1.7655503230029938E-3</v>
      </c>
      <c r="S3" s="4">
        <f t="shared" si="1"/>
        <v>1.7655503230029938E-3</v>
      </c>
      <c r="T3" s="4">
        <f t="shared" si="1"/>
        <v>1.7655503230029938E-3</v>
      </c>
      <c r="U3" s="4">
        <f t="shared" si="1"/>
        <v>1.7655503230029938E-3</v>
      </c>
      <c r="V3" s="4">
        <f t="shared" si="1"/>
        <v>1.7655503230029938E-3</v>
      </c>
      <c r="W3" s="4">
        <f t="shared" si="1"/>
        <v>1.7655503230029938E-3</v>
      </c>
      <c r="X3" s="4">
        <f t="shared" si="1"/>
        <v>1.7655503230029938E-3</v>
      </c>
      <c r="Y3" s="4">
        <f t="shared" si="1"/>
        <v>1.7655503230029938E-3</v>
      </c>
      <c r="Z3" s="4">
        <f t="shared" si="1"/>
        <v>1.7655503230029938E-3</v>
      </c>
      <c r="AA3" s="4">
        <f t="shared" si="1"/>
        <v>1.7655503230029938E-3</v>
      </c>
      <c r="AB3" s="4">
        <f t="shared" si="1"/>
        <v>1.7655503230029938E-3</v>
      </c>
      <c r="AC3" s="4">
        <f t="shared" si="1"/>
        <v>1.7655503230029938E-3</v>
      </c>
      <c r="AD3" s="4">
        <f t="shared" si="1"/>
        <v>1.7655503230029938E-3</v>
      </c>
      <c r="AE3" s="4">
        <f t="shared" si="1"/>
        <v>1.7655503230029938E-3</v>
      </c>
      <c r="AF3" s="4">
        <f t="shared" si="1"/>
        <v>1.7655503230029938E-3</v>
      </c>
      <c r="AG3" s="4">
        <f t="shared" si="1"/>
        <v>1.7655503230029938E-3</v>
      </c>
      <c r="AH3" s="4">
        <f t="shared" si="1"/>
        <v>1.7655503230029938E-3</v>
      </c>
      <c r="AI3" s="4">
        <f t="shared" si="1"/>
        <v>1.7655503230029938E-3</v>
      </c>
      <c r="AJ3" s="4">
        <f t="shared" si="1"/>
        <v>1.7655503230029938E-3</v>
      </c>
      <c r="AK3" s="4">
        <f t="shared" si="1"/>
        <v>1.7655503230029938E-3</v>
      </c>
    </row>
    <row r="4" spans="1:37">
      <c r="A4" t="s">
        <v>5</v>
      </c>
      <c r="B4" s="4">
        <f>$D$4</f>
        <v>1.7655503230029938E-3</v>
      </c>
      <c r="C4" s="4">
        <f>$D$4</f>
        <v>1.7655503230029938E-3</v>
      </c>
      <c r="D4" s="4">
        <f>D$5</f>
        <v>1.7655503230029938E-3</v>
      </c>
      <c r="E4" s="4">
        <f t="shared" si="1"/>
        <v>1.7655503230029938E-3</v>
      </c>
      <c r="F4" s="4">
        <f t="shared" si="1"/>
        <v>1.7655503230029938E-3</v>
      </c>
      <c r="G4" s="4">
        <f t="shared" si="1"/>
        <v>1.7655503230029938E-3</v>
      </c>
      <c r="H4" s="4">
        <f t="shared" si="1"/>
        <v>1.7655503230029938E-3</v>
      </c>
      <c r="I4" s="4">
        <f t="shared" si="1"/>
        <v>1.7655503230029938E-3</v>
      </c>
      <c r="J4" s="4">
        <f t="shared" si="1"/>
        <v>1.7655503230029938E-3</v>
      </c>
      <c r="K4" s="4">
        <f t="shared" si="1"/>
        <v>1.7655503230029938E-3</v>
      </c>
      <c r="L4" s="4">
        <f t="shared" si="1"/>
        <v>1.7655503230029938E-3</v>
      </c>
      <c r="M4" s="4">
        <f t="shared" si="1"/>
        <v>1.7655503230029938E-3</v>
      </c>
      <c r="N4" s="4">
        <f t="shared" si="1"/>
        <v>1.7655503230029938E-3</v>
      </c>
      <c r="O4" s="4">
        <f t="shared" si="1"/>
        <v>1.7655503230029938E-3</v>
      </c>
      <c r="P4" s="4">
        <f t="shared" si="1"/>
        <v>1.7655503230029938E-3</v>
      </c>
      <c r="Q4" s="4">
        <f t="shared" si="1"/>
        <v>1.7655503230029938E-3</v>
      </c>
      <c r="R4" s="4">
        <f t="shared" si="1"/>
        <v>1.7655503230029938E-3</v>
      </c>
      <c r="S4" s="4">
        <f t="shared" si="1"/>
        <v>1.7655503230029938E-3</v>
      </c>
      <c r="T4" s="4">
        <f t="shared" si="1"/>
        <v>1.7655503230029938E-3</v>
      </c>
      <c r="U4" s="4">
        <f t="shared" si="1"/>
        <v>1.7655503230029938E-3</v>
      </c>
      <c r="V4" s="4">
        <f t="shared" si="1"/>
        <v>1.7655503230029938E-3</v>
      </c>
      <c r="W4" s="4">
        <f t="shared" si="1"/>
        <v>1.7655503230029938E-3</v>
      </c>
      <c r="X4" s="4">
        <f t="shared" si="1"/>
        <v>1.7655503230029938E-3</v>
      </c>
      <c r="Y4" s="4">
        <f t="shared" si="1"/>
        <v>1.7655503230029938E-3</v>
      </c>
      <c r="Z4" s="4">
        <f t="shared" si="1"/>
        <v>1.7655503230029938E-3</v>
      </c>
      <c r="AA4" s="4">
        <f t="shared" si="1"/>
        <v>1.7655503230029938E-3</v>
      </c>
      <c r="AB4" s="4">
        <f t="shared" si="1"/>
        <v>1.7655503230029938E-3</v>
      </c>
      <c r="AC4" s="4">
        <f t="shared" si="1"/>
        <v>1.7655503230029938E-3</v>
      </c>
      <c r="AD4" s="4">
        <f t="shared" si="1"/>
        <v>1.7655503230029938E-3</v>
      </c>
      <c r="AE4" s="4">
        <f t="shared" si="1"/>
        <v>1.7655503230029938E-3</v>
      </c>
      <c r="AF4" s="4">
        <f t="shared" si="1"/>
        <v>1.7655503230029938E-3</v>
      </c>
      <c r="AG4" s="4">
        <f t="shared" si="1"/>
        <v>1.7655503230029938E-3</v>
      </c>
      <c r="AH4" s="4">
        <f t="shared" si="1"/>
        <v>1.7655503230029938E-3</v>
      </c>
      <c r="AI4" s="4">
        <f t="shared" si="1"/>
        <v>1.7655503230029938E-3</v>
      </c>
      <c r="AJ4" s="4">
        <f t="shared" si="1"/>
        <v>1.7655503230029938E-3</v>
      </c>
      <c r="AK4" s="4">
        <f t="shared" si="1"/>
        <v>1.7655503230029938E-3</v>
      </c>
    </row>
    <row r="5" spans="1:37">
      <c r="A5" t="s">
        <v>6</v>
      </c>
      <c r="B5" s="18">
        <f>'HDV-psgr'!$B$14</f>
        <v>1.7655503230029938E-3</v>
      </c>
      <c r="C5" s="4">
        <f>$B$5</f>
        <v>1.7655503230029938E-3</v>
      </c>
      <c r="D5" s="4">
        <f t="shared" ref="D5:AK5" si="2">$B$5</f>
        <v>1.7655503230029938E-3</v>
      </c>
      <c r="E5" s="4">
        <f t="shared" si="2"/>
        <v>1.7655503230029938E-3</v>
      </c>
      <c r="F5" s="4">
        <f t="shared" si="2"/>
        <v>1.7655503230029938E-3</v>
      </c>
      <c r="G5" s="4">
        <f t="shared" si="2"/>
        <v>1.7655503230029938E-3</v>
      </c>
      <c r="H5" s="4">
        <f t="shared" si="2"/>
        <v>1.7655503230029938E-3</v>
      </c>
      <c r="I5" s="4">
        <f t="shared" si="2"/>
        <v>1.7655503230029938E-3</v>
      </c>
      <c r="J5" s="4">
        <f t="shared" si="2"/>
        <v>1.7655503230029938E-3</v>
      </c>
      <c r="K5" s="4">
        <f t="shared" si="2"/>
        <v>1.7655503230029938E-3</v>
      </c>
      <c r="L5" s="4">
        <f t="shared" si="2"/>
        <v>1.7655503230029938E-3</v>
      </c>
      <c r="M5" s="4">
        <f t="shared" si="2"/>
        <v>1.7655503230029938E-3</v>
      </c>
      <c r="N5" s="4">
        <f t="shared" si="2"/>
        <v>1.7655503230029938E-3</v>
      </c>
      <c r="O5" s="4">
        <f t="shared" si="2"/>
        <v>1.7655503230029938E-3</v>
      </c>
      <c r="P5" s="4">
        <f t="shared" si="2"/>
        <v>1.7655503230029938E-3</v>
      </c>
      <c r="Q5" s="4">
        <f t="shared" si="2"/>
        <v>1.7655503230029938E-3</v>
      </c>
      <c r="R5" s="4">
        <f t="shared" si="2"/>
        <v>1.7655503230029938E-3</v>
      </c>
      <c r="S5" s="4">
        <f t="shared" si="2"/>
        <v>1.7655503230029938E-3</v>
      </c>
      <c r="T5" s="4">
        <f t="shared" si="2"/>
        <v>1.7655503230029938E-3</v>
      </c>
      <c r="U5" s="4">
        <f t="shared" si="2"/>
        <v>1.7655503230029938E-3</v>
      </c>
      <c r="V5" s="4">
        <f t="shared" si="2"/>
        <v>1.7655503230029938E-3</v>
      </c>
      <c r="W5" s="4">
        <f t="shared" si="2"/>
        <v>1.7655503230029938E-3</v>
      </c>
      <c r="X5" s="4">
        <f t="shared" si="2"/>
        <v>1.7655503230029938E-3</v>
      </c>
      <c r="Y5" s="4">
        <f t="shared" si="2"/>
        <v>1.7655503230029938E-3</v>
      </c>
      <c r="Z5" s="4">
        <f t="shared" si="2"/>
        <v>1.7655503230029938E-3</v>
      </c>
      <c r="AA5" s="4">
        <f t="shared" si="2"/>
        <v>1.7655503230029938E-3</v>
      </c>
      <c r="AB5" s="4">
        <f t="shared" si="2"/>
        <v>1.7655503230029938E-3</v>
      </c>
      <c r="AC5" s="4">
        <f t="shared" si="2"/>
        <v>1.7655503230029938E-3</v>
      </c>
      <c r="AD5" s="4">
        <f t="shared" si="2"/>
        <v>1.7655503230029938E-3</v>
      </c>
      <c r="AE5" s="4">
        <f t="shared" si="2"/>
        <v>1.7655503230029938E-3</v>
      </c>
      <c r="AF5" s="4">
        <f t="shared" si="2"/>
        <v>1.7655503230029938E-3</v>
      </c>
      <c r="AG5" s="4">
        <f t="shared" si="2"/>
        <v>1.7655503230029938E-3</v>
      </c>
      <c r="AH5" s="4">
        <f t="shared" si="2"/>
        <v>1.7655503230029938E-3</v>
      </c>
      <c r="AI5" s="4">
        <f t="shared" si="2"/>
        <v>1.7655503230029938E-3</v>
      </c>
      <c r="AJ5" s="4">
        <f t="shared" si="2"/>
        <v>1.7655503230029938E-3</v>
      </c>
      <c r="AK5" s="4">
        <f t="shared" si="2"/>
        <v>1.7655503230029938E-3</v>
      </c>
    </row>
    <row r="6" spans="1:37">
      <c r="A6" t="s">
        <v>7</v>
      </c>
      <c r="B6" s="4">
        <f>B4*(1-'Calculations Etc'!$B$8)+B2*'Calculations Etc'!$B$8</f>
        <v>3.9149507995006579E-3</v>
      </c>
      <c r="C6" s="4">
        <f>C4*(1-'Calculations Etc'!$B$8)+C2*'Calculations Etc'!$B$8</f>
        <v>3.9149507995006579E-3</v>
      </c>
      <c r="D6" s="4">
        <f>D4*(1-'Calculations Etc'!$B$8)+D2*'Calculations Etc'!$B$8</f>
        <v>3.9149507995006579E-3</v>
      </c>
      <c r="E6" s="4">
        <f>E4*(1-'Calculations Etc'!$B$8)+E2*'Calculations Etc'!$B$8</f>
        <v>4.0095099859900315E-3</v>
      </c>
      <c r="F6" s="4">
        <f>F4*(1-'Calculations Etc'!$B$8)+F2*'Calculations Etc'!$B$8</f>
        <v>4.1040691724794041E-3</v>
      </c>
      <c r="G6" s="4">
        <f>G4*(1-'Calculations Etc'!$B$8)+G2*'Calculations Etc'!$B$8</f>
        <v>4.1986283589687777E-3</v>
      </c>
      <c r="H6" s="4">
        <f>H4*(1-'Calculations Etc'!$B$8)+H2*'Calculations Etc'!$B$8</f>
        <v>4.2931875454581504E-3</v>
      </c>
      <c r="I6" s="4">
        <f>I4*(1-'Calculations Etc'!$B$8)+I2*'Calculations Etc'!$B$8</f>
        <v>4.3877467319475231E-3</v>
      </c>
      <c r="J6" s="4">
        <f>J4*(1-'Calculations Etc'!$B$8)+J2*'Calculations Etc'!$B$8</f>
        <v>4.4823059184368966E-3</v>
      </c>
      <c r="K6" s="4">
        <f>K4*(1-'Calculations Etc'!$B$8)+K2*'Calculations Etc'!$B$8</f>
        <v>4.5768651049262693E-3</v>
      </c>
      <c r="L6" s="4">
        <f>L4*(1-'Calculations Etc'!$B$8)+L2*'Calculations Etc'!$B$8</f>
        <v>4.6714242914156429E-3</v>
      </c>
      <c r="M6" s="4">
        <f>M4*(1-'Calculations Etc'!$B$8)+M2*'Calculations Etc'!$B$8</f>
        <v>4.7659834779050156E-3</v>
      </c>
      <c r="N6" s="4">
        <f>N4*(1-'Calculations Etc'!$B$8)+N2*'Calculations Etc'!$B$8</f>
        <v>4.8605426643943883E-3</v>
      </c>
      <c r="O6" s="4">
        <f>O4*(1-'Calculations Etc'!$B$8)+O2*'Calculations Etc'!$B$8</f>
        <v>4.9551018508837618E-3</v>
      </c>
      <c r="P6" s="4">
        <f>P4*(1-'Calculations Etc'!$B$8)+P2*'Calculations Etc'!$B$8</f>
        <v>5.0496610373731345E-3</v>
      </c>
      <c r="Q6" s="4">
        <f>Q4*(1-'Calculations Etc'!$B$8)+Q2*'Calculations Etc'!$B$8</f>
        <v>5.1442202238625081E-3</v>
      </c>
      <c r="R6" s="4">
        <f>R4*(1-'Calculations Etc'!$B$8)+R2*'Calculations Etc'!$B$8</f>
        <v>5.2387794103518808E-3</v>
      </c>
      <c r="S6" s="4">
        <f>S4*(1-'Calculations Etc'!$B$8)+S2*'Calculations Etc'!$B$8</f>
        <v>5.3333385968412535E-3</v>
      </c>
      <c r="T6" s="4">
        <f>T4*(1-'Calculations Etc'!$B$8)+T2*'Calculations Etc'!$B$8</f>
        <v>5.427897783330627E-3</v>
      </c>
      <c r="U6" s="4">
        <f>U4*(1-'Calculations Etc'!$B$8)+U2*'Calculations Etc'!$B$8</f>
        <v>5.5224569698199997E-3</v>
      </c>
      <c r="V6" s="4">
        <f>V4*(1-'Calculations Etc'!$B$8)+V2*'Calculations Etc'!$B$8</f>
        <v>5.6170161563093724E-3</v>
      </c>
      <c r="W6" s="4">
        <f>W4*(1-'Calculations Etc'!$B$8)+W2*'Calculations Etc'!$B$8</f>
        <v>5.7115753427987468E-3</v>
      </c>
      <c r="X6" s="4">
        <f>X4*(1-'Calculations Etc'!$B$8)+X2*'Calculations Etc'!$B$8</f>
        <v>5.8061345292881187E-3</v>
      </c>
      <c r="Y6" s="4">
        <f>Y4*(1-'Calculations Etc'!$B$8)+Y2*'Calculations Etc'!$B$8</f>
        <v>5.9006937157774922E-3</v>
      </c>
      <c r="Z6" s="4">
        <f>Z4*(1-'Calculations Etc'!$B$8)+Z2*'Calculations Etc'!$B$8</f>
        <v>5.9952529022668658E-3</v>
      </c>
      <c r="AA6" s="4">
        <f>AA4*(1-'Calculations Etc'!$B$8)+AA2*'Calculations Etc'!$B$8</f>
        <v>6.0898120887562385E-3</v>
      </c>
      <c r="AB6" s="4">
        <f>AB4*(1-'Calculations Etc'!$B$8)+AB2*'Calculations Etc'!$B$8</f>
        <v>6.1843712752456112E-3</v>
      </c>
      <c r="AC6" s="4">
        <f>AC4*(1-'Calculations Etc'!$B$8)+AC2*'Calculations Etc'!$B$8</f>
        <v>6.2789304617349847E-3</v>
      </c>
      <c r="AD6" s="4">
        <f>AD4*(1-'Calculations Etc'!$B$8)+AD2*'Calculations Etc'!$B$8</f>
        <v>6.3734896482243583E-3</v>
      </c>
      <c r="AE6" s="4">
        <f>AE4*(1-'Calculations Etc'!$B$8)+AE2*'Calculations Etc'!$B$8</f>
        <v>6.4680488347137301E-3</v>
      </c>
      <c r="AF6" s="4">
        <f>AF4*(1-'Calculations Etc'!$B$8)+AF2*'Calculations Etc'!$B$8</f>
        <v>6.5626080212031045E-3</v>
      </c>
      <c r="AG6" s="4">
        <f>AG4*(1-'Calculations Etc'!$B$8)+AG2*'Calculations Etc'!$B$8</f>
        <v>6.6571672076924764E-3</v>
      </c>
      <c r="AH6" s="4">
        <f>AH4*(1-'Calculations Etc'!$B$8)+AH2*'Calculations Etc'!$B$8</f>
        <v>6.7517263941818499E-3</v>
      </c>
      <c r="AI6" s="4">
        <f>AI4*(1-'Calculations Etc'!$B$8)+AI2*'Calculations Etc'!$B$8</f>
        <v>6.8462855806712217E-3</v>
      </c>
      <c r="AJ6" s="4">
        <f>AJ4*(1-'Calculations Etc'!$B$8)+AJ2*'Calculations Etc'!$B$8</f>
        <v>6.9408447671605962E-3</v>
      </c>
      <c r="AK6" s="4">
        <f>AK4*(1-'Calculations Etc'!$B$8)+AK2*'Calculations Etc'!$B$8</f>
        <v>7.0354039536499689E-3</v>
      </c>
    </row>
    <row r="7" spans="1:37">
      <c r="A7" t="s">
        <v>60</v>
      </c>
      <c r="B7" s="4">
        <f>B5*'Calculations Etc'!$B$19</f>
        <v>1.3683015003273203E-3</v>
      </c>
      <c r="C7" s="4">
        <f>C5*'Calculations Etc'!$B$19</f>
        <v>1.3683015003273203E-3</v>
      </c>
      <c r="D7" s="4">
        <f>D5*'Calculations Etc'!$B$19</f>
        <v>1.3683015003273203E-3</v>
      </c>
      <c r="E7" s="4">
        <f>E5*'Calculations Etc'!$B$19</f>
        <v>1.3683015003273203E-3</v>
      </c>
      <c r="F7" s="4">
        <f>F5*'Calculations Etc'!$B$19</f>
        <v>1.3683015003273203E-3</v>
      </c>
      <c r="G7" s="4">
        <f>G5*'Calculations Etc'!$B$19</f>
        <v>1.3683015003273203E-3</v>
      </c>
      <c r="H7" s="4">
        <f>H5*'Calculations Etc'!$B$19</f>
        <v>1.3683015003273203E-3</v>
      </c>
      <c r="I7" s="4">
        <f>I5*'Calculations Etc'!$B$19</f>
        <v>1.3683015003273203E-3</v>
      </c>
      <c r="J7" s="4">
        <f>J5*'Calculations Etc'!$B$19</f>
        <v>1.3683015003273203E-3</v>
      </c>
      <c r="K7" s="4">
        <f>K5*'Calculations Etc'!$B$19</f>
        <v>1.3683015003273203E-3</v>
      </c>
      <c r="L7" s="4">
        <f>L5*'Calculations Etc'!$B$19</f>
        <v>1.3683015003273203E-3</v>
      </c>
      <c r="M7" s="4">
        <f>M5*'Calculations Etc'!$B$19</f>
        <v>1.3683015003273203E-3</v>
      </c>
      <c r="N7" s="4">
        <f>N5*'Calculations Etc'!$B$19</f>
        <v>1.3683015003273203E-3</v>
      </c>
      <c r="O7" s="4">
        <f>O5*'Calculations Etc'!$B$19</f>
        <v>1.3683015003273203E-3</v>
      </c>
      <c r="P7" s="4">
        <f>P5*'Calculations Etc'!$B$19</f>
        <v>1.3683015003273203E-3</v>
      </c>
      <c r="Q7" s="4">
        <f>Q5*'Calculations Etc'!$B$19</f>
        <v>1.3683015003273203E-3</v>
      </c>
      <c r="R7" s="4">
        <f>R5*'Calculations Etc'!$B$19</f>
        <v>1.3683015003273203E-3</v>
      </c>
      <c r="S7" s="4">
        <f>S5*'Calculations Etc'!$B$19</f>
        <v>1.3683015003273203E-3</v>
      </c>
      <c r="T7" s="4">
        <f>T5*'Calculations Etc'!$B$19</f>
        <v>1.3683015003273203E-3</v>
      </c>
      <c r="U7" s="4">
        <f>U5*'Calculations Etc'!$B$19</f>
        <v>1.3683015003273203E-3</v>
      </c>
      <c r="V7" s="4">
        <f>V5*'Calculations Etc'!$B$19</f>
        <v>1.3683015003273203E-3</v>
      </c>
      <c r="W7" s="4">
        <f>W5*'Calculations Etc'!$B$19</f>
        <v>1.3683015003273203E-3</v>
      </c>
      <c r="X7" s="4">
        <f>X5*'Calculations Etc'!$B$19</f>
        <v>1.3683015003273203E-3</v>
      </c>
      <c r="Y7" s="4">
        <f>Y5*'Calculations Etc'!$B$19</f>
        <v>1.3683015003273203E-3</v>
      </c>
      <c r="Z7" s="4">
        <f>Z5*'Calculations Etc'!$B$19</f>
        <v>1.3683015003273203E-3</v>
      </c>
      <c r="AA7" s="4">
        <f>AA5*'Calculations Etc'!$B$19</f>
        <v>1.3683015003273203E-3</v>
      </c>
      <c r="AB7" s="4">
        <f>AB5*'Calculations Etc'!$B$19</f>
        <v>1.3683015003273203E-3</v>
      </c>
      <c r="AC7" s="4">
        <f>AC5*'Calculations Etc'!$B$19</f>
        <v>1.3683015003273203E-3</v>
      </c>
      <c r="AD7" s="4">
        <f>AD5*'Calculations Etc'!$B$19</f>
        <v>1.3683015003273203E-3</v>
      </c>
      <c r="AE7" s="4">
        <f>AE5*'Calculations Etc'!$B$19</f>
        <v>1.3683015003273203E-3</v>
      </c>
      <c r="AF7" s="4">
        <f>AF5*'Calculations Etc'!$B$19</f>
        <v>1.3683015003273203E-3</v>
      </c>
      <c r="AG7" s="4">
        <f>AG5*'Calculations Etc'!$B$19</f>
        <v>1.3683015003273203E-3</v>
      </c>
      <c r="AH7" s="4">
        <f>AH5*'Calculations Etc'!$B$19</f>
        <v>1.3683015003273203E-3</v>
      </c>
      <c r="AI7" s="4">
        <f>AI5*'Calculations Etc'!$B$19</f>
        <v>1.3683015003273203E-3</v>
      </c>
      <c r="AJ7" s="4">
        <f>AJ5*'Calculations Etc'!$B$19</f>
        <v>1.3683015003273203E-3</v>
      </c>
      <c r="AK7" s="4">
        <f>AK5*'Calculations Etc'!$B$19</f>
        <v>1.3683015003273203E-3</v>
      </c>
    </row>
    <row r="8" spans="1:37">
      <c r="A8" t="s">
        <v>61</v>
      </c>
      <c r="B8" s="4">
        <f>B5*'Calculations Etc'!$B$14</f>
        <v>4.4138758075074848E-3</v>
      </c>
      <c r="C8" s="4">
        <f>C5*'Calculations Etc'!$B$14</f>
        <v>4.4138758075074848E-3</v>
      </c>
      <c r="D8" s="4">
        <f>D5*'Calculations Etc'!$B$14</f>
        <v>4.4138758075074848E-3</v>
      </c>
      <c r="E8" s="4">
        <f>E5*'Calculations Etc'!$B$14</f>
        <v>4.4138758075074848E-3</v>
      </c>
      <c r="F8" s="4">
        <f>F5*'Calculations Etc'!$B$14</f>
        <v>4.4138758075074848E-3</v>
      </c>
      <c r="G8" s="4">
        <f>G5*'Calculations Etc'!$B$14</f>
        <v>4.4138758075074848E-3</v>
      </c>
      <c r="H8" s="4">
        <f>H5*'Calculations Etc'!$B$14</f>
        <v>4.4138758075074848E-3</v>
      </c>
      <c r="I8" s="4">
        <f>I5*'Calculations Etc'!$B$14</f>
        <v>4.4138758075074848E-3</v>
      </c>
      <c r="J8" s="4">
        <f>J5*'Calculations Etc'!$B$14</f>
        <v>4.4138758075074848E-3</v>
      </c>
      <c r="K8" s="4">
        <f>K5*'Calculations Etc'!$B$14</f>
        <v>4.4138758075074848E-3</v>
      </c>
      <c r="L8" s="4">
        <f>L5*'Calculations Etc'!$B$14</f>
        <v>4.4138758075074848E-3</v>
      </c>
      <c r="M8" s="4">
        <f>M5*'Calculations Etc'!$B$14</f>
        <v>4.4138758075074848E-3</v>
      </c>
      <c r="N8" s="4">
        <f>N5*'Calculations Etc'!$B$14</f>
        <v>4.4138758075074848E-3</v>
      </c>
      <c r="O8" s="4">
        <f>O5*'Calculations Etc'!$B$14</f>
        <v>4.4138758075074848E-3</v>
      </c>
      <c r="P8" s="4">
        <f>P5*'Calculations Etc'!$B$14</f>
        <v>4.4138758075074848E-3</v>
      </c>
      <c r="Q8" s="4">
        <f>Q5*'Calculations Etc'!$B$14</f>
        <v>4.4138758075074848E-3</v>
      </c>
      <c r="R8" s="4">
        <f>R5*'Calculations Etc'!$B$14</f>
        <v>4.4138758075074848E-3</v>
      </c>
      <c r="S8" s="4">
        <f>S5*'Calculations Etc'!$B$14</f>
        <v>4.4138758075074848E-3</v>
      </c>
      <c r="T8" s="4">
        <f>T5*'Calculations Etc'!$B$14</f>
        <v>4.4138758075074848E-3</v>
      </c>
      <c r="U8" s="4">
        <f>U5*'Calculations Etc'!$B$14</f>
        <v>4.4138758075074848E-3</v>
      </c>
      <c r="V8" s="4">
        <f>V5*'Calculations Etc'!$B$14</f>
        <v>4.4138758075074848E-3</v>
      </c>
      <c r="W8" s="4">
        <f>W5*'Calculations Etc'!$B$14</f>
        <v>4.4138758075074848E-3</v>
      </c>
      <c r="X8" s="4">
        <f>X5*'Calculations Etc'!$B$14</f>
        <v>4.4138758075074848E-3</v>
      </c>
      <c r="Y8" s="4">
        <f>Y5*'Calculations Etc'!$B$14</f>
        <v>4.4138758075074848E-3</v>
      </c>
      <c r="Z8" s="4">
        <f>Z5*'Calculations Etc'!$B$14</f>
        <v>4.4138758075074848E-3</v>
      </c>
      <c r="AA8" s="4">
        <f>AA5*'Calculations Etc'!$B$14</f>
        <v>4.4138758075074848E-3</v>
      </c>
      <c r="AB8" s="4">
        <f>AB5*'Calculations Etc'!$B$14</f>
        <v>4.4138758075074848E-3</v>
      </c>
      <c r="AC8" s="4">
        <f>AC5*'Calculations Etc'!$B$14</f>
        <v>4.4138758075074848E-3</v>
      </c>
      <c r="AD8" s="4">
        <f>AD5*'Calculations Etc'!$B$14</f>
        <v>4.4138758075074848E-3</v>
      </c>
      <c r="AE8" s="4">
        <f>AE5*'Calculations Etc'!$B$14</f>
        <v>4.4138758075074848E-3</v>
      </c>
      <c r="AF8" s="4">
        <f>AF5*'Calculations Etc'!$B$14</f>
        <v>4.4138758075074848E-3</v>
      </c>
      <c r="AG8" s="4">
        <f>AG5*'Calculations Etc'!$B$14</f>
        <v>4.4138758075074848E-3</v>
      </c>
      <c r="AH8" s="4">
        <f>AH5*'Calculations Etc'!$B$14</f>
        <v>4.4138758075074848E-3</v>
      </c>
      <c r="AI8" s="4">
        <f>AI5*'Calculations Etc'!$B$14</f>
        <v>4.4138758075074848E-3</v>
      </c>
      <c r="AJ8" s="4">
        <f>AJ5*'Calculations Etc'!$B$14</f>
        <v>4.4138758075074848E-3</v>
      </c>
      <c r="AK8" s="4">
        <f>AK5*'Calculations Etc'!$B$14</f>
        <v>4.4138758075074848E-3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K8"/>
  <sheetViews>
    <sheetView workbookViewId="0"/>
  </sheetViews>
  <sheetFormatPr defaultRowHeight="14.25"/>
  <cols>
    <col min="1" max="1" width="31.1328125" customWidth="1"/>
    <col min="2" max="2" width="12.1328125" customWidth="1"/>
    <col min="3" max="3" width="13.2656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4">
        <f>B$4/(1-'Calculations Etc'!$B$4)</f>
        <v>1.4867877827573722E-3</v>
      </c>
      <c r="C2" s="4">
        <f>C$4/(1-'Calculations Etc'!$B$4)</f>
        <v>1.5016556605849461E-3</v>
      </c>
      <c r="D2" s="4">
        <f>D$4/(1-'Calculations Etc'!$B$4)</f>
        <v>1.5166722171907955E-3</v>
      </c>
      <c r="E2" s="4">
        <f>$D2+$D2*(E$1-$D$1)/($AK$1-$D$1)</f>
        <v>1.5626319813480923E-3</v>
      </c>
      <c r="F2" s="4">
        <f t="shared" ref="F2:AK2" si="0">$D2+$D2*(F$1-$D$1)/($AK$1-$D$1)</f>
        <v>1.6085917455053891E-3</v>
      </c>
      <c r="G2" s="4">
        <f t="shared" si="0"/>
        <v>1.654551509662686E-3</v>
      </c>
      <c r="H2" s="4">
        <f t="shared" si="0"/>
        <v>1.7005112738199828E-3</v>
      </c>
      <c r="I2" s="4">
        <f t="shared" si="0"/>
        <v>1.7464710379772796E-3</v>
      </c>
      <c r="J2" s="4">
        <f t="shared" si="0"/>
        <v>1.7924308021345764E-3</v>
      </c>
      <c r="K2" s="4">
        <f t="shared" si="0"/>
        <v>1.8383905662918733E-3</v>
      </c>
      <c r="L2" s="4">
        <f t="shared" si="0"/>
        <v>1.8843503304491701E-3</v>
      </c>
      <c r="M2" s="4">
        <f t="shared" si="0"/>
        <v>1.9303100946064669E-3</v>
      </c>
      <c r="N2" s="4">
        <f t="shared" si="0"/>
        <v>1.9762698587637638E-3</v>
      </c>
      <c r="O2" s="4">
        <f t="shared" si="0"/>
        <v>2.0222296229210606E-3</v>
      </c>
      <c r="P2" s="4">
        <f t="shared" si="0"/>
        <v>2.0681893870783574E-3</v>
      </c>
      <c r="Q2" s="4">
        <f t="shared" si="0"/>
        <v>2.1141491512356543E-3</v>
      </c>
      <c r="R2" s="4">
        <f t="shared" si="0"/>
        <v>2.1601089153929511E-3</v>
      </c>
      <c r="S2" s="4">
        <f t="shared" si="0"/>
        <v>2.2060686795502479E-3</v>
      </c>
      <c r="T2" s="4">
        <f t="shared" si="0"/>
        <v>2.2520284437075448E-3</v>
      </c>
      <c r="U2" s="4">
        <f t="shared" si="0"/>
        <v>2.2979882078648416E-3</v>
      </c>
      <c r="V2" s="4">
        <f t="shared" si="0"/>
        <v>2.3439479720221384E-3</v>
      </c>
      <c r="W2" s="4">
        <f t="shared" si="0"/>
        <v>2.3899077361794353E-3</v>
      </c>
      <c r="X2" s="4">
        <f t="shared" si="0"/>
        <v>2.4358675003367321E-3</v>
      </c>
      <c r="Y2" s="4">
        <f t="shared" si="0"/>
        <v>2.4818272644940289E-3</v>
      </c>
      <c r="Z2" s="4">
        <f t="shared" si="0"/>
        <v>2.5277870286513258E-3</v>
      </c>
      <c r="AA2" s="4">
        <f t="shared" si="0"/>
        <v>2.5737467928086226E-3</v>
      </c>
      <c r="AB2" s="4">
        <f t="shared" si="0"/>
        <v>2.6197065569659194E-3</v>
      </c>
      <c r="AC2" s="4">
        <f t="shared" si="0"/>
        <v>2.6656663211232163E-3</v>
      </c>
      <c r="AD2" s="4">
        <f t="shared" si="0"/>
        <v>2.7116260852805131E-3</v>
      </c>
      <c r="AE2" s="4">
        <f t="shared" si="0"/>
        <v>2.7575858494378099E-3</v>
      </c>
      <c r="AF2" s="4">
        <f t="shared" si="0"/>
        <v>2.8035456135951068E-3</v>
      </c>
      <c r="AG2" s="4">
        <f t="shared" si="0"/>
        <v>2.8495053777524036E-3</v>
      </c>
      <c r="AH2" s="4">
        <f t="shared" si="0"/>
        <v>2.8954651419097004E-3</v>
      </c>
      <c r="AI2" s="4">
        <f t="shared" si="0"/>
        <v>2.9414249060669972E-3</v>
      </c>
      <c r="AJ2" s="4">
        <f t="shared" si="0"/>
        <v>2.9873846702242941E-3</v>
      </c>
      <c r="AK2" s="4">
        <f t="shared" si="0"/>
        <v>3.0333444343815909E-3</v>
      </c>
    </row>
    <row r="3" spans="1:37">
      <c r="A3" t="s">
        <v>4</v>
      </c>
      <c r="B3" s="4">
        <f t="shared" ref="B3:C4" si="1">B$5</f>
        <v>4.6267294723733541E-4</v>
      </c>
      <c r="C3" s="4">
        <f t="shared" si="1"/>
        <v>4.6729967670970879E-4</v>
      </c>
      <c r="D3" s="4">
        <f>D$5</f>
        <v>4.7197267347680587E-4</v>
      </c>
      <c r="E3" s="4">
        <f t="shared" ref="E3:AK4" si="2">E$5</f>
        <v>4.7669240021157392E-4</v>
      </c>
      <c r="F3" s="4">
        <f t="shared" si="2"/>
        <v>4.8145932421368964E-4</v>
      </c>
      <c r="G3" s="4">
        <f t="shared" si="2"/>
        <v>4.8627391745582654E-4</v>
      </c>
      <c r="H3" s="4">
        <f t="shared" si="2"/>
        <v>4.9113665663038481E-4</v>
      </c>
      <c r="I3" s="4">
        <f t="shared" si="2"/>
        <v>4.9604802319668862E-4</v>
      </c>
      <c r="J3" s="4">
        <f t="shared" si="2"/>
        <v>5.0100850342865548E-4</v>
      </c>
      <c r="K3" s="4">
        <f t="shared" si="2"/>
        <v>5.0601858846294201E-4</v>
      </c>
      <c r="L3" s="4">
        <f t="shared" si="2"/>
        <v>5.110787743475714E-4</v>
      </c>
      <c r="M3" s="4">
        <f t="shared" si="2"/>
        <v>5.1618956209104712E-4</v>
      </c>
      <c r="N3" s="4">
        <f t="shared" si="2"/>
        <v>5.2135145771195761E-4</v>
      </c>
      <c r="O3" s="4">
        <f t="shared" si="2"/>
        <v>5.2656497228907714E-4</v>
      </c>
      <c r="P3" s="4">
        <f t="shared" si="2"/>
        <v>5.3183062201196793E-4</v>
      </c>
      <c r="Q3" s="4">
        <f t="shared" si="2"/>
        <v>5.3714892823208764E-4</v>
      </c>
      <c r="R3" s="4">
        <f t="shared" si="2"/>
        <v>5.4252041751440857E-4</v>
      </c>
      <c r="S3" s="4">
        <f t="shared" si="2"/>
        <v>5.4794562168955269E-4</v>
      </c>
      <c r="T3" s="4">
        <f t="shared" si="2"/>
        <v>5.5342507790644819E-4</v>
      </c>
      <c r="U3" s="4">
        <f t="shared" si="2"/>
        <v>5.5895932868551266E-4</v>
      </c>
      <c r="V3" s="4">
        <f t="shared" si="2"/>
        <v>5.6454892197236781E-4</v>
      </c>
      <c r="W3" s="4">
        <f t="shared" si="2"/>
        <v>5.7019441119209155E-4</v>
      </c>
      <c r="X3" s="4">
        <f t="shared" si="2"/>
        <v>5.7589635530401245E-4</v>
      </c>
      <c r="Y3" s="4">
        <f t="shared" si="2"/>
        <v>5.8165531885705256E-4</v>
      </c>
      <c r="Z3" s="4">
        <f t="shared" si="2"/>
        <v>5.874718720456231E-4</v>
      </c>
      <c r="AA3" s="4">
        <f t="shared" si="2"/>
        <v>5.9334659076607931E-4</v>
      </c>
      <c r="AB3" s="4">
        <f t="shared" si="2"/>
        <v>5.9928005667374013E-4</v>
      </c>
      <c r="AC3" s="4">
        <f t="shared" si="2"/>
        <v>6.0527285724047751E-4</v>
      </c>
      <c r="AD3" s="4">
        <f t="shared" si="2"/>
        <v>6.1132558581288227E-4</v>
      </c>
      <c r="AE3" s="4">
        <f t="shared" si="2"/>
        <v>6.1743884167101109E-4</v>
      </c>
      <c r="AF3" s="4">
        <f t="shared" si="2"/>
        <v>6.236132300877212E-4</v>
      </c>
      <c r="AG3" s="4">
        <f t="shared" si="2"/>
        <v>6.2984936238859844E-4</v>
      </c>
      <c r="AH3" s="4">
        <f t="shared" si="2"/>
        <v>6.3614785601248441E-4</v>
      </c>
      <c r="AI3" s="4">
        <f t="shared" si="2"/>
        <v>6.4250933457260929E-4</v>
      </c>
      <c r="AJ3" s="4">
        <f t="shared" si="2"/>
        <v>6.4893442791833541E-4</v>
      </c>
      <c r="AK3" s="4">
        <f t="shared" si="2"/>
        <v>6.5542377219751874E-4</v>
      </c>
    </row>
    <row r="4" spans="1:37">
      <c r="A4" t="s">
        <v>5</v>
      </c>
      <c r="B4" s="4">
        <f t="shared" si="1"/>
        <v>4.6267294723733541E-4</v>
      </c>
      <c r="C4" s="4">
        <f t="shared" si="1"/>
        <v>4.6729967670970879E-4</v>
      </c>
      <c r="D4" s="4">
        <f>D$5</f>
        <v>4.7197267347680587E-4</v>
      </c>
      <c r="E4" s="4">
        <f t="shared" si="2"/>
        <v>4.7669240021157392E-4</v>
      </c>
      <c r="F4" s="4">
        <f t="shared" si="2"/>
        <v>4.8145932421368964E-4</v>
      </c>
      <c r="G4" s="4">
        <f t="shared" si="2"/>
        <v>4.8627391745582654E-4</v>
      </c>
      <c r="H4" s="4">
        <f t="shared" si="2"/>
        <v>4.9113665663038481E-4</v>
      </c>
      <c r="I4" s="4">
        <f t="shared" si="2"/>
        <v>4.9604802319668862E-4</v>
      </c>
      <c r="J4" s="4">
        <f t="shared" si="2"/>
        <v>5.0100850342865548E-4</v>
      </c>
      <c r="K4" s="4">
        <f t="shared" si="2"/>
        <v>5.0601858846294201E-4</v>
      </c>
      <c r="L4" s="4">
        <f t="shared" si="2"/>
        <v>5.110787743475714E-4</v>
      </c>
      <c r="M4" s="4">
        <f t="shared" si="2"/>
        <v>5.1618956209104712E-4</v>
      </c>
      <c r="N4" s="4">
        <f t="shared" si="2"/>
        <v>5.2135145771195761E-4</v>
      </c>
      <c r="O4" s="4">
        <f t="shared" si="2"/>
        <v>5.2656497228907714E-4</v>
      </c>
      <c r="P4" s="4">
        <f t="shared" si="2"/>
        <v>5.3183062201196793E-4</v>
      </c>
      <c r="Q4" s="4">
        <f t="shared" si="2"/>
        <v>5.3714892823208764E-4</v>
      </c>
      <c r="R4" s="4">
        <f t="shared" si="2"/>
        <v>5.4252041751440857E-4</v>
      </c>
      <c r="S4" s="4">
        <f t="shared" si="2"/>
        <v>5.4794562168955269E-4</v>
      </c>
      <c r="T4" s="4">
        <f t="shared" si="2"/>
        <v>5.5342507790644819E-4</v>
      </c>
      <c r="U4" s="4">
        <f t="shared" si="2"/>
        <v>5.5895932868551266E-4</v>
      </c>
      <c r="V4" s="4">
        <f t="shared" si="2"/>
        <v>5.6454892197236781E-4</v>
      </c>
      <c r="W4" s="4">
        <f t="shared" si="2"/>
        <v>5.7019441119209155E-4</v>
      </c>
      <c r="X4" s="4">
        <f t="shared" si="2"/>
        <v>5.7589635530401245E-4</v>
      </c>
      <c r="Y4" s="4">
        <f t="shared" si="2"/>
        <v>5.8165531885705256E-4</v>
      </c>
      <c r="Z4" s="4">
        <f t="shared" si="2"/>
        <v>5.874718720456231E-4</v>
      </c>
      <c r="AA4" s="4">
        <f t="shared" si="2"/>
        <v>5.9334659076607931E-4</v>
      </c>
      <c r="AB4" s="4">
        <f t="shared" si="2"/>
        <v>5.9928005667374013E-4</v>
      </c>
      <c r="AC4" s="4">
        <f t="shared" si="2"/>
        <v>6.0527285724047751E-4</v>
      </c>
      <c r="AD4" s="4">
        <f t="shared" si="2"/>
        <v>6.1132558581288227E-4</v>
      </c>
      <c r="AE4" s="4">
        <f t="shared" si="2"/>
        <v>6.1743884167101109E-4</v>
      </c>
      <c r="AF4" s="4">
        <f t="shared" si="2"/>
        <v>6.236132300877212E-4</v>
      </c>
      <c r="AG4" s="4">
        <f t="shared" si="2"/>
        <v>6.2984936238859844E-4</v>
      </c>
      <c r="AH4" s="4">
        <f t="shared" si="2"/>
        <v>6.3614785601248441E-4</v>
      </c>
      <c r="AI4" s="4">
        <f t="shared" si="2"/>
        <v>6.4250933457260929E-4</v>
      </c>
      <c r="AJ4" s="4">
        <f t="shared" si="2"/>
        <v>6.4893442791833541E-4</v>
      </c>
      <c r="AK4" s="4">
        <f t="shared" si="2"/>
        <v>6.5542377219751874E-4</v>
      </c>
    </row>
    <row r="5" spans="1:37">
      <c r="A5" t="s">
        <v>6</v>
      </c>
      <c r="B5" s="18">
        <f>'HDV-freight'!$B$17</f>
        <v>4.6267294723733541E-4</v>
      </c>
      <c r="C5" s="4">
        <f>B5*1.01</f>
        <v>4.6729967670970879E-4</v>
      </c>
      <c r="D5" s="4">
        <f t="shared" ref="D5:AK5" si="3">C5*1.01</f>
        <v>4.7197267347680587E-4</v>
      </c>
      <c r="E5" s="4">
        <f t="shared" si="3"/>
        <v>4.7669240021157392E-4</v>
      </c>
      <c r="F5" s="4">
        <f t="shared" si="3"/>
        <v>4.8145932421368964E-4</v>
      </c>
      <c r="G5" s="4">
        <f t="shared" si="3"/>
        <v>4.8627391745582654E-4</v>
      </c>
      <c r="H5" s="4">
        <f t="shared" si="3"/>
        <v>4.9113665663038481E-4</v>
      </c>
      <c r="I5" s="4">
        <f t="shared" si="3"/>
        <v>4.9604802319668862E-4</v>
      </c>
      <c r="J5" s="4">
        <f t="shared" si="3"/>
        <v>5.0100850342865548E-4</v>
      </c>
      <c r="K5" s="4">
        <f t="shared" si="3"/>
        <v>5.0601858846294201E-4</v>
      </c>
      <c r="L5" s="4">
        <f t="shared" si="3"/>
        <v>5.110787743475714E-4</v>
      </c>
      <c r="M5" s="4">
        <f t="shared" si="3"/>
        <v>5.1618956209104712E-4</v>
      </c>
      <c r="N5" s="4">
        <f t="shared" si="3"/>
        <v>5.2135145771195761E-4</v>
      </c>
      <c r="O5" s="4">
        <f t="shared" si="3"/>
        <v>5.2656497228907714E-4</v>
      </c>
      <c r="P5" s="4">
        <f t="shared" si="3"/>
        <v>5.3183062201196793E-4</v>
      </c>
      <c r="Q5" s="4">
        <f t="shared" si="3"/>
        <v>5.3714892823208764E-4</v>
      </c>
      <c r="R5" s="4">
        <f t="shared" si="3"/>
        <v>5.4252041751440857E-4</v>
      </c>
      <c r="S5" s="4">
        <f t="shared" si="3"/>
        <v>5.4794562168955269E-4</v>
      </c>
      <c r="T5" s="4">
        <f t="shared" si="3"/>
        <v>5.5342507790644819E-4</v>
      </c>
      <c r="U5" s="4">
        <f t="shared" si="3"/>
        <v>5.5895932868551266E-4</v>
      </c>
      <c r="V5" s="4">
        <f t="shared" si="3"/>
        <v>5.6454892197236781E-4</v>
      </c>
      <c r="W5" s="4">
        <f t="shared" si="3"/>
        <v>5.7019441119209155E-4</v>
      </c>
      <c r="X5" s="4">
        <f t="shared" si="3"/>
        <v>5.7589635530401245E-4</v>
      </c>
      <c r="Y5" s="4">
        <f t="shared" si="3"/>
        <v>5.8165531885705256E-4</v>
      </c>
      <c r="Z5" s="4">
        <f t="shared" si="3"/>
        <v>5.874718720456231E-4</v>
      </c>
      <c r="AA5" s="4">
        <f t="shared" si="3"/>
        <v>5.9334659076607931E-4</v>
      </c>
      <c r="AB5" s="4">
        <f t="shared" si="3"/>
        <v>5.9928005667374013E-4</v>
      </c>
      <c r="AC5" s="4">
        <f t="shared" si="3"/>
        <v>6.0527285724047751E-4</v>
      </c>
      <c r="AD5" s="4">
        <f t="shared" si="3"/>
        <v>6.1132558581288227E-4</v>
      </c>
      <c r="AE5" s="4">
        <f t="shared" si="3"/>
        <v>6.1743884167101109E-4</v>
      </c>
      <c r="AF5" s="4">
        <f t="shared" si="3"/>
        <v>6.236132300877212E-4</v>
      </c>
      <c r="AG5" s="4">
        <f t="shared" si="3"/>
        <v>6.2984936238859844E-4</v>
      </c>
      <c r="AH5" s="4">
        <f t="shared" si="3"/>
        <v>6.3614785601248441E-4</v>
      </c>
      <c r="AI5" s="4">
        <f t="shared" si="3"/>
        <v>6.4250933457260929E-4</v>
      </c>
      <c r="AJ5" s="4">
        <f t="shared" si="3"/>
        <v>6.4893442791833541E-4</v>
      </c>
      <c r="AK5" s="4">
        <f t="shared" si="3"/>
        <v>6.5542377219751874E-4</v>
      </c>
    </row>
    <row r="6" spans="1:37">
      <c r="A6" t="s">
        <v>7</v>
      </c>
      <c r="B6" s="4">
        <f>B4*(1-'Calculations Etc'!$B$8)+B2*'Calculations Etc'!$B$8</f>
        <v>1.0259361067733556E-3</v>
      </c>
      <c r="C6" s="4">
        <f>C4*(1-'Calculations Etc'!$B$8)+C2*'Calculations Etc'!$B$8</f>
        <v>1.0361954678410894E-3</v>
      </c>
      <c r="D6" s="4">
        <f>D4*(1-'Calculations Etc'!$B$8)+D2*'Calculations Etc'!$B$8</f>
        <v>1.0465574225195001E-3</v>
      </c>
      <c r="E6" s="4">
        <f>E4*(1-'Calculations Etc'!$B$8)+E2*'Calculations Etc'!$B$8</f>
        <v>1.073959169836659E-3</v>
      </c>
      <c r="F6" s="4">
        <f>F4*(1-'Calculations Etc'!$B$8)+F2*'Calculations Etc'!$B$8</f>
        <v>1.1013821559241244E-3</v>
      </c>
      <c r="G6" s="4">
        <f>G4*(1-'Calculations Etc'!$B$8)+G2*'Calculations Etc'!$B$8</f>
        <v>1.1288265931695993E-3</v>
      </c>
      <c r="H6" s="4">
        <f>H4*(1-'Calculations Etc'!$B$8)+H2*'Calculations Etc'!$B$8</f>
        <v>1.1562926960846638E-3</v>
      </c>
      <c r="I6" s="4">
        <f>I4*(1-'Calculations Etc'!$B$8)+I2*'Calculations Etc'!$B$8</f>
        <v>1.1837806813260138E-3</v>
      </c>
      <c r="J6" s="4">
        <f>J4*(1-'Calculations Etc'!$B$8)+J2*'Calculations Etc'!$B$8</f>
        <v>1.211290767716912E-3</v>
      </c>
      <c r="K6" s="4">
        <f>K4*(1-'Calculations Etc'!$B$8)+K2*'Calculations Etc'!$B$8</f>
        <v>1.2388231762688541E-3</v>
      </c>
      <c r="L6" s="4">
        <f>L4*(1-'Calculations Etc'!$B$8)+L2*'Calculations Etc'!$B$8</f>
        <v>1.2663781302034507E-3</v>
      </c>
      <c r="M6" s="4">
        <f>M4*(1-'Calculations Etc'!$B$8)+M2*'Calculations Etc'!$B$8</f>
        <v>1.2939558549745281E-3</v>
      </c>
      <c r="N6" s="4">
        <f>N4*(1-'Calculations Etc'!$B$8)+N2*'Calculations Etc'!$B$8</f>
        <v>1.3215565782904509E-3</v>
      </c>
      <c r="O6" s="4">
        <f>O4*(1-'Calculations Etc'!$B$8)+O2*'Calculations Etc'!$B$8</f>
        <v>1.3491805301366682E-3</v>
      </c>
      <c r="P6" s="4">
        <f>P4*(1-'Calculations Etc'!$B$8)+P2*'Calculations Etc'!$B$8</f>
        <v>1.3768279427984823E-3</v>
      </c>
      <c r="Q6" s="4">
        <f>Q4*(1-'Calculations Etc'!$B$8)+Q2*'Calculations Etc'!$B$8</f>
        <v>1.4044990508840494E-3</v>
      </c>
      <c r="R6" s="4">
        <f>R4*(1-'Calculations Etc'!$B$8)+R2*'Calculations Etc'!$B$8</f>
        <v>1.4321940913476071E-3</v>
      </c>
      <c r="S6" s="4">
        <f>S4*(1-'Calculations Etc'!$B$8)+S2*'Calculations Etc'!$B$8</f>
        <v>1.4599133035129352E-3</v>
      </c>
      <c r="T6" s="4">
        <f>T4*(1-'Calculations Etc'!$B$8)+T2*'Calculations Etc'!$B$8</f>
        <v>1.4876569290970514E-3</v>
      </c>
      <c r="U6" s="4">
        <f>U4*(1-'Calculations Etc'!$B$8)+U2*'Calculations Etc'!$B$8</f>
        <v>1.5154252122341436E-3</v>
      </c>
      <c r="V6" s="4">
        <f>V4*(1-'Calculations Etc'!$B$8)+V2*'Calculations Etc'!$B$8</f>
        <v>1.5432183994997417E-3</v>
      </c>
      <c r="W6" s="4">
        <f>W4*(1-'Calculations Etc'!$B$8)+W2*'Calculations Etc'!$B$8</f>
        <v>1.5710367399351306E-3</v>
      </c>
      <c r="X6" s="4">
        <f>X4*(1-'Calculations Etc'!$B$8)+X2*'Calculations Etc'!$B$8</f>
        <v>1.5988804850720082E-3</v>
      </c>
      <c r="Y6" s="4">
        <f>Y4*(1-'Calculations Etc'!$B$8)+Y2*'Calculations Etc'!$B$8</f>
        <v>1.6267498889573897E-3</v>
      </c>
      <c r="Z6" s="4">
        <f>Z4*(1-'Calculations Etc'!$B$8)+Z2*'Calculations Etc'!$B$8</f>
        <v>1.6546452081787595E-3</v>
      </c>
      <c r="AA6" s="4">
        <f>AA4*(1-'Calculations Etc'!$B$8)+AA2*'Calculations Etc'!$B$8</f>
        <v>1.6825667018894781E-3</v>
      </c>
      <c r="AB6" s="4">
        <f>AB4*(1-'Calculations Etc'!$B$8)+AB2*'Calculations Etc'!$B$8</f>
        <v>1.7105146318344389E-3</v>
      </c>
      <c r="AC6" s="4">
        <f>AC4*(1-'Calculations Etc'!$B$8)+AC2*'Calculations Etc'!$B$8</f>
        <v>1.738489262375984E-3</v>
      </c>
      <c r="AD6" s="4">
        <f>AD4*(1-'Calculations Etc'!$B$8)+AD2*'Calculations Etc'!$B$8</f>
        <v>1.7664908605200791E-3</v>
      </c>
      <c r="AE6" s="4">
        <f>AE4*(1-'Calculations Etc'!$B$8)+AE2*'Calculations Etc'!$B$8</f>
        <v>1.7945196959427505E-3</v>
      </c>
      <c r="AF6" s="4">
        <f>AF4*(1-'Calculations Etc'!$B$8)+AF2*'Calculations Etc'!$B$8</f>
        <v>1.8225760410167833E-3</v>
      </c>
      <c r="AG6" s="4">
        <f>AG4*(1-'Calculations Etc'!$B$8)+AG2*'Calculations Etc'!$B$8</f>
        <v>1.8506601708386913E-3</v>
      </c>
      <c r="AH6" s="4">
        <f>AH4*(1-'Calculations Etc'!$B$8)+AH2*'Calculations Etc'!$B$8</f>
        <v>1.8787723632559532E-3</v>
      </c>
      <c r="AI6" s="4">
        <f>AI4*(1-'Calculations Etc'!$B$8)+AI2*'Calculations Etc'!$B$8</f>
        <v>1.9069128988945228E-3</v>
      </c>
      <c r="AJ6" s="4">
        <f>AJ4*(1-'Calculations Etc'!$B$8)+AJ2*'Calculations Etc'!$B$8</f>
        <v>1.9350820611866127E-3</v>
      </c>
      <c r="AK6" s="4">
        <f>AK4*(1-'Calculations Etc'!$B$8)+AK2*'Calculations Etc'!$B$8</f>
        <v>1.9632801363987586E-3</v>
      </c>
    </row>
    <row r="7" spans="1:37">
      <c r="A7" t="s">
        <v>60</v>
      </c>
      <c r="B7" s="4">
        <f>B5*'Calculations Etc'!$B$19</f>
        <v>3.5857153410893494E-4</v>
      </c>
      <c r="C7" s="4">
        <f>C5*'Calculations Etc'!$B$19</f>
        <v>3.6215724945002433E-4</v>
      </c>
      <c r="D7" s="4">
        <f>D5*'Calculations Etc'!$B$19</f>
        <v>3.6577882194452458E-4</v>
      </c>
      <c r="E7" s="4">
        <f>E5*'Calculations Etc'!$B$19</f>
        <v>3.6943661016396981E-4</v>
      </c>
      <c r="F7" s="4">
        <f>F5*'Calculations Etc'!$B$19</f>
        <v>3.7313097626560948E-4</v>
      </c>
      <c r="G7" s="4">
        <f>G5*'Calculations Etc'!$B$19</f>
        <v>3.7686228602826558E-4</v>
      </c>
      <c r="H7" s="4">
        <f>H5*'Calculations Etc'!$B$19</f>
        <v>3.8063090888854826E-4</v>
      </c>
      <c r="I7" s="4">
        <f>I5*'Calculations Etc'!$B$19</f>
        <v>3.8443721797743369E-4</v>
      </c>
      <c r="J7" s="4">
        <f>J5*'Calculations Etc'!$B$19</f>
        <v>3.8828159015720802E-4</v>
      </c>
      <c r="K7" s="4">
        <f>K5*'Calculations Etc'!$B$19</f>
        <v>3.9216440605878005E-4</v>
      </c>
      <c r="L7" s="4">
        <f>L5*'Calculations Etc'!$B$19</f>
        <v>3.9608605011936783E-4</v>
      </c>
      <c r="M7" s="4">
        <f>M5*'Calculations Etc'!$B$19</f>
        <v>4.0004691062056153E-4</v>
      </c>
      <c r="N7" s="4">
        <f>N5*'Calculations Etc'!$B$19</f>
        <v>4.0404737972676716E-4</v>
      </c>
      <c r="O7" s="4">
        <f>O5*'Calculations Etc'!$B$19</f>
        <v>4.0808785352403477E-4</v>
      </c>
      <c r="P7" s="4">
        <f>P5*'Calculations Etc'!$B$19</f>
        <v>4.1216873205927515E-4</v>
      </c>
      <c r="Q7" s="4">
        <f>Q5*'Calculations Etc'!$B$19</f>
        <v>4.1629041937986795E-4</v>
      </c>
      <c r="R7" s="4">
        <f>R5*'Calculations Etc'!$B$19</f>
        <v>4.2045332357366666E-4</v>
      </c>
      <c r="S7" s="4">
        <f>S5*'Calculations Etc'!$B$19</f>
        <v>4.2465785680940337E-4</v>
      </c>
      <c r="T7" s="4">
        <f>T5*'Calculations Etc'!$B$19</f>
        <v>4.2890443537749737E-4</v>
      </c>
      <c r="U7" s="4">
        <f>U5*'Calculations Etc'!$B$19</f>
        <v>4.331934797312723E-4</v>
      </c>
      <c r="V7" s="4">
        <f>V5*'Calculations Etc'!$B$19</f>
        <v>4.3752541452858509E-4</v>
      </c>
      <c r="W7" s="4">
        <f>W5*'Calculations Etc'!$B$19</f>
        <v>4.4190066867387095E-4</v>
      </c>
      <c r="X7" s="4">
        <f>X5*'Calculations Etc'!$B$19</f>
        <v>4.4631967536060965E-4</v>
      </c>
      <c r="Y7" s="4">
        <f>Y5*'Calculations Etc'!$B$19</f>
        <v>4.5078287211421575E-4</v>
      </c>
      <c r="Z7" s="4">
        <f>Z5*'Calculations Etc'!$B$19</f>
        <v>4.5529070083535791E-4</v>
      </c>
      <c r="AA7" s="4">
        <f>AA5*'Calculations Etc'!$B$19</f>
        <v>4.5984360784371149E-4</v>
      </c>
      <c r="AB7" s="4">
        <f>AB5*'Calculations Etc'!$B$19</f>
        <v>4.644420439221486E-4</v>
      </c>
      <c r="AC7" s="4">
        <f>AC5*'Calculations Etc'!$B$19</f>
        <v>4.6908646436137006E-4</v>
      </c>
      <c r="AD7" s="4">
        <f>AD5*'Calculations Etc'!$B$19</f>
        <v>4.7377732900498378E-4</v>
      </c>
      <c r="AE7" s="4">
        <f>AE5*'Calculations Etc'!$B$19</f>
        <v>4.785151022950336E-4</v>
      </c>
      <c r="AF7" s="4">
        <f>AF5*'Calculations Etc'!$B$19</f>
        <v>4.8330025331798392E-4</v>
      </c>
      <c r="AG7" s="4">
        <f>AG5*'Calculations Etc'!$B$19</f>
        <v>4.8813325585116379E-4</v>
      </c>
      <c r="AH7" s="4">
        <f>AH5*'Calculations Etc'!$B$19</f>
        <v>4.9301458840967543E-4</v>
      </c>
      <c r="AI7" s="4">
        <f>AI5*'Calculations Etc'!$B$19</f>
        <v>4.9794473429377222E-4</v>
      </c>
      <c r="AJ7" s="4">
        <f>AJ5*'Calculations Etc'!$B$19</f>
        <v>5.0292418163670998E-4</v>
      </c>
      <c r="AK7" s="4">
        <f>AK5*'Calculations Etc'!$B$19</f>
        <v>5.0795342345307708E-4</v>
      </c>
    </row>
    <row r="8" spans="1:37">
      <c r="A8" t="s">
        <v>61</v>
      </c>
      <c r="B8" s="4">
        <f>B5*'Calculations Etc'!$B$14</f>
        <v>1.1566823680933386E-3</v>
      </c>
      <c r="C8" s="4">
        <f>C5*'Calculations Etc'!$B$14</f>
        <v>1.1682491917742719E-3</v>
      </c>
      <c r="D8" s="4">
        <f>D5*'Calculations Etc'!$B$14</f>
        <v>1.1799316836920146E-3</v>
      </c>
      <c r="E8" s="4">
        <f>E5*'Calculations Etc'!$B$14</f>
        <v>1.1917310005289349E-3</v>
      </c>
      <c r="F8" s="4">
        <f>F5*'Calculations Etc'!$B$14</f>
        <v>1.2036483105342241E-3</v>
      </c>
      <c r="G8" s="4">
        <f>G5*'Calculations Etc'!$B$14</f>
        <v>1.2156847936395663E-3</v>
      </c>
      <c r="H8" s="4">
        <f>H5*'Calculations Etc'!$B$14</f>
        <v>1.227841641575962E-3</v>
      </c>
      <c r="I8" s="4">
        <f>I5*'Calculations Etc'!$B$14</f>
        <v>1.2401200579917216E-3</v>
      </c>
      <c r="J8" s="4">
        <f>J5*'Calculations Etc'!$B$14</f>
        <v>1.2525212585716386E-3</v>
      </c>
      <c r="K8" s="4">
        <f>K5*'Calculations Etc'!$B$14</f>
        <v>1.265046471157355E-3</v>
      </c>
      <c r="L8" s="4">
        <f>L5*'Calculations Etc'!$B$14</f>
        <v>1.2776969358689284E-3</v>
      </c>
      <c r="M8" s="4">
        <f>M5*'Calculations Etc'!$B$14</f>
        <v>1.2904739052276178E-3</v>
      </c>
      <c r="N8" s="4">
        <f>N5*'Calculations Etc'!$B$14</f>
        <v>1.303378644279894E-3</v>
      </c>
      <c r="O8" s="4">
        <f>O5*'Calculations Etc'!$B$14</f>
        <v>1.3164124307226928E-3</v>
      </c>
      <c r="P8" s="4">
        <f>P5*'Calculations Etc'!$B$14</f>
        <v>1.3295765550299199E-3</v>
      </c>
      <c r="Q8" s="4">
        <f>Q5*'Calculations Etc'!$B$14</f>
        <v>1.3428723205802192E-3</v>
      </c>
      <c r="R8" s="4">
        <f>R5*'Calculations Etc'!$B$14</f>
        <v>1.3563010437860215E-3</v>
      </c>
      <c r="S8" s="4">
        <f>S5*'Calculations Etc'!$B$14</f>
        <v>1.3698640542238816E-3</v>
      </c>
      <c r="T8" s="4">
        <f>T5*'Calculations Etc'!$B$14</f>
        <v>1.3835626947661206E-3</v>
      </c>
      <c r="U8" s="4">
        <f>U5*'Calculations Etc'!$B$14</f>
        <v>1.3973983217137817E-3</v>
      </c>
      <c r="V8" s="4">
        <f>V5*'Calculations Etc'!$B$14</f>
        <v>1.4113723049309196E-3</v>
      </c>
      <c r="W8" s="4">
        <f>W5*'Calculations Etc'!$B$14</f>
        <v>1.4254860279802289E-3</v>
      </c>
      <c r="X8" s="4">
        <f>X5*'Calculations Etc'!$B$14</f>
        <v>1.4397408882600312E-3</v>
      </c>
      <c r="Y8" s="4">
        <f>Y5*'Calculations Etc'!$B$14</f>
        <v>1.4541382971426315E-3</v>
      </c>
      <c r="Z8" s="4">
        <f>Z5*'Calculations Etc'!$B$14</f>
        <v>1.4686796801140578E-3</v>
      </c>
      <c r="AA8" s="4">
        <f>AA5*'Calculations Etc'!$B$14</f>
        <v>1.4833664769151982E-3</v>
      </c>
      <c r="AB8" s="4">
        <f>AB5*'Calculations Etc'!$B$14</f>
        <v>1.4982001416843503E-3</v>
      </c>
      <c r="AC8" s="4">
        <f>AC5*'Calculations Etc'!$B$14</f>
        <v>1.5131821431011937E-3</v>
      </c>
      <c r="AD8" s="4">
        <f>AD5*'Calculations Etc'!$B$14</f>
        <v>1.5283139645322057E-3</v>
      </c>
      <c r="AE8" s="4">
        <f>AE5*'Calculations Etc'!$B$14</f>
        <v>1.5435971041775278E-3</v>
      </c>
      <c r="AF8" s="4">
        <f>AF5*'Calculations Etc'!$B$14</f>
        <v>1.559033075219303E-3</v>
      </c>
      <c r="AG8" s="4">
        <f>AG5*'Calculations Etc'!$B$14</f>
        <v>1.574623405971496E-3</v>
      </c>
      <c r="AH8" s="4">
        <f>AH5*'Calculations Etc'!$B$14</f>
        <v>1.5903696400312111E-3</v>
      </c>
      <c r="AI8" s="4">
        <f>AI5*'Calculations Etc'!$B$14</f>
        <v>1.6062733364315233E-3</v>
      </c>
      <c r="AJ8" s="4">
        <f>AJ5*'Calculations Etc'!$B$14</f>
        <v>1.6223360697958386E-3</v>
      </c>
      <c r="AK8" s="4">
        <f>AK5*'Calculations Etc'!$B$14</f>
        <v>1.6385594304937968E-3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0"/>
  <sheetViews>
    <sheetView workbookViewId="0"/>
  </sheetViews>
  <sheetFormatPr defaultRowHeight="14.25"/>
  <cols>
    <col min="1" max="1" width="26.1328125" customWidth="1"/>
    <col min="2" max="2" width="20" customWidth="1"/>
  </cols>
  <sheetData>
    <row r="1" spans="1:2">
      <c r="A1" s="1" t="s">
        <v>2</v>
      </c>
    </row>
    <row r="2" spans="1:2">
      <c r="A2" t="s">
        <v>198</v>
      </c>
    </row>
    <row r="3" spans="1:2">
      <c r="A3" t="s">
        <v>211</v>
      </c>
    </row>
    <row r="4" spans="1:2">
      <c r="A4" t="s">
        <v>212</v>
      </c>
    </row>
    <row r="5" spans="1:2">
      <c r="A5" t="s">
        <v>81</v>
      </c>
    </row>
    <row r="6" spans="1:2">
      <c r="A6" s="1"/>
    </row>
    <row r="7" spans="1:2">
      <c r="A7" t="s">
        <v>120</v>
      </c>
      <c r="B7" s="22" t="s">
        <v>213</v>
      </c>
    </row>
    <row r="10" spans="1:2">
      <c r="A10" s="20" t="s">
        <v>216</v>
      </c>
      <c r="B10" s="21">
        <v>2015</v>
      </c>
    </row>
    <row r="11" spans="1:2">
      <c r="A11" t="s">
        <v>174</v>
      </c>
      <c r="B11" s="13">
        <v>223900.7142857142</v>
      </c>
    </row>
    <row r="12" spans="1:2">
      <c r="A12" t="s">
        <v>324</v>
      </c>
      <c r="B12" s="13">
        <f>'figure 107'!J8</f>
        <v>1892444.1873679156</v>
      </c>
    </row>
    <row r="13" spans="1:2">
      <c r="A13" t="s">
        <v>325</v>
      </c>
      <c r="B13" s="13">
        <f>B12*units_convertor!B17</f>
        <v>499930765.86535704</v>
      </c>
    </row>
    <row r="14" spans="1:2">
      <c r="A14" t="s">
        <v>155</v>
      </c>
      <c r="B14">
        <f>B13*units_convertor!B8</f>
        <v>68716483629725.055</v>
      </c>
    </row>
    <row r="15" spans="1:2">
      <c r="A15" t="s">
        <v>146</v>
      </c>
      <c r="B15" s="29">
        <f>(B11*10^6*units_convertor!A2)/'Ships-freight'!B14</f>
        <v>2.0246293667484216E-3</v>
      </c>
    </row>
    <row r="18" spans="1:2">
      <c r="A18" s="1" t="s">
        <v>178</v>
      </c>
    </row>
    <row r="19" spans="1:2">
      <c r="A19" t="s">
        <v>215</v>
      </c>
      <c r="B19" s="7" t="s">
        <v>132</v>
      </c>
    </row>
    <row r="20" spans="1:2">
      <c r="A20" t="s">
        <v>214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K8"/>
  <sheetViews>
    <sheetView workbookViewId="0"/>
  </sheetViews>
  <sheetFormatPr defaultRowHeight="14.25"/>
  <cols>
    <col min="1" max="1" width="31.1328125" customWidth="1"/>
    <col min="2" max="3" width="19.863281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B$5/(1-'Calculations Etc'!$B$4)</f>
        <v>1.938108277735956E-3</v>
      </c>
      <c r="C2" s="9">
        <f>C$5/(1-'Calculations Etc'!$B$4)</f>
        <v>1.9386183062300969E-3</v>
      </c>
      <c r="D2" s="9">
        <f>D$5/(1-'Calculations Etc'!$B$4)</f>
        <v>1.9391284689422624E-3</v>
      </c>
      <c r="E2" s="9">
        <f>E$5/(1-'Calculations Etc'!$B$4)</f>
        <v>1.9396387659077732E-3</v>
      </c>
      <c r="F2" s="9">
        <f>F$5/(1-'Calculations Etc'!$B$4)</f>
        <v>1.9401491971619592E-3</v>
      </c>
      <c r="G2" s="9">
        <f>G$5/(1-'Calculations Etc'!$B$4)</f>
        <v>1.9406597627401598E-3</v>
      </c>
      <c r="H2" s="9">
        <f>H$5/(1-'Calculations Etc'!$B$4)</f>
        <v>1.9411704626777228E-3</v>
      </c>
      <c r="I2" s="9">
        <f>I$5/(1-'Calculations Etc'!$B$4)</f>
        <v>1.9416812970100062E-3</v>
      </c>
      <c r="J2" s="9">
        <f>J$5/(1-'Calculations Etc'!$B$4)</f>
        <v>1.9421922657723771E-3</v>
      </c>
      <c r="K2" s="9">
        <f>K$5/(1-'Calculations Etc'!$B$4)</f>
        <v>1.9427033690002115E-3</v>
      </c>
      <c r="L2" s="9">
        <f>L$5/(1-'Calculations Etc'!$B$4)</f>
        <v>1.9432146067288954E-3</v>
      </c>
      <c r="M2" s="9">
        <f>M$5/(1-'Calculations Etc'!$B$4)</f>
        <v>1.943725978993824E-3</v>
      </c>
      <c r="N2" s="9">
        <f>N$5/(1-'Calculations Etc'!$B$4)</f>
        <v>1.9442374858304012E-3</v>
      </c>
      <c r="O2" s="9">
        <f>O$5/(1-'Calculations Etc'!$B$4)</f>
        <v>1.9447491272740409E-3</v>
      </c>
      <c r="P2" s="9">
        <f>P$5/(1-'Calculations Etc'!$B$4)</f>
        <v>1.9452609033601652E-3</v>
      </c>
      <c r="Q2" s="9">
        <f>Q$5/(1-'Calculations Etc'!$B$4)</f>
        <v>1.9457728141242074E-3</v>
      </c>
      <c r="R2" s="9">
        <f>R$5/(1-'Calculations Etc'!$B$4)</f>
        <v>1.9462848596016082E-3</v>
      </c>
      <c r="S2" s="9">
        <f>S$5/(1-'Calculations Etc'!$B$4)</f>
        <v>1.9467970398278191E-3</v>
      </c>
      <c r="T2" s="9">
        <f>T$5/(1-'Calculations Etc'!$B$4)</f>
        <v>1.9473093548383E-3</v>
      </c>
      <c r="U2" s="9">
        <f>U$5/(1-'Calculations Etc'!$B$4)</f>
        <v>1.9478218046685206E-3</v>
      </c>
      <c r="V2" s="9">
        <f>V$5/(1-'Calculations Etc'!$B$4)</f>
        <v>1.9483343893539594E-3</v>
      </c>
      <c r="W2" s="9">
        <f>W$5/(1-'Calculations Etc'!$B$4)</f>
        <v>1.9488471089301048E-3</v>
      </c>
      <c r="X2" s="9">
        <f>X$5/(1-'Calculations Etc'!$B$4)</f>
        <v>1.9493599634324546E-3</v>
      </c>
      <c r="Y2" s="9">
        <f>Y$5/(1-'Calculations Etc'!$B$4)</f>
        <v>1.9498729528965157E-3</v>
      </c>
      <c r="Z2" s="9">
        <f>Z$5/(1-'Calculations Etc'!$B$4)</f>
        <v>1.9503860773578039E-3</v>
      </c>
      <c r="AA2" s="9">
        <f>AA$5/(1-'Calculations Etc'!$B$4)</f>
        <v>1.9508993368518451E-3</v>
      </c>
      <c r="AB2" s="9">
        <f>AB$5/(1-'Calculations Etc'!$B$4)</f>
        <v>1.9514127314141743E-3</v>
      </c>
      <c r="AC2" s="9">
        <f>AC$5/(1-'Calculations Etc'!$B$4)</f>
        <v>1.9519262610803356E-3</v>
      </c>
      <c r="AD2" s="9">
        <f>AD$5/(1-'Calculations Etc'!$B$4)</f>
        <v>1.952439925885883E-3</v>
      </c>
      <c r="AE2" s="9">
        <f>AE$5/(1-'Calculations Etc'!$B$4)</f>
        <v>1.952953725866379E-3</v>
      </c>
      <c r="AF2" s="9">
        <f>AF$5/(1-'Calculations Etc'!$B$4)</f>
        <v>1.9534676610573963E-3</v>
      </c>
      <c r="AG2" s="9">
        <f>AG$5/(1-'Calculations Etc'!$B$4)</f>
        <v>1.9539817314945165E-3</v>
      </c>
      <c r="AH2" s="9">
        <f>AH$5/(1-'Calculations Etc'!$B$4)</f>
        <v>1.9544959372133305E-3</v>
      </c>
      <c r="AI2" s="9">
        <f>AI$5/(1-'Calculations Etc'!$B$4)</f>
        <v>1.9550102782494392E-3</v>
      </c>
      <c r="AJ2" s="9">
        <f>AJ$5/(1-'Calculations Etc'!$B$4)</f>
        <v>1.9555247546384521E-3</v>
      </c>
      <c r="AK2" s="9">
        <f>AK$5/(1-'Calculations Etc'!$B$4)</f>
        <v>1.9560393664159884E-3</v>
      </c>
    </row>
    <row r="3" spans="1:37">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7">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7">
      <c r="A5" t="s">
        <v>6</v>
      </c>
      <c r="B5" s="18">
        <f>'Air-psgr'!B15</f>
        <v>6.0311920727660728E-4</v>
      </c>
      <c r="C5" s="4">
        <f>B5*(1+'Air-psgr'!$B$28)</f>
        <v>6.0327792285746952E-4</v>
      </c>
      <c r="D5" s="4">
        <f>C5*(1+'Air-psgr'!$B$28)</f>
        <v>6.0343668020558983E-4</v>
      </c>
      <c r="E5" s="4">
        <f>D5*(1+'Air-psgr'!$B$28)</f>
        <v>6.0359547933195961E-4</v>
      </c>
      <c r="F5" s="4">
        <f>E5*(1+'Air-psgr'!$B$28)</f>
        <v>6.0375432024757322E-4</v>
      </c>
      <c r="G5" s="4">
        <f>F5*(1+'Air-psgr'!$B$28)</f>
        <v>6.0391320296342783E-4</v>
      </c>
      <c r="H5" s="4">
        <f>G5*(1+'Air-psgr'!$B$28)</f>
        <v>6.0407212749052344E-4</v>
      </c>
      <c r="I5" s="4">
        <f>H5*(1+'Air-psgr'!$B$28)</f>
        <v>6.0423109383986296E-4</v>
      </c>
      <c r="J5" s="4">
        <f>I5*(1+'Air-psgr'!$B$28)</f>
        <v>6.0439010202245234E-4</v>
      </c>
      <c r="K5" s="4">
        <f>J5*(1+'Air-psgr'!$B$28)</f>
        <v>6.0454915204930025E-4</v>
      </c>
      <c r="L5" s="4">
        <f>K5*(1+'Air-psgr'!$B$28)</f>
        <v>6.0470824393141838E-4</v>
      </c>
      <c r="M5" s="4">
        <f>L5*(1+'Air-psgr'!$B$28)</f>
        <v>6.0486737767982137E-4</v>
      </c>
      <c r="N5" s="4">
        <f>M5*(1+'Air-psgr'!$B$28)</f>
        <v>6.0502655330552655E-4</v>
      </c>
      <c r="O5" s="4">
        <f>N5*(1+'Air-psgr'!$B$28)</f>
        <v>6.0518577081955429E-4</v>
      </c>
      <c r="P5" s="4">
        <f>O5*(1+'Air-psgr'!$B$28)</f>
        <v>6.0534503023292779E-4</v>
      </c>
      <c r="Q5" s="4">
        <f>P5*(1+'Air-psgr'!$B$28)</f>
        <v>6.0550433155667327E-4</v>
      </c>
      <c r="R5" s="4">
        <f>Q5*(1+'Air-psgr'!$B$28)</f>
        <v>6.0566367480181967E-4</v>
      </c>
      <c r="S5" s="4">
        <f>R5*(1+'Air-psgr'!$B$28)</f>
        <v>6.0582305997939907E-4</v>
      </c>
      <c r="T5" s="4">
        <f>S5*(1+'Air-psgr'!$B$28)</f>
        <v>6.0598248710044627E-4</v>
      </c>
      <c r="U5" s="4">
        <f>T5*(1+'Air-psgr'!$B$28)</f>
        <v>6.0614195617599898E-4</v>
      </c>
      <c r="V5" s="4">
        <f>U5*(1+'Air-psgr'!$B$28)</f>
        <v>6.0630146721709786E-4</v>
      </c>
      <c r="W5" s="4">
        <f>V5*(1+'Air-psgr'!$B$28)</f>
        <v>6.0646102023478648E-4</v>
      </c>
      <c r="X5" s="4">
        <f>W5*(1+'Air-psgr'!$B$28)</f>
        <v>6.0662061524011134E-4</v>
      </c>
      <c r="Y5" s="4">
        <f>X5*(1+'Air-psgr'!$B$28)</f>
        <v>6.0678025224412187E-4</v>
      </c>
      <c r="Z5" s="4">
        <f>Y5*(1+'Air-psgr'!$B$28)</f>
        <v>6.0693993125787021E-4</v>
      </c>
      <c r="AA5" s="4">
        <f>Z5*(1+'Air-psgr'!$B$28)</f>
        <v>6.0709965229241165E-4</v>
      </c>
      <c r="AB5" s="4">
        <f>AA5*(1+'Air-psgr'!$B$28)</f>
        <v>6.0725941535880428E-4</v>
      </c>
      <c r="AC5" s="4">
        <f>AB5*(1+'Air-psgr'!$B$28)</f>
        <v>6.0741922046810915E-4</v>
      </c>
      <c r="AD5" s="4">
        <f>AC5*(1+'Air-psgr'!$B$28)</f>
        <v>6.075790676313902E-4</v>
      </c>
      <c r="AE5" s="4">
        <f>AD5*(1+'Air-psgr'!$B$28)</f>
        <v>6.0773895685971421E-4</v>
      </c>
      <c r="AF5" s="4">
        <f>AE5*(1+'Air-psgr'!$B$28)</f>
        <v>6.0789888816415089E-4</v>
      </c>
      <c r="AG5" s="4">
        <f>AF5*(1+'Air-psgr'!$B$28)</f>
        <v>6.0805886155577298E-4</v>
      </c>
      <c r="AH5" s="4">
        <f>AG5*(1+'Air-psgr'!$B$28)</f>
        <v>6.0821887704565604E-4</v>
      </c>
      <c r="AI5" s="4">
        <f>AH5*(1+'Air-psgr'!$B$28)</f>
        <v>6.0837893464487855E-4</v>
      </c>
      <c r="AJ5" s="4">
        <f>AI5*(1+'Air-psgr'!$B$28)</f>
        <v>6.0853903436452193E-4</v>
      </c>
      <c r="AK5" s="4">
        <f>AJ5*(1+'Air-psgr'!$B$28)</f>
        <v>6.086991762156704E-4</v>
      </c>
    </row>
    <row r="6" spans="1:37">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7">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c r="A8" t="s">
        <v>61</v>
      </c>
      <c r="B8" s="4">
        <f>B$5*'Calculations Etc'!$B$14</f>
        <v>1.5077980181915183E-3</v>
      </c>
      <c r="C8" s="4">
        <f>C$5*'Calculations Etc'!$B$14</f>
        <v>1.5081948071436738E-3</v>
      </c>
      <c r="D8" s="4">
        <f>D$5*'Calculations Etc'!$B$14</f>
        <v>1.5085917005139746E-3</v>
      </c>
      <c r="E8" s="4">
        <f>E$5*'Calculations Etc'!$B$14</f>
        <v>1.5089886983298991E-3</v>
      </c>
      <c r="F8" s="4">
        <f>F$5*'Calculations Etc'!$B$14</f>
        <v>1.5093858006189329E-3</v>
      </c>
      <c r="G8" s="4">
        <f>G$5*'Calculations Etc'!$B$14</f>
        <v>1.5097830074085696E-3</v>
      </c>
      <c r="H8" s="4">
        <f>H$5*'Calculations Etc'!$B$14</f>
        <v>1.5101803187263087E-3</v>
      </c>
      <c r="I8" s="4">
        <f>I$5*'Calculations Etc'!$B$14</f>
        <v>1.5105777345996575E-3</v>
      </c>
      <c r="J8" s="4">
        <f>J$5*'Calculations Etc'!$B$14</f>
        <v>1.5109752550561309E-3</v>
      </c>
      <c r="K8" s="4">
        <f>K$5*'Calculations Etc'!$B$14</f>
        <v>1.5113728801232507E-3</v>
      </c>
      <c r="L8" s="4">
        <f>L$5*'Calculations Etc'!$B$14</f>
        <v>1.5117706098285459E-3</v>
      </c>
      <c r="M8" s="4">
        <f>M$5*'Calculations Etc'!$B$14</f>
        <v>1.5121684441995534E-3</v>
      </c>
      <c r="N8" s="4">
        <f>N$5*'Calculations Etc'!$B$14</f>
        <v>1.5125663832638164E-3</v>
      </c>
      <c r="O8" s="4">
        <f>O$5*'Calculations Etc'!$B$14</f>
        <v>1.5129644270488857E-3</v>
      </c>
      <c r="P8" s="4">
        <f>P$5*'Calculations Etc'!$B$14</f>
        <v>1.5133625755823195E-3</v>
      </c>
      <c r="Q8" s="4">
        <f>Q$5*'Calculations Etc'!$B$14</f>
        <v>1.5137608288916832E-3</v>
      </c>
      <c r="R8" s="4">
        <f>R$5*'Calculations Etc'!$B$14</f>
        <v>1.5141591870045492E-3</v>
      </c>
      <c r="S8" s="4">
        <f>S$5*'Calculations Etc'!$B$14</f>
        <v>1.5145576499484977E-3</v>
      </c>
      <c r="T8" s="4">
        <f>T$5*'Calculations Etc'!$B$14</f>
        <v>1.5149562177511158E-3</v>
      </c>
      <c r="U8" s="4">
        <f>U$5*'Calculations Etc'!$B$14</f>
        <v>1.5153548904399974E-3</v>
      </c>
      <c r="V8" s="4">
        <f>V$5*'Calculations Etc'!$B$14</f>
        <v>1.5157536680427447E-3</v>
      </c>
      <c r="W8" s="4">
        <f>W$5*'Calculations Etc'!$B$14</f>
        <v>1.5161525505869662E-3</v>
      </c>
      <c r="X8" s="4">
        <f>X$5*'Calculations Etc'!$B$14</f>
        <v>1.5165515381002784E-3</v>
      </c>
      <c r="Y8" s="4">
        <f>Y$5*'Calculations Etc'!$B$14</f>
        <v>1.5169506306103046E-3</v>
      </c>
      <c r="Z8" s="4">
        <f>Z$5*'Calculations Etc'!$B$14</f>
        <v>1.5173498281446755E-3</v>
      </c>
      <c r="AA8" s="4">
        <f>AA$5*'Calculations Etc'!$B$14</f>
        <v>1.5177491307310292E-3</v>
      </c>
      <c r="AB8" s="4">
        <f>AB$5*'Calculations Etc'!$B$14</f>
        <v>1.5181485383970108E-3</v>
      </c>
      <c r="AC8" s="4">
        <f>AC$5*'Calculations Etc'!$B$14</f>
        <v>1.5185480511702729E-3</v>
      </c>
      <c r="AD8" s="4">
        <f>AD$5*'Calculations Etc'!$B$14</f>
        <v>1.5189476690784754E-3</v>
      </c>
      <c r="AE8" s="4">
        <f>AE$5*'Calculations Etc'!$B$14</f>
        <v>1.5193473921492856E-3</v>
      </c>
      <c r="AF8" s="4">
        <f>AF$5*'Calculations Etc'!$B$14</f>
        <v>1.5197472204103771E-3</v>
      </c>
      <c r="AG8" s="4">
        <f>AG$5*'Calculations Etc'!$B$14</f>
        <v>1.5201471538894324E-3</v>
      </c>
      <c r="AH8" s="4">
        <f>AH$5*'Calculations Etc'!$B$14</f>
        <v>1.52054719261414E-3</v>
      </c>
      <c r="AI8" s="4">
        <f>AI$5*'Calculations Etc'!$B$14</f>
        <v>1.5209473366121964E-3</v>
      </c>
      <c r="AJ8" s="4">
        <f>AJ$5*'Calculations Etc'!$B$14</f>
        <v>1.5213475859113049E-3</v>
      </c>
      <c r="AK8" s="4">
        <f>AK$5*'Calculations Etc'!$B$14</f>
        <v>1.521747940539176E-3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K8"/>
  <sheetViews>
    <sheetView workbookViewId="0"/>
  </sheetViews>
  <sheetFormatPr defaultRowHeight="14.25"/>
  <cols>
    <col min="1" max="1" width="31.1328125" customWidth="1"/>
    <col min="2" max="3" width="15.7304687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B$5/(1-'Calculations Etc'!$B$4)</f>
        <v>1.1941909138912607E-6</v>
      </c>
      <c r="C2" s="9">
        <f>C$5/(1-'Calculations Etc'!$B$4)</f>
        <v>1.1941909138912607E-6</v>
      </c>
      <c r="D2" s="9">
        <f>D$5/(1-'Calculations Etc'!$B$4)</f>
        <v>1.1941909138912607E-6</v>
      </c>
      <c r="E2" s="9">
        <f>E$5/(1-'Calculations Etc'!$B$4)</f>
        <v>1.1941909138912607E-6</v>
      </c>
      <c r="F2" s="9">
        <f>F$5/(1-'Calculations Etc'!$B$4)</f>
        <v>1.1941909138912607E-6</v>
      </c>
      <c r="G2" s="9">
        <f>G$5/(1-'Calculations Etc'!$B$4)</f>
        <v>1.1941909138912607E-6</v>
      </c>
      <c r="H2" s="9">
        <f>H$5/(1-'Calculations Etc'!$B$4)</f>
        <v>1.1941909138912607E-6</v>
      </c>
      <c r="I2" s="9">
        <f>I$5/(1-'Calculations Etc'!$B$4)</f>
        <v>1.1941909138912607E-6</v>
      </c>
      <c r="J2" s="9">
        <f>J$5/(1-'Calculations Etc'!$B$4)</f>
        <v>1.1941909138912607E-6</v>
      </c>
      <c r="K2" s="9">
        <f>K$5/(1-'Calculations Etc'!$B$4)</f>
        <v>1.1941909138912607E-6</v>
      </c>
      <c r="L2" s="9">
        <f>L$5/(1-'Calculations Etc'!$B$4)</f>
        <v>1.1941909138912607E-6</v>
      </c>
      <c r="M2" s="9">
        <f>M$5/(1-'Calculations Etc'!$B$4)</f>
        <v>1.1941909138912607E-6</v>
      </c>
      <c r="N2" s="9">
        <f>N$5/(1-'Calculations Etc'!$B$4)</f>
        <v>1.1941909138912607E-6</v>
      </c>
      <c r="O2" s="9">
        <f>O$5/(1-'Calculations Etc'!$B$4)</f>
        <v>1.1941909138912607E-6</v>
      </c>
      <c r="P2" s="9">
        <f>P$5/(1-'Calculations Etc'!$B$4)</f>
        <v>1.1941909138912607E-6</v>
      </c>
      <c r="Q2" s="9">
        <f>Q$5/(1-'Calculations Etc'!$B$4)</f>
        <v>1.1941909138912607E-6</v>
      </c>
      <c r="R2" s="9">
        <f>R$5/(1-'Calculations Etc'!$B$4)</f>
        <v>1.1941909138912607E-6</v>
      </c>
      <c r="S2" s="9">
        <f>S$5/(1-'Calculations Etc'!$B$4)</f>
        <v>1.1941909138912607E-6</v>
      </c>
      <c r="T2" s="9">
        <f>T$5/(1-'Calculations Etc'!$B$4)</f>
        <v>1.1941909138912607E-6</v>
      </c>
      <c r="U2" s="9">
        <f>U$5/(1-'Calculations Etc'!$B$4)</f>
        <v>1.1941909138912607E-6</v>
      </c>
      <c r="V2" s="9">
        <f>V$5/(1-'Calculations Etc'!$B$4)</f>
        <v>1.1941909138912607E-6</v>
      </c>
      <c r="W2" s="9">
        <f>W$5/(1-'Calculations Etc'!$B$4)</f>
        <v>1.1941909138912607E-6</v>
      </c>
      <c r="X2" s="9">
        <f>X$5/(1-'Calculations Etc'!$B$4)</f>
        <v>1.1941909138912607E-6</v>
      </c>
      <c r="Y2" s="9">
        <f>Y$5/(1-'Calculations Etc'!$B$4)</f>
        <v>1.1941909138912607E-6</v>
      </c>
      <c r="Z2" s="9">
        <f>Z$5/(1-'Calculations Etc'!$B$4)</f>
        <v>1.1941909138912607E-6</v>
      </c>
      <c r="AA2" s="9">
        <f>AA$5/(1-'Calculations Etc'!$B$4)</f>
        <v>1.1941909138912607E-6</v>
      </c>
      <c r="AB2" s="9">
        <f>AB$5/(1-'Calculations Etc'!$B$4)</f>
        <v>1.1941909138912607E-6</v>
      </c>
      <c r="AC2" s="9">
        <f>AC$5/(1-'Calculations Etc'!$B$4)</f>
        <v>1.1941909138912607E-6</v>
      </c>
      <c r="AD2" s="9">
        <f>AD$5/(1-'Calculations Etc'!$B$4)</f>
        <v>1.1941909138912607E-6</v>
      </c>
      <c r="AE2" s="9">
        <f>AE$5/(1-'Calculations Etc'!$B$4)</f>
        <v>1.1941909138912607E-6</v>
      </c>
      <c r="AF2" s="9">
        <f>AF$5/(1-'Calculations Etc'!$B$4)</f>
        <v>1.1941909138912607E-6</v>
      </c>
      <c r="AG2" s="9">
        <f>AG$5/(1-'Calculations Etc'!$B$4)</f>
        <v>1.1941909138912607E-6</v>
      </c>
      <c r="AH2" s="9">
        <f>AH$5/(1-'Calculations Etc'!$B$4)</f>
        <v>1.1941909138912607E-6</v>
      </c>
      <c r="AI2" s="9">
        <f>AI$5/(1-'Calculations Etc'!$B$4)</f>
        <v>1.1941909138912607E-6</v>
      </c>
      <c r="AJ2" s="9">
        <f>AJ$5/(1-'Calculations Etc'!$B$4)</f>
        <v>1.1941909138912607E-6</v>
      </c>
      <c r="AK2" s="9">
        <f>AK$5/(1-'Calculations Etc'!$B$4)</f>
        <v>1.1941909138912607E-6</v>
      </c>
    </row>
    <row r="3" spans="1:37">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7">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7">
      <c r="A5" t="s">
        <v>6</v>
      </c>
      <c r="B5" s="18">
        <f>'Air-freight'!B15</f>
        <v>3.7161983445238052E-7</v>
      </c>
      <c r="C5" s="4">
        <f>$B$5</f>
        <v>3.7161983445238052E-7</v>
      </c>
      <c r="D5" s="4">
        <f t="shared" ref="D5:AK5" si="0">$B$5</f>
        <v>3.7161983445238052E-7</v>
      </c>
      <c r="E5" s="4">
        <f t="shared" si="0"/>
        <v>3.7161983445238052E-7</v>
      </c>
      <c r="F5" s="4">
        <f t="shared" si="0"/>
        <v>3.7161983445238052E-7</v>
      </c>
      <c r="G5" s="4">
        <f t="shared" si="0"/>
        <v>3.7161983445238052E-7</v>
      </c>
      <c r="H5" s="4">
        <f t="shared" si="0"/>
        <v>3.7161983445238052E-7</v>
      </c>
      <c r="I5" s="4">
        <f t="shared" si="0"/>
        <v>3.7161983445238052E-7</v>
      </c>
      <c r="J5" s="4">
        <f t="shared" si="0"/>
        <v>3.7161983445238052E-7</v>
      </c>
      <c r="K5" s="4">
        <f t="shared" si="0"/>
        <v>3.7161983445238052E-7</v>
      </c>
      <c r="L5" s="4">
        <f t="shared" si="0"/>
        <v>3.7161983445238052E-7</v>
      </c>
      <c r="M5" s="4">
        <f t="shared" si="0"/>
        <v>3.7161983445238052E-7</v>
      </c>
      <c r="N5" s="4">
        <f t="shared" si="0"/>
        <v>3.7161983445238052E-7</v>
      </c>
      <c r="O5" s="4">
        <f t="shared" si="0"/>
        <v>3.7161983445238052E-7</v>
      </c>
      <c r="P5" s="4">
        <f t="shared" si="0"/>
        <v>3.7161983445238052E-7</v>
      </c>
      <c r="Q5" s="4">
        <f t="shared" si="0"/>
        <v>3.7161983445238052E-7</v>
      </c>
      <c r="R5" s="4">
        <f t="shared" si="0"/>
        <v>3.7161983445238052E-7</v>
      </c>
      <c r="S5" s="4">
        <f t="shared" si="0"/>
        <v>3.7161983445238052E-7</v>
      </c>
      <c r="T5" s="4">
        <f t="shared" si="0"/>
        <v>3.7161983445238052E-7</v>
      </c>
      <c r="U5" s="4">
        <f t="shared" si="0"/>
        <v>3.7161983445238052E-7</v>
      </c>
      <c r="V5" s="4">
        <f t="shared" si="0"/>
        <v>3.7161983445238052E-7</v>
      </c>
      <c r="W5" s="4">
        <f t="shared" si="0"/>
        <v>3.7161983445238052E-7</v>
      </c>
      <c r="X5" s="4">
        <f t="shared" si="0"/>
        <v>3.7161983445238052E-7</v>
      </c>
      <c r="Y5" s="4">
        <f t="shared" si="0"/>
        <v>3.7161983445238052E-7</v>
      </c>
      <c r="Z5" s="4">
        <f t="shared" si="0"/>
        <v>3.7161983445238052E-7</v>
      </c>
      <c r="AA5" s="4">
        <f t="shared" si="0"/>
        <v>3.7161983445238052E-7</v>
      </c>
      <c r="AB5" s="4">
        <f t="shared" si="0"/>
        <v>3.7161983445238052E-7</v>
      </c>
      <c r="AC5" s="4">
        <f t="shared" si="0"/>
        <v>3.7161983445238052E-7</v>
      </c>
      <c r="AD5" s="4">
        <f t="shared" si="0"/>
        <v>3.7161983445238052E-7</v>
      </c>
      <c r="AE5" s="4">
        <f t="shared" si="0"/>
        <v>3.7161983445238052E-7</v>
      </c>
      <c r="AF5" s="4">
        <f t="shared" si="0"/>
        <v>3.7161983445238052E-7</v>
      </c>
      <c r="AG5" s="4">
        <f t="shared" si="0"/>
        <v>3.7161983445238052E-7</v>
      </c>
      <c r="AH5" s="4">
        <f t="shared" si="0"/>
        <v>3.7161983445238052E-7</v>
      </c>
      <c r="AI5" s="4">
        <f t="shared" si="0"/>
        <v>3.7161983445238052E-7</v>
      </c>
      <c r="AJ5" s="4">
        <f t="shared" si="0"/>
        <v>3.7161983445238052E-7</v>
      </c>
      <c r="AK5" s="4">
        <f t="shared" si="0"/>
        <v>3.7161983445238052E-7</v>
      </c>
    </row>
    <row r="6" spans="1:37">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7">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c r="A8" t="s">
        <v>61</v>
      </c>
      <c r="B8" s="4">
        <f>B$5*'Calculations Etc'!$B$14</f>
        <v>9.290495861309513E-7</v>
      </c>
      <c r="C8" s="4">
        <f>C$5*'Calculations Etc'!$B$14</f>
        <v>9.290495861309513E-7</v>
      </c>
      <c r="D8" s="4">
        <f>D$5*'Calculations Etc'!$B$14</f>
        <v>9.290495861309513E-7</v>
      </c>
      <c r="E8" s="4">
        <f>E$5*'Calculations Etc'!$B$14</f>
        <v>9.290495861309513E-7</v>
      </c>
      <c r="F8" s="4">
        <f>F$5*'Calculations Etc'!$B$14</f>
        <v>9.290495861309513E-7</v>
      </c>
      <c r="G8" s="4">
        <f>G$5*'Calculations Etc'!$B$14</f>
        <v>9.290495861309513E-7</v>
      </c>
      <c r="H8" s="4">
        <f>H$5*'Calculations Etc'!$B$14</f>
        <v>9.290495861309513E-7</v>
      </c>
      <c r="I8" s="4">
        <f>I$5*'Calculations Etc'!$B$14</f>
        <v>9.290495861309513E-7</v>
      </c>
      <c r="J8" s="4">
        <f>J$5*'Calculations Etc'!$B$14</f>
        <v>9.290495861309513E-7</v>
      </c>
      <c r="K8" s="4">
        <f>K$5*'Calculations Etc'!$B$14</f>
        <v>9.290495861309513E-7</v>
      </c>
      <c r="L8" s="4">
        <f>L$5*'Calculations Etc'!$B$14</f>
        <v>9.290495861309513E-7</v>
      </c>
      <c r="M8" s="4">
        <f>M$5*'Calculations Etc'!$B$14</f>
        <v>9.290495861309513E-7</v>
      </c>
      <c r="N8" s="4">
        <f>N$5*'Calculations Etc'!$B$14</f>
        <v>9.290495861309513E-7</v>
      </c>
      <c r="O8" s="4">
        <f>O$5*'Calculations Etc'!$B$14</f>
        <v>9.290495861309513E-7</v>
      </c>
      <c r="P8" s="4">
        <f>P$5*'Calculations Etc'!$B$14</f>
        <v>9.290495861309513E-7</v>
      </c>
      <c r="Q8" s="4">
        <f>Q$5*'Calculations Etc'!$B$14</f>
        <v>9.290495861309513E-7</v>
      </c>
      <c r="R8" s="4">
        <f>R$5*'Calculations Etc'!$B$14</f>
        <v>9.290495861309513E-7</v>
      </c>
      <c r="S8" s="4">
        <f>S$5*'Calculations Etc'!$B$14</f>
        <v>9.290495861309513E-7</v>
      </c>
      <c r="T8" s="4">
        <f>T$5*'Calculations Etc'!$B$14</f>
        <v>9.290495861309513E-7</v>
      </c>
      <c r="U8" s="4">
        <f>U$5*'Calculations Etc'!$B$14</f>
        <v>9.290495861309513E-7</v>
      </c>
      <c r="V8" s="4">
        <f>V$5*'Calculations Etc'!$B$14</f>
        <v>9.290495861309513E-7</v>
      </c>
      <c r="W8" s="4">
        <f>W$5*'Calculations Etc'!$B$14</f>
        <v>9.290495861309513E-7</v>
      </c>
      <c r="X8" s="4">
        <f>X$5*'Calculations Etc'!$B$14</f>
        <v>9.290495861309513E-7</v>
      </c>
      <c r="Y8" s="4">
        <f>Y$5*'Calculations Etc'!$B$14</f>
        <v>9.290495861309513E-7</v>
      </c>
      <c r="Z8" s="4">
        <f>Z$5*'Calculations Etc'!$B$14</f>
        <v>9.290495861309513E-7</v>
      </c>
      <c r="AA8" s="4">
        <f>AA$5*'Calculations Etc'!$B$14</f>
        <v>9.290495861309513E-7</v>
      </c>
      <c r="AB8" s="4">
        <f>AB$5*'Calculations Etc'!$B$14</f>
        <v>9.290495861309513E-7</v>
      </c>
      <c r="AC8" s="4">
        <f>AC$5*'Calculations Etc'!$B$14</f>
        <v>9.290495861309513E-7</v>
      </c>
      <c r="AD8" s="4">
        <f>AD$5*'Calculations Etc'!$B$14</f>
        <v>9.290495861309513E-7</v>
      </c>
      <c r="AE8" s="4">
        <f>AE$5*'Calculations Etc'!$B$14</f>
        <v>9.290495861309513E-7</v>
      </c>
      <c r="AF8" s="4">
        <f>AF$5*'Calculations Etc'!$B$14</f>
        <v>9.290495861309513E-7</v>
      </c>
      <c r="AG8" s="4">
        <f>AG$5*'Calculations Etc'!$B$14</f>
        <v>9.290495861309513E-7</v>
      </c>
      <c r="AH8" s="4">
        <f>AH$5*'Calculations Etc'!$B$14</f>
        <v>9.290495861309513E-7</v>
      </c>
      <c r="AI8" s="4">
        <f>AI$5*'Calculations Etc'!$B$14</f>
        <v>9.290495861309513E-7</v>
      </c>
      <c r="AJ8" s="4">
        <f>AJ$5*'Calculations Etc'!$B$14</f>
        <v>9.290495861309513E-7</v>
      </c>
      <c r="AK8" s="4">
        <f>AK$5*'Calculations Etc'!$B$14</f>
        <v>9.290495861309513E-7</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K10"/>
  <sheetViews>
    <sheetView workbookViewId="0"/>
  </sheetViews>
  <sheetFormatPr defaultRowHeight="14.25"/>
  <cols>
    <col min="1" max="1" width="31.1328125" customWidth="1"/>
    <col min="2" max="3" width="12.2656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18">
        <f>'Rail-psgr'!B13</f>
        <v>2.812562520651618E-3</v>
      </c>
      <c r="C2" s="4">
        <f>B2*(1+'Rail-psgr'!$C$26)</f>
        <v>2.8140828247168351E-3</v>
      </c>
      <c r="D2" s="4">
        <f>C2*(1+'Rail-psgr'!$C$26)</f>
        <v>2.8156039505680334E-3</v>
      </c>
      <c r="E2" s="4">
        <f>D2*(1+'Rail-psgr'!$C$26)</f>
        <v>2.8171258986494216E-3</v>
      </c>
      <c r="F2" s="4">
        <f>E2*(1+'Rail-psgr'!$C$26)</f>
        <v>2.8186486694054482E-3</v>
      </c>
      <c r="G2" s="4">
        <f>F2*(1+'Rail-psgr'!$C$26)</f>
        <v>2.8201722632808022E-3</v>
      </c>
      <c r="H2" s="4">
        <f>G2*(1+'Rail-psgr'!$C$26)</f>
        <v>2.8216966807204135E-3</v>
      </c>
      <c r="I2" s="4">
        <f>H2*(1+'Rail-psgr'!$C$26)</f>
        <v>2.8232219221694514E-3</v>
      </c>
      <c r="J2" s="4">
        <f>I2*(1+'Rail-psgr'!$C$26)</f>
        <v>2.8247479880733266E-3</v>
      </c>
      <c r="K2" s="4">
        <f>J2*(1+'Rail-psgr'!$C$26)</f>
        <v>2.8262748788776904E-3</v>
      </c>
      <c r="L2" s="4">
        <f>K2*(1+'Rail-psgr'!$C$26)</f>
        <v>2.8278025950284349E-3</v>
      </c>
      <c r="M2" s="4">
        <f>L2*(1+'Rail-psgr'!$C$26)</f>
        <v>2.8293311369716936E-3</v>
      </c>
      <c r="N2" s="4">
        <f>M2*(1+'Rail-psgr'!$C$26)</f>
        <v>2.8308605051538403E-3</v>
      </c>
      <c r="O2" s="4">
        <f>N2*(1+'Rail-psgr'!$C$26)</f>
        <v>2.832390700021491E-3</v>
      </c>
      <c r="P2" s="4">
        <f>O2*(1+'Rail-psgr'!$C$26)</f>
        <v>2.8339217220215026E-3</v>
      </c>
      <c r="Q2" s="4">
        <f>P2*(1+'Rail-psgr'!$C$26)</f>
        <v>2.8354535716009735E-3</v>
      </c>
      <c r="R2" s="4">
        <f>Q2*(1+'Rail-psgr'!$C$26)</f>
        <v>2.8369862492072444E-3</v>
      </c>
      <c r="S2" s="4">
        <f>R2*(1+'Rail-psgr'!$C$26)</f>
        <v>2.8385197552878967E-3</v>
      </c>
      <c r="T2" s="4">
        <f>S2*(1+'Rail-psgr'!$C$26)</f>
        <v>2.8400540902907552E-3</v>
      </c>
      <c r="U2" s="4">
        <f>T2*(1+'Rail-psgr'!$C$26)</f>
        <v>2.8415892546638853E-3</v>
      </c>
      <c r="V2" s="4">
        <f>U2*(1+'Rail-psgr'!$C$26)</f>
        <v>2.8431252488555956E-3</v>
      </c>
      <c r="W2" s="4">
        <f>V2*(1+'Rail-psgr'!$C$26)</f>
        <v>2.8446620733144365E-3</v>
      </c>
      <c r="X2" s="4">
        <f>W2*(1+'Rail-psgr'!$C$26)</f>
        <v>2.846199728489201E-3</v>
      </c>
      <c r="Y2" s="4">
        <f>X2*(1+'Rail-psgr'!$C$26)</f>
        <v>2.8477382148289249E-3</v>
      </c>
      <c r="Z2" s="4">
        <f>Y2*(1+'Rail-psgr'!$C$26)</f>
        <v>2.8492775327828863E-3</v>
      </c>
      <c r="AA2" s="4">
        <f>Z2*(1+'Rail-psgr'!$C$26)</f>
        <v>2.8508176828006067E-3</v>
      </c>
      <c r="AB2" s="4">
        <f>AA2*(1+'Rail-psgr'!$C$26)</f>
        <v>2.8523586653318501E-3</v>
      </c>
      <c r="AC2" s="4">
        <f>AB2*(1+'Rail-psgr'!$C$26)</f>
        <v>2.8539004808266241E-3</v>
      </c>
      <c r="AD2" s="4">
        <f>AC2*(1+'Rail-psgr'!$C$26)</f>
        <v>2.8554431297351788E-3</v>
      </c>
      <c r="AE2" s="4">
        <f>AD2*(1+'Rail-psgr'!$C$26)</f>
        <v>2.8569866125080084E-3</v>
      </c>
      <c r="AF2" s="4">
        <f>AE2*(1+'Rail-psgr'!$C$26)</f>
        <v>2.8585309295958506E-3</v>
      </c>
      <c r="AG2" s="4">
        <f>AF2*(1+'Rail-psgr'!$C$26)</f>
        <v>2.860076081449686E-3</v>
      </c>
      <c r="AH2" s="4">
        <f>AG2*(1+'Rail-psgr'!$C$26)</f>
        <v>2.8616220685207397E-3</v>
      </c>
      <c r="AI2" s="4">
        <f>AH2*(1+'Rail-psgr'!$C$26)</f>
        <v>2.8631688912604805E-3</v>
      </c>
      <c r="AJ2" s="4">
        <f>AI2*(1+'Rail-psgr'!$C$26)</f>
        <v>2.8647165501206212E-3</v>
      </c>
      <c r="AK2" s="4">
        <f>AJ2*(1+'Rail-psgr'!$C$26)</f>
        <v>2.8662650455531188E-3</v>
      </c>
    </row>
    <row r="3" spans="1:37">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7">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7">
      <c r="A5"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row>
    <row r="6" spans="1:37">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7">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c r="A8" t="s">
        <v>61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row>
    <row r="10" spans="1:37">
      <c r="D10" s="12"/>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3"/>
  </sheetPr>
  <dimension ref="A1:AK8"/>
  <sheetViews>
    <sheetView workbookViewId="0"/>
  </sheetViews>
  <sheetFormatPr defaultRowHeight="14.25"/>
  <cols>
    <col min="1" max="1" width="31.1328125" customWidth="1"/>
    <col min="2" max="3" width="12"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9">
        <f>B$5/(1-'Calculations Etc'!$B$4)</f>
        <v>1.4122072461817984E-2</v>
      </c>
      <c r="C2" s="9">
        <f>C$5/(1-'Calculations Etc'!$B$4)</f>
        <v>1.3980851737199805E-2</v>
      </c>
      <c r="D2" s="9">
        <f>D$5/(1-'Calculations Etc'!$B$4)</f>
        <v>1.3841043219827806E-2</v>
      </c>
      <c r="E2" s="9">
        <f>E$5/(1-'Calculations Etc'!$B$4)</f>
        <v>1.3702632787629527E-2</v>
      </c>
      <c r="F2" s="9">
        <f>F$5/(1-'Calculations Etc'!$B$4)</f>
        <v>1.3565606459753231E-2</v>
      </c>
      <c r="G2" s="9">
        <f>G$5/(1-'Calculations Etc'!$B$4)</f>
        <v>1.3429950395155699E-2</v>
      </c>
      <c r="H2" s="9">
        <f>H$5/(1-'Calculations Etc'!$B$4)</f>
        <v>1.3295650891204143E-2</v>
      </c>
      <c r="I2" s="9">
        <f>I$5/(1-'Calculations Etc'!$B$4)</f>
        <v>1.3162694382292103E-2</v>
      </c>
      <c r="J2" s="9">
        <f>J$5/(1-'Calculations Etc'!$B$4)</f>
        <v>1.3031067438469181E-2</v>
      </c>
      <c r="K2" s="9">
        <f>K$5/(1-'Calculations Etc'!$B$4)</f>
        <v>1.2900756764084489E-2</v>
      </c>
      <c r="L2" s="9">
        <f>L$5/(1-'Calculations Etc'!$B$4)</f>
        <v>1.2771749196443645E-2</v>
      </c>
      <c r="M2" s="9">
        <f>M$5/(1-'Calculations Etc'!$B$4)</f>
        <v>1.2644031704479209E-2</v>
      </c>
      <c r="N2" s="9">
        <f>N$5/(1-'Calculations Etc'!$B$4)</f>
        <v>1.2517591387434418E-2</v>
      </c>
      <c r="O2" s="9">
        <f>O$5/(1-'Calculations Etc'!$B$4)</f>
        <v>1.2392415473560073E-2</v>
      </c>
      <c r="P2" s="9">
        <f>P$5/(1-'Calculations Etc'!$B$4)</f>
        <v>1.2268491318824473E-2</v>
      </c>
      <c r="Q2" s="9">
        <f>Q$5/(1-'Calculations Etc'!$B$4)</f>
        <v>1.2145806405636228E-2</v>
      </c>
      <c r="R2" s="9">
        <f>R$5/(1-'Calculations Etc'!$B$4)</f>
        <v>1.2024348341579866E-2</v>
      </c>
      <c r="S2" s="9">
        <f>S$5/(1-'Calculations Etc'!$B$4)</f>
        <v>1.1904104858164068E-2</v>
      </c>
      <c r="T2" s="9">
        <f>T$5/(1-'Calculations Etc'!$B$4)</f>
        <v>1.1785063809582427E-2</v>
      </c>
      <c r="U2" s="9">
        <f>U$5/(1-'Calculations Etc'!$B$4)</f>
        <v>1.1667213171486602E-2</v>
      </c>
      <c r="V2" s="9">
        <f>V$5/(1-'Calculations Etc'!$B$4)</f>
        <v>1.1550541039771735E-2</v>
      </c>
      <c r="W2" s="9">
        <f>W$5/(1-'Calculations Etc'!$B$4)</f>
        <v>1.1435035629374018E-2</v>
      </c>
      <c r="X2" s="9">
        <f>X$5/(1-'Calculations Etc'!$B$4)</f>
        <v>1.1320685273080278E-2</v>
      </c>
      <c r="Y2" s="9">
        <f>Y$5/(1-'Calculations Etc'!$B$4)</f>
        <v>1.1207478420349476E-2</v>
      </c>
      <c r="Z2" s="9">
        <f>Z$5/(1-'Calculations Etc'!$B$4)</f>
        <v>1.1095403636145982E-2</v>
      </c>
      <c r="AA2" s="9">
        <f>AA$5/(1-'Calculations Etc'!$B$4)</f>
        <v>1.0984449599784521E-2</v>
      </c>
      <c r="AB2" s="9">
        <f>AB$5/(1-'Calculations Etc'!$B$4)</f>
        <v>1.0874605103786676E-2</v>
      </c>
      <c r="AC2" s="9">
        <f>AC$5/(1-'Calculations Etc'!$B$4)</f>
        <v>1.076585905274881E-2</v>
      </c>
      <c r="AD2" s="9">
        <f>AD$5/(1-'Calculations Etc'!$B$4)</f>
        <v>1.0658200462221322E-2</v>
      </c>
      <c r="AE2" s="9">
        <f>AE$5/(1-'Calculations Etc'!$B$4)</f>
        <v>1.0551618457599108E-2</v>
      </c>
      <c r="AF2" s="9">
        <f>AF$5/(1-'Calculations Etc'!$B$4)</f>
        <v>1.0446102273023117E-2</v>
      </c>
      <c r="AG2" s="9">
        <f>AG$5/(1-'Calculations Etc'!$B$4)</f>
        <v>1.0341641250292886E-2</v>
      </c>
      <c r="AH2" s="9">
        <f>AH$5/(1-'Calculations Etc'!$B$4)</f>
        <v>1.0238224837789958E-2</v>
      </c>
      <c r="AI2" s="9">
        <f>AI$5/(1-'Calculations Etc'!$B$4)</f>
        <v>1.0135842589412058E-2</v>
      </c>
      <c r="AJ2" s="9">
        <f>AJ$5/(1-'Calculations Etc'!$B$4)</f>
        <v>1.0034484163517937E-2</v>
      </c>
      <c r="AK2" s="9">
        <f>AK$5/(1-'Calculations Etc'!$B$4)</f>
        <v>9.9341393218827564E-3</v>
      </c>
    </row>
    <row r="3" spans="1:37">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7">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7">
      <c r="A5" t="s">
        <v>6</v>
      </c>
      <c r="B5" s="18">
        <f>'Rail-freight'!B14</f>
        <v>4.3946425729238063E-3</v>
      </c>
      <c r="C5" s="4">
        <f>B5*0.99</f>
        <v>4.3506961471945684E-3</v>
      </c>
      <c r="D5" s="4">
        <f t="shared" ref="D5:AK5" si="0">C5*0.99</f>
        <v>4.3071891857226225E-3</v>
      </c>
      <c r="E5" s="4">
        <f t="shared" si="0"/>
        <v>4.264117293865396E-3</v>
      </c>
      <c r="F5" s="4">
        <f t="shared" si="0"/>
        <v>4.2214761209267418E-3</v>
      </c>
      <c r="G5" s="4">
        <f t="shared" si="0"/>
        <v>4.1792613597174746E-3</v>
      </c>
      <c r="H5" s="4">
        <f t="shared" si="0"/>
        <v>4.1374687461203001E-3</v>
      </c>
      <c r="I5" s="4">
        <f t="shared" si="0"/>
        <v>4.0960940586590973E-3</v>
      </c>
      <c r="J5" s="4">
        <f t="shared" si="0"/>
        <v>4.0551331180725065E-3</v>
      </c>
      <c r="K5" s="4">
        <f t="shared" si="0"/>
        <v>4.0145817868917815E-3</v>
      </c>
      <c r="L5" s="4">
        <f t="shared" si="0"/>
        <v>3.9744359690228638E-3</v>
      </c>
      <c r="M5" s="4">
        <f t="shared" si="0"/>
        <v>3.9346916093326353E-3</v>
      </c>
      <c r="N5" s="4">
        <f t="shared" si="0"/>
        <v>3.8953446932393091E-3</v>
      </c>
      <c r="O5" s="4">
        <f t="shared" si="0"/>
        <v>3.8563912463069161E-3</v>
      </c>
      <c r="P5" s="4">
        <f t="shared" si="0"/>
        <v>3.8178273338438469E-3</v>
      </c>
      <c r="Q5" s="4">
        <f t="shared" si="0"/>
        <v>3.7796490605054084E-3</v>
      </c>
      <c r="R5" s="4">
        <f t="shared" si="0"/>
        <v>3.7418525699003543E-3</v>
      </c>
      <c r="S5" s="4">
        <f t="shared" si="0"/>
        <v>3.7044340442013509E-3</v>
      </c>
      <c r="T5" s="4">
        <f t="shared" si="0"/>
        <v>3.6673897037593373E-3</v>
      </c>
      <c r="U5" s="4">
        <f t="shared" si="0"/>
        <v>3.6307158067217437E-3</v>
      </c>
      <c r="V5" s="4">
        <f t="shared" si="0"/>
        <v>3.5944086486545263E-3</v>
      </c>
      <c r="W5" s="4">
        <f t="shared" si="0"/>
        <v>3.5584645621679809E-3</v>
      </c>
      <c r="X5" s="4">
        <f t="shared" si="0"/>
        <v>3.5228799165463011E-3</v>
      </c>
      <c r="Y5" s="4">
        <f t="shared" si="0"/>
        <v>3.4876511173808382E-3</v>
      </c>
      <c r="Z5" s="4">
        <f t="shared" si="0"/>
        <v>3.4527746062070299E-3</v>
      </c>
      <c r="AA5" s="4">
        <f t="shared" si="0"/>
        <v>3.4182468601449594E-3</v>
      </c>
      <c r="AB5" s="4">
        <f t="shared" si="0"/>
        <v>3.3840643915435098E-3</v>
      </c>
      <c r="AC5" s="4">
        <f t="shared" si="0"/>
        <v>3.3502237476280747E-3</v>
      </c>
      <c r="AD5" s="4">
        <f t="shared" si="0"/>
        <v>3.316721510151794E-3</v>
      </c>
      <c r="AE5" s="4">
        <f t="shared" si="0"/>
        <v>3.283554295050276E-3</v>
      </c>
      <c r="AF5" s="4">
        <f t="shared" si="0"/>
        <v>3.2507187520997732E-3</v>
      </c>
      <c r="AG5" s="4">
        <f t="shared" si="0"/>
        <v>3.2182115645787756E-3</v>
      </c>
      <c r="AH5" s="4">
        <f t="shared" si="0"/>
        <v>3.186029448932988E-3</v>
      </c>
      <c r="AI5" s="4">
        <f t="shared" si="0"/>
        <v>3.154169154443658E-3</v>
      </c>
      <c r="AJ5" s="4">
        <f t="shared" si="0"/>
        <v>3.1226274628992213E-3</v>
      </c>
      <c r="AK5" s="4">
        <f t="shared" si="0"/>
        <v>3.091401188270229E-3</v>
      </c>
    </row>
    <row r="6" spans="1:37">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7">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c r="A8" t="s">
        <v>61</v>
      </c>
      <c r="B8" s="4">
        <f>B$5*'Calculations Etc'!$B$14</f>
        <v>1.0986606432309516E-2</v>
      </c>
      <c r="C8" s="4">
        <f>C$5*'Calculations Etc'!$B$14</f>
        <v>1.0876740367986422E-2</v>
      </c>
      <c r="D8" s="4">
        <f>D$5*'Calculations Etc'!$B$14</f>
        <v>1.0767972964306555E-2</v>
      </c>
      <c r="E8" s="4">
        <f>E$5*'Calculations Etc'!$B$14</f>
        <v>1.066029323466349E-2</v>
      </c>
      <c r="F8" s="4">
        <f>F$5*'Calculations Etc'!$B$14</f>
        <v>1.0553690302316855E-2</v>
      </c>
      <c r="G8" s="4">
        <f>G$5*'Calculations Etc'!$B$14</f>
        <v>1.0448153399293687E-2</v>
      </c>
      <c r="H8" s="4">
        <f>H$5*'Calculations Etc'!$B$14</f>
        <v>1.034367186530075E-2</v>
      </c>
      <c r="I8" s="4">
        <f>I$5*'Calculations Etc'!$B$14</f>
        <v>1.0240235146647743E-2</v>
      </c>
      <c r="J8" s="4">
        <f>J$5*'Calculations Etc'!$B$14</f>
        <v>1.0137832795181266E-2</v>
      </c>
      <c r="K8" s="4">
        <f>K$5*'Calculations Etc'!$B$14</f>
        <v>1.0036454467229453E-2</v>
      </c>
      <c r="L8" s="4">
        <f>L$5*'Calculations Etc'!$B$14</f>
        <v>9.9360899225571595E-3</v>
      </c>
      <c r="M8" s="4">
        <f>M$5*'Calculations Etc'!$B$14</f>
        <v>9.8367290233315891E-3</v>
      </c>
      <c r="N8" s="4">
        <f>N$5*'Calculations Etc'!$B$14</f>
        <v>9.7383617330982723E-3</v>
      </c>
      <c r="O8" s="4">
        <f>O$5*'Calculations Etc'!$B$14</f>
        <v>9.6409781157672896E-3</v>
      </c>
      <c r="P8" s="4">
        <f>P$5*'Calculations Etc'!$B$14</f>
        <v>9.5445683346096176E-3</v>
      </c>
      <c r="Q8" s="4">
        <f>Q$5*'Calculations Etc'!$B$14</f>
        <v>9.4491226512635213E-3</v>
      </c>
      <c r="R8" s="4">
        <f>R$5*'Calculations Etc'!$B$14</f>
        <v>9.3546314247508859E-3</v>
      </c>
      <c r="S8" s="4">
        <f>S$5*'Calculations Etc'!$B$14</f>
        <v>9.2610851105033778E-3</v>
      </c>
      <c r="T8" s="4">
        <f>T$5*'Calculations Etc'!$B$14</f>
        <v>9.1684742593983425E-3</v>
      </c>
      <c r="U8" s="4">
        <f>U$5*'Calculations Etc'!$B$14</f>
        <v>9.0767895168043598E-3</v>
      </c>
      <c r="V8" s="4">
        <f>V$5*'Calculations Etc'!$B$14</f>
        <v>8.9860216216363156E-3</v>
      </c>
      <c r="W8" s="4">
        <f>W$5*'Calculations Etc'!$B$14</f>
        <v>8.8961614054199525E-3</v>
      </c>
      <c r="X8" s="4">
        <f>X$5*'Calculations Etc'!$B$14</f>
        <v>8.8071997913657524E-3</v>
      </c>
      <c r="Y8" s="4">
        <f>Y$5*'Calculations Etc'!$B$14</f>
        <v>8.7191277934520958E-3</v>
      </c>
      <c r="Z8" s="4">
        <f>Z$5*'Calculations Etc'!$B$14</f>
        <v>8.6319365155175746E-3</v>
      </c>
      <c r="AA8" s="4">
        <f>AA$5*'Calculations Etc'!$B$14</f>
        <v>8.545617150362398E-3</v>
      </c>
      <c r="AB8" s="4">
        <f>AB$5*'Calculations Etc'!$B$14</f>
        <v>8.4601609788587748E-3</v>
      </c>
      <c r="AC8" s="4">
        <f>AC$5*'Calculations Etc'!$B$14</f>
        <v>8.375559369070187E-3</v>
      </c>
      <c r="AD8" s="4">
        <f>AD$5*'Calculations Etc'!$B$14</f>
        <v>8.2918037753794849E-3</v>
      </c>
      <c r="AE8" s="4">
        <f>AE$5*'Calculations Etc'!$B$14</f>
        <v>8.2088857376256905E-3</v>
      </c>
      <c r="AF8" s="4">
        <f>AF$5*'Calculations Etc'!$B$14</f>
        <v>8.1267968802494327E-3</v>
      </c>
      <c r="AG8" s="4">
        <f>AG$5*'Calculations Etc'!$B$14</f>
        <v>8.0455289114469385E-3</v>
      </c>
      <c r="AH8" s="4">
        <f>AH$5*'Calculations Etc'!$B$14</f>
        <v>7.9650736223324699E-3</v>
      </c>
      <c r="AI8" s="4">
        <f>AI$5*'Calculations Etc'!$B$14</f>
        <v>7.8854228861091457E-3</v>
      </c>
      <c r="AJ8" s="4">
        <f>AJ$5*'Calculations Etc'!$B$14</f>
        <v>7.8065686572480536E-3</v>
      </c>
      <c r="AK8" s="4">
        <f>AK$5*'Calculations Etc'!$B$14</f>
        <v>7.7285029706755728E-3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sheetPr>
  <dimension ref="A1:AL9"/>
  <sheetViews>
    <sheetView workbookViewId="0"/>
  </sheetViews>
  <sheetFormatPr defaultRowHeight="14.25"/>
  <cols>
    <col min="1" max="1" width="31.1328125" customWidth="1"/>
    <col min="2" max="3" width="11.59765625" customWidth="1"/>
  </cols>
  <sheetData>
    <row r="1" spans="1:38">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c r="A2" t="s">
        <v>3</v>
      </c>
      <c r="B2" s="9">
        <v>0</v>
      </c>
      <c r="C2" s="9">
        <v>0</v>
      </c>
      <c r="D2" s="9">
        <v>0</v>
      </c>
      <c r="E2" s="9">
        <v>0</v>
      </c>
      <c r="F2" s="9">
        <v>0</v>
      </c>
      <c r="G2" s="9">
        <v>0</v>
      </c>
      <c r="H2" s="9">
        <v>0</v>
      </c>
      <c r="I2" s="9">
        <v>0</v>
      </c>
      <c r="J2" s="9">
        <v>0</v>
      </c>
      <c r="K2" s="9">
        <v>0</v>
      </c>
      <c r="L2" s="9">
        <v>0</v>
      </c>
      <c r="M2" s="9">
        <v>0</v>
      </c>
      <c r="N2" s="9">
        <v>0</v>
      </c>
      <c r="O2" s="9">
        <v>0</v>
      </c>
      <c r="P2" s="9">
        <v>0</v>
      </c>
      <c r="Q2" s="9">
        <v>0</v>
      </c>
      <c r="R2" s="9">
        <v>0</v>
      </c>
      <c r="S2" s="9">
        <v>0</v>
      </c>
      <c r="T2" s="9">
        <v>0</v>
      </c>
      <c r="U2" s="9">
        <v>0</v>
      </c>
      <c r="V2" s="9">
        <v>0</v>
      </c>
      <c r="W2" s="9">
        <v>0</v>
      </c>
      <c r="X2" s="9">
        <v>0</v>
      </c>
      <c r="Y2" s="9">
        <v>0</v>
      </c>
      <c r="Z2" s="9">
        <v>0</v>
      </c>
      <c r="AA2" s="9">
        <v>0</v>
      </c>
      <c r="AB2" s="9">
        <v>0</v>
      </c>
      <c r="AC2" s="9">
        <v>0</v>
      </c>
      <c r="AD2" s="9">
        <v>0</v>
      </c>
      <c r="AE2" s="9">
        <v>0</v>
      </c>
      <c r="AF2" s="9">
        <v>0</v>
      </c>
      <c r="AG2" s="9">
        <v>0</v>
      </c>
      <c r="AH2" s="9">
        <v>0</v>
      </c>
      <c r="AI2" s="9">
        <v>0</v>
      </c>
      <c r="AJ2" s="9">
        <v>0</v>
      </c>
      <c r="AK2" s="9">
        <v>0</v>
      </c>
    </row>
    <row r="3" spans="1:38">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8">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8">
      <c r="A5" t="s">
        <v>6</v>
      </c>
      <c r="B5" s="18">
        <f>'Ships-psgr'!B15</f>
        <v>2.3178432205516356E-4</v>
      </c>
      <c r="C5" s="4">
        <f>$B$5</f>
        <v>2.3178432205516356E-4</v>
      </c>
      <c r="D5" s="4">
        <f t="shared" ref="D5:AK5" si="0">$B$5</f>
        <v>2.3178432205516356E-4</v>
      </c>
      <c r="E5" s="4">
        <f t="shared" si="0"/>
        <v>2.3178432205516356E-4</v>
      </c>
      <c r="F5" s="4">
        <f t="shared" si="0"/>
        <v>2.3178432205516356E-4</v>
      </c>
      <c r="G5" s="4">
        <f t="shared" si="0"/>
        <v>2.3178432205516356E-4</v>
      </c>
      <c r="H5" s="4">
        <f t="shared" si="0"/>
        <v>2.3178432205516356E-4</v>
      </c>
      <c r="I5" s="4">
        <f t="shared" si="0"/>
        <v>2.3178432205516356E-4</v>
      </c>
      <c r="J5" s="4">
        <f t="shared" si="0"/>
        <v>2.3178432205516356E-4</v>
      </c>
      <c r="K5" s="4">
        <f t="shared" si="0"/>
        <v>2.3178432205516356E-4</v>
      </c>
      <c r="L5" s="4">
        <f t="shared" si="0"/>
        <v>2.3178432205516356E-4</v>
      </c>
      <c r="M5" s="4">
        <f t="shared" si="0"/>
        <v>2.3178432205516356E-4</v>
      </c>
      <c r="N5" s="4">
        <f t="shared" si="0"/>
        <v>2.3178432205516356E-4</v>
      </c>
      <c r="O5" s="4">
        <f t="shared" si="0"/>
        <v>2.3178432205516356E-4</v>
      </c>
      <c r="P5" s="4">
        <f t="shared" si="0"/>
        <v>2.3178432205516356E-4</v>
      </c>
      <c r="Q5" s="4">
        <f t="shared" si="0"/>
        <v>2.3178432205516356E-4</v>
      </c>
      <c r="R5" s="4">
        <f t="shared" si="0"/>
        <v>2.3178432205516356E-4</v>
      </c>
      <c r="S5" s="4">
        <f t="shared" si="0"/>
        <v>2.3178432205516356E-4</v>
      </c>
      <c r="T5" s="4">
        <f t="shared" si="0"/>
        <v>2.3178432205516356E-4</v>
      </c>
      <c r="U5" s="4">
        <f t="shared" si="0"/>
        <v>2.3178432205516356E-4</v>
      </c>
      <c r="V5" s="4">
        <f t="shared" si="0"/>
        <v>2.3178432205516356E-4</v>
      </c>
      <c r="W5" s="4">
        <f t="shared" si="0"/>
        <v>2.3178432205516356E-4</v>
      </c>
      <c r="X5" s="4">
        <f t="shared" si="0"/>
        <v>2.3178432205516356E-4</v>
      </c>
      <c r="Y5" s="4">
        <f t="shared" si="0"/>
        <v>2.3178432205516356E-4</v>
      </c>
      <c r="Z5" s="4">
        <f t="shared" si="0"/>
        <v>2.3178432205516356E-4</v>
      </c>
      <c r="AA5" s="4">
        <f t="shared" si="0"/>
        <v>2.3178432205516356E-4</v>
      </c>
      <c r="AB5" s="4">
        <f t="shared" si="0"/>
        <v>2.3178432205516356E-4</v>
      </c>
      <c r="AC5" s="4">
        <f t="shared" si="0"/>
        <v>2.3178432205516356E-4</v>
      </c>
      <c r="AD5" s="4">
        <f t="shared" si="0"/>
        <v>2.3178432205516356E-4</v>
      </c>
      <c r="AE5" s="4">
        <f t="shared" si="0"/>
        <v>2.3178432205516356E-4</v>
      </c>
      <c r="AF5" s="4">
        <f t="shared" si="0"/>
        <v>2.3178432205516356E-4</v>
      </c>
      <c r="AG5" s="4">
        <f t="shared" si="0"/>
        <v>2.3178432205516356E-4</v>
      </c>
      <c r="AH5" s="4">
        <f t="shared" si="0"/>
        <v>2.3178432205516356E-4</v>
      </c>
      <c r="AI5" s="4">
        <f t="shared" si="0"/>
        <v>2.3178432205516356E-4</v>
      </c>
      <c r="AJ5" s="4">
        <f t="shared" si="0"/>
        <v>2.3178432205516356E-4</v>
      </c>
      <c r="AK5" s="4">
        <f t="shared" si="0"/>
        <v>2.3178432205516356E-4</v>
      </c>
    </row>
    <row r="6" spans="1:38">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8">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8">
      <c r="A8" t="s">
        <v>61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row>
    <row r="9" spans="1:38">
      <c r="AL9"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sheetPr>
  <dimension ref="A1:AM9"/>
  <sheetViews>
    <sheetView workbookViewId="0"/>
  </sheetViews>
  <sheetFormatPr defaultRowHeight="14.25"/>
  <cols>
    <col min="1" max="1" width="31.1328125" customWidth="1"/>
    <col min="2" max="3" width="11.59765625" customWidth="1"/>
  </cols>
  <sheetData>
    <row r="1" spans="1:39">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9">
      <c r="A2" t="s">
        <v>3</v>
      </c>
      <c r="B2" s="9">
        <f>B$5/(1-'Calculations Etc'!$B$4)</f>
        <v>6.5060951263035951E-3</v>
      </c>
      <c r="C2" s="9">
        <f>C$5/(1-'Calculations Etc'!$B$4)</f>
        <v>6.5060951263035951E-3</v>
      </c>
      <c r="D2" s="9">
        <f>D$5/(1-'Calculations Etc'!$B$4)</f>
        <v>6.5060951263035951E-3</v>
      </c>
      <c r="E2" s="9">
        <f>E$5/(1-'Calculations Etc'!$B$4)</f>
        <v>6.5060951263035951E-3</v>
      </c>
      <c r="F2" s="9">
        <f>F$5/(1-'Calculations Etc'!$B$4)</f>
        <v>6.5060951263035951E-3</v>
      </c>
      <c r="G2" s="9">
        <f>G$5/(1-'Calculations Etc'!$B$4)</f>
        <v>6.5060951263035951E-3</v>
      </c>
      <c r="H2" s="9">
        <f>H$5/(1-'Calculations Etc'!$B$4)</f>
        <v>6.5060951263035951E-3</v>
      </c>
      <c r="I2" s="9">
        <f>I$5/(1-'Calculations Etc'!$B$4)</f>
        <v>6.5060951263035951E-3</v>
      </c>
      <c r="J2" s="9">
        <f>J$5/(1-'Calculations Etc'!$B$4)</f>
        <v>6.5060951263035951E-3</v>
      </c>
      <c r="K2" s="9">
        <f>K$5/(1-'Calculations Etc'!$B$4)</f>
        <v>6.5060951263035951E-3</v>
      </c>
      <c r="L2" s="9">
        <f>L$5/(1-'Calculations Etc'!$B$4)</f>
        <v>6.5060951263035951E-3</v>
      </c>
      <c r="M2" s="9">
        <f>M$5/(1-'Calculations Etc'!$B$4)</f>
        <v>6.5060951263035951E-3</v>
      </c>
      <c r="N2" s="9">
        <f>N$5/(1-'Calculations Etc'!$B$4)</f>
        <v>6.5060951263035951E-3</v>
      </c>
      <c r="O2" s="9">
        <f>O$5/(1-'Calculations Etc'!$B$4)</f>
        <v>6.5060951263035951E-3</v>
      </c>
      <c r="P2" s="9">
        <f>P$5/(1-'Calculations Etc'!$B$4)</f>
        <v>6.5060951263035951E-3</v>
      </c>
      <c r="Q2" s="9">
        <f>Q$5/(1-'Calculations Etc'!$B$4)</f>
        <v>6.5060951263035951E-3</v>
      </c>
      <c r="R2" s="9">
        <f>R$5/(1-'Calculations Etc'!$B$4)</f>
        <v>6.5060951263035951E-3</v>
      </c>
      <c r="S2" s="9">
        <f>S$5/(1-'Calculations Etc'!$B$4)</f>
        <v>6.5060951263035951E-3</v>
      </c>
      <c r="T2" s="9">
        <f>T$5/(1-'Calculations Etc'!$B$4)</f>
        <v>6.5060951263035951E-3</v>
      </c>
      <c r="U2" s="9">
        <f>U$5/(1-'Calculations Etc'!$B$4)</f>
        <v>6.5060951263035951E-3</v>
      </c>
      <c r="V2" s="9">
        <f>V$5/(1-'Calculations Etc'!$B$4)</f>
        <v>6.5060951263035951E-3</v>
      </c>
      <c r="W2" s="9">
        <f>W$5/(1-'Calculations Etc'!$B$4)</f>
        <v>6.5060951263035951E-3</v>
      </c>
      <c r="X2" s="9">
        <f>X$5/(1-'Calculations Etc'!$B$4)</f>
        <v>6.5060951263035951E-3</v>
      </c>
      <c r="Y2" s="9">
        <f>Y$5/(1-'Calculations Etc'!$B$4)</f>
        <v>6.5060951263035951E-3</v>
      </c>
      <c r="Z2" s="9">
        <f>Z$5/(1-'Calculations Etc'!$B$4)</f>
        <v>6.5060951263035951E-3</v>
      </c>
      <c r="AA2" s="9">
        <f>AA$5/(1-'Calculations Etc'!$B$4)</f>
        <v>6.5060951263035951E-3</v>
      </c>
      <c r="AB2" s="9">
        <f>AB$5/(1-'Calculations Etc'!$B$4)</f>
        <v>6.5060951263035951E-3</v>
      </c>
      <c r="AC2" s="9">
        <f>AC$5/(1-'Calculations Etc'!$B$4)</f>
        <v>6.5060951263035951E-3</v>
      </c>
      <c r="AD2" s="9">
        <f>AD$5/(1-'Calculations Etc'!$B$4)</f>
        <v>6.5060951263035951E-3</v>
      </c>
      <c r="AE2" s="9">
        <f>AE$5/(1-'Calculations Etc'!$B$4)</f>
        <v>6.5060951263035951E-3</v>
      </c>
      <c r="AF2" s="9">
        <f>AF$5/(1-'Calculations Etc'!$B$4)</f>
        <v>6.5060951263035951E-3</v>
      </c>
      <c r="AG2" s="9">
        <f>AG$5/(1-'Calculations Etc'!$B$4)</f>
        <v>6.5060951263035951E-3</v>
      </c>
      <c r="AH2" s="9">
        <f>AH$5/(1-'Calculations Etc'!$B$4)</f>
        <v>6.5060951263035951E-3</v>
      </c>
      <c r="AI2" s="9">
        <f>AI$5/(1-'Calculations Etc'!$B$4)</f>
        <v>6.5060951263035951E-3</v>
      </c>
      <c r="AJ2" s="9">
        <f>AJ$5/(1-'Calculations Etc'!$B$4)</f>
        <v>6.5060951263035951E-3</v>
      </c>
      <c r="AK2" s="9">
        <f>AK$5/(1-'Calculations Etc'!$B$4)</f>
        <v>6.5060951263035951E-3</v>
      </c>
    </row>
    <row r="3" spans="1:39">
      <c r="A3" t="s">
        <v>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9">
      <c r="A4" t="s">
        <v>5</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9">
      <c r="A5" t="s">
        <v>6</v>
      </c>
      <c r="B5" s="18">
        <f>'Ships-freight'!B15</f>
        <v>2.0246293667484216E-3</v>
      </c>
      <c r="C5" s="4">
        <f>$B$5</f>
        <v>2.0246293667484216E-3</v>
      </c>
      <c r="D5" s="4">
        <f t="shared" ref="D5:AK5" si="0">$B$5</f>
        <v>2.0246293667484216E-3</v>
      </c>
      <c r="E5" s="4">
        <f t="shared" si="0"/>
        <v>2.0246293667484216E-3</v>
      </c>
      <c r="F5" s="4">
        <f t="shared" si="0"/>
        <v>2.0246293667484216E-3</v>
      </c>
      <c r="G5" s="4">
        <f t="shared" si="0"/>
        <v>2.0246293667484216E-3</v>
      </c>
      <c r="H5" s="4">
        <f t="shared" si="0"/>
        <v>2.0246293667484216E-3</v>
      </c>
      <c r="I5" s="4">
        <f t="shared" si="0"/>
        <v>2.0246293667484216E-3</v>
      </c>
      <c r="J5" s="4">
        <f t="shared" si="0"/>
        <v>2.0246293667484216E-3</v>
      </c>
      <c r="K5" s="4">
        <f t="shared" si="0"/>
        <v>2.0246293667484216E-3</v>
      </c>
      <c r="L5" s="4">
        <f t="shared" si="0"/>
        <v>2.0246293667484216E-3</v>
      </c>
      <c r="M5" s="4">
        <f t="shared" si="0"/>
        <v>2.0246293667484216E-3</v>
      </c>
      <c r="N5" s="4">
        <f t="shared" si="0"/>
        <v>2.0246293667484216E-3</v>
      </c>
      <c r="O5" s="4">
        <f t="shared" si="0"/>
        <v>2.0246293667484216E-3</v>
      </c>
      <c r="P5" s="4">
        <f t="shared" si="0"/>
        <v>2.0246293667484216E-3</v>
      </c>
      <c r="Q5" s="4">
        <f t="shared" si="0"/>
        <v>2.0246293667484216E-3</v>
      </c>
      <c r="R5" s="4">
        <f t="shared" si="0"/>
        <v>2.0246293667484216E-3</v>
      </c>
      <c r="S5" s="4">
        <f t="shared" si="0"/>
        <v>2.0246293667484216E-3</v>
      </c>
      <c r="T5" s="4">
        <f t="shared" si="0"/>
        <v>2.0246293667484216E-3</v>
      </c>
      <c r="U5" s="4">
        <f t="shared" si="0"/>
        <v>2.0246293667484216E-3</v>
      </c>
      <c r="V5" s="4">
        <f t="shared" si="0"/>
        <v>2.0246293667484216E-3</v>
      </c>
      <c r="W5" s="4">
        <f t="shared" si="0"/>
        <v>2.0246293667484216E-3</v>
      </c>
      <c r="X5" s="4">
        <f t="shared" si="0"/>
        <v>2.0246293667484216E-3</v>
      </c>
      <c r="Y5" s="4">
        <f t="shared" si="0"/>
        <v>2.0246293667484216E-3</v>
      </c>
      <c r="Z5" s="4">
        <f t="shared" si="0"/>
        <v>2.0246293667484216E-3</v>
      </c>
      <c r="AA5" s="4">
        <f t="shared" si="0"/>
        <v>2.0246293667484216E-3</v>
      </c>
      <c r="AB5" s="4">
        <f t="shared" si="0"/>
        <v>2.0246293667484216E-3</v>
      </c>
      <c r="AC5" s="4">
        <f t="shared" si="0"/>
        <v>2.0246293667484216E-3</v>
      </c>
      <c r="AD5" s="4">
        <f t="shared" si="0"/>
        <v>2.0246293667484216E-3</v>
      </c>
      <c r="AE5" s="4">
        <f t="shared" si="0"/>
        <v>2.0246293667484216E-3</v>
      </c>
      <c r="AF5" s="4">
        <f t="shared" si="0"/>
        <v>2.0246293667484216E-3</v>
      </c>
      <c r="AG5" s="4">
        <f t="shared" si="0"/>
        <v>2.0246293667484216E-3</v>
      </c>
      <c r="AH5" s="4">
        <f t="shared" si="0"/>
        <v>2.0246293667484216E-3</v>
      </c>
      <c r="AI5" s="4">
        <f t="shared" si="0"/>
        <v>2.0246293667484216E-3</v>
      </c>
      <c r="AJ5" s="4">
        <f t="shared" si="0"/>
        <v>2.0246293667484216E-3</v>
      </c>
      <c r="AK5" s="4">
        <f t="shared" si="0"/>
        <v>2.0246293667484216E-3</v>
      </c>
    </row>
    <row r="6" spans="1:39">
      <c r="A6" t="s">
        <v>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9">
      <c r="A7" t="s">
        <v>60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9">
      <c r="A8" t="s">
        <v>61</v>
      </c>
      <c r="B8" s="4">
        <f>B$5*'Calculations Etc'!$B$14</f>
        <v>5.0615734168710539E-3</v>
      </c>
      <c r="C8" s="4">
        <f>C$5*'Calculations Etc'!$B$14</f>
        <v>5.0615734168710539E-3</v>
      </c>
      <c r="D8" s="4">
        <f>D$5*'Calculations Etc'!$B$14</f>
        <v>5.0615734168710539E-3</v>
      </c>
      <c r="E8" s="4">
        <f>E$5*'Calculations Etc'!$B$14</f>
        <v>5.0615734168710539E-3</v>
      </c>
      <c r="F8" s="4">
        <f>F$5*'Calculations Etc'!$B$14</f>
        <v>5.0615734168710539E-3</v>
      </c>
      <c r="G8" s="4">
        <f>G$5*'Calculations Etc'!$B$14</f>
        <v>5.0615734168710539E-3</v>
      </c>
      <c r="H8" s="4">
        <f>H$5*'Calculations Etc'!$B$14</f>
        <v>5.0615734168710539E-3</v>
      </c>
      <c r="I8" s="4">
        <f>I$5*'Calculations Etc'!$B$14</f>
        <v>5.0615734168710539E-3</v>
      </c>
      <c r="J8" s="4">
        <f>J$5*'Calculations Etc'!$B$14</f>
        <v>5.0615734168710539E-3</v>
      </c>
      <c r="K8" s="4">
        <f>K$5*'Calculations Etc'!$B$14</f>
        <v>5.0615734168710539E-3</v>
      </c>
      <c r="L8" s="4">
        <f>L$5*'Calculations Etc'!$B$14</f>
        <v>5.0615734168710539E-3</v>
      </c>
      <c r="M8" s="4">
        <f>M$5*'Calculations Etc'!$B$14</f>
        <v>5.0615734168710539E-3</v>
      </c>
      <c r="N8" s="4">
        <f>N$5*'Calculations Etc'!$B$14</f>
        <v>5.0615734168710539E-3</v>
      </c>
      <c r="O8" s="4">
        <f>O$5*'Calculations Etc'!$B$14</f>
        <v>5.0615734168710539E-3</v>
      </c>
      <c r="P8" s="4">
        <f>P$5*'Calculations Etc'!$B$14</f>
        <v>5.0615734168710539E-3</v>
      </c>
      <c r="Q8" s="4">
        <f>Q$5*'Calculations Etc'!$B$14</f>
        <v>5.0615734168710539E-3</v>
      </c>
      <c r="R8" s="4">
        <f>R$5*'Calculations Etc'!$B$14</f>
        <v>5.0615734168710539E-3</v>
      </c>
      <c r="S8" s="4">
        <f>S$5*'Calculations Etc'!$B$14</f>
        <v>5.0615734168710539E-3</v>
      </c>
      <c r="T8" s="4">
        <f>T$5*'Calculations Etc'!$B$14</f>
        <v>5.0615734168710539E-3</v>
      </c>
      <c r="U8" s="4">
        <f>U$5*'Calculations Etc'!$B$14</f>
        <v>5.0615734168710539E-3</v>
      </c>
      <c r="V8" s="4">
        <f>V$5*'Calculations Etc'!$B$14</f>
        <v>5.0615734168710539E-3</v>
      </c>
      <c r="W8" s="4">
        <f>W$5*'Calculations Etc'!$B$14</f>
        <v>5.0615734168710539E-3</v>
      </c>
      <c r="X8" s="4">
        <f>X$5*'Calculations Etc'!$B$14</f>
        <v>5.0615734168710539E-3</v>
      </c>
      <c r="Y8" s="4">
        <f>Y$5*'Calculations Etc'!$B$14</f>
        <v>5.0615734168710539E-3</v>
      </c>
      <c r="Z8" s="4">
        <f>Z$5*'Calculations Etc'!$B$14</f>
        <v>5.0615734168710539E-3</v>
      </c>
      <c r="AA8" s="4">
        <f>AA$5*'Calculations Etc'!$B$14</f>
        <v>5.0615734168710539E-3</v>
      </c>
      <c r="AB8" s="4">
        <f>AB$5*'Calculations Etc'!$B$14</f>
        <v>5.0615734168710539E-3</v>
      </c>
      <c r="AC8" s="4">
        <f>AC$5*'Calculations Etc'!$B$14</f>
        <v>5.0615734168710539E-3</v>
      </c>
      <c r="AD8" s="4">
        <f>AD$5*'Calculations Etc'!$B$14</f>
        <v>5.0615734168710539E-3</v>
      </c>
      <c r="AE8" s="4">
        <f>AE$5*'Calculations Etc'!$B$14</f>
        <v>5.0615734168710539E-3</v>
      </c>
      <c r="AF8" s="4">
        <f>AF$5*'Calculations Etc'!$B$14</f>
        <v>5.0615734168710539E-3</v>
      </c>
      <c r="AG8" s="4">
        <f>AG$5*'Calculations Etc'!$B$14</f>
        <v>5.0615734168710539E-3</v>
      </c>
      <c r="AH8" s="4">
        <f>AH$5*'Calculations Etc'!$B$14</f>
        <v>5.0615734168710539E-3</v>
      </c>
      <c r="AI8" s="4">
        <f>AI$5*'Calculations Etc'!$B$14</f>
        <v>5.0615734168710539E-3</v>
      </c>
      <c r="AJ8" s="4">
        <f>AJ$5*'Calculations Etc'!$B$14</f>
        <v>5.0615734168710539E-3</v>
      </c>
      <c r="AK8" s="4">
        <f>AK$5*'Calculations Etc'!$B$14</f>
        <v>5.0615734168710539E-3</v>
      </c>
    </row>
    <row r="9" spans="1:39">
      <c r="AL9" s="4"/>
      <c r="AM9"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3"/>
  </sheetPr>
  <dimension ref="A1:AL15"/>
  <sheetViews>
    <sheetView workbookViewId="0"/>
  </sheetViews>
  <sheetFormatPr defaultRowHeight="14.25"/>
  <cols>
    <col min="1" max="1" width="31.1328125" customWidth="1"/>
    <col min="2" max="3" width="13.1328125" customWidth="1"/>
  </cols>
  <sheetData>
    <row r="1" spans="1:38">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c r="A2" t="s">
        <v>3</v>
      </c>
      <c r="B2" s="4">
        <f>$D$2</f>
        <v>1.9004405332531829E-3</v>
      </c>
      <c r="C2" s="4">
        <f>$D$2</f>
        <v>1.9004405332531829E-3</v>
      </c>
      <c r="D2" s="4">
        <f>D$4/(1-'Calculations Etc'!$B$3)</f>
        <v>1.9004405332531829E-3</v>
      </c>
      <c r="E2" s="4">
        <f>E$4/(1-'Calculations Etc'!$B$3)</f>
        <v>1.9004405332531829E-3</v>
      </c>
      <c r="F2" s="4">
        <f>F$4/(1-'Calculations Etc'!$B$3)</f>
        <v>1.9004405332531829E-3</v>
      </c>
      <c r="G2" s="4">
        <f>G$4/(1-'Calculations Etc'!$B$3)</f>
        <v>1.9004405332531829E-3</v>
      </c>
      <c r="H2" s="4">
        <f>H$4/(1-'Calculations Etc'!$B$3)</f>
        <v>1.9004405332531829E-3</v>
      </c>
      <c r="I2" s="4">
        <f>I$4/(1-'Calculations Etc'!$B$3)</f>
        <v>1.9004405332531829E-3</v>
      </c>
      <c r="J2" s="4">
        <f>J$4/(1-'Calculations Etc'!$B$3)</f>
        <v>1.9004405332531829E-3</v>
      </c>
      <c r="K2" s="4">
        <f>K$4/(1-'Calculations Etc'!$B$3)</f>
        <v>1.9004405332531829E-3</v>
      </c>
      <c r="L2" s="4">
        <f>L$4/(1-'Calculations Etc'!$B$3)</f>
        <v>1.9004405332531829E-3</v>
      </c>
      <c r="M2" s="4">
        <f>M$4/(1-'Calculations Etc'!$B$3)</f>
        <v>1.9004405332531829E-3</v>
      </c>
      <c r="N2" s="4">
        <f>N$4/(1-'Calculations Etc'!$B$3)</f>
        <v>1.9004405332531829E-3</v>
      </c>
      <c r="O2" s="4">
        <f>O$4/(1-'Calculations Etc'!$B$3)</f>
        <v>1.9004405332531829E-3</v>
      </c>
      <c r="P2" s="4">
        <f>P$4/(1-'Calculations Etc'!$B$3)</f>
        <v>1.9004405332531829E-3</v>
      </c>
      <c r="Q2" s="4">
        <f>Q$4/(1-'Calculations Etc'!$B$3)</f>
        <v>1.9004405332531829E-3</v>
      </c>
      <c r="R2" s="4">
        <f>R$4/(1-'Calculations Etc'!$B$3)</f>
        <v>1.9004405332531829E-3</v>
      </c>
      <c r="S2" s="4">
        <f>S$4/(1-'Calculations Etc'!$B$3)</f>
        <v>1.9004405332531829E-3</v>
      </c>
      <c r="T2" s="4">
        <f>T$4/(1-'Calculations Etc'!$B$3)</f>
        <v>1.9004405332531829E-3</v>
      </c>
      <c r="U2" s="4">
        <f>U$4/(1-'Calculations Etc'!$B$3)</f>
        <v>1.9004405332531829E-3</v>
      </c>
      <c r="V2" s="4">
        <f>V$4/(1-'Calculations Etc'!$B$3)</f>
        <v>1.9004405332531829E-3</v>
      </c>
      <c r="W2" s="4">
        <f>W$4/(1-'Calculations Etc'!$B$3)</f>
        <v>1.9004405332531829E-3</v>
      </c>
      <c r="X2" s="4">
        <f>X$4/(1-'Calculations Etc'!$B$3)</f>
        <v>1.9004405332531829E-3</v>
      </c>
      <c r="Y2" s="4">
        <f>Y$4/(1-'Calculations Etc'!$B$3)</f>
        <v>1.9004405332531829E-3</v>
      </c>
      <c r="Z2" s="4">
        <f>Z$4/(1-'Calculations Etc'!$B$3)</f>
        <v>1.9004405332531829E-3</v>
      </c>
      <c r="AA2" s="4">
        <f>AA$4/(1-'Calculations Etc'!$B$3)</f>
        <v>1.9004405332531829E-3</v>
      </c>
      <c r="AB2" s="4">
        <f>AB$4/(1-'Calculations Etc'!$B$3)</f>
        <v>1.9004405332531829E-3</v>
      </c>
      <c r="AC2" s="4">
        <f>AC$4/(1-'Calculations Etc'!$B$3)</f>
        <v>1.9004405332531829E-3</v>
      </c>
      <c r="AD2" s="4">
        <f>AD$4/(1-'Calculations Etc'!$B$3)</f>
        <v>1.9004405332531829E-3</v>
      </c>
      <c r="AE2" s="4">
        <f>AE$4/(1-'Calculations Etc'!$B$3)</f>
        <v>1.9004405332531829E-3</v>
      </c>
      <c r="AF2" s="4">
        <f>AF$4/(1-'Calculations Etc'!$B$3)</f>
        <v>1.9004405332531829E-3</v>
      </c>
      <c r="AG2" s="4">
        <f>AG$4/(1-'Calculations Etc'!$B$3)</f>
        <v>1.9004405332531829E-3</v>
      </c>
      <c r="AH2" s="4">
        <f>AH$4/(1-'Calculations Etc'!$B$3)</f>
        <v>1.9004405332531829E-3</v>
      </c>
      <c r="AI2" s="4">
        <f>AI$4/(1-'Calculations Etc'!$B$3)</f>
        <v>1.9004405332531829E-3</v>
      </c>
      <c r="AJ2" s="4">
        <f>AJ$4/(1-'Calculations Etc'!$B$3)</f>
        <v>1.9004405332531829E-3</v>
      </c>
      <c r="AK2" s="4">
        <f>AK$4/(1-'Calculations Etc'!$B$3)</f>
        <v>1.9004405332531829E-3</v>
      </c>
      <c r="AL2" s="4"/>
    </row>
    <row r="3" spans="1:38">
      <c r="A3" t="s">
        <v>4</v>
      </c>
      <c r="B3" s="4">
        <f>$D$3</f>
        <v>5.9683256416215671E-4</v>
      </c>
      <c r="C3" s="4">
        <f>$D$3</f>
        <v>5.9683256416215671E-4</v>
      </c>
      <c r="D3" s="4">
        <f>D$4</f>
        <v>5.9683256416215671E-4</v>
      </c>
      <c r="E3" s="4">
        <f t="shared" ref="E3:AK3" si="0">E$4</f>
        <v>5.9683256416215671E-4</v>
      </c>
      <c r="F3" s="4">
        <f t="shared" si="0"/>
        <v>5.9683256416215671E-4</v>
      </c>
      <c r="G3" s="4">
        <f t="shared" si="0"/>
        <v>5.9683256416215671E-4</v>
      </c>
      <c r="H3" s="4">
        <f t="shared" si="0"/>
        <v>5.9683256416215671E-4</v>
      </c>
      <c r="I3" s="4">
        <f t="shared" si="0"/>
        <v>5.9683256416215671E-4</v>
      </c>
      <c r="J3" s="4">
        <f t="shared" si="0"/>
        <v>5.9683256416215671E-4</v>
      </c>
      <c r="K3" s="4">
        <f t="shared" si="0"/>
        <v>5.9683256416215671E-4</v>
      </c>
      <c r="L3" s="4">
        <f t="shared" si="0"/>
        <v>5.9683256416215671E-4</v>
      </c>
      <c r="M3" s="4">
        <f t="shared" si="0"/>
        <v>5.9683256416215671E-4</v>
      </c>
      <c r="N3" s="4">
        <f t="shared" si="0"/>
        <v>5.9683256416215671E-4</v>
      </c>
      <c r="O3" s="4">
        <f t="shared" si="0"/>
        <v>5.9683256416215671E-4</v>
      </c>
      <c r="P3" s="4">
        <f t="shared" si="0"/>
        <v>5.9683256416215671E-4</v>
      </c>
      <c r="Q3" s="4">
        <f t="shared" si="0"/>
        <v>5.9683256416215671E-4</v>
      </c>
      <c r="R3" s="4">
        <f t="shared" si="0"/>
        <v>5.9683256416215671E-4</v>
      </c>
      <c r="S3" s="4">
        <f t="shared" si="0"/>
        <v>5.9683256416215671E-4</v>
      </c>
      <c r="T3" s="4">
        <f t="shared" si="0"/>
        <v>5.9683256416215671E-4</v>
      </c>
      <c r="U3" s="4">
        <f t="shared" si="0"/>
        <v>5.9683256416215671E-4</v>
      </c>
      <c r="V3" s="4">
        <f t="shared" si="0"/>
        <v>5.9683256416215671E-4</v>
      </c>
      <c r="W3" s="4">
        <f t="shared" si="0"/>
        <v>5.9683256416215671E-4</v>
      </c>
      <c r="X3" s="4">
        <f t="shared" si="0"/>
        <v>5.9683256416215671E-4</v>
      </c>
      <c r="Y3" s="4">
        <f t="shared" si="0"/>
        <v>5.9683256416215671E-4</v>
      </c>
      <c r="Z3" s="4">
        <f t="shared" si="0"/>
        <v>5.9683256416215671E-4</v>
      </c>
      <c r="AA3" s="4">
        <f t="shared" si="0"/>
        <v>5.9683256416215671E-4</v>
      </c>
      <c r="AB3" s="4">
        <f t="shared" si="0"/>
        <v>5.9683256416215671E-4</v>
      </c>
      <c r="AC3" s="4">
        <f t="shared" si="0"/>
        <v>5.9683256416215671E-4</v>
      </c>
      <c r="AD3" s="4">
        <f t="shared" si="0"/>
        <v>5.9683256416215671E-4</v>
      </c>
      <c r="AE3" s="4">
        <f t="shared" si="0"/>
        <v>5.9683256416215671E-4</v>
      </c>
      <c r="AF3" s="4">
        <f t="shared" si="0"/>
        <v>5.9683256416215671E-4</v>
      </c>
      <c r="AG3" s="4">
        <f t="shared" si="0"/>
        <v>5.9683256416215671E-4</v>
      </c>
      <c r="AH3" s="4">
        <f t="shared" si="0"/>
        <v>5.9683256416215671E-4</v>
      </c>
      <c r="AI3" s="4">
        <f t="shared" si="0"/>
        <v>5.9683256416215671E-4</v>
      </c>
      <c r="AJ3" s="4">
        <f t="shared" si="0"/>
        <v>5.9683256416215671E-4</v>
      </c>
      <c r="AK3" s="4">
        <f t="shared" si="0"/>
        <v>5.9683256416215671E-4</v>
      </c>
      <c r="AL3" s="4"/>
    </row>
    <row r="4" spans="1:38">
      <c r="A4" t="s">
        <v>5</v>
      </c>
      <c r="B4" s="18">
        <f>'motorbike-psgr'!$B$12</f>
        <v>5.9683256416215671E-4</v>
      </c>
      <c r="C4" s="4">
        <f>$B$4</f>
        <v>5.9683256416215671E-4</v>
      </c>
      <c r="D4" s="4">
        <f t="shared" ref="D4:AK4" si="1">$B$4</f>
        <v>5.9683256416215671E-4</v>
      </c>
      <c r="E4" s="4">
        <f t="shared" si="1"/>
        <v>5.9683256416215671E-4</v>
      </c>
      <c r="F4" s="4">
        <f t="shared" si="1"/>
        <v>5.9683256416215671E-4</v>
      </c>
      <c r="G4" s="4">
        <f t="shared" si="1"/>
        <v>5.9683256416215671E-4</v>
      </c>
      <c r="H4" s="4">
        <f t="shared" si="1"/>
        <v>5.9683256416215671E-4</v>
      </c>
      <c r="I4" s="4">
        <f t="shared" si="1"/>
        <v>5.9683256416215671E-4</v>
      </c>
      <c r="J4" s="4">
        <f t="shared" si="1"/>
        <v>5.9683256416215671E-4</v>
      </c>
      <c r="K4" s="4">
        <f t="shared" si="1"/>
        <v>5.9683256416215671E-4</v>
      </c>
      <c r="L4" s="4">
        <f t="shared" si="1"/>
        <v>5.9683256416215671E-4</v>
      </c>
      <c r="M4" s="4">
        <f t="shared" si="1"/>
        <v>5.9683256416215671E-4</v>
      </c>
      <c r="N4" s="4">
        <f t="shared" si="1"/>
        <v>5.9683256416215671E-4</v>
      </c>
      <c r="O4" s="4">
        <f t="shared" si="1"/>
        <v>5.9683256416215671E-4</v>
      </c>
      <c r="P4" s="4">
        <f t="shared" si="1"/>
        <v>5.9683256416215671E-4</v>
      </c>
      <c r="Q4" s="4">
        <f t="shared" si="1"/>
        <v>5.9683256416215671E-4</v>
      </c>
      <c r="R4" s="4">
        <f t="shared" si="1"/>
        <v>5.9683256416215671E-4</v>
      </c>
      <c r="S4" s="4">
        <f t="shared" si="1"/>
        <v>5.9683256416215671E-4</v>
      </c>
      <c r="T4" s="4">
        <f t="shared" si="1"/>
        <v>5.9683256416215671E-4</v>
      </c>
      <c r="U4" s="4">
        <f t="shared" si="1"/>
        <v>5.9683256416215671E-4</v>
      </c>
      <c r="V4" s="4">
        <f t="shared" si="1"/>
        <v>5.9683256416215671E-4</v>
      </c>
      <c r="W4" s="4">
        <f t="shared" si="1"/>
        <v>5.9683256416215671E-4</v>
      </c>
      <c r="X4" s="4">
        <f t="shared" si="1"/>
        <v>5.9683256416215671E-4</v>
      </c>
      <c r="Y4" s="4">
        <f t="shared" si="1"/>
        <v>5.9683256416215671E-4</v>
      </c>
      <c r="Z4" s="4">
        <f t="shared" si="1"/>
        <v>5.9683256416215671E-4</v>
      </c>
      <c r="AA4" s="4">
        <f t="shared" si="1"/>
        <v>5.9683256416215671E-4</v>
      </c>
      <c r="AB4" s="4">
        <f t="shared" si="1"/>
        <v>5.9683256416215671E-4</v>
      </c>
      <c r="AC4" s="4">
        <f t="shared" si="1"/>
        <v>5.9683256416215671E-4</v>
      </c>
      <c r="AD4" s="4">
        <f t="shared" si="1"/>
        <v>5.9683256416215671E-4</v>
      </c>
      <c r="AE4" s="4">
        <f t="shared" si="1"/>
        <v>5.9683256416215671E-4</v>
      </c>
      <c r="AF4" s="4">
        <f t="shared" si="1"/>
        <v>5.9683256416215671E-4</v>
      </c>
      <c r="AG4" s="4">
        <f t="shared" si="1"/>
        <v>5.9683256416215671E-4</v>
      </c>
      <c r="AH4" s="4">
        <f t="shared" si="1"/>
        <v>5.9683256416215671E-4</v>
      </c>
      <c r="AI4" s="4">
        <f t="shared" si="1"/>
        <v>5.9683256416215671E-4</v>
      </c>
      <c r="AJ4" s="4">
        <f t="shared" si="1"/>
        <v>5.9683256416215671E-4</v>
      </c>
      <c r="AK4" s="4">
        <f t="shared" si="1"/>
        <v>5.9683256416215671E-4</v>
      </c>
      <c r="AL4" s="4"/>
    </row>
    <row r="5" spans="1:38">
      <c r="A5" t="s">
        <v>6</v>
      </c>
      <c r="B5" s="4">
        <f>$D$5</f>
        <v>5.9683256416215671E-4</v>
      </c>
      <c r="C5" s="4">
        <f>$D$5</f>
        <v>5.9683256416215671E-4</v>
      </c>
      <c r="D5" s="4">
        <f>D$4</f>
        <v>5.9683256416215671E-4</v>
      </c>
      <c r="E5" s="4">
        <f t="shared" ref="E5:AK5" si="2">E$4</f>
        <v>5.9683256416215671E-4</v>
      </c>
      <c r="F5" s="4">
        <f t="shared" si="2"/>
        <v>5.9683256416215671E-4</v>
      </c>
      <c r="G5" s="4">
        <f t="shared" si="2"/>
        <v>5.9683256416215671E-4</v>
      </c>
      <c r="H5" s="4">
        <f t="shared" si="2"/>
        <v>5.9683256416215671E-4</v>
      </c>
      <c r="I5" s="4">
        <f t="shared" si="2"/>
        <v>5.9683256416215671E-4</v>
      </c>
      <c r="J5" s="4">
        <f t="shared" si="2"/>
        <v>5.9683256416215671E-4</v>
      </c>
      <c r="K5" s="4">
        <f t="shared" si="2"/>
        <v>5.9683256416215671E-4</v>
      </c>
      <c r="L5" s="4">
        <f t="shared" si="2"/>
        <v>5.9683256416215671E-4</v>
      </c>
      <c r="M5" s="4">
        <f t="shared" si="2"/>
        <v>5.9683256416215671E-4</v>
      </c>
      <c r="N5" s="4">
        <f t="shared" si="2"/>
        <v>5.9683256416215671E-4</v>
      </c>
      <c r="O5" s="4">
        <f t="shared" si="2"/>
        <v>5.9683256416215671E-4</v>
      </c>
      <c r="P5" s="4">
        <f t="shared" si="2"/>
        <v>5.9683256416215671E-4</v>
      </c>
      <c r="Q5" s="4">
        <f t="shared" si="2"/>
        <v>5.9683256416215671E-4</v>
      </c>
      <c r="R5" s="4">
        <f t="shared" si="2"/>
        <v>5.9683256416215671E-4</v>
      </c>
      <c r="S5" s="4">
        <f t="shared" si="2"/>
        <v>5.9683256416215671E-4</v>
      </c>
      <c r="T5" s="4">
        <f t="shared" si="2"/>
        <v>5.9683256416215671E-4</v>
      </c>
      <c r="U5" s="4">
        <f t="shared" si="2"/>
        <v>5.9683256416215671E-4</v>
      </c>
      <c r="V5" s="4">
        <f t="shared" si="2"/>
        <v>5.9683256416215671E-4</v>
      </c>
      <c r="W5" s="4">
        <f t="shared" si="2"/>
        <v>5.9683256416215671E-4</v>
      </c>
      <c r="X5" s="4">
        <f t="shared" si="2"/>
        <v>5.9683256416215671E-4</v>
      </c>
      <c r="Y5" s="4">
        <f t="shared" si="2"/>
        <v>5.9683256416215671E-4</v>
      </c>
      <c r="Z5" s="4">
        <f t="shared" si="2"/>
        <v>5.9683256416215671E-4</v>
      </c>
      <c r="AA5" s="4">
        <f t="shared" si="2"/>
        <v>5.9683256416215671E-4</v>
      </c>
      <c r="AB5" s="4">
        <f t="shared" si="2"/>
        <v>5.9683256416215671E-4</v>
      </c>
      <c r="AC5" s="4">
        <f t="shared" si="2"/>
        <v>5.9683256416215671E-4</v>
      </c>
      <c r="AD5" s="4">
        <f t="shared" si="2"/>
        <v>5.9683256416215671E-4</v>
      </c>
      <c r="AE5" s="4">
        <f t="shared" si="2"/>
        <v>5.9683256416215671E-4</v>
      </c>
      <c r="AF5" s="4">
        <f t="shared" si="2"/>
        <v>5.9683256416215671E-4</v>
      </c>
      <c r="AG5" s="4">
        <f t="shared" si="2"/>
        <v>5.9683256416215671E-4</v>
      </c>
      <c r="AH5" s="4">
        <f t="shared" si="2"/>
        <v>5.9683256416215671E-4</v>
      </c>
      <c r="AI5" s="4">
        <f t="shared" si="2"/>
        <v>5.9683256416215671E-4</v>
      </c>
      <c r="AJ5" s="4">
        <f t="shared" si="2"/>
        <v>5.9683256416215671E-4</v>
      </c>
      <c r="AK5" s="4">
        <f t="shared" si="2"/>
        <v>5.9683256416215671E-4</v>
      </c>
      <c r="AL5" s="4"/>
    </row>
    <row r="6" spans="1:38">
      <c r="A6" t="s">
        <v>7</v>
      </c>
      <c r="B6" s="4">
        <f>$D$6</f>
        <v>1.3138169471622213E-3</v>
      </c>
      <c r="C6" s="4">
        <f>$D$6</f>
        <v>1.3138169471622213E-3</v>
      </c>
      <c r="D6" s="4">
        <f>D$4/(1-'Calculations Etc'!$B$3)*'Calculations Etc'!$B$8+D$4*(1-'Calculations Etc'!$B$8)</f>
        <v>1.3138169471622213E-3</v>
      </c>
      <c r="E6" s="4">
        <f>E$4/(1-'Calculations Etc'!$B$3)*'Calculations Etc'!$B$8+E$4*(1-'Calculations Etc'!$B$8)</f>
        <v>1.3138169471622213E-3</v>
      </c>
      <c r="F6" s="4">
        <f>F$4/(1-'Calculations Etc'!$B$3)*'Calculations Etc'!$B$8+F$4*(1-'Calculations Etc'!$B$8)</f>
        <v>1.3138169471622213E-3</v>
      </c>
      <c r="G6" s="4">
        <f>G$4/(1-'Calculations Etc'!$B$3)*'Calculations Etc'!$B$8+G$4*(1-'Calculations Etc'!$B$8)</f>
        <v>1.3138169471622213E-3</v>
      </c>
      <c r="H6" s="4">
        <f>H$4/(1-'Calculations Etc'!$B$3)*'Calculations Etc'!$B$8+H$4*(1-'Calculations Etc'!$B$8)</f>
        <v>1.3138169471622213E-3</v>
      </c>
      <c r="I6" s="4">
        <f>I$4/(1-'Calculations Etc'!$B$3)*'Calculations Etc'!$B$8+I$4*(1-'Calculations Etc'!$B$8)</f>
        <v>1.3138169471622213E-3</v>
      </c>
      <c r="J6" s="4">
        <f>J$4/(1-'Calculations Etc'!$B$3)*'Calculations Etc'!$B$8+J$4*(1-'Calculations Etc'!$B$8)</f>
        <v>1.3138169471622213E-3</v>
      </c>
      <c r="K6" s="4">
        <f>K$4/(1-'Calculations Etc'!$B$3)*'Calculations Etc'!$B$8+K$4*(1-'Calculations Etc'!$B$8)</f>
        <v>1.3138169471622213E-3</v>
      </c>
      <c r="L6" s="4">
        <f>L$4/(1-'Calculations Etc'!$B$3)*'Calculations Etc'!$B$8+L$4*(1-'Calculations Etc'!$B$8)</f>
        <v>1.3138169471622213E-3</v>
      </c>
      <c r="M6" s="4">
        <f>M$4/(1-'Calculations Etc'!$B$3)*'Calculations Etc'!$B$8+M$4*(1-'Calculations Etc'!$B$8)</f>
        <v>1.3138169471622213E-3</v>
      </c>
      <c r="N6" s="4">
        <f>N$4/(1-'Calculations Etc'!$B$3)*'Calculations Etc'!$B$8+N$4*(1-'Calculations Etc'!$B$8)</f>
        <v>1.3138169471622213E-3</v>
      </c>
      <c r="O6" s="4">
        <f>O$4/(1-'Calculations Etc'!$B$3)*'Calculations Etc'!$B$8+O$4*(1-'Calculations Etc'!$B$8)</f>
        <v>1.3138169471622213E-3</v>
      </c>
      <c r="P6" s="4">
        <f>P$4/(1-'Calculations Etc'!$B$3)*'Calculations Etc'!$B$8+P$4*(1-'Calculations Etc'!$B$8)</f>
        <v>1.3138169471622213E-3</v>
      </c>
      <c r="Q6" s="4">
        <f>Q$4/(1-'Calculations Etc'!$B$3)*'Calculations Etc'!$B$8+Q$4*(1-'Calculations Etc'!$B$8)</f>
        <v>1.3138169471622213E-3</v>
      </c>
      <c r="R6" s="4">
        <f>R$4/(1-'Calculations Etc'!$B$3)*'Calculations Etc'!$B$8+R$4*(1-'Calculations Etc'!$B$8)</f>
        <v>1.3138169471622213E-3</v>
      </c>
      <c r="S6" s="4">
        <f>S$4/(1-'Calculations Etc'!$B$3)*'Calculations Etc'!$B$8+S$4*(1-'Calculations Etc'!$B$8)</f>
        <v>1.3138169471622213E-3</v>
      </c>
      <c r="T6" s="4">
        <f>T$4/(1-'Calculations Etc'!$B$3)*'Calculations Etc'!$B$8+T$4*(1-'Calculations Etc'!$B$8)</f>
        <v>1.3138169471622213E-3</v>
      </c>
      <c r="U6" s="4">
        <f>U$4/(1-'Calculations Etc'!$B$3)*'Calculations Etc'!$B$8+U$4*(1-'Calculations Etc'!$B$8)</f>
        <v>1.3138169471622213E-3</v>
      </c>
      <c r="V6" s="4">
        <f>V$4/(1-'Calculations Etc'!$B$3)*'Calculations Etc'!$B$8+V$4*(1-'Calculations Etc'!$B$8)</f>
        <v>1.3138169471622213E-3</v>
      </c>
      <c r="W6" s="4">
        <f>W$4/(1-'Calculations Etc'!$B$3)*'Calculations Etc'!$B$8+W$4*(1-'Calculations Etc'!$B$8)</f>
        <v>1.3138169471622213E-3</v>
      </c>
      <c r="X6" s="4">
        <f>X$4/(1-'Calculations Etc'!$B$3)*'Calculations Etc'!$B$8+X$4*(1-'Calculations Etc'!$B$8)</f>
        <v>1.3138169471622213E-3</v>
      </c>
      <c r="Y6" s="4">
        <f>Y$4/(1-'Calculations Etc'!$B$3)*'Calculations Etc'!$B$8+Y$4*(1-'Calculations Etc'!$B$8)</f>
        <v>1.3138169471622213E-3</v>
      </c>
      <c r="Z6" s="4">
        <f>Z$4/(1-'Calculations Etc'!$B$3)*'Calculations Etc'!$B$8+Z$4*(1-'Calculations Etc'!$B$8)</f>
        <v>1.3138169471622213E-3</v>
      </c>
      <c r="AA6" s="4">
        <f>AA$4/(1-'Calculations Etc'!$B$3)*'Calculations Etc'!$B$8+AA$4*(1-'Calculations Etc'!$B$8)</f>
        <v>1.3138169471622213E-3</v>
      </c>
      <c r="AB6" s="4">
        <f>AB$4/(1-'Calculations Etc'!$B$3)*'Calculations Etc'!$B$8+AB$4*(1-'Calculations Etc'!$B$8)</f>
        <v>1.3138169471622213E-3</v>
      </c>
      <c r="AC6" s="4">
        <f>AC$4/(1-'Calculations Etc'!$B$3)*'Calculations Etc'!$B$8+AC$4*(1-'Calculations Etc'!$B$8)</f>
        <v>1.3138169471622213E-3</v>
      </c>
      <c r="AD6" s="4">
        <f>AD$4/(1-'Calculations Etc'!$B$3)*'Calculations Etc'!$B$8+AD$4*(1-'Calculations Etc'!$B$8)</f>
        <v>1.3138169471622213E-3</v>
      </c>
      <c r="AE6" s="4">
        <f>AE$4/(1-'Calculations Etc'!$B$3)*'Calculations Etc'!$B$8+AE$4*(1-'Calculations Etc'!$B$8)</f>
        <v>1.3138169471622213E-3</v>
      </c>
      <c r="AF6" s="4">
        <f>AF$4/(1-'Calculations Etc'!$B$3)*'Calculations Etc'!$B$8+AF$4*(1-'Calculations Etc'!$B$8)</f>
        <v>1.3138169471622213E-3</v>
      </c>
      <c r="AG6" s="4">
        <f>AG$4/(1-'Calculations Etc'!$B$3)*'Calculations Etc'!$B$8+AG$4*(1-'Calculations Etc'!$B$8)</f>
        <v>1.3138169471622213E-3</v>
      </c>
      <c r="AH6" s="4">
        <f>AH$4/(1-'Calculations Etc'!$B$3)*'Calculations Etc'!$B$8+AH$4*(1-'Calculations Etc'!$B$8)</f>
        <v>1.3138169471622213E-3</v>
      </c>
      <c r="AI6" s="4">
        <f>AI$4/(1-'Calculations Etc'!$B$3)*'Calculations Etc'!$B$8+AI$4*(1-'Calculations Etc'!$B$8)</f>
        <v>1.3138169471622213E-3</v>
      </c>
      <c r="AJ6" s="4">
        <f>AJ$4/(1-'Calculations Etc'!$B$3)*'Calculations Etc'!$B$8+AJ$4*(1-'Calculations Etc'!$B$8)</f>
        <v>1.3138169471622213E-3</v>
      </c>
      <c r="AK6" s="4">
        <f>AK$4/(1-'Calculations Etc'!$B$3)*'Calculations Etc'!$B$8+AK$4*(1-'Calculations Etc'!$B$8)</f>
        <v>1.3138169471622213E-3</v>
      </c>
      <c r="AL6" s="4"/>
    </row>
    <row r="7" spans="1:38">
      <c r="A7" t="s">
        <v>60</v>
      </c>
      <c r="B7" s="4">
        <f>$D$7</f>
        <v>4.6254523722567148E-4</v>
      </c>
      <c r="C7" s="4">
        <f>$D$7</f>
        <v>4.6254523722567148E-4</v>
      </c>
      <c r="D7" s="4">
        <f>D4*'Calculations Etc'!$B$19</f>
        <v>4.6254523722567148E-4</v>
      </c>
      <c r="E7" s="4">
        <f>E4*'Calculations Etc'!$B$19</f>
        <v>4.6254523722567148E-4</v>
      </c>
      <c r="F7" s="4">
        <f>F4*'Calculations Etc'!$B$19</f>
        <v>4.6254523722567148E-4</v>
      </c>
      <c r="G7" s="4">
        <f>G4*'Calculations Etc'!$B$19</f>
        <v>4.6254523722567148E-4</v>
      </c>
      <c r="H7" s="4">
        <f>H4*'Calculations Etc'!$B$19</f>
        <v>4.6254523722567148E-4</v>
      </c>
      <c r="I7" s="4">
        <f>I4*'Calculations Etc'!$B$19</f>
        <v>4.6254523722567148E-4</v>
      </c>
      <c r="J7" s="4">
        <f>J4*'Calculations Etc'!$B$19</f>
        <v>4.6254523722567148E-4</v>
      </c>
      <c r="K7" s="4">
        <f>K4*'Calculations Etc'!$B$19</f>
        <v>4.6254523722567148E-4</v>
      </c>
      <c r="L7" s="4">
        <f>L4*'Calculations Etc'!$B$19</f>
        <v>4.6254523722567148E-4</v>
      </c>
      <c r="M7" s="4">
        <f>M4*'Calculations Etc'!$B$19</f>
        <v>4.6254523722567148E-4</v>
      </c>
      <c r="N7" s="4">
        <f>N4*'Calculations Etc'!$B$19</f>
        <v>4.6254523722567148E-4</v>
      </c>
      <c r="O7" s="4">
        <f>O4*'Calculations Etc'!$B$19</f>
        <v>4.6254523722567148E-4</v>
      </c>
      <c r="P7" s="4">
        <f>P4*'Calculations Etc'!$B$19</f>
        <v>4.6254523722567148E-4</v>
      </c>
      <c r="Q7" s="4">
        <f>Q4*'Calculations Etc'!$B$19</f>
        <v>4.6254523722567148E-4</v>
      </c>
      <c r="R7" s="4">
        <f>R4*'Calculations Etc'!$B$19</f>
        <v>4.6254523722567148E-4</v>
      </c>
      <c r="S7" s="4">
        <f>S4*'Calculations Etc'!$B$19</f>
        <v>4.6254523722567148E-4</v>
      </c>
      <c r="T7" s="4">
        <f>T4*'Calculations Etc'!$B$19</f>
        <v>4.6254523722567148E-4</v>
      </c>
      <c r="U7" s="4">
        <f>U4*'Calculations Etc'!$B$19</f>
        <v>4.6254523722567148E-4</v>
      </c>
      <c r="V7" s="4">
        <f>V4*'Calculations Etc'!$B$19</f>
        <v>4.6254523722567148E-4</v>
      </c>
      <c r="W7" s="4">
        <f>W4*'Calculations Etc'!$B$19</f>
        <v>4.6254523722567148E-4</v>
      </c>
      <c r="X7" s="4">
        <f>X4*'Calculations Etc'!$B$19</f>
        <v>4.6254523722567148E-4</v>
      </c>
      <c r="Y7" s="4">
        <f>Y4*'Calculations Etc'!$B$19</f>
        <v>4.6254523722567148E-4</v>
      </c>
      <c r="Z7" s="4">
        <f>Z4*'Calculations Etc'!$B$19</f>
        <v>4.6254523722567148E-4</v>
      </c>
      <c r="AA7" s="4">
        <f>AA4*'Calculations Etc'!$B$19</f>
        <v>4.6254523722567148E-4</v>
      </c>
      <c r="AB7" s="4">
        <f>AB4*'Calculations Etc'!$B$19</f>
        <v>4.6254523722567148E-4</v>
      </c>
      <c r="AC7" s="4">
        <f>AC4*'Calculations Etc'!$B$19</f>
        <v>4.6254523722567148E-4</v>
      </c>
      <c r="AD7" s="4">
        <f>AD4*'Calculations Etc'!$B$19</f>
        <v>4.6254523722567148E-4</v>
      </c>
      <c r="AE7" s="4">
        <f>AE4*'Calculations Etc'!$B$19</f>
        <v>4.6254523722567148E-4</v>
      </c>
      <c r="AF7" s="4">
        <f>AF4*'Calculations Etc'!$B$19</f>
        <v>4.6254523722567148E-4</v>
      </c>
      <c r="AG7" s="4">
        <f>AG4*'Calculations Etc'!$B$19</f>
        <v>4.6254523722567148E-4</v>
      </c>
      <c r="AH7" s="4">
        <f>AH4*'Calculations Etc'!$B$19</f>
        <v>4.6254523722567148E-4</v>
      </c>
      <c r="AI7" s="4">
        <f>AI4*'Calculations Etc'!$B$19</f>
        <v>4.6254523722567148E-4</v>
      </c>
      <c r="AJ7" s="4">
        <f>AJ4*'Calculations Etc'!$B$19</f>
        <v>4.6254523722567148E-4</v>
      </c>
      <c r="AK7" s="4">
        <f>AK4*'Calculations Etc'!$B$19</f>
        <v>4.6254523722567148E-4</v>
      </c>
    </row>
    <row r="8" spans="1:38">
      <c r="A8" t="s">
        <v>61</v>
      </c>
      <c r="B8" s="4">
        <f>$D$8</f>
        <v>1.4920814104053917E-3</v>
      </c>
      <c r="C8" s="4">
        <f>$D$8</f>
        <v>1.4920814104053917E-3</v>
      </c>
      <c r="D8" s="4">
        <f>D4*'Calculations Etc'!$B$14</f>
        <v>1.4920814104053917E-3</v>
      </c>
      <c r="E8" s="4">
        <f>E4*'Calculations Etc'!$B$14</f>
        <v>1.4920814104053917E-3</v>
      </c>
      <c r="F8" s="4">
        <f>F4*'Calculations Etc'!$B$14</f>
        <v>1.4920814104053917E-3</v>
      </c>
      <c r="G8" s="4">
        <f>G4*'Calculations Etc'!$B$14</f>
        <v>1.4920814104053917E-3</v>
      </c>
      <c r="H8" s="4">
        <f>H4*'Calculations Etc'!$B$14</f>
        <v>1.4920814104053917E-3</v>
      </c>
      <c r="I8" s="4">
        <f>I4*'Calculations Etc'!$B$14</f>
        <v>1.4920814104053917E-3</v>
      </c>
      <c r="J8" s="4">
        <f>J4*'Calculations Etc'!$B$14</f>
        <v>1.4920814104053917E-3</v>
      </c>
      <c r="K8" s="4">
        <f>K4*'Calculations Etc'!$B$14</f>
        <v>1.4920814104053917E-3</v>
      </c>
      <c r="L8" s="4">
        <f>L4*'Calculations Etc'!$B$14</f>
        <v>1.4920814104053917E-3</v>
      </c>
      <c r="M8" s="4">
        <f>M4*'Calculations Etc'!$B$14</f>
        <v>1.4920814104053917E-3</v>
      </c>
      <c r="N8" s="4">
        <f>N4*'Calculations Etc'!$B$14</f>
        <v>1.4920814104053917E-3</v>
      </c>
      <c r="O8" s="4">
        <f>O4*'Calculations Etc'!$B$14</f>
        <v>1.4920814104053917E-3</v>
      </c>
      <c r="P8" s="4">
        <f>P4*'Calculations Etc'!$B$14</f>
        <v>1.4920814104053917E-3</v>
      </c>
      <c r="Q8" s="4">
        <f>Q4*'Calculations Etc'!$B$14</f>
        <v>1.4920814104053917E-3</v>
      </c>
      <c r="R8" s="4">
        <f>R4*'Calculations Etc'!$B$14</f>
        <v>1.4920814104053917E-3</v>
      </c>
      <c r="S8" s="4">
        <f>S4*'Calculations Etc'!$B$14</f>
        <v>1.4920814104053917E-3</v>
      </c>
      <c r="T8" s="4">
        <f>T4*'Calculations Etc'!$B$14</f>
        <v>1.4920814104053917E-3</v>
      </c>
      <c r="U8" s="4">
        <f>U4*'Calculations Etc'!$B$14</f>
        <v>1.4920814104053917E-3</v>
      </c>
      <c r="V8" s="4">
        <f>V4*'Calculations Etc'!$B$14</f>
        <v>1.4920814104053917E-3</v>
      </c>
      <c r="W8" s="4">
        <f>W4*'Calculations Etc'!$B$14</f>
        <v>1.4920814104053917E-3</v>
      </c>
      <c r="X8" s="4">
        <f>X4*'Calculations Etc'!$B$14</f>
        <v>1.4920814104053917E-3</v>
      </c>
      <c r="Y8" s="4">
        <f>Y4*'Calculations Etc'!$B$14</f>
        <v>1.4920814104053917E-3</v>
      </c>
      <c r="Z8" s="4">
        <f>Z4*'Calculations Etc'!$B$14</f>
        <v>1.4920814104053917E-3</v>
      </c>
      <c r="AA8" s="4">
        <f>AA4*'Calculations Etc'!$B$14</f>
        <v>1.4920814104053917E-3</v>
      </c>
      <c r="AB8" s="4">
        <f>AB4*'Calculations Etc'!$B$14</f>
        <v>1.4920814104053917E-3</v>
      </c>
      <c r="AC8" s="4">
        <f>AC4*'Calculations Etc'!$B$14</f>
        <v>1.4920814104053917E-3</v>
      </c>
      <c r="AD8" s="4">
        <f>AD4*'Calculations Etc'!$B$14</f>
        <v>1.4920814104053917E-3</v>
      </c>
      <c r="AE8" s="4">
        <f>AE4*'Calculations Etc'!$B$14</f>
        <v>1.4920814104053917E-3</v>
      </c>
      <c r="AF8" s="4">
        <f>AF4*'Calculations Etc'!$B$14</f>
        <v>1.4920814104053917E-3</v>
      </c>
      <c r="AG8" s="4">
        <f>AG4*'Calculations Etc'!$B$14</f>
        <v>1.4920814104053917E-3</v>
      </c>
      <c r="AH8" s="4">
        <f>AH4*'Calculations Etc'!$B$14</f>
        <v>1.4920814104053917E-3</v>
      </c>
      <c r="AI8" s="4">
        <f>AI4*'Calculations Etc'!$B$14</f>
        <v>1.4920814104053917E-3</v>
      </c>
      <c r="AJ8" s="4">
        <f>AJ4*'Calculations Etc'!$B$14</f>
        <v>1.4920814104053917E-3</v>
      </c>
      <c r="AK8" s="4">
        <f>AK4*'Calculations Etc'!$B$14</f>
        <v>1.4920814104053917E-3</v>
      </c>
    </row>
    <row r="14" spans="1:38">
      <c r="D14" s="8"/>
    </row>
    <row r="15" spans="1:38">
      <c r="D15"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3"/>
  </sheetPr>
  <dimension ref="A1:AK8"/>
  <sheetViews>
    <sheetView workbookViewId="0"/>
  </sheetViews>
  <sheetFormatPr defaultRowHeight="14.25"/>
  <cols>
    <col min="1" max="1" width="31.1328125" customWidth="1"/>
    <col min="2" max="2" width="10.863281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33">
        <v>0</v>
      </c>
      <c r="C2" s="33">
        <v>0</v>
      </c>
      <c r="D2" s="33">
        <v>0</v>
      </c>
      <c r="E2" s="33">
        <v>0</v>
      </c>
      <c r="F2" s="33">
        <v>0</v>
      </c>
      <c r="G2" s="33">
        <v>0</v>
      </c>
      <c r="H2" s="33">
        <v>0</v>
      </c>
      <c r="I2" s="33">
        <v>0</v>
      </c>
      <c r="J2" s="33">
        <v>0</v>
      </c>
      <c r="K2" s="33">
        <v>0</v>
      </c>
      <c r="L2" s="33">
        <v>0</v>
      </c>
      <c r="M2" s="33">
        <v>0</v>
      </c>
      <c r="N2" s="33">
        <v>0</v>
      </c>
      <c r="O2" s="33">
        <v>0</v>
      </c>
      <c r="P2" s="33">
        <v>0</v>
      </c>
      <c r="Q2" s="33">
        <v>0</v>
      </c>
      <c r="R2" s="33">
        <v>0</v>
      </c>
      <c r="S2" s="33">
        <v>0</v>
      </c>
      <c r="T2" s="33">
        <v>0</v>
      </c>
      <c r="U2" s="33">
        <v>0</v>
      </c>
      <c r="V2" s="33">
        <v>0</v>
      </c>
      <c r="W2" s="33">
        <v>0</v>
      </c>
      <c r="X2" s="33">
        <v>0</v>
      </c>
      <c r="Y2" s="33">
        <v>0</v>
      </c>
      <c r="Z2" s="33">
        <v>0</v>
      </c>
      <c r="AA2" s="33">
        <v>0</v>
      </c>
      <c r="AB2" s="33">
        <v>0</v>
      </c>
      <c r="AC2" s="33">
        <v>0</v>
      </c>
      <c r="AD2" s="33">
        <v>0</v>
      </c>
      <c r="AE2" s="33">
        <v>0</v>
      </c>
      <c r="AF2" s="33">
        <v>0</v>
      </c>
      <c r="AG2" s="33">
        <v>0</v>
      </c>
      <c r="AH2" s="33">
        <v>0</v>
      </c>
      <c r="AI2" s="33">
        <v>0</v>
      </c>
      <c r="AJ2" s="33">
        <v>0</v>
      </c>
      <c r="AK2" s="33">
        <v>0</v>
      </c>
    </row>
    <row r="3" spans="1:37">
      <c r="A3" t="s">
        <v>4</v>
      </c>
      <c r="B3" s="33">
        <v>0</v>
      </c>
      <c r="C3" s="33">
        <v>0</v>
      </c>
      <c r="D3" s="33">
        <v>0</v>
      </c>
      <c r="E3" s="33">
        <v>0</v>
      </c>
      <c r="F3" s="33">
        <v>0</v>
      </c>
      <c r="G3" s="33">
        <v>0</v>
      </c>
      <c r="H3" s="33">
        <v>0</v>
      </c>
      <c r="I3" s="33">
        <v>0</v>
      </c>
      <c r="J3" s="33">
        <v>0</v>
      </c>
      <c r="K3" s="33">
        <v>0</v>
      </c>
      <c r="L3" s="33">
        <v>0</v>
      </c>
      <c r="M3" s="33">
        <v>0</v>
      </c>
      <c r="N3" s="33">
        <v>0</v>
      </c>
      <c r="O3" s="33">
        <v>0</v>
      </c>
      <c r="P3" s="33">
        <v>0</v>
      </c>
      <c r="Q3" s="33">
        <v>0</v>
      </c>
      <c r="R3" s="33">
        <v>0</v>
      </c>
      <c r="S3" s="33">
        <v>0</v>
      </c>
      <c r="T3" s="33">
        <v>0</v>
      </c>
      <c r="U3" s="33">
        <v>0</v>
      </c>
      <c r="V3" s="33">
        <v>0</v>
      </c>
      <c r="W3" s="33">
        <v>0</v>
      </c>
      <c r="X3" s="33">
        <v>0</v>
      </c>
      <c r="Y3" s="33">
        <v>0</v>
      </c>
      <c r="Z3" s="33">
        <v>0</v>
      </c>
      <c r="AA3" s="33">
        <v>0</v>
      </c>
      <c r="AB3" s="33">
        <v>0</v>
      </c>
      <c r="AC3" s="33">
        <v>0</v>
      </c>
      <c r="AD3" s="33">
        <v>0</v>
      </c>
      <c r="AE3" s="33">
        <v>0</v>
      </c>
      <c r="AF3" s="33">
        <v>0</v>
      </c>
      <c r="AG3" s="33">
        <v>0</v>
      </c>
      <c r="AH3" s="33">
        <v>0</v>
      </c>
      <c r="AI3" s="33">
        <v>0</v>
      </c>
      <c r="AJ3" s="33">
        <v>0</v>
      </c>
      <c r="AK3" s="33">
        <v>0</v>
      </c>
    </row>
    <row r="4" spans="1:37">
      <c r="A4" t="s">
        <v>5</v>
      </c>
      <c r="B4" s="33">
        <v>0</v>
      </c>
      <c r="C4" s="33">
        <v>0</v>
      </c>
      <c r="D4" s="33">
        <v>0</v>
      </c>
      <c r="E4" s="33">
        <v>0</v>
      </c>
      <c r="F4" s="33">
        <v>0</v>
      </c>
      <c r="G4" s="33">
        <v>0</v>
      </c>
      <c r="H4" s="33">
        <v>0</v>
      </c>
      <c r="I4" s="33">
        <v>0</v>
      </c>
      <c r="J4" s="33">
        <v>0</v>
      </c>
      <c r="K4" s="33">
        <v>0</v>
      </c>
      <c r="L4" s="33">
        <v>0</v>
      </c>
      <c r="M4" s="33">
        <v>0</v>
      </c>
      <c r="N4" s="33">
        <v>0</v>
      </c>
      <c r="O4" s="33">
        <v>0</v>
      </c>
      <c r="P4" s="33">
        <v>0</v>
      </c>
      <c r="Q4" s="33">
        <v>0</v>
      </c>
      <c r="R4" s="33">
        <v>0</v>
      </c>
      <c r="S4" s="33">
        <v>0</v>
      </c>
      <c r="T4" s="33">
        <v>0</v>
      </c>
      <c r="U4" s="33">
        <v>0</v>
      </c>
      <c r="V4" s="33">
        <v>0</v>
      </c>
      <c r="W4" s="33">
        <v>0</v>
      </c>
      <c r="X4" s="33">
        <v>0</v>
      </c>
      <c r="Y4" s="33">
        <v>0</v>
      </c>
      <c r="Z4" s="33">
        <v>0</v>
      </c>
      <c r="AA4" s="33">
        <v>0</v>
      </c>
      <c r="AB4" s="33">
        <v>0</v>
      </c>
      <c r="AC4" s="33">
        <v>0</v>
      </c>
      <c r="AD4" s="33">
        <v>0</v>
      </c>
      <c r="AE4" s="33">
        <v>0</v>
      </c>
      <c r="AF4" s="33">
        <v>0</v>
      </c>
      <c r="AG4" s="33">
        <v>0</v>
      </c>
      <c r="AH4" s="33">
        <v>0</v>
      </c>
      <c r="AI4" s="33">
        <v>0</v>
      </c>
      <c r="AJ4" s="33">
        <v>0</v>
      </c>
      <c r="AK4" s="33">
        <v>0</v>
      </c>
    </row>
    <row r="5" spans="1:37">
      <c r="A5" t="s">
        <v>6</v>
      </c>
      <c r="B5" s="33">
        <v>0</v>
      </c>
      <c r="C5" s="33">
        <v>0</v>
      </c>
      <c r="D5" s="33">
        <v>0</v>
      </c>
      <c r="E5" s="33">
        <v>0</v>
      </c>
      <c r="F5" s="33">
        <v>0</v>
      </c>
      <c r="G5" s="33">
        <v>0</v>
      </c>
      <c r="H5" s="33">
        <v>0</v>
      </c>
      <c r="I5" s="33">
        <v>0</v>
      </c>
      <c r="J5" s="33">
        <v>0</v>
      </c>
      <c r="K5" s="33">
        <v>0</v>
      </c>
      <c r="L5" s="33">
        <v>0</v>
      </c>
      <c r="M5" s="33">
        <v>0</v>
      </c>
      <c r="N5" s="33">
        <v>0</v>
      </c>
      <c r="O5" s="33">
        <v>0</v>
      </c>
      <c r="P5" s="33">
        <v>0</v>
      </c>
      <c r="Q5" s="33">
        <v>0</v>
      </c>
      <c r="R5" s="33">
        <v>0</v>
      </c>
      <c r="S5" s="33">
        <v>0</v>
      </c>
      <c r="T5" s="33">
        <v>0</v>
      </c>
      <c r="U5" s="33">
        <v>0</v>
      </c>
      <c r="V5" s="33">
        <v>0</v>
      </c>
      <c r="W5" s="33">
        <v>0</v>
      </c>
      <c r="X5" s="33">
        <v>0</v>
      </c>
      <c r="Y5" s="33">
        <v>0</v>
      </c>
      <c r="Z5" s="33">
        <v>0</v>
      </c>
      <c r="AA5" s="33">
        <v>0</v>
      </c>
      <c r="AB5" s="33">
        <v>0</v>
      </c>
      <c r="AC5" s="33">
        <v>0</v>
      </c>
      <c r="AD5" s="33">
        <v>0</v>
      </c>
      <c r="AE5" s="33">
        <v>0</v>
      </c>
      <c r="AF5" s="33">
        <v>0</v>
      </c>
      <c r="AG5" s="33">
        <v>0</v>
      </c>
      <c r="AH5" s="33">
        <v>0</v>
      </c>
      <c r="AI5" s="33">
        <v>0</v>
      </c>
      <c r="AJ5" s="33">
        <v>0</v>
      </c>
      <c r="AK5" s="33">
        <v>0</v>
      </c>
    </row>
    <row r="6" spans="1:37">
      <c r="A6" t="s">
        <v>7</v>
      </c>
      <c r="B6" s="33">
        <v>0</v>
      </c>
      <c r="C6" s="33">
        <v>0</v>
      </c>
      <c r="D6" s="33">
        <v>0</v>
      </c>
      <c r="E6" s="33">
        <v>0</v>
      </c>
      <c r="F6" s="33">
        <v>0</v>
      </c>
      <c r="G6" s="33">
        <v>0</v>
      </c>
      <c r="H6" s="33">
        <v>0</v>
      </c>
      <c r="I6" s="33">
        <v>0</v>
      </c>
      <c r="J6" s="33">
        <v>0</v>
      </c>
      <c r="K6" s="33">
        <v>0</v>
      </c>
      <c r="L6" s="33">
        <v>0</v>
      </c>
      <c r="M6" s="33">
        <v>0</v>
      </c>
      <c r="N6" s="33">
        <v>0</v>
      </c>
      <c r="O6" s="33">
        <v>0</v>
      </c>
      <c r="P6" s="33">
        <v>0</v>
      </c>
      <c r="Q6" s="33">
        <v>0</v>
      </c>
      <c r="R6" s="33">
        <v>0</v>
      </c>
      <c r="S6" s="33">
        <v>0</v>
      </c>
      <c r="T6" s="33">
        <v>0</v>
      </c>
      <c r="U6" s="33">
        <v>0</v>
      </c>
      <c r="V6" s="33">
        <v>0</v>
      </c>
      <c r="W6" s="33">
        <v>0</v>
      </c>
      <c r="X6" s="33">
        <v>0</v>
      </c>
      <c r="Y6" s="33">
        <v>0</v>
      </c>
      <c r="Z6" s="33">
        <v>0</v>
      </c>
      <c r="AA6" s="33">
        <v>0</v>
      </c>
      <c r="AB6" s="33">
        <v>0</v>
      </c>
      <c r="AC6" s="33">
        <v>0</v>
      </c>
      <c r="AD6" s="33">
        <v>0</v>
      </c>
      <c r="AE6" s="33">
        <v>0</v>
      </c>
      <c r="AF6" s="33">
        <v>0</v>
      </c>
      <c r="AG6" s="33">
        <v>0</v>
      </c>
      <c r="AH6" s="33">
        <v>0</v>
      </c>
      <c r="AI6" s="33">
        <v>0</v>
      </c>
      <c r="AJ6" s="33">
        <v>0</v>
      </c>
      <c r="AK6" s="33">
        <v>0</v>
      </c>
    </row>
    <row r="7" spans="1:37">
      <c r="A7" t="s">
        <v>60</v>
      </c>
      <c r="B7" s="33">
        <v>0</v>
      </c>
      <c r="C7" s="33">
        <v>0</v>
      </c>
      <c r="D7" s="33">
        <v>0</v>
      </c>
      <c r="E7" s="33">
        <v>0</v>
      </c>
      <c r="F7" s="33">
        <v>0</v>
      </c>
      <c r="G7" s="33">
        <v>0</v>
      </c>
      <c r="H7" s="33">
        <v>0</v>
      </c>
      <c r="I7" s="33">
        <v>0</v>
      </c>
      <c r="J7" s="33">
        <v>0</v>
      </c>
      <c r="K7" s="33">
        <v>0</v>
      </c>
      <c r="L7" s="33">
        <v>0</v>
      </c>
      <c r="M7" s="33">
        <v>0</v>
      </c>
      <c r="N7" s="33">
        <v>0</v>
      </c>
      <c r="O7" s="33">
        <v>0</v>
      </c>
      <c r="P7" s="33">
        <v>0</v>
      </c>
      <c r="Q7" s="33">
        <v>0</v>
      </c>
      <c r="R7" s="33">
        <v>0</v>
      </c>
      <c r="S7" s="33">
        <v>0</v>
      </c>
      <c r="T7" s="33">
        <v>0</v>
      </c>
      <c r="U7" s="33">
        <v>0</v>
      </c>
      <c r="V7" s="33">
        <v>0</v>
      </c>
      <c r="W7" s="33">
        <v>0</v>
      </c>
      <c r="X7" s="33">
        <v>0</v>
      </c>
      <c r="Y7" s="33">
        <v>0</v>
      </c>
      <c r="Z7" s="33">
        <v>0</v>
      </c>
      <c r="AA7" s="33">
        <v>0</v>
      </c>
      <c r="AB7" s="33">
        <v>0</v>
      </c>
      <c r="AC7" s="33">
        <v>0</v>
      </c>
      <c r="AD7" s="33">
        <v>0</v>
      </c>
      <c r="AE7" s="33">
        <v>0</v>
      </c>
      <c r="AF7" s="33">
        <v>0</v>
      </c>
      <c r="AG7" s="33">
        <v>0</v>
      </c>
      <c r="AH7" s="33">
        <v>0</v>
      </c>
      <c r="AI7" s="33">
        <v>0</v>
      </c>
      <c r="AJ7" s="33">
        <v>0</v>
      </c>
      <c r="AK7" s="33">
        <v>0</v>
      </c>
    </row>
    <row r="8" spans="1:37">
      <c r="A8" t="s">
        <v>61</v>
      </c>
      <c r="B8" s="33">
        <v>0</v>
      </c>
      <c r="C8" s="33">
        <v>0</v>
      </c>
      <c r="D8" s="33">
        <v>0</v>
      </c>
      <c r="E8" s="33">
        <v>0</v>
      </c>
      <c r="F8" s="33">
        <v>0</v>
      </c>
      <c r="G8" s="33">
        <v>0</v>
      </c>
      <c r="H8" s="33">
        <v>0</v>
      </c>
      <c r="I8" s="33">
        <v>0</v>
      </c>
      <c r="J8" s="33">
        <v>0</v>
      </c>
      <c r="K8" s="33">
        <v>0</v>
      </c>
      <c r="L8" s="33">
        <v>0</v>
      </c>
      <c r="M8" s="33">
        <v>0</v>
      </c>
      <c r="N8" s="33">
        <v>0</v>
      </c>
      <c r="O8" s="33">
        <v>0</v>
      </c>
      <c r="P8" s="33">
        <v>0</v>
      </c>
      <c r="Q8" s="33">
        <v>0</v>
      </c>
      <c r="R8" s="33">
        <v>0</v>
      </c>
      <c r="S8" s="33">
        <v>0</v>
      </c>
      <c r="T8" s="33">
        <v>0</v>
      </c>
      <c r="U8" s="33">
        <v>0</v>
      </c>
      <c r="V8" s="33">
        <v>0</v>
      </c>
      <c r="W8" s="33">
        <v>0</v>
      </c>
      <c r="X8" s="33">
        <v>0</v>
      </c>
      <c r="Y8" s="33">
        <v>0</v>
      </c>
      <c r="Z8" s="33">
        <v>0</v>
      </c>
      <c r="AA8" s="33">
        <v>0</v>
      </c>
      <c r="AB8" s="33">
        <v>0</v>
      </c>
      <c r="AC8" s="33">
        <v>0</v>
      </c>
      <c r="AD8" s="33">
        <v>0</v>
      </c>
      <c r="AE8" s="33">
        <v>0</v>
      </c>
      <c r="AF8" s="33">
        <v>0</v>
      </c>
      <c r="AG8" s="33">
        <v>0</v>
      </c>
      <c r="AH8" s="33">
        <v>0</v>
      </c>
      <c r="AI8" s="33">
        <v>0</v>
      </c>
      <c r="AJ8" s="33">
        <v>0</v>
      </c>
      <c r="AK8" s="3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0"/>
  <sheetViews>
    <sheetView workbookViewId="0"/>
  </sheetViews>
  <sheetFormatPr defaultRowHeight="14.25"/>
  <cols>
    <col min="1" max="1" width="26.1328125" customWidth="1"/>
    <col min="2" max="2" width="20" customWidth="1"/>
    <col min="3" max="3" width="12" bestFit="1" customWidth="1"/>
  </cols>
  <sheetData>
    <row r="1" spans="1:2">
      <c r="A1" s="1" t="s">
        <v>2</v>
      </c>
    </row>
    <row r="2" spans="1:2">
      <c r="A2" t="s">
        <v>122</v>
      </c>
    </row>
    <row r="3" spans="1:2">
      <c r="A3" t="s">
        <v>183</v>
      </c>
    </row>
    <row r="4" spans="1:2">
      <c r="A4" t="s">
        <v>207</v>
      </c>
    </row>
    <row r="5" spans="1:2">
      <c r="A5" t="s">
        <v>81</v>
      </c>
    </row>
    <row r="6" spans="1:2">
      <c r="A6" s="1"/>
    </row>
    <row r="7" spans="1:2">
      <c r="A7" t="s">
        <v>120</v>
      </c>
      <c r="B7" s="22" t="s">
        <v>184</v>
      </c>
    </row>
    <row r="10" spans="1:2">
      <c r="A10" s="20" t="s">
        <v>216</v>
      </c>
      <c r="B10" s="21">
        <v>2015</v>
      </c>
    </row>
    <row r="11" spans="1:2">
      <c r="A11" t="s">
        <v>119</v>
      </c>
      <c r="B11">
        <v>1967.8571428571429</v>
      </c>
    </row>
    <row r="12" spans="1:2">
      <c r="A12" t="s">
        <v>326</v>
      </c>
      <c r="B12" s="13">
        <f>'figure 107'!H8</f>
        <v>145285.62415686887</v>
      </c>
    </row>
    <row r="13" spans="1:2">
      <c r="A13" t="s">
        <v>327</v>
      </c>
      <c r="B13" s="13">
        <f>B12*units_convertor!B17</f>
        <v>38380393.90476837</v>
      </c>
    </row>
    <row r="14" spans="1:2">
      <c r="A14" t="s">
        <v>155</v>
      </c>
      <c r="B14">
        <f>B13*units_convertor!B8</f>
        <v>5275461902998.2217</v>
      </c>
    </row>
    <row r="15" spans="1:2">
      <c r="A15" t="s">
        <v>146</v>
      </c>
      <c r="B15" s="4">
        <f>(B11*10^6*units_convertor!$A$2)/B14</f>
        <v>2.3178432205516356E-4</v>
      </c>
    </row>
    <row r="18" spans="1:2">
      <c r="A18" s="1" t="s">
        <v>178</v>
      </c>
    </row>
    <row r="19" spans="1:2">
      <c r="A19" t="s">
        <v>206</v>
      </c>
      <c r="B19" s="7" t="s">
        <v>132</v>
      </c>
    </row>
    <row r="20" spans="1:2">
      <c r="A20" t="s">
        <v>205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9"/>
  <sheetViews>
    <sheetView workbookViewId="0"/>
  </sheetViews>
  <sheetFormatPr defaultRowHeight="14.25"/>
  <cols>
    <col min="1" max="1" width="26.265625" customWidth="1"/>
    <col min="2" max="2" width="23.73046875" bestFit="1" customWidth="1"/>
    <col min="3" max="3" width="9.73046875" bestFit="1" customWidth="1"/>
  </cols>
  <sheetData>
    <row r="1" spans="1:2">
      <c r="A1" s="1" t="s">
        <v>2</v>
      </c>
    </row>
    <row r="2" spans="1:2">
      <c r="A2" t="s">
        <v>159</v>
      </c>
    </row>
    <row r="3" spans="1:2">
      <c r="A3" t="s">
        <v>181</v>
      </c>
    </row>
    <row r="4" spans="1:2">
      <c r="A4" t="s">
        <v>177</v>
      </c>
    </row>
    <row r="5" spans="1:2">
      <c r="A5" t="s">
        <v>81</v>
      </c>
    </row>
    <row r="6" spans="1:2">
      <c r="A6" s="1"/>
    </row>
    <row r="7" spans="1:2">
      <c r="A7" t="s">
        <v>120</v>
      </c>
      <c r="B7" s="22" t="s">
        <v>175</v>
      </c>
    </row>
    <row r="9" spans="1:2">
      <c r="A9" s="20" t="s">
        <v>15</v>
      </c>
      <c r="B9" s="21">
        <v>2015</v>
      </c>
    </row>
    <row r="10" spans="1:2">
      <c r="A10" t="s">
        <v>174</v>
      </c>
      <c r="B10" s="56">
        <v>349588.57142857142</v>
      </c>
    </row>
    <row r="11" spans="1:2">
      <c r="A11" t="s">
        <v>329</v>
      </c>
      <c r="B11" s="55">
        <f>'figure 107'!B8</f>
        <v>1361277.9211912325</v>
      </c>
    </row>
    <row r="12" spans="1:2">
      <c r="A12" t="s">
        <v>328</v>
      </c>
      <c r="B12">
        <f>(B11*10^3)*units_convertor!B20</f>
        <v>359611510.9969303</v>
      </c>
    </row>
    <row r="13" spans="1:2">
      <c r="A13" t="s">
        <v>155</v>
      </c>
      <c r="B13">
        <f>B12*units_convertor!B8</f>
        <v>49429321409550.063</v>
      </c>
    </row>
    <row r="14" spans="1:2">
      <c r="A14" t="s">
        <v>146</v>
      </c>
      <c r="B14" s="23">
        <f>((B10*units_convertor!$A$2)*10^6)/B13</f>
        <v>4.3946425729238063E-3</v>
      </c>
    </row>
    <row r="17" spans="1:2">
      <c r="A17" s="1" t="s">
        <v>178</v>
      </c>
    </row>
    <row r="18" spans="1:2">
      <c r="A18" t="s">
        <v>156</v>
      </c>
      <c r="B18" s="7" t="s">
        <v>132</v>
      </c>
    </row>
    <row r="19" spans="1:2">
      <c r="A19" t="s">
        <v>179</v>
      </c>
    </row>
    <row r="20" spans="1:2">
      <c r="A20" t="s">
        <v>176</v>
      </c>
    </row>
    <row r="38" spans="1:1">
      <c r="A38" s="25"/>
    </row>
    <row r="39" spans="1:1">
      <c r="A39"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6"/>
  <sheetViews>
    <sheetView workbookViewId="0"/>
  </sheetViews>
  <sheetFormatPr defaultRowHeight="14.25"/>
  <cols>
    <col min="1" max="1" width="25.1328125" customWidth="1"/>
    <col min="2" max="2" width="14.59765625" customWidth="1"/>
  </cols>
  <sheetData>
    <row r="1" spans="1:2">
      <c r="A1" s="1" t="s">
        <v>2</v>
      </c>
    </row>
    <row r="2" spans="1:2">
      <c r="A2" t="s">
        <v>122</v>
      </c>
    </row>
    <row r="3" spans="1:2">
      <c r="A3" t="s">
        <v>152</v>
      </c>
    </row>
    <row r="4" spans="1:2">
      <c r="A4" t="s">
        <v>231</v>
      </c>
    </row>
    <row r="5" spans="1:2">
      <c r="A5" s="11" t="s">
        <v>154</v>
      </c>
    </row>
    <row r="6" spans="1:2">
      <c r="A6" s="1"/>
    </row>
    <row r="7" spans="1:2">
      <c r="A7" t="s">
        <v>120</v>
      </c>
      <c r="B7" s="22" t="s">
        <v>121</v>
      </c>
    </row>
    <row r="10" spans="1:2">
      <c r="A10" s="20" t="s">
        <v>15</v>
      </c>
      <c r="B10" s="21">
        <v>2015</v>
      </c>
    </row>
    <row r="11" spans="1:2">
      <c r="A11" t="s">
        <v>119</v>
      </c>
      <c r="B11">
        <v>28571.428571428572</v>
      </c>
    </row>
    <row r="12" spans="1:2">
      <c r="A12" t="s">
        <v>155</v>
      </c>
      <c r="B12" s="4">
        <f>ANPtrilhos!A4*units_convertor!A14</f>
        <v>6312200000000</v>
      </c>
    </row>
    <row r="13" spans="1:2">
      <c r="A13" t="s">
        <v>146</v>
      </c>
      <c r="B13" s="23">
        <f>(B11*10^6*units_convertor!$A$2)/B12</f>
        <v>2.812562520651618E-3</v>
      </c>
    </row>
    <row r="16" spans="1:2">
      <c r="A16" s="1" t="s">
        <v>178</v>
      </c>
    </row>
    <row r="17" spans="1:4">
      <c r="A17" t="s">
        <v>142</v>
      </c>
      <c r="B17" s="7" t="s">
        <v>132</v>
      </c>
    </row>
    <row r="18" spans="1:4">
      <c r="A18" t="s">
        <v>139</v>
      </c>
    </row>
    <row r="19" spans="1:4">
      <c r="A19" t="s">
        <v>140</v>
      </c>
    </row>
    <row r="20" spans="1:4">
      <c r="A20" t="s">
        <v>141</v>
      </c>
    </row>
    <row r="22" spans="1:4">
      <c r="A22" s="25" t="s">
        <v>153</v>
      </c>
      <c r="C22" t="s">
        <v>309</v>
      </c>
    </row>
    <row r="23" spans="1:4">
      <c r="A23" s="25">
        <f>ANPtrilhos!A4/B11</f>
        <v>6.4750000000000002E-2</v>
      </c>
      <c r="C23">
        <v>7.0000000000000007E-2</v>
      </c>
      <c r="D23">
        <v>2013</v>
      </c>
    </row>
    <row r="24" spans="1:4">
      <c r="C24">
        <v>0.09</v>
      </c>
      <c r="D24">
        <v>2050</v>
      </c>
    </row>
    <row r="25" spans="1:4">
      <c r="C25">
        <f>(C24-C23)</f>
        <v>1.999999999999999E-2</v>
      </c>
      <c r="D25">
        <f>50-13</f>
        <v>37</v>
      </c>
    </row>
    <row r="26" spans="1:4">
      <c r="C26" s="53">
        <f>C25/D25</f>
        <v>5.4054054054054022E-4</v>
      </c>
      <c r="D26" t="s">
        <v>310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8"/>
  <sheetViews>
    <sheetView tabSelected="1" topLeftCell="A7" workbookViewId="0">
      <selection activeCell="F21" sqref="F21"/>
    </sheetView>
  </sheetViews>
  <sheetFormatPr defaultRowHeight="14.25"/>
  <cols>
    <col min="1" max="1" width="38.3984375" customWidth="1"/>
    <col min="2" max="2" width="20" customWidth="1"/>
    <col min="4" max="5" width="11.73046875" bestFit="1" customWidth="1"/>
    <col min="6" max="6" width="11.59765625" bestFit="1" customWidth="1"/>
  </cols>
  <sheetData>
    <row r="1" spans="1:5">
      <c r="A1" s="1" t="s">
        <v>2</v>
      </c>
    </row>
    <row r="2" spans="1:5">
      <c r="A2" t="s">
        <v>122</v>
      </c>
    </row>
    <row r="3" spans="1:5">
      <c r="A3" t="s">
        <v>182</v>
      </c>
    </row>
    <row r="4" spans="1:5">
      <c r="A4" t="s">
        <v>188</v>
      </c>
    </row>
    <row r="5" spans="1:5">
      <c r="A5" t="s">
        <v>81</v>
      </c>
    </row>
    <row r="6" spans="1:5">
      <c r="A6" s="1"/>
    </row>
    <row r="7" spans="1:5">
      <c r="A7" t="s">
        <v>120</v>
      </c>
      <c r="B7" s="22" t="s">
        <v>189</v>
      </c>
    </row>
    <row r="10" spans="1:5">
      <c r="A10" s="20" t="s">
        <v>217</v>
      </c>
      <c r="B10" s="21">
        <v>2015</v>
      </c>
    </row>
    <row r="11" spans="1:5">
      <c r="A11" s="91" t="s">
        <v>197</v>
      </c>
      <c r="B11" s="92">
        <f>'Aircraft Fuel Consump'!F14*10^9</f>
        <v>279171051362.82843</v>
      </c>
    </row>
    <row r="12" spans="1:5">
      <c r="A12" s="91" t="s">
        <v>321</v>
      </c>
      <c r="B12" s="93">
        <f>'Aircraft Fuel Consump'!C5*10^3</f>
        <v>8816227.4940261375</v>
      </c>
    </row>
    <row r="13" spans="1:5">
      <c r="A13" s="91" t="s">
        <v>350</v>
      </c>
      <c r="B13" s="93">
        <f>B12*units_convertor!B11</f>
        <v>303454550.34437966</v>
      </c>
      <c r="E13" s="4"/>
    </row>
    <row r="14" spans="1:5">
      <c r="A14" s="91" t="s">
        <v>155</v>
      </c>
      <c r="B14" s="91">
        <f>B13*units_convertor!B23</f>
        <v>287619417958304.94</v>
      </c>
    </row>
    <row r="15" spans="1:5">
      <c r="A15" s="91" t="s">
        <v>146</v>
      </c>
      <c r="B15" s="94">
        <f>(B11*units_convertor!A2)/B14</f>
        <v>6.0311920727660728E-4</v>
      </c>
    </row>
    <row r="18" spans="1:3">
      <c r="A18" s="1" t="s">
        <v>178</v>
      </c>
    </row>
    <row r="19" spans="1:3">
      <c r="A19" t="s">
        <v>142</v>
      </c>
      <c r="B19" s="7" t="s">
        <v>132</v>
      </c>
    </row>
    <row r="20" spans="1:3">
      <c r="A20" t="s">
        <v>186</v>
      </c>
    </row>
    <row r="21" spans="1:3">
      <c r="A21" t="s">
        <v>187</v>
      </c>
    </row>
    <row r="22" spans="1:3">
      <c r="A22" t="s">
        <v>185</v>
      </c>
    </row>
    <row r="24" spans="1:3">
      <c r="B24" t="s">
        <v>306</v>
      </c>
      <c r="C24" t="s">
        <v>193</v>
      </c>
    </row>
    <row r="25" spans="1:3">
      <c r="B25">
        <v>2.5999999999999999E-2</v>
      </c>
      <c r="C25">
        <v>2012</v>
      </c>
    </row>
    <row r="26" spans="1:3">
      <c r="B26">
        <v>1.6E-2</v>
      </c>
      <c r="C26">
        <v>2050</v>
      </c>
    </row>
    <row r="27" spans="1:3">
      <c r="A27" t="s">
        <v>308</v>
      </c>
      <c r="B27" s="52">
        <f>(B26-B25)</f>
        <v>-9.9999999999999985E-3</v>
      </c>
      <c r="C27">
        <f>2050-2012</f>
        <v>38</v>
      </c>
    </row>
    <row r="28" spans="1:3">
      <c r="A28" t="s">
        <v>307</v>
      </c>
      <c r="B28" s="97">
        <f>B27/C27*-1</f>
        <v>2.6315789473684205E-4</v>
      </c>
      <c r="C28" t="s">
        <v>305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0"/>
  <sheetViews>
    <sheetView zoomScale="90" zoomScaleNormal="90" workbookViewId="0">
      <selection activeCell="C15" sqref="C15"/>
    </sheetView>
  </sheetViews>
  <sheetFormatPr defaultRowHeight="14.25"/>
  <cols>
    <col min="1" max="1" width="29.06640625" customWidth="1"/>
    <col min="2" max="2" width="20" customWidth="1"/>
  </cols>
  <sheetData>
    <row r="1" spans="1:3">
      <c r="A1" s="1" t="s">
        <v>2</v>
      </c>
    </row>
    <row r="2" spans="1:3">
      <c r="A2" t="s">
        <v>198</v>
      </c>
    </row>
    <row r="3" spans="1:3">
      <c r="A3" t="s">
        <v>199</v>
      </c>
    </row>
    <row r="4" spans="1:3">
      <c r="A4" t="s">
        <v>203</v>
      </c>
    </row>
    <row r="5" spans="1:3">
      <c r="A5" t="s">
        <v>81</v>
      </c>
    </row>
    <row r="6" spans="1:3">
      <c r="A6" s="1"/>
    </row>
    <row r="7" spans="1:3">
      <c r="A7" t="s">
        <v>120</v>
      </c>
      <c r="B7" s="22" t="s">
        <v>200</v>
      </c>
    </row>
    <row r="10" spans="1:3">
      <c r="A10" s="20" t="s">
        <v>217</v>
      </c>
      <c r="B10" s="21">
        <v>2015</v>
      </c>
    </row>
    <row r="11" spans="1:3">
      <c r="A11" s="95" t="s">
        <v>174</v>
      </c>
      <c r="B11" s="92">
        <f>'Aircraft Fuel Consump'!F10*10^6</f>
        <v>8959571428.5714283</v>
      </c>
      <c r="C11" t="s">
        <v>351</v>
      </c>
    </row>
    <row r="12" spans="1:3" ht="28.5">
      <c r="A12" s="95" t="s">
        <v>321</v>
      </c>
      <c r="B12" s="92">
        <f>'Aircraft Fuel Consump'!C6*10^3</f>
        <v>459202153.58945727</v>
      </c>
    </row>
    <row r="13" spans="1:3">
      <c r="A13" s="95" t="s">
        <v>350</v>
      </c>
      <c r="B13" s="92">
        <f>B12*units_convertor!B11</f>
        <v>15805738126.54912</v>
      </c>
    </row>
    <row r="14" spans="1:3">
      <c r="A14" s="95" t="s">
        <v>155</v>
      </c>
      <c r="B14" s="96">
        <f>B13*units_convertor!B23</f>
        <v>1.4980949190579982E+16</v>
      </c>
    </row>
    <row r="15" spans="1:3">
      <c r="A15" s="95" t="s">
        <v>146</v>
      </c>
      <c r="B15" s="94">
        <f>(B11*units_convertor!A2)/B14</f>
        <v>3.7161983445238052E-7</v>
      </c>
    </row>
    <row r="18" spans="1:2">
      <c r="A18" s="1" t="s">
        <v>178</v>
      </c>
    </row>
    <row r="19" spans="1:2">
      <c r="A19" t="s">
        <v>204</v>
      </c>
      <c r="B19" s="7" t="s">
        <v>132</v>
      </c>
    </row>
    <row r="20" spans="1:2">
      <c r="A20" t="s">
        <v>202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8"/>
  <sheetViews>
    <sheetView workbookViewId="0"/>
  </sheetViews>
  <sheetFormatPr defaultRowHeight="14.25"/>
  <cols>
    <col min="1" max="1" width="24" customWidth="1"/>
    <col min="2" max="3" width="34.73046875" bestFit="1" customWidth="1"/>
    <col min="4" max="4" width="25.86328125" customWidth="1"/>
    <col min="5" max="5" width="21.73046875" bestFit="1" customWidth="1"/>
    <col min="6" max="6" width="18.3984375" customWidth="1"/>
    <col min="7" max="7" width="18.86328125" bestFit="1" customWidth="1"/>
    <col min="8" max="8" width="22.59765625" style="5" customWidth="1"/>
    <col min="9" max="9" width="20.1328125" customWidth="1"/>
  </cols>
  <sheetData>
    <row r="1" spans="1:10">
      <c r="A1" s="1" t="s">
        <v>173</v>
      </c>
    </row>
    <row r="2" spans="1:10">
      <c r="A2" s="27" t="s">
        <v>180</v>
      </c>
    </row>
    <row r="4" spans="1:10">
      <c r="A4" s="26" t="s">
        <v>210</v>
      </c>
    </row>
    <row r="5" spans="1:10">
      <c r="A5" s="28" t="s">
        <v>190</v>
      </c>
      <c r="C5" s="28" t="s">
        <v>192</v>
      </c>
      <c r="E5" s="28" t="s">
        <v>191</v>
      </c>
      <c r="G5" s="28" t="s">
        <v>209</v>
      </c>
      <c r="I5" s="28" t="s">
        <v>208</v>
      </c>
    </row>
    <row r="6" spans="1:10">
      <c r="A6" t="s">
        <v>172</v>
      </c>
      <c r="C6" t="s">
        <v>196</v>
      </c>
      <c r="E6" t="s">
        <v>201</v>
      </c>
      <c r="G6" t="s">
        <v>195</v>
      </c>
      <c r="I6" t="s">
        <v>195</v>
      </c>
    </row>
    <row r="7" spans="1:10">
      <c r="A7" s="5" t="s">
        <v>193</v>
      </c>
      <c r="B7" s="5" t="s">
        <v>194</v>
      </c>
      <c r="C7" s="5" t="s">
        <v>193</v>
      </c>
      <c r="D7" s="5" t="s">
        <v>194</v>
      </c>
      <c r="E7" s="5" t="s">
        <v>193</v>
      </c>
      <c r="F7" s="5" t="s">
        <v>194</v>
      </c>
      <c r="G7" s="5" t="s">
        <v>193</v>
      </c>
      <c r="H7" s="5" t="s">
        <v>194</v>
      </c>
      <c r="I7" s="5" t="s">
        <v>193</v>
      </c>
      <c r="J7" s="5" t="s">
        <v>194</v>
      </c>
    </row>
    <row r="8" spans="1:10">
      <c r="A8" s="5">
        <v>2015</v>
      </c>
      <c r="B8" s="30">
        <v>1361277.9211912325</v>
      </c>
      <c r="C8" s="5">
        <v>2015</v>
      </c>
      <c r="D8" s="30">
        <v>7645.2890068227107</v>
      </c>
      <c r="E8" s="5">
        <v>2015</v>
      </c>
      <c r="F8" s="30">
        <v>429905.19403268123</v>
      </c>
      <c r="G8" s="5">
        <v>2015</v>
      </c>
      <c r="H8" s="30">
        <v>145285.62415686887</v>
      </c>
      <c r="I8" s="5">
        <v>2015</v>
      </c>
      <c r="J8" s="30">
        <v>1892444.1873679156</v>
      </c>
    </row>
    <row r="10" spans="1:10">
      <c r="A10" t="s">
        <v>160</v>
      </c>
    </row>
    <row r="11" spans="1:10">
      <c r="A11" t="s">
        <v>161</v>
      </c>
    </row>
    <row r="35" spans="1:4">
      <c r="A35" s="7" t="s">
        <v>64</v>
      </c>
    </row>
    <row r="36" spans="1:4">
      <c r="A36" s="5" t="s">
        <v>162</v>
      </c>
      <c r="B36" s="5" t="s">
        <v>163</v>
      </c>
      <c r="C36" s="5" t="s">
        <v>164</v>
      </c>
      <c r="D36" s="5" t="s">
        <v>165</v>
      </c>
    </row>
    <row r="37" spans="1:4">
      <c r="A37" s="5" t="s">
        <v>166</v>
      </c>
      <c r="B37" s="5" t="s">
        <v>167</v>
      </c>
      <c r="C37" s="5" t="s">
        <v>168</v>
      </c>
      <c r="D37" s="5" t="s">
        <v>169</v>
      </c>
    </row>
    <row r="38" spans="1:4">
      <c r="A38" s="5" t="s">
        <v>170</v>
      </c>
      <c r="B38" s="5" t="s">
        <v>171</v>
      </c>
      <c r="C38" s="5"/>
      <c r="D38"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About</vt:lpstr>
      <vt:lpstr>Calculations Etc</vt:lpstr>
      <vt:lpstr>Ships-freight</vt:lpstr>
      <vt:lpstr>Ships-psgr</vt:lpstr>
      <vt:lpstr>Rail-freight</vt:lpstr>
      <vt:lpstr>Rail-psgr</vt:lpstr>
      <vt:lpstr>Air-psgr</vt:lpstr>
      <vt:lpstr>Air-freight</vt:lpstr>
      <vt:lpstr>figure 107</vt:lpstr>
      <vt:lpstr>table 95</vt:lpstr>
      <vt:lpstr>Aircraft Fuel Consump</vt:lpstr>
      <vt:lpstr>ANPtrilhos</vt:lpstr>
      <vt:lpstr>table 94</vt:lpstr>
      <vt:lpstr>LDV-freight</vt:lpstr>
      <vt:lpstr>LDV-psgr</vt:lpstr>
      <vt:lpstr>table 15</vt:lpstr>
      <vt:lpstr>HDV-freight</vt:lpstr>
      <vt:lpstr>HDV-psgr</vt:lpstr>
      <vt:lpstr>Average fuel consump</vt:lpstr>
      <vt:lpstr>figure 4</vt:lpstr>
      <vt:lpstr>Olivia_relevant tables</vt:lpstr>
      <vt:lpstr>motorbike-psgr</vt:lpstr>
      <vt:lpstr>motoclub</vt:lpstr>
      <vt:lpstr>units_convertor</vt:lpstr>
      <vt:lpstr>BNVFE for BHNVFE</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2020-07-31T18:15:13Z</dcterms:modified>
</cp:coreProperties>
</file>