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Brazil\Models\eps-brazil\InputData\elec\BHRbEF\"/>
    </mc:Choice>
  </mc:AlternateContent>
  <bookViews>
    <workbookView xWindow="0" yWindow="465" windowWidth="38685" windowHeight="24840" activeTab="4"/>
  </bookViews>
  <sheets>
    <sheet name="About" sheetId="1" r:id="rId1"/>
    <sheet name="Koberle data  base" sheetId="7" r:id="rId2"/>
    <sheet name="Conversion units" sheetId="8" r:id="rId3"/>
    <sheet name="EUA model data" sheetId="9" r:id="rId4"/>
    <sheet name="BHRbEF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B3" i="3"/>
  <c r="D2" i="3"/>
  <c r="B2" i="3"/>
  <c r="E4" i="8"/>
  <c r="C20" i="1" l="1"/>
  <c r="C25" i="1"/>
  <c r="B17" i="3" l="1"/>
  <c r="D15" i="3"/>
  <c r="D16" i="3"/>
  <c r="B16" i="3"/>
  <c r="B15" i="3"/>
  <c r="B12" i="3"/>
  <c r="D11" i="3"/>
  <c r="B11" i="3"/>
  <c r="B9" i="3"/>
  <c r="D4" i="3"/>
  <c r="B4" i="3"/>
  <c r="D13" i="3"/>
  <c r="B13" i="3"/>
  <c r="D17" i="3"/>
  <c r="D9" i="3" l="1"/>
  <c r="D12" i="3"/>
</calcChain>
</file>

<file path=xl/sharedStrings.xml><?xml version="1.0" encoding="utf-8"?>
<sst xmlns="http://schemas.openxmlformats.org/spreadsheetml/2006/main" count="117" uniqueCount="86">
  <si>
    <t>BAU Heat Rate by Electricity Fuel</t>
  </si>
  <si>
    <t>Source:</t>
  </si>
  <si>
    <t>Coal</t>
  </si>
  <si>
    <t>Nuclear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</si>
  <si>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</si>
  <si>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</si>
  <si>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</si>
  <si>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</si>
  <si>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</si>
  <si>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</si>
  <si>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</si>
  <si>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</si>
  <si>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</si>
  <si>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</si>
  <si>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</si>
  <si>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</si>
  <si>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</si>
  <si>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</si>
  <si>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</si>
  <si>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</si>
  <si>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</si>
  <si>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</si>
  <si>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</si>
  <si>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</si>
  <si>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Cost and performance</t>
  </si>
  <si>
    <t>Koberle et al 2018</t>
  </si>
  <si>
    <t>Power plant options</t>
  </si>
  <si>
    <t>Conversion efficiency (%)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</si>
  <si>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</si>
  <si>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</si>
  <si>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</si>
  <si>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</si>
  <si>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</si>
  <si>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</si>
  <si>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</si>
  <si>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</si>
  <si>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</si>
  <si>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</si>
  <si>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</si>
  <si>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</si>
  <si>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</si>
  <si>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</si>
  <si>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Medium hydro (&gt; 30 MW;&lt;300MW)</t>
  </si>
  <si>
    <t>Large hydroelectric (&gt;300 MW)</t>
  </si>
  <si>
    <t>Biomass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</si>
  <si>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</si>
  <si>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</si>
  <si>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</si>
  <si>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</si>
  <si>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</si>
  <si>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</si>
  <si>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</si>
  <si>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</si>
  <si>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</si>
  <si>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</si>
  <si>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</si>
  <si>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</si>
  <si>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</si>
  <si>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</si>
  <si>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</si>
  <si>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</si>
  <si>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</si>
  <si>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</si>
  <si>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</si>
  <si>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>Conversion</t>
  </si>
  <si>
    <t>to</t>
  </si>
  <si>
    <t>MWh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</si>
  <si>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</si>
  <si>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</si>
  <si>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</si>
  <si>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</si>
  <si>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preexisting nonretiring (not used in Brazil dataset)</t>
  </si>
  <si>
    <t>Assumptions</t>
  </si>
  <si>
    <t>The information for the  followwing  technologies were used from Koberle et al 2018</t>
  </si>
  <si>
    <t>Model Variable Subscript</t>
  </si>
  <si>
    <t xml:space="preserve">Domestic coal </t>
  </si>
  <si>
    <t>onshore wind</t>
  </si>
  <si>
    <t>The information for the following technologies were used from EUA model</t>
  </si>
  <si>
    <t>Solar PV</t>
  </si>
  <si>
    <t xml:space="preserve">The information with the original units of Koberle et al 2018 is shown in the tab: “Koberle data base” </t>
  </si>
  <si>
    <t>The information with the original units is shown in the sheet: “Koberle data_base”</t>
  </si>
  <si>
    <t>* preexisting retiring ---&gt; It is assuming the information of 2010</t>
  </si>
  <si>
    <t>* newly built ---&gt; It is assuming the information of 2050</t>
  </si>
  <si>
    <t>EUA model data</t>
  </si>
  <si>
    <t>btu/kWh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</si>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</sst>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A42" sqref="A42"/>
    </sheetView>
  </sheetViews>
  <sheetFormatPr defaultColWidth="8.85546875" defaultRowHeight="15" x14ac:dyDescent="0.25"/>
  <cols>
    <col min="2" max="2" width="63.7109375" customWidth="1"/>
    <col min="3" max="3" width="51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0</v>
      </c>
    </row>
    <row r="4" spans="1:3" ht="30" x14ac:dyDescent="0.25">
      <c r="B4" s="8" t="s">
        <v>67</v>
      </c>
    </row>
    <row r="5" spans="1:3" x14ac:dyDescent="0.25">
      <c r="B5" s="3">
        <v>2018</v>
      </c>
    </row>
    <row r="6" spans="1:3" ht="30" x14ac:dyDescent="0.25">
      <c r="B6" s="8" t="s">
        <v>68</v>
      </c>
    </row>
    <row r="7" spans="1:3" x14ac:dyDescent="0.25">
      <c r="B7" t="s">
        <v>69</v>
      </c>
    </row>
    <row r="8" spans="1:3" x14ac:dyDescent="0.25">
      <c r="B8" s="17" t="s">
        <v>70</v>
      </c>
    </row>
    <row r="11" spans="1:3" x14ac:dyDescent="0.25">
      <c r="A11" s="1" t="s">
        <v>16</v>
      </c>
    </row>
    <row r="13" spans="1:3" x14ac:dyDescent="0.25">
      <c r="A13" s="9" t="s">
        <v>79</v>
      </c>
      <c r="B13" s="3"/>
      <c r="C13" s="3"/>
    </row>
    <row r="14" spans="1:3" x14ac:dyDescent="0.25">
      <c r="A14" s="9"/>
      <c r="B14" s="3"/>
      <c r="C14" s="3"/>
    </row>
    <row r="15" spans="1:3" x14ac:dyDescent="0.25">
      <c r="A15" s="9" t="s">
        <v>72</v>
      </c>
      <c r="B15" s="3"/>
      <c r="C15" s="3"/>
    </row>
    <row r="16" spans="1:3" x14ac:dyDescent="0.25">
      <c r="A16" s="3" t="s">
        <v>73</v>
      </c>
      <c r="B16" s="3"/>
      <c r="C16" s="3"/>
    </row>
    <row r="17" spans="1:3" x14ac:dyDescent="0.25">
      <c r="A17" s="3"/>
      <c r="B17" s="13" t="s">
        <v>74</v>
      </c>
      <c r="C17" s="13" t="s">
        <v>25</v>
      </c>
    </row>
    <row r="18" spans="1:3" x14ac:dyDescent="0.25">
      <c r="A18" s="3"/>
      <c r="B18" s="14" t="s">
        <v>19</v>
      </c>
      <c r="C18" s="15" t="s">
        <v>75</v>
      </c>
    </row>
    <row r="19" spans="1:3" x14ac:dyDescent="0.25">
      <c r="A19" s="3"/>
      <c r="B19" s="16" t="s">
        <v>6</v>
      </c>
      <c r="C19" s="15" t="s">
        <v>36</v>
      </c>
    </row>
    <row r="20" spans="1:3" x14ac:dyDescent="0.25">
      <c r="A20" s="3"/>
      <c r="B20" s="16" t="s">
        <v>8</v>
      </c>
      <c r="C20" s="15" t="str">
        <f>'Koberle data  base'!A23</f>
        <v>Hydroelectric</v>
      </c>
    </row>
    <row r="21" spans="1:3" x14ac:dyDescent="0.25">
      <c r="A21" s="3"/>
      <c r="B21" s="16" t="s">
        <v>76</v>
      </c>
      <c r="C21" s="15" t="s">
        <v>57</v>
      </c>
    </row>
    <row r="22" spans="1:3" x14ac:dyDescent="0.25">
      <c r="A22" s="3"/>
      <c r="B22" s="16" t="s">
        <v>10</v>
      </c>
      <c r="C22" s="16" t="s">
        <v>78</v>
      </c>
    </row>
    <row r="23" spans="1:3" x14ac:dyDescent="0.25">
      <c r="A23" s="3"/>
      <c r="B23" s="16" t="s">
        <v>12</v>
      </c>
      <c r="C23" s="16" t="s">
        <v>49</v>
      </c>
    </row>
    <row r="24" spans="1:3" x14ac:dyDescent="0.25">
      <c r="A24" s="3"/>
      <c r="B24" s="16" t="s">
        <v>15</v>
      </c>
      <c r="C24" s="16" t="s">
        <v>37</v>
      </c>
    </row>
    <row r="25" spans="1:3" x14ac:dyDescent="0.25">
      <c r="A25" s="3"/>
      <c r="B25" s="16" t="s">
        <v>17</v>
      </c>
      <c r="C25" s="15" t="str">
        <f>C18</f>
        <v xml:space="preserve">Domestic coal </v>
      </c>
    </row>
    <row r="26" spans="1:3" x14ac:dyDescent="0.25">
      <c r="A26" s="3"/>
      <c r="B26" s="16" t="s">
        <v>18</v>
      </c>
      <c r="C26" s="15" t="s">
        <v>58</v>
      </c>
    </row>
    <row r="27" spans="1:3" x14ac:dyDescent="0.25">
      <c r="A27" s="3"/>
      <c r="B27" s="16" t="s">
        <v>22</v>
      </c>
      <c r="C27" s="15" t="s">
        <v>50</v>
      </c>
    </row>
    <row r="28" spans="1:3" x14ac:dyDescent="0.25">
      <c r="A28" s="3"/>
    </row>
    <row r="29" spans="1:3" x14ac:dyDescent="0.25">
      <c r="A29" s="3" t="s">
        <v>77</v>
      </c>
    </row>
    <row r="30" spans="1:3" x14ac:dyDescent="0.25">
      <c r="A30" s="3"/>
      <c r="B30" t="s">
        <v>11</v>
      </c>
      <c r="C30" s="3"/>
    </row>
    <row r="31" spans="1:3" x14ac:dyDescent="0.25">
      <c r="A31" s="3"/>
      <c r="B31" t="s">
        <v>13</v>
      </c>
      <c r="C31" s="3"/>
    </row>
    <row r="32" spans="1:3" x14ac:dyDescent="0.25">
      <c r="A32" s="3"/>
      <c r="B32" t="s">
        <v>14</v>
      </c>
      <c r="C32" s="3"/>
    </row>
    <row r="33" spans="1:3" x14ac:dyDescent="0.25">
      <c r="A33" s="3"/>
      <c r="B33" t="s">
        <v>20</v>
      </c>
      <c r="C33" s="3"/>
    </row>
    <row r="34" spans="1:3" x14ac:dyDescent="0.25">
      <c r="A34" s="3"/>
      <c r="B34" t="s">
        <v>21</v>
      </c>
      <c r="C34" s="3"/>
    </row>
    <row r="36" spans="1:3" x14ac:dyDescent="0.25">
      <c r="A36" s="9" t="s">
        <v>80</v>
      </c>
      <c r="B36" s="3"/>
    </row>
    <row r="37" spans="1:3" x14ac:dyDescent="0.25">
      <c r="B37" s="8" t="s">
        <v>81</v>
      </c>
    </row>
    <row r="38" spans="1:3" x14ac:dyDescent="0.25">
      <c r="B38" s="3" t="s">
        <v>82</v>
      </c>
    </row>
    <row r="41" spans="1:3" x14ac:dyDescent="0.25">
      <c r="A41" t="s">
        <v>84</v>
      </c>
      <c r="B41">
        <v>3412.4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4" workbookViewId="0">
      <selection activeCell="C11" sqref="B11:C11"/>
    </sheetView>
  </sheetViews>
  <sheetFormatPr defaultColWidth="8.85546875" defaultRowHeight="15" x14ac:dyDescent="0.25"/>
  <cols>
    <col min="1" max="1" width="35.42578125" customWidth="1"/>
    <col min="2" max="2" width="10.28515625" customWidth="1"/>
    <col min="3" max="3" width="11.85546875" customWidth="1"/>
  </cols>
  <sheetData>
    <row r="1" spans="1:3" x14ac:dyDescent="0.25">
      <c r="A1" t="s">
        <v>24</v>
      </c>
    </row>
    <row r="2" spans="1:3" x14ac:dyDescent="0.25">
      <c r="A2" t="s">
        <v>1</v>
      </c>
      <c r="B2" t="s">
        <v>25</v>
      </c>
    </row>
    <row r="5" spans="1:3" x14ac:dyDescent="0.25">
      <c r="A5" t="s">
        <v>26</v>
      </c>
      <c r="B5" s="18" t="s">
        <v>27</v>
      </c>
      <c r="C5" s="18"/>
    </row>
    <row r="6" spans="1:3" x14ac:dyDescent="0.25">
      <c r="B6">
        <v>2010</v>
      </c>
      <c r="C6">
        <v>2050</v>
      </c>
    </row>
    <row r="8" spans="1:3" x14ac:dyDescent="0.25">
      <c r="A8" t="s">
        <v>2</v>
      </c>
    </row>
    <row r="9" spans="1:3" x14ac:dyDescent="0.25">
      <c r="A9" t="s">
        <v>28</v>
      </c>
      <c r="B9">
        <v>0.38</v>
      </c>
      <c r="C9">
        <v>0.42</v>
      </c>
    </row>
    <row r="10" spans="1:3" x14ac:dyDescent="0.25">
      <c r="A10" t="s">
        <v>29</v>
      </c>
      <c r="B10">
        <v>0.22</v>
      </c>
      <c r="C10">
        <v>0.34</v>
      </c>
    </row>
    <row r="11" spans="1:3" x14ac:dyDescent="0.25">
      <c r="A11" t="s">
        <v>30</v>
      </c>
      <c r="B11">
        <v>0.4</v>
      </c>
      <c r="C11">
        <v>0.45</v>
      </c>
    </row>
    <row r="12" spans="1:3" x14ac:dyDescent="0.25">
      <c r="A12" t="s">
        <v>31</v>
      </c>
      <c r="B12">
        <v>0.23</v>
      </c>
      <c r="C12">
        <v>0.36</v>
      </c>
    </row>
    <row r="13" spans="1:3" x14ac:dyDescent="0.25">
      <c r="A13" t="s">
        <v>32</v>
      </c>
      <c r="B13">
        <v>0.4</v>
      </c>
      <c r="C13">
        <v>0.48</v>
      </c>
    </row>
    <row r="14" spans="1:3" x14ac:dyDescent="0.25">
      <c r="A14" t="s">
        <v>33</v>
      </c>
      <c r="B14">
        <v>0.35</v>
      </c>
      <c r="C14">
        <v>0.42</v>
      </c>
    </row>
    <row r="15" spans="1:3" x14ac:dyDescent="0.25">
      <c r="A15" t="s">
        <v>34</v>
      </c>
      <c r="B15">
        <v>0.35</v>
      </c>
      <c r="C15">
        <v>0.4</v>
      </c>
    </row>
    <row r="17" spans="1:3" x14ac:dyDescent="0.25">
      <c r="A17" t="s">
        <v>35</v>
      </c>
    </row>
    <row r="18" spans="1:3" x14ac:dyDescent="0.25">
      <c r="A18" t="s">
        <v>36</v>
      </c>
      <c r="B18">
        <v>0.35</v>
      </c>
      <c r="C18">
        <v>0.38</v>
      </c>
    </row>
    <row r="19" spans="1:3" x14ac:dyDescent="0.25">
      <c r="A19" t="s">
        <v>37</v>
      </c>
      <c r="B19">
        <v>0.5</v>
      </c>
      <c r="C19">
        <v>0.55000000000000004</v>
      </c>
    </row>
    <row r="20" spans="1:3" x14ac:dyDescent="0.25">
      <c r="A20" t="s">
        <v>38</v>
      </c>
      <c r="B20">
        <v>0.43</v>
      </c>
      <c r="C20">
        <v>0.43</v>
      </c>
    </row>
    <row r="21" spans="1:3" x14ac:dyDescent="0.25">
      <c r="A21" t="s">
        <v>39</v>
      </c>
      <c r="B21">
        <v>0.55000000000000004</v>
      </c>
      <c r="C21">
        <v>0.57999999999999996</v>
      </c>
    </row>
    <row r="23" spans="1:3" x14ac:dyDescent="0.25">
      <c r="A23" t="s">
        <v>40</v>
      </c>
    </row>
    <row r="24" spans="1:3" x14ac:dyDescent="0.25">
      <c r="A24" t="s">
        <v>41</v>
      </c>
      <c r="B24" s="7"/>
      <c r="C24" s="7"/>
    </row>
    <row r="25" spans="1:3" x14ac:dyDescent="0.25">
      <c r="A25" t="s">
        <v>42</v>
      </c>
      <c r="B25" s="7"/>
      <c r="C25" s="7"/>
    </row>
    <row r="26" spans="1:3" x14ac:dyDescent="0.25">
      <c r="A26" t="s">
        <v>43</v>
      </c>
      <c r="B26" s="7"/>
      <c r="C26" s="7"/>
    </row>
    <row r="28" spans="1:3" x14ac:dyDescent="0.25">
      <c r="A28" t="s">
        <v>3</v>
      </c>
    </row>
    <row r="30" spans="1:3" x14ac:dyDescent="0.25">
      <c r="A30" t="s">
        <v>44</v>
      </c>
    </row>
    <row r="31" spans="1:3" x14ac:dyDescent="0.25">
      <c r="A31" t="s">
        <v>45</v>
      </c>
      <c r="B31">
        <v>0.25</v>
      </c>
      <c r="C31">
        <v>0.25</v>
      </c>
    </row>
    <row r="32" spans="1:3" x14ac:dyDescent="0.25">
      <c r="A32" t="s">
        <v>46</v>
      </c>
      <c r="B32">
        <v>0.25</v>
      </c>
      <c r="C32">
        <v>0.25</v>
      </c>
    </row>
    <row r="33" spans="1:3" x14ac:dyDescent="0.25">
      <c r="A33" t="s">
        <v>47</v>
      </c>
      <c r="B33">
        <v>0.3</v>
      </c>
      <c r="C33">
        <v>0.3</v>
      </c>
    </row>
    <row r="34" spans="1:3" x14ac:dyDescent="0.25">
      <c r="A34" t="s">
        <v>48</v>
      </c>
      <c r="B34">
        <v>0.4</v>
      </c>
      <c r="C34">
        <v>0.4</v>
      </c>
    </row>
    <row r="35" spans="1:3" x14ac:dyDescent="0.25">
      <c r="A35" t="s">
        <v>49</v>
      </c>
      <c r="B35">
        <v>0.28000000000000003</v>
      </c>
      <c r="C35">
        <v>0.28000000000000003</v>
      </c>
    </row>
    <row r="36" spans="1:3" x14ac:dyDescent="0.25">
      <c r="A36" t="s">
        <v>50</v>
      </c>
      <c r="B36">
        <v>0.28000000000000003</v>
      </c>
      <c r="C36">
        <v>0.28000000000000003</v>
      </c>
    </row>
    <row r="38" spans="1:3" x14ac:dyDescent="0.25">
      <c r="A38" t="s">
        <v>51</v>
      </c>
    </row>
    <row r="39" spans="1:3" x14ac:dyDescent="0.25">
      <c r="A39" t="s">
        <v>52</v>
      </c>
      <c r="B39">
        <v>0.35</v>
      </c>
      <c r="C39">
        <v>0.35</v>
      </c>
    </row>
    <row r="40" spans="1:3" x14ac:dyDescent="0.25">
      <c r="A40" t="s">
        <v>53</v>
      </c>
      <c r="B40">
        <v>0.3</v>
      </c>
      <c r="C40">
        <v>0.33</v>
      </c>
    </row>
    <row r="42" spans="1:3" x14ac:dyDescent="0.25">
      <c r="A42" t="s">
        <v>54</v>
      </c>
    </row>
    <row r="43" spans="1:3" x14ac:dyDescent="0.25">
      <c r="A43" t="s">
        <v>55</v>
      </c>
      <c r="B43" s="7"/>
      <c r="C43" s="7"/>
    </row>
    <row r="44" spans="1:3" x14ac:dyDescent="0.25">
      <c r="A44" t="s">
        <v>56</v>
      </c>
      <c r="B44" s="7"/>
      <c r="C44" s="7"/>
    </row>
    <row r="45" spans="1:3" x14ac:dyDescent="0.25">
      <c r="A45" t="s">
        <v>57</v>
      </c>
      <c r="B45" s="7"/>
      <c r="C45" s="7"/>
    </row>
    <row r="46" spans="1:3" x14ac:dyDescent="0.25">
      <c r="A46" t="s">
        <v>58</v>
      </c>
      <c r="B46" s="7"/>
      <c r="C46" s="7"/>
    </row>
    <row r="47" spans="1:3" x14ac:dyDescent="0.25">
      <c r="A47" t="s">
        <v>59</v>
      </c>
      <c r="B47" s="7"/>
      <c r="C47" s="7"/>
    </row>
    <row r="48" spans="1:3" x14ac:dyDescent="0.25">
      <c r="A48" t="s">
        <v>60</v>
      </c>
      <c r="B48" s="7"/>
      <c r="C48" s="7"/>
    </row>
    <row r="49" spans="1:3" x14ac:dyDescent="0.25">
      <c r="A49" t="s">
        <v>61</v>
      </c>
      <c r="B49" s="7"/>
      <c r="C49" s="7"/>
    </row>
    <row r="50" spans="1:3" x14ac:dyDescent="0.25">
      <c r="A50" t="s">
        <v>62</v>
      </c>
      <c r="B50" s="7"/>
      <c r="C50" s="7"/>
    </row>
    <row r="51" spans="1:3" x14ac:dyDescent="0.25">
      <c r="A51" t="s">
        <v>63</v>
      </c>
      <c r="B51">
        <v>0.56999999999999995</v>
      </c>
      <c r="C51">
        <v>0.56999999999999995</v>
      </c>
    </row>
  </sheetData>
  <mergeCells count="1">
    <mergeCell ref="B5:C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workbookViewId="0">
      <selection activeCell="I43" sqref="I43"/>
    </sheetView>
  </sheetViews>
  <sheetFormatPr defaultColWidth="8.85546875" defaultRowHeight="15" x14ac:dyDescent="0.25"/>
  <cols>
    <col min="5" max="5" width="12" bestFit="1" customWidth="1"/>
  </cols>
  <sheetData>
    <row r="3" spans="2:6" x14ac:dyDescent="0.25">
      <c r="B3" t="s">
        <v>64</v>
      </c>
    </row>
    <row r="4" spans="2:6" x14ac:dyDescent="0.25">
      <c r="B4">
        <v>1</v>
      </c>
      <c r="C4" t="s">
        <v>66</v>
      </c>
      <c r="D4" t="s">
        <v>65</v>
      </c>
      <c r="E4">
        <f>About!B41*10^3</f>
        <v>3412400</v>
      </c>
      <c r="F4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8.85546875" defaultRowHeight="15" x14ac:dyDescent="0.25"/>
  <cols>
    <col min="1" max="1" width="24.7109375" customWidth="1"/>
    <col min="2" max="3" width="17.140625" customWidth="1"/>
    <col min="4" max="4" width="14.140625" customWidth="1"/>
  </cols>
  <sheetData>
    <row r="1" spans="1:4" x14ac:dyDescent="0.25">
      <c r="A1" t="s">
        <v>83</v>
      </c>
    </row>
    <row r="2" spans="1:4" ht="57.6" customHeight="1" x14ac:dyDescent="0.25">
      <c r="A2" s="12" t="s">
        <v>23</v>
      </c>
      <c r="B2" s="10" t="s">
        <v>4</v>
      </c>
      <c r="C2" s="11" t="s">
        <v>71</v>
      </c>
      <c r="D2" s="10" t="s">
        <v>5</v>
      </c>
    </row>
    <row r="3" spans="1:4" x14ac:dyDescent="0.25">
      <c r="A3" t="s">
        <v>7</v>
      </c>
      <c r="B3">
        <v>10459000</v>
      </c>
      <c r="C3">
        <v>0</v>
      </c>
      <c r="D3">
        <v>10450000</v>
      </c>
    </row>
    <row r="4" spans="1:4" x14ac:dyDescent="0.25">
      <c r="A4" t="s">
        <v>14</v>
      </c>
      <c r="B4">
        <v>10834000</v>
      </c>
      <c r="C4">
        <v>0</v>
      </c>
      <c r="D4">
        <v>10000000</v>
      </c>
    </row>
    <row r="5" spans="1:4" x14ac:dyDescent="0.25">
      <c r="A5" t="s">
        <v>20</v>
      </c>
      <c r="B5">
        <v>10834000</v>
      </c>
      <c r="C5">
        <v>0</v>
      </c>
      <c r="D5">
        <v>10000000</v>
      </c>
    </row>
    <row r="6" spans="1:4" x14ac:dyDescent="0.25">
      <c r="A6" t="s">
        <v>21</v>
      </c>
      <c r="B6">
        <v>10834000</v>
      </c>
      <c r="C6">
        <v>0</v>
      </c>
      <c r="D6">
        <v>10000000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7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26.7109375" customWidth="1"/>
    <col min="2" max="2" width="12.140625" bestFit="1" customWidth="1"/>
    <col min="3" max="3" width="24.140625" customWidth="1"/>
    <col min="4" max="4" width="11.7109375" bestFit="1" customWidth="1"/>
  </cols>
  <sheetData>
    <row r="1" spans="1:4" ht="45" x14ac:dyDescent="0.25">
      <c r="A1" s="6" t="s">
        <v>23</v>
      </c>
      <c r="B1" t="s">
        <v>4</v>
      </c>
      <c r="C1" s="4" t="s">
        <v>71</v>
      </c>
      <c r="D1" t="s">
        <v>5</v>
      </c>
    </row>
    <row r="2" spans="1:4" x14ac:dyDescent="0.25">
      <c r="A2" t="s">
        <v>19</v>
      </c>
      <c r="B2" s="5">
        <f>'Conversion units'!E4/'Koberle data  base'!B9</f>
        <v>8980000</v>
      </c>
      <c r="C2" s="5">
        <v>0</v>
      </c>
      <c r="D2" s="5">
        <f>'Conversion units'!E4/'Koberle data  base'!C9</f>
        <v>8124761.9047619049</v>
      </c>
    </row>
    <row r="3" spans="1:4" x14ac:dyDescent="0.25">
      <c r="A3" t="s">
        <v>6</v>
      </c>
      <c r="B3" s="5">
        <f>'Conversion units'!E4/'Koberle data  base'!B18</f>
        <v>9749714.2857142854</v>
      </c>
      <c r="C3" s="5">
        <v>0</v>
      </c>
      <c r="D3" s="5">
        <f>'Conversion units'!E4/'Koberle data  base'!C18</f>
        <v>8980000</v>
      </c>
    </row>
    <row r="4" spans="1:4" x14ac:dyDescent="0.25">
      <c r="A4" t="s">
        <v>7</v>
      </c>
      <c r="B4" s="5">
        <f>'EUA model data'!B3</f>
        <v>10459000</v>
      </c>
      <c r="C4" s="5">
        <v>0</v>
      </c>
      <c r="D4" s="5">
        <f>'EUA model data'!D3</f>
        <v>10450000</v>
      </c>
    </row>
    <row r="5" spans="1:4" x14ac:dyDescent="0.25">
      <c r="A5" t="s">
        <v>8</v>
      </c>
      <c r="B5" s="5">
        <v>0</v>
      </c>
      <c r="C5" s="5">
        <v>0</v>
      </c>
      <c r="D5" s="5">
        <v>0</v>
      </c>
    </row>
    <row r="6" spans="1:4" x14ac:dyDescent="0.25">
      <c r="A6" t="s">
        <v>9</v>
      </c>
      <c r="B6" s="5">
        <v>0</v>
      </c>
      <c r="C6" s="5">
        <v>0</v>
      </c>
      <c r="D6" s="5">
        <v>0</v>
      </c>
    </row>
    <row r="7" spans="1:4" x14ac:dyDescent="0.25">
      <c r="A7" t="s">
        <v>10</v>
      </c>
      <c r="B7" s="5">
        <v>0</v>
      </c>
      <c r="C7" s="5">
        <v>0</v>
      </c>
      <c r="D7" s="5">
        <v>0</v>
      </c>
    </row>
    <row r="8" spans="1:4" x14ac:dyDescent="0.25">
      <c r="A8" t="s">
        <v>11</v>
      </c>
      <c r="B8" s="5">
        <v>0</v>
      </c>
      <c r="C8" s="5">
        <v>0</v>
      </c>
      <c r="D8" s="5">
        <v>0</v>
      </c>
    </row>
    <row r="9" spans="1:4" x14ac:dyDescent="0.25">
      <c r="A9" t="s">
        <v>12</v>
      </c>
      <c r="B9" s="5">
        <f>'Koberle data  base'!B35/'Conversion units'!E4</f>
        <v>8.205368655491737E-8</v>
      </c>
      <c r="C9" s="5">
        <v>0</v>
      </c>
      <c r="D9" s="5">
        <f>'Koberle data  base'!C35/'Conversion units'!E4</f>
        <v>8.205368655491737E-8</v>
      </c>
    </row>
    <row r="10" spans="1:4" x14ac:dyDescent="0.25">
      <c r="A10" t="s">
        <v>13</v>
      </c>
      <c r="B10" s="5">
        <v>0</v>
      </c>
      <c r="C10" s="5">
        <v>0</v>
      </c>
      <c r="D10" s="5">
        <v>0</v>
      </c>
    </row>
    <row r="11" spans="1:4" x14ac:dyDescent="0.25">
      <c r="A11" t="s">
        <v>14</v>
      </c>
      <c r="B11" s="5">
        <f>'EUA model data'!B4</f>
        <v>10834000</v>
      </c>
      <c r="C11" s="5">
        <v>0</v>
      </c>
      <c r="D11" s="5">
        <f>'EUA model data'!D4</f>
        <v>10000000</v>
      </c>
    </row>
    <row r="12" spans="1:4" x14ac:dyDescent="0.25">
      <c r="A12" t="s">
        <v>15</v>
      </c>
      <c r="B12" s="5">
        <f>'Koberle data  base'!B19/'Conversion units'!E4</f>
        <v>1.4652444027663813E-7</v>
      </c>
      <c r="C12" s="5">
        <v>0</v>
      </c>
      <c r="D12" s="5">
        <f>'Koberle data  base'!C19/'Conversion units'!E4</f>
        <v>1.6117688430430198E-7</v>
      </c>
    </row>
    <row r="13" spans="1:4" x14ac:dyDescent="0.25">
      <c r="A13" t="s">
        <v>17</v>
      </c>
      <c r="B13" s="5">
        <f>B2</f>
        <v>8980000</v>
      </c>
      <c r="C13" s="5">
        <v>0</v>
      </c>
      <c r="D13" s="5">
        <f>D2</f>
        <v>8124761.9047619049</v>
      </c>
    </row>
    <row r="14" spans="1:4" x14ac:dyDescent="0.25">
      <c r="A14" t="s">
        <v>18</v>
      </c>
      <c r="B14" s="5">
        <v>0</v>
      </c>
      <c r="C14" s="5">
        <v>0</v>
      </c>
      <c r="D14" s="5">
        <v>0</v>
      </c>
    </row>
    <row r="15" spans="1:4" x14ac:dyDescent="0.25">
      <c r="A15" t="s">
        <v>20</v>
      </c>
      <c r="B15" s="5">
        <f>'EUA model data'!B5</f>
        <v>10834000</v>
      </c>
      <c r="C15" s="5">
        <v>0</v>
      </c>
      <c r="D15" s="5">
        <f>'EUA model data'!D5</f>
        <v>10000000</v>
      </c>
    </row>
    <row r="16" spans="1:4" x14ac:dyDescent="0.25">
      <c r="A16" t="s">
        <v>21</v>
      </c>
      <c r="B16" s="5">
        <f>'EUA model data'!B6</f>
        <v>10834000</v>
      </c>
      <c r="C16" s="5">
        <v>0</v>
      </c>
      <c r="D16" s="5">
        <f>'EUA model data'!D6</f>
        <v>10000000</v>
      </c>
    </row>
    <row r="17" spans="1:4" x14ac:dyDescent="0.25">
      <c r="A17" t="s">
        <v>22</v>
      </c>
      <c r="B17" s="5">
        <f>'Koberle data  base'!B36/'Conversion units'!E4</f>
        <v>8.205368655491737E-8</v>
      </c>
      <c r="C17" s="5">
        <v>0</v>
      </c>
      <c r="D17" s="5">
        <f>'Koberle data  base'!C36/'Conversion units'!E4</f>
        <v>8.205368655491737E-8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Koberle data  base</vt:lpstr>
      <vt:lpstr>Conversion units</vt:lpstr>
      <vt:lpstr>EUA model data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2016-02-26T23:55:43Z</dcterms:created>
  <dcterms:modified xsi:type="dcterms:W3CDTF">2020-10-07T14:45:55Z</dcterms:modified>
</cp:coreProperties>
</file>