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brazil\InputData\trans\MPNVbT\"/>
    </mc:Choice>
  </mc:AlternateContent>
  <bookViews>
    <workbookView xWindow="0" yWindow="0" windowWidth="28800" windowHeight="12645" tabRatio="871"/>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62913"/>
</workbook>
</file>

<file path=xl/calcChain.xml><?xml version="1.0" encoding="utf-8"?>
<calcChain xmlns="http://schemas.openxmlformats.org/spreadsheetml/2006/main">
  <c r="E15" i="3" l="1"/>
  <c r="E33" i="3" l="1"/>
  <c r="E29" i="3"/>
  <c r="D11" i="3"/>
  <c r="E11" i="3" s="1"/>
  <c r="E53" i="3" l="1"/>
  <c r="E50" i="3"/>
  <c r="D67" i="3"/>
  <c r="D66" i="3"/>
  <c r="D53" i="3"/>
  <c r="D50" i="3"/>
  <c r="I50" i="3" s="1"/>
  <c r="D84" i="3"/>
  <c r="I84" i="3" s="1"/>
  <c r="D83" i="3"/>
  <c r="D82" i="3"/>
  <c r="D81" i="3"/>
  <c r="D79" i="3"/>
  <c r="D78" i="3"/>
  <c r="F78" i="3" s="1"/>
  <c r="D26" i="3"/>
  <c r="D18" i="3"/>
  <c r="F18" i="3" s="1"/>
  <c r="D20" i="3"/>
  <c r="D21" i="3"/>
  <c r="D22" i="3"/>
  <c r="D24" i="3"/>
  <c r="D23" i="3"/>
  <c r="F27" i="3"/>
  <c r="F91" i="3"/>
  <c r="F90" i="3"/>
  <c r="F84" i="3"/>
  <c r="F83" i="3"/>
  <c r="F77" i="3"/>
  <c r="F76" i="3"/>
  <c r="F70" i="3"/>
  <c r="F69" i="3"/>
  <c r="F63" i="3"/>
  <c r="F62" i="3"/>
  <c r="F56" i="3"/>
  <c r="F55" i="3"/>
  <c r="F49" i="3"/>
  <c r="F48" i="3"/>
  <c r="F42" i="3"/>
  <c r="F41" i="3"/>
  <c r="F35" i="3"/>
  <c r="F34" i="3"/>
  <c r="F28" i="3"/>
  <c r="E21" i="3"/>
  <c r="E20" i="3"/>
  <c r="I25" i="3"/>
  <c r="I27" i="3"/>
  <c r="D7" i="9"/>
  <c r="I28" i="3"/>
  <c r="D8" i="9"/>
  <c r="I32" i="3"/>
  <c r="I34" i="3"/>
  <c r="D7" i="10" s="1"/>
  <c r="I35" i="3"/>
  <c r="D8" i="10" s="1"/>
  <c r="I36" i="3"/>
  <c r="I37" i="3"/>
  <c r="I38" i="3"/>
  <c r="I39" i="3"/>
  <c r="D5" i="11"/>
  <c r="B5" i="11" s="1"/>
  <c r="I40" i="3"/>
  <c r="I41" i="3"/>
  <c r="D7" i="11"/>
  <c r="B7" i="11" s="1"/>
  <c r="I42" i="3"/>
  <c r="D8" i="11" s="1"/>
  <c r="I43" i="3"/>
  <c r="I44" i="3"/>
  <c r="I45" i="3"/>
  <c r="I46" i="3"/>
  <c r="I47" i="3"/>
  <c r="I48" i="3"/>
  <c r="D7" i="12"/>
  <c r="B7" i="12" s="1"/>
  <c r="I49" i="3"/>
  <c r="D8" i="12"/>
  <c r="B8" i="12" s="1"/>
  <c r="D2" i="13"/>
  <c r="I51" i="3"/>
  <c r="I52" i="3"/>
  <c r="I53" i="3"/>
  <c r="D5" i="13" s="1"/>
  <c r="I54" i="3"/>
  <c r="I55" i="3"/>
  <c r="D7" i="13"/>
  <c r="B7" i="13" s="1"/>
  <c r="I56" i="3"/>
  <c r="D8" i="13" s="1"/>
  <c r="I57" i="3"/>
  <c r="I58" i="3"/>
  <c r="I59" i="3"/>
  <c r="I60" i="3"/>
  <c r="I61" i="3"/>
  <c r="I62" i="3"/>
  <c r="D7" i="14"/>
  <c r="B7" i="14" s="1"/>
  <c r="I63" i="3"/>
  <c r="D8" i="14"/>
  <c r="C8" i="14" s="1"/>
  <c r="I64" i="3"/>
  <c r="I65" i="3"/>
  <c r="I68" i="3"/>
  <c r="I69" i="3"/>
  <c r="D7" i="15"/>
  <c r="C7" i="15" s="1"/>
  <c r="I70" i="3"/>
  <c r="D8" i="15"/>
  <c r="C8" i="15" s="1"/>
  <c r="I71" i="3"/>
  <c r="I72" i="3"/>
  <c r="I73" i="3"/>
  <c r="I74" i="3"/>
  <c r="I75" i="3"/>
  <c r="I76" i="3"/>
  <c r="D7" i="16"/>
  <c r="B7" i="16" s="1"/>
  <c r="I77" i="3"/>
  <c r="D8" i="16"/>
  <c r="B8" i="16" s="1"/>
  <c r="I80" i="3"/>
  <c r="I83" i="3"/>
  <c r="D7" i="17"/>
  <c r="B7" i="17" s="1"/>
  <c r="D8" i="17"/>
  <c r="I85" i="3"/>
  <c r="I86" i="3"/>
  <c r="I87" i="3"/>
  <c r="I88" i="3"/>
  <c r="I89" i="3"/>
  <c r="I90" i="3"/>
  <c r="D7" i="18" s="1"/>
  <c r="I91" i="3"/>
  <c r="D8" i="18"/>
  <c r="C8" i="18" s="1"/>
  <c r="I17" i="3"/>
  <c r="I20" i="3"/>
  <c r="D7" i="8" s="1"/>
  <c r="I21" i="3"/>
  <c r="D8" i="8" s="1"/>
  <c r="C8" i="8" s="1"/>
  <c r="I13" i="3"/>
  <c r="D7" i="2"/>
  <c r="B8" i="9"/>
  <c r="C8" i="9"/>
  <c r="C7" i="9"/>
  <c r="B7" i="9"/>
  <c r="C7" i="2"/>
  <c r="B7" i="2"/>
  <c r="F14" i="3"/>
  <c r="I14" i="3"/>
  <c r="D8" i="2"/>
  <c r="F13" i="3"/>
  <c r="E22" i="3"/>
  <c r="F22" i="3" s="1"/>
  <c r="J22" i="3" s="1"/>
  <c r="E2" i="9" s="1"/>
  <c r="C8" i="2"/>
  <c r="B8" i="2"/>
  <c r="D16" i="3"/>
  <c r="K16" i="3" s="1"/>
  <c r="E16" i="3"/>
  <c r="I7" i="3"/>
  <c r="D1" i="18" s="1"/>
  <c r="D1" i="14"/>
  <c r="D1" i="10"/>
  <c r="J7" i="3"/>
  <c r="J34" i="3" s="1"/>
  <c r="E7" i="10" s="1"/>
  <c r="D1" i="13"/>
  <c r="D1" i="9"/>
  <c r="D1" i="11"/>
  <c r="D1" i="17"/>
  <c r="D33" i="3"/>
  <c r="I33" i="3" s="1"/>
  <c r="I31" i="3"/>
  <c r="I30" i="3"/>
  <c r="D29" i="3"/>
  <c r="I29" i="3" s="1"/>
  <c r="J35" i="3"/>
  <c r="E8" i="10"/>
  <c r="J42" i="3"/>
  <c r="E8" i="11" s="1"/>
  <c r="J48" i="3"/>
  <c r="E7" i="12" s="1"/>
  <c r="J56" i="3"/>
  <c r="E8" i="13"/>
  <c r="J62" i="3"/>
  <c r="E7" i="14" s="1"/>
  <c r="J41" i="3"/>
  <c r="E7" i="11" s="1"/>
  <c r="J49" i="3"/>
  <c r="E8" i="12"/>
  <c r="J55" i="3"/>
  <c r="E7" i="13" s="1"/>
  <c r="J63" i="3"/>
  <c r="E8" i="14" s="1"/>
  <c r="J69" i="3"/>
  <c r="E7" i="15" s="1"/>
  <c r="J77" i="3"/>
  <c r="E8" i="16" s="1"/>
  <c r="J83" i="3"/>
  <c r="E7" i="17" s="1"/>
  <c r="J76" i="3"/>
  <c r="E7" i="16" s="1"/>
  <c r="J90" i="3"/>
  <c r="E7" i="18"/>
  <c r="J28" i="3"/>
  <c r="E8" i="9" s="1"/>
  <c r="J13" i="3"/>
  <c r="E7" i="2"/>
  <c r="J16" i="3"/>
  <c r="E3" i="8" s="1"/>
  <c r="J14" i="3"/>
  <c r="E8" i="2" s="1"/>
  <c r="E1" i="18"/>
  <c r="E1" i="14"/>
  <c r="E1" i="12"/>
  <c r="E1" i="10"/>
  <c r="E1" i="17"/>
  <c r="E1" i="15"/>
  <c r="E1" i="11"/>
  <c r="E1" i="9"/>
  <c r="E1" i="8"/>
  <c r="K7" i="3"/>
  <c r="F1" i="18" s="1"/>
  <c r="E1" i="2"/>
  <c r="D12" i="3"/>
  <c r="E12" i="3" s="1"/>
  <c r="F12" i="3"/>
  <c r="D8" i="3"/>
  <c r="D15" i="3" s="1"/>
  <c r="K34" i="3"/>
  <c r="F7" i="10" s="1"/>
  <c r="K35" i="3"/>
  <c r="F8" i="10" s="1"/>
  <c r="K14" i="3"/>
  <c r="F8" i="2"/>
  <c r="K55" i="3"/>
  <c r="F7" i="13" s="1"/>
  <c r="K42" i="3"/>
  <c r="F8" i="11" s="1"/>
  <c r="K48" i="3"/>
  <c r="F7" i="12" s="1"/>
  <c r="K56" i="3"/>
  <c r="F8" i="13" s="1"/>
  <c r="K62" i="3"/>
  <c r="F7" i="14" s="1"/>
  <c r="K41" i="3"/>
  <c r="F7" i="11" s="1"/>
  <c r="K49" i="3"/>
  <c r="F8" i="12" s="1"/>
  <c r="K63" i="3"/>
  <c r="F8" i="14" s="1"/>
  <c r="K69" i="3"/>
  <c r="F7" i="15"/>
  <c r="K77" i="3"/>
  <c r="F8" i="16" s="1"/>
  <c r="K83" i="3"/>
  <c r="F7" i="17" s="1"/>
  <c r="K70" i="3"/>
  <c r="F8" i="15" s="1"/>
  <c r="K76" i="3"/>
  <c r="F7" i="16" s="1"/>
  <c r="K91" i="3"/>
  <c r="F8" i="18" s="1"/>
  <c r="K90" i="3"/>
  <c r="F7" i="18" s="1"/>
  <c r="K13" i="3"/>
  <c r="F7" i="2" s="1"/>
  <c r="K27" i="3"/>
  <c r="F7" i="9" s="1"/>
  <c r="K84" i="3"/>
  <c r="F8" i="17"/>
  <c r="K28" i="3"/>
  <c r="F8" i="9" s="1"/>
  <c r="F1" i="16"/>
  <c r="F1" i="14"/>
  <c r="F1" i="12"/>
  <c r="F1" i="10"/>
  <c r="F1" i="17"/>
  <c r="F1" i="15"/>
  <c r="F1" i="8"/>
  <c r="L7" i="3"/>
  <c r="L41" i="3" s="1"/>
  <c r="F1" i="11"/>
  <c r="F1" i="13"/>
  <c r="I10" i="3"/>
  <c r="L34" i="3"/>
  <c r="G7" i="10" s="1"/>
  <c r="G7" i="11"/>
  <c r="L49" i="3"/>
  <c r="G8" i="12" s="1"/>
  <c r="L48" i="3"/>
  <c r="G7" i="12" s="1"/>
  <c r="L70" i="3"/>
  <c r="G8" i="15" s="1"/>
  <c r="L69" i="3"/>
  <c r="G7" i="15" s="1"/>
  <c r="L84" i="3"/>
  <c r="G8" i="17" s="1"/>
  <c r="L91" i="3"/>
  <c r="G8" i="18" s="1"/>
  <c r="L90" i="3"/>
  <c r="G7" i="18" s="1"/>
  <c r="L28" i="3"/>
  <c r="G8" i="9" s="1"/>
  <c r="L27" i="3"/>
  <c r="G7" i="9" s="1"/>
  <c r="L13" i="3"/>
  <c r="G7" i="2" s="1"/>
  <c r="L16" i="3"/>
  <c r="G3" i="8" s="1"/>
  <c r="L14" i="3"/>
  <c r="G8" i="2" s="1"/>
  <c r="G1" i="17"/>
  <c r="G1" i="15"/>
  <c r="G1" i="13"/>
  <c r="G1" i="9"/>
  <c r="G1" i="16"/>
  <c r="G1" i="14"/>
  <c r="G1" i="12"/>
  <c r="G1" i="2"/>
  <c r="I18" i="3"/>
  <c r="D5" i="8" s="1"/>
  <c r="I11" i="3"/>
  <c r="I9" i="3"/>
  <c r="I8" i="3"/>
  <c r="I12" i="3"/>
  <c r="D19" i="3"/>
  <c r="I19" i="3"/>
  <c r="I15" i="3"/>
  <c r="F51" i="3"/>
  <c r="K51" i="3" s="1"/>
  <c r="F52" i="3"/>
  <c r="F53" i="3"/>
  <c r="F54" i="3"/>
  <c r="F57" i="3"/>
  <c r="F58" i="3"/>
  <c r="F59" i="3"/>
  <c r="F60" i="3"/>
  <c r="F61" i="3"/>
  <c r="F64" i="3"/>
  <c r="F65" i="3"/>
  <c r="F68" i="3"/>
  <c r="F71" i="3"/>
  <c r="F72" i="3"/>
  <c r="F73" i="3"/>
  <c r="F74" i="3"/>
  <c r="F75" i="3"/>
  <c r="F80" i="3"/>
  <c r="F85" i="3"/>
  <c r="J85" i="3" s="1"/>
  <c r="F86" i="3"/>
  <c r="F87" i="3"/>
  <c r="F88" i="3"/>
  <c r="F89" i="3"/>
  <c r="F36" i="3"/>
  <c r="F37" i="3"/>
  <c r="F38" i="3"/>
  <c r="F39" i="3"/>
  <c r="F40" i="3"/>
  <c r="F43" i="3"/>
  <c r="F44" i="3"/>
  <c r="L44" i="3" s="1"/>
  <c r="F45" i="3"/>
  <c r="F46" i="3"/>
  <c r="F47" i="3"/>
  <c r="F50" i="3"/>
  <c r="J50" i="3" s="1"/>
  <c r="E2" i="13" s="1"/>
  <c r="F17" i="3"/>
  <c r="J17" i="3" s="1"/>
  <c r="E4" i="8" s="1"/>
  <c r="F25" i="3"/>
  <c r="F32" i="3"/>
  <c r="F10" i="3"/>
  <c r="D5" i="9"/>
  <c r="D5" i="10"/>
  <c r="D2" i="11"/>
  <c r="C2" i="11" s="1"/>
  <c r="D3" i="11"/>
  <c r="D4" i="11"/>
  <c r="D6" i="11"/>
  <c r="D2" i="12"/>
  <c r="D3" i="12"/>
  <c r="D4" i="12"/>
  <c r="B4" i="12" s="1"/>
  <c r="D5" i="12"/>
  <c r="D6" i="12"/>
  <c r="D3" i="13"/>
  <c r="D4" i="13"/>
  <c r="D6" i="13"/>
  <c r="D2" i="14"/>
  <c r="B2" i="14" s="1"/>
  <c r="D3" i="14"/>
  <c r="D4" i="14"/>
  <c r="D5" i="14"/>
  <c r="D6" i="14"/>
  <c r="D2" i="15"/>
  <c r="D3" i="15"/>
  <c r="C3" i="15" s="1"/>
  <c r="D6" i="15"/>
  <c r="D2" i="16"/>
  <c r="D3" i="16"/>
  <c r="D4" i="16"/>
  <c r="D5" i="16"/>
  <c r="D6" i="16"/>
  <c r="B6" i="16" s="1"/>
  <c r="D4" i="17"/>
  <c r="D2" i="18"/>
  <c r="D3" i="18"/>
  <c r="D4" i="18"/>
  <c r="D5" i="18"/>
  <c r="D6" i="18"/>
  <c r="B6" i="18" s="1"/>
  <c r="D4" i="2"/>
  <c r="K89" i="3"/>
  <c r="F6" i="18"/>
  <c r="L89" i="3"/>
  <c r="G6" i="18" s="1"/>
  <c r="J89" i="3"/>
  <c r="E6" i="18"/>
  <c r="J88" i="3"/>
  <c r="E5" i="18" s="1"/>
  <c r="L88" i="3"/>
  <c r="G5" i="18"/>
  <c r="J51" i="3"/>
  <c r="E3" i="13" s="1"/>
  <c r="F3" i="13"/>
  <c r="J86" i="3"/>
  <c r="E3" i="18" s="1"/>
  <c r="K86" i="3"/>
  <c r="F3" i="18" s="1"/>
  <c r="L86" i="3"/>
  <c r="G3" i="18"/>
  <c r="K85" i="3"/>
  <c r="F2" i="18" s="1"/>
  <c r="E2" i="18"/>
  <c r="J40" i="3"/>
  <c r="E6" i="11" s="1"/>
  <c r="K40" i="3"/>
  <c r="F6" i="11" s="1"/>
  <c r="L40" i="3"/>
  <c r="G6" i="11"/>
  <c r="K74" i="3"/>
  <c r="F5" i="16"/>
  <c r="L74" i="3"/>
  <c r="G5" i="16"/>
  <c r="J60" i="3"/>
  <c r="E5" i="14"/>
  <c r="K60" i="3"/>
  <c r="F5" i="14"/>
  <c r="L60" i="3"/>
  <c r="G5" i="14"/>
  <c r="J10" i="3"/>
  <c r="E4" i="2"/>
  <c r="K10" i="3"/>
  <c r="F4" i="2"/>
  <c r="L10" i="3"/>
  <c r="G4" i="2"/>
  <c r="G3" i="12"/>
  <c r="J44" i="3"/>
  <c r="E3" i="12" s="1"/>
  <c r="K44" i="3"/>
  <c r="F3" i="12"/>
  <c r="K39" i="3"/>
  <c r="F5" i="11"/>
  <c r="J80" i="3"/>
  <c r="E4" i="17" s="1"/>
  <c r="K80" i="3"/>
  <c r="F4" i="17"/>
  <c r="K73" i="3"/>
  <c r="F4" i="16" s="1"/>
  <c r="L68" i="3"/>
  <c r="G6" i="15" s="1"/>
  <c r="J68" i="3"/>
  <c r="E6" i="15" s="1"/>
  <c r="K68" i="3"/>
  <c r="F6" i="15" s="1"/>
  <c r="L64" i="3"/>
  <c r="G2" i="15" s="1"/>
  <c r="J64" i="3"/>
  <c r="E2" i="15" s="1"/>
  <c r="K64" i="3"/>
  <c r="F2" i="15" s="1"/>
  <c r="L59" i="3"/>
  <c r="G4" i="14" s="1"/>
  <c r="J59" i="3"/>
  <c r="E4" i="14" s="1"/>
  <c r="K59" i="3"/>
  <c r="F4" i="14"/>
  <c r="K54" i="3"/>
  <c r="F6" i="13" s="1"/>
  <c r="L54" i="3"/>
  <c r="G6" i="13"/>
  <c r="J54" i="3"/>
  <c r="E6" i="13" s="1"/>
  <c r="J45" i="3"/>
  <c r="E4" i="12"/>
  <c r="L45" i="3"/>
  <c r="G4" i="12" s="1"/>
  <c r="K45" i="3"/>
  <c r="F4" i="12"/>
  <c r="J36" i="3"/>
  <c r="E2" i="11"/>
  <c r="K36" i="3"/>
  <c r="F2" i="11" s="1"/>
  <c r="L36" i="3"/>
  <c r="G2" i="11"/>
  <c r="J65" i="3"/>
  <c r="E3" i="15" s="1"/>
  <c r="K65" i="3"/>
  <c r="F3" i="15"/>
  <c r="L65" i="3"/>
  <c r="G3" i="15"/>
  <c r="J32" i="3"/>
  <c r="E5" i="10"/>
  <c r="K32" i="3"/>
  <c r="F5" i="10" s="1"/>
  <c r="L32" i="3"/>
  <c r="G5" i="10"/>
  <c r="K47" i="3"/>
  <c r="F6" i="12" s="1"/>
  <c r="L47" i="3"/>
  <c r="G6" i="12"/>
  <c r="J47" i="3"/>
  <c r="E6" i="12"/>
  <c r="J43" i="3"/>
  <c r="E2" i="12"/>
  <c r="L43" i="3"/>
  <c r="G2" i="12"/>
  <c r="K43" i="3"/>
  <c r="F2" i="12" s="1"/>
  <c r="J38" i="3"/>
  <c r="E4" i="11" s="1"/>
  <c r="K38" i="3"/>
  <c r="F4" i="11"/>
  <c r="L38" i="3"/>
  <c r="G4" i="11"/>
  <c r="J72" i="3"/>
  <c r="E3" i="16" s="1"/>
  <c r="K72" i="3"/>
  <c r="F3" i="16"/>
  <c r="L72" i="3"/>
  <c r="G3" i="16"/>
  <c r="J58" i="3"/>
  <c r="E3" i="14"/>
  <c r="K58" i="3"/>
  <c r="F3" i="14"/>
  <c r="L58" i="3"/>
  <c r="G3" i="14" s="1"/>
  <c r="L53" i="3"/>
  <c r="G5" i="13" s="1"/>
  <c r="J25" i="3"/>
  <c r="E5" i="9"/>
  <c r="K25" i="3"/>
  <c r="F5" i="9"/>
  <c r="L25" i="3"/>
  <c r="G5" i="9" s="1"/>
  <c r="D4" i="8"/>
  <c r="L46" i="3"/>
  <c r="G5" i="12"/>
  <c r="J46" i="3"/>
  <c r="E5" i="12"/>
  <c r="K46" i="3"/>
  <c r="F5" i="12"/>
  <c r="L37" i="3"/>
  <c r="G3" i="11"/>
  <c r="K37" i="3"/>
  <c r="F3" i="11"/>
  <c r="J37" i="3"/>
  <c r="E3" i="11" s="1"/>
  <c r="J75" i="3"/>
  <c r="E6" i="16"/>
  <c r="K75" i="3"/>
  <c r="F6" i="16"/>
  <c r="L75" i="3"/>
  <c r="G6" i="16"/>
  <c r="L71" i="3"/>
  <c r="G2" i="16"/>
  <c r="K71" i="3"/>
  <c r="F2" i="16"/>
  <c r="J71" i="3"/>
  <c r="E2" i="16" s="1"/>
  <c r="J61" i="3"/>
  <c r="E6" i="14"/>
  <c r="K61" i="3"/>
  <c r="F6" i="14" s="1"/>
  <c r="K57" i="3"/>
  <c r="F2" i="14"/>
  <c r="L57" i="3"/>
  <c r="G2" i="14" s="1"/>
  <c r="J57" i="3"/>
  <c r="E2" i="14"/>
  <c r="K52" i="3"/>
  <c r="F4" i="13"/>
  <c r="L52" i="3"/>
  <c r="G4" i="13"/>
  <c r="J52" i="3"/>
  <c r="E4" i="13"/>
  <c r="E19" i="3"/>
  <c r="F19" i="3" s="1"/>
  <c r="E23" i="3"/>
  <c r="I82" i="3"/>
  <c r="I81" i="3"/>
  <c r="I26" i="3"/>
  <c r="D6" i="9" s="1"/>
  <c r="I24" i="3"/>
  <c r="I22" i="3"/>
  <c r="D2" i="9" s="1"/>
  <c r="B2" i="9" s="1"/>
  <c r="F24" i="3"/>
  <c r="J24" i="3" s="1"/>
  <c r="E4" i="9" s="1"/>
  <c r="F26" i="3"/>
  <c r="F29" i="3"/>
  <c r="L29" i="3" s="1"/>
  <c r="G2" i="10" s="1"/>
  <c r="F30" i="3"/>
  <c r="J30" i="3" s="1"/>
  <c r="E3" i="10" s="1"/>
  <c r="F31" i="3"/>
  <c r="J31" i="3" s="1"/>
  <c r="E4" i="10" s="1"/>
  <c r="F81" i="3"/>
  <c r="F33" i="3"/>
  <c r="K33" i="3" s="1"/>
  <c r="F6" i="10" s="1"/>
  <c r="F82" i="3"/>
  <c r="L30" i="3"/>
  <c r="G3" i="10" s="1"/>
  <c r="K81" i="3"/>
  <c r="F5" i="17" s="1"/>
  <c r="L81" i="3"/>
  <c r="G5" i="17" s="1"/>
  <c r="J81" i="3"/>
  <c r="E5" i="17" s="1"/>
  <c r="D4" i="10"/>
  <c r="D2" i="10"/>
  <c r="F11" i="3"/>
  <c r="D4" i="9"/>
  <c r="B4" i="9" s="1"/>
  <c r="D6" i="17"/>
  <c r="F9" i="3"/>
  <c r="D5" i="17"/>
  <c r="B5" i="17" s="1"/>
  <c r="D3" i="10"/>
  <c r="F8" i="3"/>
  <c r="J8" i="3" s="1"/>
  <c r="E2" i="2" s="1"/>
  <c r="D6" i="10"/>
  <c r="F15" i="3"/>
  <c r="J15" i="3" s="1"/>
  <c r="E2" i="8" s="1"/>
  <c r="J12" i="3"/>
  <c r="E6" i="2" s="1"/>
  <c r="L12" i="3"/>
  <c r="G6" i="2" s="1"/>
  <c r="F3" i="8"/>
  <c r="D3" i="2"/>
  <c r="B3" i="2" s="1"/>
  <c r="D5" i="2"/>
  <c r="C5" i="2" s="1"/>
  <c r="D6" i="8"/>
  <c r="D2" i="2"/>
  <c r="D6" i="2"/>
  <c r="D2" i="8"/>
  <c r="L50" i="3" l="1"/>
  <c r="G2" i="13" s="1"/>
  <c r="K29" i="3"/>
  <c r="F2" i="10" s="1"/>
  <c r="J29" i="3"/>
  <c r="E2" i="10" s="1"/>
  <c r="K15" i="3"/>
  <c r="F2" i="8" s="1"/>
  <c r="K8" i="3"/>
  <c r="F2" i="2" s="1"/>
  <c r="L8" i="3"/>
  <c r="G2" i="2" s="1"/>
  <c r="L15" i="3"/>
  <c r="G2" i="8" s="1"/>
  <c r="L22" i="3"/>
  <c r="G2" i="9" s="1"/>
  <c r="K22" i="3"/>
  <c r="F2" i="9" s="1"/>
  <c r="L31" i="3"/>
  <c r="G4" i="10" s="1"/>
  <c r="K31" i="3"/>
  <c r="F4" i="10" s="1"/>
  <c r="K24" i="3"/>
  <c r="F4" i="9" s="1"/>
  <c r="L24" i="3"/>
  <c r="G4" i="9" s="1"/>
  <c r="K17" i="3"/>
  <c r="F4" i="8" s="1"/>
  <c r="L17" i="3"/>
  <c r="G4" i="8" s="1"/>
  <c r="B6" i="2"/>
  <c r="C6" i="2"/>
  <c r="J26" i="3"/>
  <c r="E6" i="9" s="1"/>
  <c r="B2" i="2"/>
  <c r="C2" i="2"/>
  <c r="B6" i="10"/>
  <c r="C6" i="10"/>
  <c r="B6" i="8"/>
  <c r="C6" i="8"/>
  <c r="B3" i="10"/>
  <c r="C3" i="10"/>
  <c r="B2" i="10"/>
  <c r="C2" i="10"/>
  <c r="L33" i="3"/>
  <c r="G6" i="10" s="1"/>
  <c r="J33" i="3"/>
  <c r="E6" i="10" s="1"/>
  <c r="K26" i="3"/>
  <c r="F6" i="9" s="1"/>
  <c r="B4" i="10"/>
  <c r="C4" i="10"/>
  <c r="B2" i="8"/>
  <c r="C2" i="8"/>
  <c r="K30" i="3"/>
  <c r="F3" i="10" s="1"/>
  <c r="B5" i="18"/>
  <c r="C5" i="18"/>
  <c r="B5" i="16"/>
  <c r="C5" i="16"/>
  <c r="B2" i="15"/>
  <c r="C2" i="15"/>
  <c r="B6" i="13"/>
  <c r="C6" i="13"/>
  <c r="B3" i="12"/>
  <c r="C3" i="12"/>
  <c r="B5" i="10"/>
  <c r="C5" i="10"/>
  <c r="M36" i="3"/>
  <c r="H2" i="11" s="1"/>
  <c r="M80" i="3"/>
  <c r="H4" i="17" s="1"/>
  <c r="B4" i="18"/>
  <c r="C4" i="18"/>
  <c r="B4" i="16"/>
  <c r="C4" i="16"/>
  <c r="B6" i="14"/>
  <c r="C6" i="14"/>
  <c r="B4" i="13"/>
  <c r="C4" i="13"/>
  <c r="B2" i="12"/>
  <c r="C2" i="12"/>
  <c r="B5" i="9"/>
  <c r="C5" i="9"/>
  <c r="J39" i="3"/>
  <c r="E5" i="11" s="1"/>
  <c r="L39" i="3"/>
  <c r="G5" i="11" s="1"/>
  <c r="K87" i="3"/>
  <c r="F4" i="18" s="1"/>
  <c r="J87" i="3"/>
  <c r="E4" i="18" s="1"/>
  <c r="L87" i="3"/>
  <c r="G4" i="18" s="1"/>
  <c r="L73" i="3"/>
  <c r="G4" i="16" s="1"/>
  <c r="L61" i="3"/>
  <c r="G6" i="14" s="1"/>
  <c r="J73" i="3"/>
  <c r="E4" i="16" s="1"/>
  <c r="B7" i="10"/>
  <c r="C7" i="10"/>
  <c r="C4" i="8"/>
  <c r="B4" i="8"/>
  <c r="L80" i="3"/>
  <c r="G4" i="17" s="1"/>
  <c r="M44" i="3"/>
  <c r="H3" i="12" s="1"/>
  <c r="J74" i="3"/>
  <c r="E5" i="16" s="1"/>
  <c r="M50" i="3"/>
  <c r="H2" i="13" s="1"/>
  <c r="L85" i="3"/>
  <c r="G2" i="18" s="1"/>
  <c r="B3" i="18"/>
  <c r="C3" i="18"/>
  <c r="B3" i="16"/>
  <c r="C3" i="16"/>
  <c r="B5" i="14"/>
  <c r="C5" i="14"/>
  <c r="B3" i="13"/>
  <c r="C3" i="13"/>
  <c r="B6" i="11"/>
  <c r="C6" i="11"/>
  <c r="K50" i="3"/>
  <c r="F2" i="13" s="1"/>
  <c r="B2" i="18"/>
  <c r="C2" i="18"/>
  <c r="B2" i="16"/>
  <c r="C2" i="16"/>
  <c r="B4" i="14"/>
  <c r="C4" i="14"/>
  <c r="B6" i="12"/>
  <c r="C6" i="12"/>
  <c r="B4" i="11"/>
  <c r="C4" i="11"/>
  <c r="L51" i="3"/>
  <c r="G3" i="13" s="1"/>
  <c r="B8" i="11"/>
  <c r="C8" i="11"/>
  <c r="B4" i="2"/>
  <c r="C4" i="2"/>
  <c r="B4" i="17"/>
  <c r="C4" i="17"/>
  <c r="C6" i="15"/>
  <c r="B6" i="15"/>
  <c r="B3" i="14"/>
  <c r="C3" i="14"/>
  <c r="B5" i="12"/>
  <c r="C5" i="12"/>
  <c r="B3" i="11"/>
  <c r="C3" i="11"/>
  <c r="B8" i="13"/>
  <c r="C8" i="13"/>
  <c r="B7" i="18"/>
  <c r="C7" i="18"/>
  <c r="K88" i="3"/>
  <c r="F5" i="18" s="1"/>
  <c r="B8" i="10"/>
  <c r="C8" i="10"/>
  <c r="G1" i="10"/>
  <c r="G1" i="11"/>
  <c r="M7" i="3"/>
  <c r="L77" i="3"/>
  <c r="G8" i="16" s="1"/>
  <c r="L76" i="3"/>
  <c r="G7" i="16" s="1"/>
  <c r="L56" i="3"/>
  <c r="G8" i="13" s="1"/>
  <c r="L55" i="3"/>
  <c r="G7" i="13" s="1"/>
  <c r="L35" i="3"/>
  <c r="G8" i="10" s="1"/>
  <c r="C7" i="11"/>
  <c r="C8" i="12"/>
  <c r="C7" i="14"/>
  <c r="B8" i="14"/>
  <c r="B8" i="15"/>
  <c r="C8" i="16"/>
  <c r="C7" i="17"/>
  <c r="B8" i="18"/>
  <c r="J84" i="3"/>
  <c r="E8" i="17" s="1"/>
  <c r="B7" i="15"/>
  <c r="C6" i="18"/>
  <c r="D1" i="2"/>
  <c r="D1" i="12"/>
  <c r="I16" i="3"/>
  <c r="D3" i="8" s="1"/>
  <c r="F21" i="3"/>
  <c r="B2" i="11"/>
  <c r="C7" i="12"/>
  <c r="C4" i="12"/>
  <c r="C7" i="13"/>
  <c r="C7" i="16"/>
  <c r="F20" i="3"/>
  <c r="B3" i="15"/>
  <c r="G1" i="8"/>
  <c r="G1" i="18"/>
  <c r="L83" i="3"/>
  <c r="G7" i="17" s="1"/>
  <c r="L63" i="3"/>
  <c r="G8" i="14" s="1"/>
  <c r="L62" i="3"/>
  <c r="G7" i="14" s="1"/>
  <c r="L42" i="3"/>
  <c r="G8" i="11" s="1"/>
  <c r="F1" i="2"/>
  <c r="F1" i="9"/>
  <c r="E1" i="13"/>
  <c r="E1" i="16"/>
  <c r="J27" i="3"/>
  <c r="E7" i="9" s="1"/>
  <c r="J91" i="3"/>
  <c r="E8" i="18" s="1"/>
  <c r="J70" i="3"/>
  <c r="E8" i="15" s="1"/>
  <c r="D1" i="15"/>
  <c r="D1" i="16"/>
  <c r="C5" i="11"/>
  <c r="C2" i="14"/>
  <c r="C6" i="16"/>
  <c r="D1" i="8"/>
  <c r="J9" i="3"/>
  <c r="E3" i="2" s="1"/>
  <c r="L9" i="3"/>
  <c r="G3" i="2" s="1"/>
  <c r="K9" i="3"/>
  <c r="F3" i="2" s="1"/>
  <c r="C3" i="2"/>
  <c r="M9" i="3"/>
  <c r="H3" i="2" s="1"/>
  <c r="L19" i="3"/>
  <c r="G6" i="8" s="1"/>
  <c r="M19" i="3"/>
  <c r="H6" i="8" s="1"/>
  <c r="J19" i="3"/>
  <c r="E6" i="8" s="1"/>
  <c r="K19" i="3"/>
  <c r="F6" i="8" s="1"/>
  <c r="M12" i="3"/>
  <c r="H6" i="2" s="1"/>
  <c r="K12" i="3"/>
  <c r="F6" i="2" s="1"/>
  <c r="L11" i="3"/>
  <c r="G5" i="2" s="1"/>
  <c r="J11" i="3"/>
  <c r="E5" i="2" s="1"/>
  <c r="B5" i="2"/>
  <c r="K11" i="3"/>
  <c r="F5" i="2" s="1"/>
  <c r="C7" i="8"/>
  <c r="B7" i="8"/>
  <c r="M21" i="3"/>
  <c r="H8" i="8" s="1"/>
  <c r="L21" i="3"/>
  <c r="G8" i="8" s="1"/>
  <c r="K21" i="3"/>
  <c r="F8" i="8" s="1"/>
  <c r="J21" i="3"/>
  <c r="E8" i="8" s="1"/>
  <c r="J20" i="3"/>
  <c r="E7" i="8" s="1"/>
  <c r="K20" i="3"/>
  <c r="F7" i="8" s="1"/>
  <c r="L20" i="3"/>
  <c r="G7" i="8" s="1"/>
  <c r="M20" i="3"/>
  <c r="H7" i="8" s="1"/>
  <c r="C5" i="8"/>
  <c r="B5" i="8"/>
  <c r="J18" i="3"/>
  <c r="E5" i="8" s="1"/>
  <c r="L18" i="3"/>
  <c r="G5" i="8" s="1"/>
  <c r="M18" i="3"/>
  <c r="H5" i="8" s="1"/>
  <c r="K18" i="3"/>
  <c r="F5" i="8" s="1"/>
  <c r="B8" i="8"/>
  <c r="K78" i="3"/>
  <c r="F2" i="17" s="1"/>
  <c r="I23" i="3"/>
  <c r="D3" i="9" s="1"/>
  <c r="F23" i="3"/>
  <c r="I79" i="3"/>
  <c r="D3" i="17" s="1"/>
  <c r="F79" i="3"/>
  <c r="F67" i="3"/>
  <c r="I67" i="3"/>
  <c r="D5" i="15" s="1"/>
  <c r="F66" i="3"/>
  <c r="I66" i="3"/>
  <c r="D4" i="15" s="1"/>
  <c r="M82" i="3"/>
  <c r="H6" i="17" s="1"/>
  <c r="B2" i="13"/>
  <c r="C2" i="13"/>
  <c r="M53" i="3"/>
  <c r="H5" i="13" s="1"/>
  <c r="J53" i="3"/>
  <c r="E5" i="13" s="1"/>
  <c r="K53" i="3"/>
  <c r="F5" i="13" s="1"/>
  <c r="B6" i="9"/>
  <c r="C6" i="9"/>
  <c r="I78" i="3"/>
  <c r="D2" i="17" s="1"/>
  <c r="B8" i="17"/>
  <c r="C8" i="17"/>
  <c r="B6" i="17"/>
  <c r="C6" i="17"/>
  <c r="K82" i="3"/>
  <c r="F6" i="17" s="1"/>
  <c r="J82" i="3"/>
  <c r="E6" i="17" s="1"/>
  <c r="L82" i="3"/>
  <c r="G6" i="17" s="1"/>
  <c r="J78" i="3"/>
  <c r="E2" i="17" s="1"/>
  <c r="L78" i="3"/>
  <c r="G2" i="17" s="1"/>
  <c r="M78" i="3"/>
  <c r="H2" i="17" s="1"/>
  <c r="B5" i="13"/>
  <c r="C5" i="13"/>
  <c r="C4" i="9"/>
  <c r="L26" i="3"/>
  <c r="G6" i="9" s="1"/>
  <c r="C2" i="9"/>
  <c r="C5" i="17"/>
  <c r="M26" i="3"/>
  <c r="H6" i="9" s="1"/>
  <c r="M62" i="3" l="1"/>
  <c r="H7" i="14" s="1"/>
  <c r="M55" i="3"/>
  <c r="H7" i="13" s="1"/>
  <c r="M83" i="3"/>
  <c r="H7" i="17" s="1"/>
  <c r="M28" i="3"/>
  <c r="H8" i="9" s="1"/>
  <c r="H1" i="9"/>
  <c r="H1" i="14"/>
  <c r="M89" i="3"/>
  <c r="H6" i="18" s="1"/>
  <c r="M76" i="3"/>
  <c r="H7" i="16" s="1"/>
  <c r="M77" i="3"/>
  <c r="H8" i="16" s="1"/>
  <c r="M84" i="3"/>
  <c r="H8" i="17" s="1"/>
  <c r="H1" i="15"/>
  <c r="H1" i="16"/>
  <c r="M56" i="3"/>
  <c r="H8" i="13" s="1"/>
  <c r="M49" i="3"/>
  <c r="H8" i="12" s="1"/>
  <c r="M48" i="3"/>
  <c r="H7" i="12" s="1"/>
  <c r="M27" i="3"/>
  <c r="H7" i="9" s="1"/>
  <c r="M90" i="3"/>
  <c r="H7" i="18" s="1"/>
  <c r="M16" i="3"/>
  <c r="H3" i="8" s="1"/>
  <c r="H1" i="18"/>
  <c r="M34" i="3"/>
  <c r="H7" i="10" s="1"/>
  <c r="M70" i="3"/>
  <c r="H8" i="15" s="1"/>
  <c r="M91" i="3"/>
  <c r="H8" i="18" s="1"/>
  <c r="M14" i="3"/>
  <c r="H8" i="2" s="1"/>
  <c r="H1" i="10"/>
  <c r="M40" i="3"/>
  <c r="H6" i="11" s="1"/>
  <c r="M41" i="3"/>
  <c r="H7" i="11" s="1"/>
  <c r="N7" i="3"/>
  <c r="H1" i="2"/>
  <c r="M74" i="3"/>
  <c r="H5" i="16" s="1"/>
  <c r="M10" i="3"/>
  <c r="H4" i="2" s="1"/>
  <c r="M63" i="3"/>
  <c r="H8" i="14" s="1"/>
  <c r="H1" i="17"/>
  <c r="H1" i="12"/>
  <c r="M69" i="3"/>
  <c r="H7" i="15" s="1"/>
  <c r="H1" i="13"/>
  <c r="H1" i="8"/>
  <c r="M75" i="3"/>
  <c r="H6" i="16" s="1"/>
  <c r="M35" i="3"/>
  <c r="H8" i="10" s="1"/>
  <c r="M42" i="3"/>
  <c r="H8" i="11" s="1"/>
  <c r="M13" i="3"/>
  <c r="H7" i="2" s="1"/>
  <c r="H1" i="11"/>
  <c r="N50" i="3"/>
  <c r="I2" i="13" s="1"/>
  <c r="M64" i="3"/>
  <c r="H2" i="15" s="1"/>
  <c r="M25" i="3"/>
  <c r="H5" i="9" s="1"/>
  <c r="M57" i="3"/>
  <c r="H2" i="14" s="1"/>
  <c r="M72" i="3"/>
  <c r="H3" i="16" s="1"/>
  <c r="M71" i="3"/>
  <c r="H2" i="16" s="1"/>
  <c r="M86" i="3"/>
  <c r="H3" i="18" s="1"/>
  <c r="M85" i="3"/>
  <c r="H2" i="18" s="1"/>
  <c r="M73" i="3"/>
  <c r="H4" i="16" s="1"/>
  <c r="M32" i="3"/>
  <c r="H5" i="10" s="1"/>
  <c r="M17" i="3"/>
  <c r="H4" i="8" s="1"/>
  <c r="M46" i="3"/>
  <c r="H5" i="12" s="1"/>
  <c r="M37" i="3"/>
  <c r="H3" i="11" s="1"/>
  <c r="M52" i="3"/>
  <c r="H4" i="13" s="1"/>
  <c r="M60" i="3"/>
  <c r="H5" i="14" s="1"/>
  <c r="M65" i="3"/>
  <c r="H3" i="15" s="1"/>
  <c r="M61" i="3"/>
  <c r="H6" i="14" s="1"/>
  <c r="M43" i="3"/>
  <c r="H2" i="12" s="1"/>
  <c r="M39" i="3"/>
  <c r="H5" i="11" s="1"/>
  <c r="M59" i="3"/>
  <c r="H4" i="14" s="1"/>
  <c r="M38" i="3"/>
  <c r="H4" i="11" s="1"/>
  <c r="M51" i="3"/>
  <c r="H3" i="13" s="1"/>
  <c r="M54" i="3"/>
  <c r="H6" i="13" s="1"/>
  <c r="M45" i="3"/>
  <c r="H4" i="12" s="1"/>
  <c r="M58" i="3"/>
  <c r="H3" i="14" s="1"/>
  <c r="M68" i="3"/>
  <c r="H6" i="15" s="1"/>
  <c r="M87" i="3"/>
  <c r="H4" i="18" s="1"/>
  <c r="N22" i="3"/>
  <c r="I2" i="9" s="1"/>
  <c r="N29" i="3"/>
  <c r="I2" i="10" s="1"/>
  <c r="M24" i="3"/>
  <c r="H4" i="9" s="1"/>
  <c r="M11" i="3"/>
  <c r="H5" i="2" s="1"/>
  <c r="M29" i="3"/>
  <c r="H2" i="10" s="1"/>
  <c r="M15" i="3"/>
  <c r="H2" i="8" s="1"/>
  <c r="M8" i="3"/>
  <c r="H2" i="2" s="1"/>
  <c r="M22" i="3"/>
  <c r="H2" i="9" s="1"/>
  <c r="M81" i="3"/>
  <c r="H5" i="17" s="1"/>
  <c r="N30" i="3"/>
  <c r="I3" i="10" s="1"/>
  <c r="M30" i="3"/>
  <c r="H3" i="10" s="1"/>
  <c r="M31" i="3"/>
  <c r="H4" i="10" s="1"/>
  <c r="N15" i="3"/>
  <c r="I2" i="8" s="1"/>
  <c r="N8" i="3"/>
  <c r="I2" i="2" s="1"/>
  <c r="M88" i="3"/>
  <c r="H5" i="18" s="1"/>
  <c r="M33" i="3"/>
  <c r="H6" i="10" s="1"/>
  <c r="M47" i="3"/>
  <c r="H6" i="12" s="1"/>
  <c r="N33" i="3"/>
  <c r="I6" i="10" s="1"/>
  <c r="C3" i="8"/>
  <c r="B3" i="8"/>
  <c r="M66" i="3"/>
  <c r="H4" i="15" s="1"/>
  <c r="J66" i="3"/>
  <c r="E4" i="15" s="1"/>
  <c r="N66" i="3"/>
  <c r="I4" i="15" s="1"/>
  <c r="L66" i="3"/>
  <c r="G4" i="15" s="1"/>
  <c r="K66" i="3"/>
  <c r="F4" i="15" s="1"/>
  <c r="C5" i="15"/>
  <c r="B5" i="15"/>
  <c r="J67" i="3"/>
  <c r="E5" i="15" s="1"/>
  <c r="L67" i="3"/>
  <c r="G5" i="15" s="1"/>
  <c r="N67" i="3"/>
  <c r="I5" i="15" s="1"/>
  <c r="M67" i="3"/>
  <c r="H5" i="15" s="1"/>
  <c r="K67" i="3"/>
  <c r="F5" i="15" s="1"/>
  <c r="L79" i="3"/>
  <c r="G3" i="17" s="1"/>
  <c r="J79" i="3"/>
  <c r="E3" i="17" s="1"/>
  <c r="N79" i="3"/>
  <c r="I3" i="17" s="1"/>
  <c r="K79" i="3"/>
  <c r="F3" i="17" s="1"/>
  <c r="M79" i="3"/>
  <c r="H3" i="17" s="1"/>
  <c r="B2" i="17"/>
  <c r="C2" i="17"/>
  <c r="C3" i="17"/>
  <c r="B3" i="17"/>
  <c r="M23" i="3"/>
  <c r="H3" i="9" s="1"/>
  <c r="K23" i="3"/>
  <c r="F3" i="9" s="1"/>
  <c r="L23" i="3"/>
  <c r="G3" i="9" s="1"/>
  <c r="J23" i="3"/>
  <c r="E3" i="9" s="1"/>
  <c r="N23" i="3"/>
  <c r="I3" i="9" s="1"/>
  <c r="B3" i="9"/>
  <c r="C3" i="9"/>
  <c r="C4" i="15"/>
  <c r="B4" i="15"/>
  <c r="N14" i="3" l="1"/>
  <c r="I8" i="2" s="1"/>
  <c r="I1" i="12"/>
  <c r="I1" i="9"/>
  <c r="N42" i="3"/>
  <c r="I8" i="11" s="1"/>
  <c r="N62" i="3"/>
  <c r="I7" i="14" s="1"/>
  <c r="N55" i="3"/>
  <c r="I7" i="13" s="1"/>
  <c r="N48" i="3"/>
  <c r="I7" i="12" s="1"/>
  <c r="N90" i="3"/>
  <c r="I7" i="18" s="1"/>
  <c r="N84" i="3"/>
  <c r="I8" i="17" s="1"/>
  <c r="O7" i="3"/>
  <c r="I1" i="15"/>
  <c r="N56" i="3"/>
  <c r="I8" i="13" s="1"/>
  <c r="N83" i="3"/>
  <c r="I7" i="17" s="1"/>
  <c r="N91" i="3"/>
  <c r="I8" i="18" s="1"/>
  <c r="I1" i="18"/>
  <c r="I1" i="13"/>
  <c r="N86" i="3"/>
  <c r="I3" i="18" s="1"/>
  <c r="N85" i="3"/>
  <c r="I2" i="18" s="1"/>
  <c r="N34" i="3"/>
  <c r="I7" i="10" s="1"/>
  <c r="N63" i="3"/>
  <c r="I8" i="14" s="1"/>
  <c r="N70" i="3"/>
  <c r="I8" i="15" s="1"/>
  <c r="N13" i="3"/>
  <c r="I7" i="2" s="1"/>
  <c r="I1" i="16"/>
  <c r="I1" i="11"/>
  <c r="N44" i="3"/>
  <c r="I3" i="12" s="1"/>
  <c r="N80" i="3"/>
  <c r="I4" i="17" s="1"/>
  <c r="N35" i="3"/>
  <c r="I8" i="10" s="1"/>
  <c r="N69" i="3"/>
  <c r="I7" i="15" s="1"/>
  <c r="N27" i="3"/>
  <c r="I7" i="9" s="1"/>
  <c r="I1" i="14"/>
  <c r="I1" i="8"/>
  <c r="N88" i="3"/>
  <c r="I5" i="18" s="1"/>
  <c r="N41" i="3"/>
  <c r="I7" i="11" s="1"/>
  <c r="N76" i="3"/>
  <c r="I7" i="16" s="1"/>
  <c r="N16" i="3"/>
  <c r="I3" i="8" s="1"/>
  <c r="I1" i="10"/>
  <c r="I1" i="2"/>
  <c r="N89" i="3"/>
  <c r="I6" i="18" s="1"/>
  <c r="N60" i="3"/>
  <c r="I5" i="14" s="1"/>
  <c r="N72" i="3"/>
  <c r="I3" i="16" s="1"/>
  <c r="N58" i="3"/>
  <c r="I3" i="14" s="1"/>
  <c r="N37" i="3"/>
  <c r="I3" i="11" s="1"/>
  <c r="N71" i="3"/>
  <c r="I2" i="16" s="1"/>
  <c r="N57" i="3"/>
  <c r="I2" i="14" s="1"/>
  <c r="N49" i="3"/>
  <c r="I8" i="12" s="1"/>
  <c r="N77" i="3"/>
  <c r="I8" i="16" s="1"/>
  <c r="N28" i="3"/>
  <c r="I8" i="9" s="1"/>
  <c r="I1" i="17"/>
  <c r="N59" i="3"/>
  <c r="I4" i="14" s="1"/>
  <c r="N36" i="3"/>
  <c r="I2" i="11" s="1"/>
  <c r="N38" i="3"/>
  <c r="I4" i="11" s="1"/>
  <c r="N10" i="3"/>
  <c r="I4" i="2" s="1"/>
  <c r="N40" i="3"/>
  <c r="I6" i="11" s="1"/>
  <c r="N64" i="3"/>
  <c r="I2" i="15" s="1"/>
  <c r="N45" i="3"/>
  <c r="I4" i="12" s="1"/>
  <c r="N75" i="3"/>
  <c r="I6" i="16" s="1"/>
  <c r="N54" i="3"/>
  <c r="I6" i="13" s="1"/>
  <c r="N25" i="3"/>
  <c r="I5" i="9" s="1"/>
  <c r="N17" i="3"/>
  <c r="I4" i="8" s="1"/>
  <c r="N46" i="3"/>
  <c r="I5" i="12" s="1"/>
  <c r="N52" i="3"/>
  <c r="I4" i="13" s="1"/>
  <c r="N65" i="3"/>
  <c r="I3" i="15" s="1"/>
  <c r="N74" i="3"/>
  <c r="I5" i="16" s="1"/>
  <c r="N68" i="3"/>
  <c r="I6" i="15" s="1"/>
  <c r="N32" i="3"/>
  <c r="I5" i="10" s="1"/>
  <c r="N43" i="3"/>
  <c r="I2" i="12" s="1"/>
  <c r="N47" i="3"/>
  <c r="I6" i="12" s="1"/>
  <c r="N31" i="3"/>
  <c r="I4" i="10" s="1"/>
  <c r="N24" i="3"/>
  <c r="I4" i="9" s="1"/>
  <c r="N12" i="3"/>
  <c r="I6" i="2" s="1"/>
  <c r="N39" i="3"/>
  <c r="I5" i="11" s="1"/>
  <c r="N11" i="3"/>
  <c r="I5" i="2" s="1"/>
  <c r="N26" i="3"/>
  <c r="I6" i="9" s="1"/>
  <c r="N21" i="3"/>
  <c r="I8" i="8" s="1"/>
  <c r="N20" i="3"/>
  <c r="I7" i="8" s="1"/>
  <c r="N78" i="3"/>
  <c r="I2" i="17" s="1"/>
  <c r="O22" i="3"/>
  <c r="J2" i="9" s="1"/>
  <c r="N51" i="3"/>
  <c r="I3" i="13" s="1"/>
  <c r="N82" i="3"/>
  <c r="I6" i="17" s="1"/>
  <c r="O33" i="3"/>
  <c r="J6" i="10" s="1"/>
  <c r="N73" i="3"/>
  <c r="I4" i="16" s="1"/>
  <c r="N61" i="3"/>
  <c r="I6" i="14" s="1"/>
  <c r="N53" i="3"/>
  <c r="I5" i="13" s="1"/>
  <c r="N18" i="3"/>
  <c r="I5" i="8" s="1"/>
  <c r="N87" i="3"/>
  <c r="I4" i="18" s="1"/>
  <c r="N9" i="3"/>
  <c r="I3" i="2" s="1"/>
  <c r="N19" i="3"/>
  <c r="I6" i="8" s="1"/>
  <c r="N81" i="3"/>
  <c r="I5" i="17" s="1"/>
  <c r="O26" i="3"/>
  <c r="J6" i="9" s="1"/>
  <c r="O42" i="3" l="1"/>
  <c r="J8" i="11" s="1"/>
  <c r="O62" i="3"/>
  <c r="J7" i="14" s="1"/>
  <c r="O63" i="3"/>
  <c r="J8" i="14" s="1"/>
  <c r="O83" i="3"/>
  <c r="J7" i="17" s="1"/>
  <c r="O91" i="3"/>
  <c r="J8" i="18" s="1"/>
  <c r="O13" i="3"/>
  <c r="J7" i="2" s="1"/>
  <c r="O14" i="3"/>
  <c r="J8" i="2" s="1"/>
  <c r="O86" i="3"/>
  <c r="J3" i="18" s="1"/>
  <c r="O60" i="3"/>
  <c r="J5" i="14" s="1"/>
  <c r="O80" i="3"/>
  <c r="J4" i="17" s="1"/>
  <c r="O34" i="3"/>
  <c r="J7" i="10" s="1"/>
  <c r="O89" i="3"/>
  <c r="J6" i="18" s="1"/>
  <c r="O48" i="3"/>
  <c r="J7" i="12" s="1"/>
  <c r="O41" i="3"/>
  <c r="J7" i="11" s="1"/>
  <c r="O69" i="3"/>
  <c r="J7" i="15" s="1"/>
  <c r="O70" i="3"/>
  <c r="J8" i="15" s="1"/>
  <c r="O90" i="3"/>
  <c r="J7" i="18" s="1"/>
  <c r="O28" i="3"/>
  <c r="J8" i="9" s="1"/>
  <c r="O40" i="3"/>
  <c r="J6" i="11" s="1"/>
  <c r="O54" i="3"/>
  <c r="J6" i="13" s="1"/>
  <c r="O43" i="3"/>
  <c r="J2" i="12" s="1"/>
  <c r="O25" i="3"/>
  <c r="J5" i="9" s="1"/>
  <c r="P7" i="3"/>
  <c r="J1" i="12"/>
  <c r="J1" i="13"/>
  <c r="O51" i="3"/>
  <c r="J3" i="13" s="1"/>
  <c r="O77" i="3"/>
  <c r="J8" i="16" s="1"/>
  <c r="O27" i="3"/>
  <c r="J7" i="9" s="1"/>
  <c r="O64" i="3"/>
  <c r="J2" i="15" s="1"/>
  <c r="O47" i="3"/>
  <c r="J6" i="12" s="1"/>
  <c r="O71" i="3"/>
  <c r="J2" i="16" s="1"/>
  <c r="O61" i="3"/>
  <c r="J6" i="14" s="1"/>
  <c r="J1" i="10"/>
  <c r="J1" i="15"/>
  <c r="O55" i="3"/>
  <c r="J7" i="13" s="1"/>
  <c r="O75" i="3"/>
  <c r="J6" i="16" s="1"/>
  <c r="J1" i="11"/>
  <c r="O59" i="3"/>
  <c r="J4" i="14" s="1"/>
  <c r="O45" i="3"/>
  <c r="J4" i="12" s="1"/>
  <c r="O72" i="3"/>
  <c r="J3" i="16" s="1"/>
  <c r="O52" i="3"/>
  <c r="J4" i="13" s="1"/>
  <c r="J1" i="18"/>
  <c r="J1" i="9"/>
  <c r="O49" i="3"/>
  <c r="J8" i="12" s="1"/>
  <c r="O84" i="3"/>
  <c r="J8" i="17" s="1"/>
  <c r="O35" i="3"/>
  <c r="J8" i="10" s="1"/>
  <c r="O88" i="3"/>
  <c r="J5" i="18" s="1"/>
  <c r="O44" i="3"/>
  <c r="J3" i="12" s="1"/>
  <c r="O32" i="3"/>
  <c r="J5" i="10" s="1"/>
  <c r="O38" i="3"/>
  <c r="J4" i="11" s="1"/>
  <c r="O17" i="3"/>
  <c r="J4" i="8" s="1"/>
  <c r="O46" i="3"/>
  <c r="J5" i="12" s="1"/>
  <c r="O57" i="3"/>
  <c r="J2" i="14" s="1"/>
  <c r="J1" i="14"/>
  <c r="J1" i="2"/>
  <c r="O56" i="3"/>
  <c r="J8" i="13" s="1"/>
  <c r="J1" i="8"/>
  <c r="O81" i="3"/>
  <c r="J5" i="17" s="1"/>
  <c r="O76" i="3"/>
  <c r="J7" i="16" s="1"/>
  <c r="O58" i="3"/>
  <c r="J3" i="14" s="1"/>
  <c r="O10" i="3"/>
  <c r="J4" i="2" s="1"/>
  <c r="O68" i="3"/>
  <c r="J6" i="15" s="1"/>
  <c r="O36" i="3"/>
  <c r="J2" i="11" s="1"/>
  <c r="O65" i="3"/>
  <c r="J3" i="15" s="1"/>
  <c r="J1" i="16"/>
  <c r="O37" i="3"/>
  <c r="J3" i="11" s="1"/>
  <c r="J1" i="17"/>
  <c r="O31" i="3"/>
  <c r="J4" i="10" s="1"/>
  <c r="O21" i="3"/>
  <c r="J8" i="8" s="1"/>
  <c r="O53" i="3"/>
  <c r="J5" i="13" s="1"/>
  <c r="O82" i="3"/>
  <c r="J6" i="17" s="1"/>
  <c r="O24" i="3"/>
  <c r="J4" i="9" s="1"/>
  <c r="O19" i="3"/>
  <c r="J6" i="8" s="1"/>
  <c r="O74" i="3"/>
  <c r="J5" i="16" s="1"/>
  <c r="O73" i="3"/>
  <c r="J4" i="16" s="1"/>
  <c r="O12" i="3"/>
  <c r="J6" i="2" s="1"/>
  <c r="O78" i="3"/>
  <c r="J2" i="17" s="1"/>
  <c r="O11" i="3"/>
  <c r="J5" i="2" s="1"/>
  <c r="O87" i="3"/>
  <c r="J4" i="18" s="1"/>
  <c r="O85" i="3"/>
  <c r="J2" i="18" s="1"/>
  <c r="O9" i="3"/>
  <c r="J3" i="2" s="1"/>
  <c r="O20" i="3"/>
  <c r="J7" i="8" s="1"/>
  <c r="O39" i="3"/>
  <c r="J5" i="11" s="1"/>
  <c r="O16" i="3"/>
  <c r="J3" i="8" s="1"/>
  <c r="O18" i="3"/>
  <c r="J5" i="8" s="1"/>
  <c r="O50" i="3"/>
  <c r="J2" i="13" s="1"/>
  <c r="O30" i="3"/>
  <c r="J3" i="10" s="1"/>
  <c r="O66" i="3"/>
  <c r="J4" i="15" s="1"/>
  <c r="P26" i="3"/>
  <c r="K6" i="9" s="1"/>
  <c r="O8" i="3"/>
  <c r="J2" i="2" s="1"/>
  <c r="O67" i="3"/>
  <c r="J5" i="15" s="1"/>
  <c r="O23" i="3"/>
  <c r="J3" i="9" s="1"/>
  <c r="O29" i="3"/>
  <c r="J2" i="10" s="1"/>
  <c r="P8" i="3"/>
  <c r="K2" i="2" s="1"/>
  <c r="P22" i="3"/>
  <c r="K2" i="9" s="1"/>
  <c r="P29" i="3"/>
  <c r="K2" i="10" s="1"/>
  <c r="P15" i="3"/>
  <c r="K2" i="8" s="1"/>
  <c r="O79" i="3"/>
  <c r="J3" i="17" s="1"/>
  <c r="O15" i="3"/>
  <c r="J2" i="8" s="1"/>
  <c r="P55" i="3" l="1"/>
  <c r="K7" i="13" s="1"/>
  <c r="P90" i="3"/>
  <c r="K7" i="18" s="1"/>
  <c r="P13" i="3"/>
  <c r="K7" i="2" s="1"/>
  <c r="P86" i="3"/>
  <c r="K3" i="18" s="1"/>
  <c r="K1" i="13"/>
  <c r="K1" i="12"/>
  <c r="P34" i="3"/>
  <c r="K7" i="10" s="1"/>
  <c r="P35" i="3"/>
  <c r="K8" i="10" s="1"/>
  <c r="P42" i="3"/>
  <c r="K8" i="11" s="1"/>
  <c r="P62" i="3"/>
  <c r="K7" i="14" s="1"/>
  <c r="P63" i="3"/>
  <c r="K8" i="14" s="1"/>
  <c r="P83" i="3"/>
  <c r="K7" i="17" s="1"/>
  <c r="P48" i="3"/>
  <c r="K7" i="12" s="1"/>
  <c r="P70" i="3"/>
  <c r="K8" i="15" s="1"/>
  <c r="P69" i="3"/>
  <c r="K7" i="15" s="1"/>
  <c r="P56" i="3"/>
  <c r="K8" i="13" s="1"/>
  <c r="P76" i="3"/>
  <c r="K7" i="16" s="1"/>
  <c r="P77" i="3"/>
  <c r="K8" i="16" s="1"/>
  <c r="P87" i="3"/>
  <c r="K4" i="18" s="1"/>
  <c r="P88" i="3"/>
  <c r="K5" i="18" s="1"/>
  <c r="P60" i="3"/>
  <c r="K5" i="14" s="1"/>
  <c r="P80" i="3"/>
  <c r="K4" i="17" s="1"/>
  <c r="P59" i="3"/>
  <c r="K4" i="14" s="1"/>
  <c r="P71" i="3"/>
  <c r="K2" i="16" s="1"/>
  <c r="P43" i="3"/>
  <c r="K2" i="12" s="1"/>
  <c r="P65" i="3"/>
  <c r="K3" i="15" s="1"/>
  <c r="P37" i="3"/>
  <c r="K3" i="11" s="1"/>
  <c r="P32" i="3"/>
  <c r="K5" i="10" s="1"/>
  <c r="P17" i="3"/>
  <c r="K4" i="8" s="1"/>
  <c r="K1" i="15"/>
  <c r="K1" i="14"/>
  <c r="P49" i="3"/>
  <c r="K8" i="12" s="1"/>
  <c r="P40" i="3"/>
  <c r="K6" i="11" s="1"/>
  <c r="K1" i="17"/>
  <c r="K1" i="2"/>
  <c r="P84" i="3"/>
  <c r="K8" i="17" s="1"/>
  <c r="P14" i="3"/>
  <c r="K8" i="2" s="1"/>
  <c r="P39" i="3"/>
  <c r="K5" i="11" s="1"/>
  <c r="P74" i="3"/>
  <c r="K5" i="16" s="1"/>
  <c r="P57" i="3"/>
  <c r="K2" i="14" s="1"/>
  <c r="P54" i="3"/>
  <c r="K6" i="13" s="1"/>
  <c r="P75" i="3"/>
  <c r="K6" i="16" s="1"/>
  <c r="P38" i="3"/>
  <c r="K4" i="11" s="1"/>
  <c r="K1" i="11"/>
  <c r="K1" i="8"/>
  <c r="P91" i="3"/>
  <c r="K8" i="18" s="1"/>
  <c r="P51" i="3"/>
  <c r="K3" i="13" s="1"/>
  <c r="K1" i="9"/>
  <c r="P10" i="3"/>
  <c r="K4" i="2" s="1"/>
  <c r="P44" i="3"/>
  <c r="K3" i="12" s="1"/>
  <c r="P68" i="3"/>
  <c r="K6" i="15" s="1"/>
  <c r="P45" i="3"/>
  <c r="K4" i="12" s="1"/>
  <c r="P52" i="3"/>
  <c r="K4" i="13" s="1"/>
  <c r="P72" i="3"/>
  <c r="K3" i="16" s="1"/>
  <c r="P61" i="3"/>
  <c r="K6" i="14" s="1"/>
  <c r="P46" i="3"/>
  <c r="K5" i="12" s="1"/>
  <c r="K1" i="18"/>
  <c r="P27" i="3"/>
  <c r="K7" i="9" s="1"/>
  <c r="P85" i="3"/>
  <c r="K2" i="18" s="1"/>
  <c r="K1" i="16"/>
  <c r="P41" i="3"/>
  <c r="K7" i="11" s="1"/>
  <c r="P28" i="3"/>
  <c r="K8" i="9" s="1"/>
  <c r="P89" i="3"/>
  <c r="K6" i="18" s="1"/>
  <c r="P73" i="3"/>
  <c r="K4" i="16" s="1"/>
  <c r="P64" i="3"/>
  <c r="K2" i="15" s="1"/>
  <c r="P36" i="3"/>
  <c r="K2" i="11" s="1"/>
  <c r="P25" i="3"/>
  <c r="K5" i="9" s="1"/>
  <c r="P58" i="3"/>
  <c r="K3" i="14" s="1"/>
  <c r="P47" i="3"/>
  <c r="K6" i="12" s="1"/>
  <c r="Q7" i="3"/>
  <c r="K1" i="10"/>
  <c r="P31" i="3"/>
  <c r="K4" i="10" s="1"/>
  <c r="P24" i="3"/>
  <c r="K4" i="9" s="1"/>
  <c r="P19" i="3"/>
  <c r="K6" i="8" s="1"/>
  <c r="P82" i="3"/>
  <c r="K6" i="17" s="1"/>
  <c r="P12" i="3"/>
  <c r="K6" i="2" s="1"/>
  <c r="P21" i="3"/>
  <c r="K8" i="8" s="1"/>
  <c r="P18" i="3"/>
  <c r="K5" i="8" s="1"/>
  <c r="P53" i="3"/>
  <c r="K5" i="13" s="1"/>
  <c r="P11" i="3"/>
  <c r="K5" i="2" s="1"/>
  <c r="P9" i="3"/>
  <c r="K3" i="2" s="1"/>
  <c r="P20" i="3"/>
  <c r="K7" i="8" s="1"/>
  <c r="P16" i="3"/>
  <c r="K3" i="8" s="1"/>
  <c r="P81" i="3"/>
  <c r="K5" i="17" s="1"/>
  <c r="P78" i="3"/>
  <c r="K2" i="17" s="1"/>
  <c r="P66" i="3"/>
  <c r="K4" i="15" s="1"/>
  <c r="P79" i="3"/>
  <c r="K3" i="17" s="1"/>
  <c r="P67" i="3"/>
  <c r="K5" i="15" s="1"/>
  <c r="P23" i="3"/>
  <c r="K3" i="9" s="1"/>
  <c r="P33" i="3"/>
  <c r="K6" i="10" s="1"/>
  <c r="P50" i="3"/>
  <c r="K2" i="13" s="1"/>
  <c r="P30" i="3"/>
  <c r="K3" i="10" s="1"/>
  <c r="R33" i="3" l="1"/>
  <c r="M6" i="10" s="1"/>
  <c r="Q35" i="3"/>
  <c r="L8" i="10" s="1"/>
  <c r="Q41" i="3"/>
  <c r="L7" i="11" s="1"/>
  <c r="Q42" i="3"/>
  <c r="L8" i="11" s="1"/>
  <c r="L1" i="17"/>
  <c r="L1" i="18"/>
  <c r="Q10" i="3"/>
  <c r="L4" i="2" s="1"/>
  <c r="Q70" i="3"/>
  <c r="L8" i="15" s="1"/>
  <c r="Q69" i="3"/>
  <c r="L7" i="15" s="1"/>
  <c r="Q91" i="3"/>
  <c r="L8" i="18" s="1"/>
  <c r="Q28" i="3"/>
  <c r="L8" i="9" s="1"/>
  <c r="Q51" i="3"/>
  <c r="L3" i="13" s="1"/>
  <c r="Q86" i="3"/>
  <c r="L3" i="18" s="1"/>
  <c r="Q39" i="3"/>
  <c r="L5" i="11" s="1"/>
  <c r="Q74" i="3"/>
  <c r="L5" i="16" s="1"/>
  <c r="Q59" i="3"/>
  <c r="L4" i="14" s="1"/>
  <c r="Q43" i="3"/>
  <c r="L2" i="12" s="1"/>
  <c r="Q57" i="3"/>
  <c r="L2" i="14" s="1"/>
  <c r="Q54" i="3"/>
  <c r="L6" i="13" s="1"/>
  <c r="Q58" i="3"/>
  <c r="L3" i="14" s="1"/>
  <c r="Q61" i="3"/>
  <c r="L6" i="14" s="1"/>
  <c r="Q75" i="3"/>
  <c r="L6" i="16" s="1"/>
  <c r="R7" i="3"/>
  <c r="Q34" i="3"/>
  <c r="L7" i="10" s="1"/>
  <c r="Q49" i="3"/>
  <c r="L8" i="12" s="1"/>
  <c r="Q83" i="3"/>
  <c r="L7" i="17" s="1"/>
  <c r="Q87" i="3"/>
  <c r="L4" i="18" s="1"/>
  <c r="L1" i="13"/>
  <c r="L1" i="8"/>
  <c r="Q76" i="3"/>
  <c r="L7" i="16" s="1"/>
  <c r="Q90" i="3"/>
  <c r="L7" i="18" s="1"/>
  <c r="Q84" i="3"/>
  <c r="L8" i="17" s="1"/>
  <c r="Q88" i="3"/>
  <c r="L5" i="18" s="1"/>
  <c r="Q44" i="3"/>
  <c r="L3" i="12" s="1"/>
  <c r="Q64" i="3"/>
  <c r="L2" i="15" s="1"/>
  <c r="Q56" i="3"/>
  <c r="L8" i="13" s="1"/>
  <c r="Q55" i="3"/>
  <c r="L7" i="13" s="1"/>
  <c r="Q16" i="3"/>
  <c r="L3" i="8" s="1"/>
  <c r="L1" i="9"/>
  <c r="L1" i="14"/>
  <c r="Q63" i="3"/>
  <c r="L8" i="14" s="1"/>
  <c r="Q27" i="3"/>
  <c r="L7" i="9" s="1"/>
  <c r="Q14" i="3"/>
  <c r="L8" i="2" s="1"/>
  <c r="Q85" i="3"/>
  <c r="L2" i="18" s="1"/>
  <c r="Q60" i="3"/>
  <c r="L5" i="14" s="1"/>
  <c r="Q80" i="3"/>
  <c r="L4" i="17" s="1"/>
  <c r="Q32" i="3"/>
  <c r="L5" i="10" s="1"/>
  <c r="Q65" i="3"/>
  <c r="L3" i="15" s="1"/>
  <c r="Q72" i="3"/>
  <c r="L3" i="16" s="1"/>
  <c r="Q47" i="3"/>
  <c r="L6" i="12" s="1"/>
  <c r="L1" i="12"/>
  <c r="Q62" i="3"/>
  <c r="L7" i="14" s="1"/>
  <c r="Q48" i="3"/>
  <c r="L7" i="12" s="1"/>
  <c r="L1" i="10"/>
  <c r="Q81" i="3"/>
  <c r="L5" i="17" s="1"/>
  <c r="Q77" i="3"/>
  <c r="L8" i="16" s="1"/>
  <c r="Q13" i="3"/>
  <c r="L7" i="2" s="1"/>
  <c r="Q89" i="3"/>
  <c r="L6" i="18" s="1"/>
  <c r="Q40" i="3"/>
  <c r="L6" i="11" s="1"/>
  <c r="Q68" i="3"/>
  <c r="L6" i="15" s="1"/>
  <c r="Q73" i="3"/>
  <c r="L4" i="16" s="1"/>
  <c r="Q25" i="3"/>
  <c r="L5" i="9" s="1"/>
  <c r="Q38" i="3"/>
  <c r="L4" i="11" s="1"/>
  <c r="Q46" i="3"/>
  <c r="L5" i="12" s="1"/>
  <c r="Q17" i="3"/>
  <c r="L4" i="8" s="1"/>
  <c r="L1" i="15"/>
  <c r="L1" i="2"/>
  <c r="Q31" i="3"/>
  <c r="L4" i="10" s="1"/>
  <c r="Q71" i="3"/>
  <c r="L2" i="16" s="1"/>
  <c r="L1" i="16"/>
  <c r="Q45" i="3"/>
  <c r="L4" i="12" s="1"/>
  <c r="Q37" i="3"/>
  <c r="L3" i="11" s="1"/>
  <c r="Q52" i="3"/>
  <c r="L4" i="13" s="1"/>
  <c r="Q36" i="3"/>
  <c r="L2" i="11" s="1"/>
  <c r="L1" i="11"/>
  <c r="Q21" i="3"/>
  <c r="L8" i="8" s="1"/>
  <c r="Q24" i="3"/>
  <c r="L4" i="9" s="1"/>
  <c r="Q11" i="3"/>
  <c r="L5" i="2" s="1"/>
  <c r="Q20" i="3"/>
  <c r="L7" i="8" s="1"/>
  <c r="Q18" i="3"/>
  <c r="L5" i="8" s="1"/>
  <c r="Q53" i="3"/>
  <c r="L5" i="13" s="1"/>
  <c r="Q82" i="3"/>
  <c r="L6" i="17" s="1"/>
  <c r="Q9" i="3"/>
  <c r="L3" i="2" s="1"/>
  <c r="Q19" i="3"/>
  <c r="L6" i="8" s="1"/>
  <c r="Q78" i="3"/>
  <c r="L2" i="17" s="1"/>
  <c r="Q12" i="3"/>
  <c r="L6" i="2" s="1"/>
  <c r="Q23" i="3"/>
  <c r="L3" i="9" s="1"/>
  <c r="Q66" i="3"/>
  <c r="L4" i="15" s="1"/>
  <c r="Q67" i="3"/>
  <c r="L5" i="15" s="1"/>
  <c r="Q79" i="3"/>
  <c r="L3" i="17" s="1"/>
  <c r="Q29" i="3"/>
  <c r="L2" i="10" s="1"/>
  <c r="R29" i="3"/>
  <c r="M2" i="10" s="1"/>
  <c r="Q8" i="3"/>
  <c r="L2" i="2" s="1"/>
  <c r="R22" i="3"/>
  <c r="M2" i="9" s="1"/>
  <c r="Q30" i="3"/>
  <c r="L3" i="10" s="1"/>
  <c r="Q15" i="3"/>
  <c r="L2" i="8" s="1"/>
  <c r="R30" i="3"/>
  <c r="M3" i="10" s="1"/>
  <c r="Q33" i="3"/>
  <c r="L6" i="10" s="1"/>
  <c r="R8" i="3"/>
  <c r="M2" i="2" s="1"/>
  <c r="Q50" i="3"/>
  <c r="L2" i="13" s="1"/>
  <c r="Q26" i="3"/>
  <c r="L6" i="9" s="1"/>
  <c r="R15" i="3"/>
  <c r="M2" i="8" s="1"/>
  <c r="R50" i="3"/>
  <c r="M2" i="13" s="1"/>
  <c r="Q22" i="3"/>
  <c r="L2" i="9" s="1"/>
  <c r="R42" i="3" l="1"/>
  <c r="M8" i="11" s="1"/>
  <c r="R62" i="3"/>
  <c r="M7" i="14" s="1"/>
  <c r="R41" i="3"/>
  <c r="M7" i="11" s="1"/>
  <c r="R63" i="3"/>
  <c r="M8" i="14" s="1"/>
  <c r="R83" i="3"/>
  <c r="M7" i="17" s="1"/>
  <c r="R90" i="3"/>
  <c r="M7" i="18" s="1"/>
  <c r="R84" i="3"/>
  <c r="M8" i="17" s="1"/>
  <c r="R14" i="3"/>
  <c r="M8" i="2" s="1"/>
  <c r="R68" i="3"/>
  <c r="M6" i="15" s="1"/>
  <c r="R73" i="3"/>
  <c r="M4" i="16" s="1"/>
  <c r="R71" i="3"/>
  <c r="M2" i="16" s="1"/>
  <c r="R36" i="3"/>
  <c r="M2" i="11" s="1"/>
  <c r="M1" i="12"/>
  <c r="M1" i="9"/>
  <c r="R49" i="3"/>
  <c r="M8" i="12" s="1"/>
  <c r="R69" i="3"/>
  <c r="M7" i="15" s="1"/>
  <c r="R70" i="3"/>
  <c r="M8" i="15" s="1"/>
  <c r="R91" i="3"/>
  <c r="M8" i="18" s="1"/>
  <c r="R27" i="3"/>
  <c r="M7" i="9" s="1"/>
  <c r="R85" i="3"/>
  <c r="M2" i="18" s="1"/>
  <c r="R39" i="3"/>
  <c r="M5" i="11" s="1"/>
  <c r="R64" i="3"/>
  <c r="M2" i="15" s="1"/>
  <c r="R34" i="3"/>
  <c r="M7" i="10" s="1"/>
  <c r="R56" i="3"/>
  <c r="M8" i="13" s="1"/>
  <c r="R55" i="3"/>
  <c r="M7" i="13" s="1"/>
  <c r="R77" i="3"/>
  <c r="M8" i="16" s="1"/>
  <c r="R76" i="3"/>
  <c r="M7" i="16" s="1"/>
  <c r="R28" i="3"/>
  <c r="M8" i="9" s="1"/>
  <c r="R13" i="3"/>
  <c r="M7" i="2" s="1"/>
  <c r="R80" i="3"/>
  <c r="M4" i="17" s="1"/>
  <c r="R45" i="3"/>
  <c r="M4" i="12" s="1"/>
  <c r="R52" i="3"/>
  <c r="M4" i="13" s="1"/>
  <c r="R25" i="3"/>
  <c r="M5" i="9" s="1"/>
  <c r="R82" i="3"/>
  <c r="M6" i="17" s="1"/>
  <c r="R24" i="3"/>
  <c r="M4" i="9" s="1"/>
  <c r="M1" i="16"/>
  <c r="M1" i="13"/>
  <c r="R35" i="3"/>
  <c r="M8" i="10" s="1"/>
  <c r="R88" i="3"/>
  <c r="M5" i="18" s="1"/>
  <c r="R59" i="3"/>
  <c r="M4" i="14" s="1"/>
  <c r="R44" i="3"/>
  <c r="M3" i="12" s="1"/>
  <c r="R37" i="3"/>
  <c r="M3" i="11" s="1"/>
  <c r="R65" i="3"/>
  <c r="M3" i="15" s="1"/>
  <c r="R46" i="3"/>
  <c r="M5" i="12" s="1"/>
  <c r="R72" i="3"/>
  <c r="M3" i="16" s="1"/>
  <c r="R31" i="3"/>
  <c r="M4" i="10" s="1"/>
  <c r="M1" i="14"/>
  <c r="M1" i="11"/>
  <c r="R48" i="3"/>
  <c r="M7" i="12" s="1"/>
  <c r="R51" i="3"/>
  <c r="M3" i="13" s="1"/>
  <c r="R60" i="3"/>
  <c r="M5" i="14" s="1"/>
  <c r="R57" i="3"/>
  <c r="M2" i="14" s="1"/>
  <c r="R81" i="3"/>
  <c r="M5" i="17" s="1"/>
  <c r="M1" i="8"/>
  <c r="R89" i="3"/>
  <c r="M6" i="18" s="1"/>
  <c r="R54" i="3"/>
  <c r="M6" i="13" s="1"/>
  <c r="R47" i="3"/>
  <c r="M6" i="12" s="1"/>
  <c r="S7" i="3"/>
  <c r="M1" i="2"/>
  <c r="R87" i="3"/>
  <c r="M4" i="18" s="1"/>
  <c r="R38" i="3"/>
  <c r="M4" i="11" s="1"/>
  <c r="R17" i="3"/>
  <c r="M4" i="8" s="1"/>
  <c r="M1" i="18"/>
  <c r="R10" i="3"/>
  <c r="M4" i="2" s="1"/>
  <c r="R12" i="3"/>
  <c r="M6" i="2" s="1"/>
  <c r="R86" i="3"/>
  <c r="M3" i="18" s="1"/>
  <c r="R43" i="3"/>
  <c r="M2" i="12" s="1"/>
  <c r="M1" i="10"/>
  <c r="R40" i="3"/>
  <c r="M6" i="11" s="1"/>
  <c r="R58" i="3"/>
  <c r="M3" i="14" s="1"/>
  <c r="R61" i="3"/>
  <c r="M6" i="14" s="1"/>
  <c r="M1" i="17"/>
  <c r="R74" i="3"/>
  <c r="M5" i="16" s="1"/>
  <c r="R75" i="3"/>
  <c r="M6" i="16" s="1"/>
  <c r="R32" i="3"/>
  <c r="M5" i="10" s="1"/>
  <c r="M1" i="15"/>
  <c r="R16" i="3"/>
  <c r="M3" i="8" s="1"/>
  <c r="R18" i="3"/>
  <c r="M5" i="8" s="1"/>
  <c r="R9" i="3"/>
  <c r="M3" i="2" s="1"/>
  <c r="R19" i="3"/>
  <c r="M6" i="8" s="1"/>
  <c r="R78" i="3"/>
  <c r="M2" i="17" s="1"/>
  <c r="R11" i="3"/>
  <c r="M5" i="2" s="1"/>
  <c r="R21" i="3"/>
  <c r="M8" i="8" s="1"/>
  <c r="R20" i="3"/>
  <c r="M7" i="8" s="1"/>
  <c r="R53" i="3"/>
  <c r="M5" i="13" s="1"/>
  <c r="R23" i="3"/>
  <c r="M3" i="9" s="1"/>
  <c r="R67" i="3"/>
  <c r="M5" i="15" s="1"/>
  <c r="R66" i="3"/>
  <c r="M4" i="15" s="1"/>
  <c r="R79" i="3"/>
  <c r="M3" i="17" s="1"/>
  <c r="S26" i="3"/>
  <c r="N6" i="9" s="1"/>
  <c r="R26" i="3"/>
  <c r="M6" i="9" s="1"/>
  <c r="S22" i="3"/>
  <c r="N2" i="9" s="1"/>
  <c r="S42" i="3" l="1"/>
  <c r="N8" i="11" s="1"/>
  <c r="S41" i="3"/>
  <c r="N7" i="11" s="1"/>
  <c r="S69" i="3"/>
  <c r="N7" i="15" s="1"/>
  <c r="S62" i="3"/>
  <c r="N7" i="14" s="1"/>
  <c r="S91" i="3"/>
  <c r="N8" i="18" s="1"/>
  <c r="S14" i="3"/>
  <c r="N8" i="2" s="1"/>
  <c r="S86" i="3"/>
  <c r="N3" i="18" s="1"/>
  <c r="S24" i="3"/>
  <c r="N4" i="9" s="1"/>
  <c r="S55" i="3"/>
  <c r="N7" i="13" s="1"/>
  <c r="S56" i="3"/>
  <c r="N8" i="13" s="1"/>
  <c r="S63" i="3"/>
  <c r="N8" i="14" s="1"/>
  <c r="S83" i="3"/>
  <c r="N7" i="17" s="1"/>
  <c r="S76" i="3"/>
  <c r="N7" i="16" s="1"/>
  <c r="S84" i="3"/>
  <c r="N8" i="17" s="1"/>
  <c r="S40" i="3"/>
  <c r="N6" i="11" s="1"/>
  <c r="S39" i="3"/>
  <c r="N5" i="11" s="1"/>
  <c r="S47" i="3"/>
  <c r="N6" i="12" s="1"/>
  <c r="S61" i="3"/>
  <c r="N6" i="14" s="1"/>
  <c r="S46" i="3"/>
  <c r="N5" i="12" s="1"/>
  <c r="S81" i="3"/>
  <c r="N5" i="17" s="1"/>
  <c r="S89" i="3"/>
  <c r="N6" i="18" s="1"/>
  <c r="S59" i="3"/>
  <c r="N4" i="14" s="1"/>
  <c r="S44" i="3"/>
  <c r="N3" i="12" s="1"/>
  <c r="S43" i="3"/>
  <c r="N2" i="12" s="1"/>
  <c r="N1" i="18"/>
  <c r="N1" i="15"/>
  <c r="S10" i="3"/>
  <c r="N4" i="2" s="1"/>
  <c r="S48" i="3"/>
  <c r="N7" i="12" s="1"/>
  <c r="S70" i="3"/>
  <c r="N8" i="15" s="1"/>
  <c r="S28" i="3"/>
  <c r="N8" i="9" s="1"/>
  <c r="S88" i="3"/>
  <c r="N5" i="18" s="1"/>
  <c r="S51" i="3"/>
  <c r="N3" i="13" s="1"/>
  <c r="S73" i="3"/>
  <c r="N4" i="16" s="1"/>
  <c r="S72" i="3"/>
  <c r="N3" i="16" s="1"/>
  <c r="S52" i="3"/>
  <c r="N4" i="13" s="1"/>
  <c r="S17" i="3"/>
  <c r="N4" i="8" s="1"/>
  <c r="S58" i="3"/>
  <c r="N3" i="14" s="1"/>
  <c r="S31" i="3"/>
  <c r="N4" i="10" s="1"/>
  <c r="N1" i="16"/>
  <c r="N1" i="11"/>
  <c r="S34" i="3"/>
  <c r="N7" i="10" s="1"/>
  <c r="S27" i="3"/>
  <c r="N7" i="9" s="1"/>
  <c r="S87" i="3"/>
  <c r="N4" i="18" s="1"/>
  <c r="S54" i="3"/>
  <c r="N6" i="13" s="1"/>
  <c r="S68" i="3"/>
  <c r="N6" i="15" s="1"/>
  <c r="S45" i="3"/>
  <c r="N4" i="12" s="1"/>
  <c r="S38" i="3"/>
  <c r="N4" i="11" s="1"/>
  <c r="N1" i="14"/>
  <c r="N1" i="8"/>
  <c r="S35" i="3"/>
  <c r="N8" i="10" s="1"/>
  <c r="S77" i="3"/>
  <c r="N8" i="16" s="1"/>
  <c r="S60" i="3"/>
  <c r="N5" i="14" s="1"/>
  <c r="S71" i="3"/>
  <c r="N2" i="16" s="1"/>
  <c r="S36" i="3"/>
  <c r="N2" i="11" s="1"/>
  <c r="S37" i="3"/>
  <c r="N3" i="11" s="1"/>
  <c r="S75" i="3"/>
  <c r="N6" i="16" s="1"/>
  <c r="N1" i="12"/>
  <c r="N1" i="17"/>
  <c r="S13" i="3"/>
  <c r="N7" i="2" s="1"/>
  <c r="S74" i="3"/>
  <c r="N5" i="16" s="1"/>
  <c r="S64" i="3"/>
  <c r="N2" i="15" s="1"/>
  <c r="S32" i="3"/>
  <c r="N5" i="10" s="1"/>
  <c r="N1" i="10"/>
  <c r="N1" i="9"/>
  <c r="S11" i="3"/>
  <c r="N5" i="2" s="1"/>
  <c r="S49" i="3"/>
  <c r="N8" i="12" s="1"/>
  <c r="S90" i="3"/>
  <c r="N7" i="18" s="1"/>
  <c r="S16" i="3"/>
  <c r="N3" i="8" s="1"/>
  <c r="S85" i="3"/>
  <c r="N2" i="18" s="1"/>
  <c r="S80" i="3"/>
  <c r="N4" i="17" s="1"/>
  <c r="S57" i="3"/>
  <c r="N2" i="14" s="1"/>
  <c r="S25" i="3"/>
  <c r="N5" i="9" s="1"/>
  <c r="S65" i="3"/>
  <c r="N3" i="15" s="1"/>
  <c r="T7" i="3"/>
  <c r="N1" i="13"/>
  <c r="N1" i="2"/>
  <c r="S20" i="3"/>
  <c r="N7" i="8" s="1"/>
  <c r="S82" i="3"/>
  <c r="N6" i="17" s="1"/>
  <c r="S18" i="3"/>
  <c r="N5" i="8" s="1"/>
  <c r="S12" i="3"/>
  <c r="N6" i="2" s="1"/>
  <c r="S21" i="3"/>
  <c r="N8" i="8" s="1"/>
  <c r="S78" i="3"/>
  <c r="N2" i="17" s="1"/>
  <c r="S9" i="3"/>
  <c r="N3" i="2" s="1"/>
  <c r="S19" i="3"/>
  <c r="N6" i="8" s="1"/>
  <c r="S53" i="3"/>
  <c r="N5" i="13" s="1"/>
  <c r="S66" i="3"/>
  <c r="N4" i="15" s="1"/>
  <c r="S79" i="3"/>
  <c r="N3" i="17" s="1"/>
  <c r="S23" i="3"/>
  <c r="N3" i="9" s="1"/>
  <c r="S67" i="3"/>
  <c r="N5" i="15" s="1"/>
  <c r="S33" i="3"/>
  <c r="N6" i="10" s="1"/>
  <c r="S8" i="3"/>
  <c r="N2" i="2" s="1"/>
  <c r="T30" i="3"/>
  <c r="O3" i="10" s="1"/>
  <c r="T26" i="3"/>
  <c r="O6" i="9" s="1"/>
  <c r="T22" i="3"/>
  <c r="O2" i="9" s="1"/>
  <c r="T8" i="3"/>
  <c r="O2" i="2" s="1"/>
  <c r="T15" i="3"/>
  <c r="O2" i="8" s="1"/>
  <c r="S15" i="3"/>
  <c r="N2" i="8" s="1"/>
  <c r="T29" i="3"/>
  <c r="O2" i="10" s="1"/>
  <c r="T50" i="3"/>
  <c r="O2" i="13" s="1"/>
  <c r="S30" i="3"/>
  <c r="N3" i="10" s="1"/>
  <c r="T33" i="3"/>
  <c r="O6" i="10" s="1"/>
  <c r="S29" i="3"/>
  <c r="N2" i="10" s="1"/>
  <c r="S50" i="3"/>
  <c r="N2" i="13" s="1"/>
  <c r="T87" i="3" l="1"/>
  <c r="O4" i="18" s="1"/>
  <c r="T74" i="3"/>
  <c r="O5" i="16" s="1"/>
  <c r="T75" i="3"/>
  <c r="O6" i="16" s="1"/>
  <c r="T72" i="3"/>
  <c r="O3" i="16" s="1"/>
  <c r="T61" i="3"/>
  <c r="O6" i="14" s="1"/>
  <c r="O1" i="13"/>
  <c r="O1" i="12"/>
  <c r="T34" i="3"/>
  <c r="O7" i="10" s="1"/>
  <c r="T12" i="3"/>
  <c r="O6" i="2" s="1"/>
  <c r="T49" i="3"/>
  <c r="O8" i="12" s="1"/>
  <c r="T48" i="3"/>
  <c r="O7" i="12" s="1"/>
  <c r="T70" i="3"/>
  <c r="O8" i="15" s="1"/>
  <c r="T63" i="3"/>
  <c r="O8" i="14" s="1"/>
  <c r="T83" i="3"/>
  <c r="O7" i="17" s="1"/>
  <c r="T28" i="3"/>
  <c r="O8" i="9" s="1"/>
  <c r="T88" i="3"/>
  <c r="O5" i="18" s="1"/>
  <c r="T86" i="3"/>
  <c r="O3" i="18" s="1"/>
  <c r="T73" i="3"/>
  <c r="O4" i="16" s="1"/>
  <c r="T80" i="3"/>
  <c r="O4" i="17" s="1"/>
  <c r="T32" i="3"/>
  <c r="O5" i="10" s="1"/>
  <c r="T17" i="3"/>
  <c r="O4" i="8" s="1"/>
  <c r="T36" i="3"/>
  <c r="O2" i="11" s="1"/>
  <c r="T52" i="3"/>
  <c r="O4" i="13" s="1"/>
  <c r="O1" i="11"/>
  <c r="O1" i="10"/>
  <c r="T51" i="3"/>
  <c r="O3" i="13" s="1"/>
  <c r="T59" i="3"/>
  <c r="O4" i="14" s="1"/>
  <c r="T43" i="3"/>
  <c r="O2" i="12" s="1"/>
  <c r="T54" i="3"/>
  <c r="O6" i="13" s="1"/>
  <c r="T58" i="3"/>
  <c r="O3" i="14" s="1"/>
  <c r="T31" i="3"/>
  <c r="O4" i="10" s="1"/>
  <c r="O1" i="9"/>
  <c r="O1" i="2"/>
  <c r="T35" i="3"/>
  <c r="O8" i="10" s="1"/>
  <c r="T27" i="3"/>
  <c r="O7" i="9" s="1"/>
  <c r="T55" i="3"/>
  <c r="O7" i="13" s="1"/>
  <c r="T56" i="3"/>
  <c r="O8" i="13" s="1"/>
  <c r="T76" i="3"/>
  <c r="O7" i="16" s="1"/>
  <c r="T69" i="3"/>
  <c r="O7" i="15" s="1"/>
  <c r="T91" i="3"/>
  <c r="O8" i="18" s="1"/>
  <c r="T13" i="3"/>
  <c r="O7" i="2" s="1"/>
  <c r="T85" i="3"/>
  <c r="O2" i="18" s="1"/>
  <c r="T60" i="3"/>
  <c r="O5" i="14" s="1"/>
  <c r="T68" i="3"/>
  <c r="O6" i="15" s="1"/>
  <c r="T47" i="3"/>
  <c r="O6" i="12" s="1"/>
  <c r="T46" i="3"/>
  <c r="O5" i="12" s="1"/>
  <c r="T71" i="3"/>
  <c r="O2" i="16" s="1"/>
  <c r="U7" i="3"/>
  <c r="O1" i="18"/>
  <c r="O1" i="8"/>
  <c r="T89" i="3"/>
  <c r="O6" i="18" s="1"/>
  <c r="T40" i="3"/>
  <c r="O6" i="11" s="1"/>
  <c r="T25" i="3"/>
  <c r="O5" i="9" s="1"/>
  <c r="T65" i="3"/>
  <c r="O3" i="15" s="1"/>
  <c r="T37" i="3"/>
  <c r="O3" i="11" s="1"/>
  <c r="T24" i="3"/>
  <c r="O4" i="9" s="1"/>
  <c r="O1" i="17"/>
  <c r="O1" i="16"/>
  <c r="T41" i="3"/>
  <c r="O7" i="11" s="1"/>
  <c r="T42" i="3"/>
  <c r="O8" i="11" s="1"/>
  <c r="T62" i="3"/>
  <c r="O7" i="14" s="1"/>
  <c r="T84" i="3"/>
  <c r="O8" i="17" s="1"/>
  <c r="T77" i="3"/>
  <c r="O8" i="16" s="1"/>
  <c r="T90" i="3"/>
  <c r="O7" i="18" s="1"/>
  <c r="T14" i="3"/>
  <c r="O8" i="2" s="1"/>
  <c r="T44" i="3"/>
  <c r="O3" i="12" s="1"/>
  <c r="T39" i="3"/>
  <c r="O5" i="11" s="1"/>
  <c r="T64" i="3"/>
  <c r="O2" i="15" s="1"/>
  <c r="T38" i="3"/>
  <c r="O4" i="11" s="1"/>
  <c r="T45" i="3"/>
  <c r="O4" i="12" s="1"/>
  <c r="T57" i="3"/>
  <c r="O2" i="14" s="1"/>
  <c r="T81" i="3"/>
  <c r="O5" i="17" s="1"/>
  <c r="O1" i="15"/>
  <c r="O1" i="14"/>
  <c r="T10" i="3"/>
  <c r="O4" i="2" s="1"/>
  <c r="T11" i="3"/>
  <c r="O5" i="2" s="1"/>
  <c r="T9" i="3"/>
  <c r="O3" i="2" s="1"/>
  <c r="T18" i="3"/>
  <c r="O5" i="8" s="1"/>
  <c r="T53" i="3"/>
  <c r="O5" i="13" s="1"/>
  <c r="T19" i="3"/>
  <c r="O6" i="8" s="1"/>
  <c r="T21" i="3"/>
  <c r="O8" i="8" s="1"/>
  <c r="T82" i="3"/>
  <c r="O6" i="17" s="1"/>
  <c r="T20" i="3"/>
  <c r="O7" i="8" s="1"/>
  <c r="T16" i="3"/>
  <c r="O3" i="8" s="1"/>
  <c r="T78" i="3"/>
  <c r="O2" i="17" s="1"/>
  <c r="T66" i="3"/>
  <c r="O4" i="15" s="1"/>
  <c r="T79" i="3"/>
  <c r="O3" i="17" s="1"/>
  <c r="T67" i="3"/>
  <c r="O5" i="15" s="1"/>
  <c r="T23" i="3"/>
  <c r="O3" i="9" s="1"/>
  <c r="U26" i="3"/>
  <c r="P6" i="9" s="1"/>
  <c r="U63" i="3" l="1"/>
  <c r="P8" i="14" s="1"/>
  <c r="U90" i="3"/>
  <c r="P7" i="18" s="1"/>
  <c r="U28" i="3"/>
  <c r="P8" i="9" s="1"/>
  <c r="U16" i="3"/>
  <c r="P3" i="8" s="1"/>
  <c r="U85" i="3"/>
  <c r="P2" i="18" s="1"/>
  <c r="U88" i="3"/>
  <c r="P5" i="18" s="1"/>
  <c r="U80" i="3"/>
  <c r="P4" i="17" s="1"/>
  <c r="U73" i="3"/>
  <c r="P4" i="16" s="1"/>
  <c r="U68" i="3"/>
  <c r="P6" i="15" s="1"/>
  <c r="U81" i="3"/>
  <c r="P5" i="17" s="1"/>
  <c r="P1" i="15"/>
  <c r="P1" i="2"/>
  <c r="U34" i="3"/>
  <c r="P7" i="10" s="1"/>
  <c r="U70" i="3"/>
  <c r="P8" i="15" s="1"/>
  <c r="U69" i="3"/>
  <c r="P7" i="15" s="1"/>
  <c r="U91" i="3"/>
  <c r="P8" i="18" s="1"/>
  <c r="U84" i="3"/>
  <c r="P8" i="17" s="1"/>
  <c r="U89" i="3"/>
  <c r="P6" i="18" s="1"/>
  <c r="U86" i="3"/>
  <c r="P3" i="18" s="1"/>
  <c r="U59" i="3"/>
  <c r="P4" i="14" s="1"/>
  <c r="U60" i="3"/>
  <c r="P5" i="14" s="1"/>
  <c r="U35" i="3"/>
  <c r="P8" i="10" s="1"/>
  <c r="U41" i="3"/>
  <c r="P7" i="11" s="1"/>
  <c r="U42" i="3"/>
  <c r="P8" i="11" s="1"/>
  <c r="U40" i="3"/>
  <c r="P6" i="11" s="1"/>
  <c r="U64" i="3"/>
  <c r="P2" i="15" s="1"/>
  <c r="U17" i="3"/>
  <c r="P4" i="8" s="1"/>
  <c r="U76" i="3"/>
  <c r="P7" i="16" s="1"/>
  <c r="U77" i="3"/>
  <c r="P8" i="16" s="1"/>
  <c r="U27" i="3"/>
  <c r="P7" i="9" s="1"/>
  <c r="U13" i="3"/>
  <c r="P7" i="2" s="1"/>
  <c r="U51" i="3"/>
  <c r="P3" i="13" s="1"/>
  <c r="U87" i="3"/>
  <c r="P4" i="18" s="1"/>
  <c r="U74" i="3"/>
  <c r="P5" i="16" s="1"/>
  <c r="U44" i="3"/>
  <c r="P3" i="12" s="1"/>
  <c r="U39" i="3"/>
  <c r="P5" i="11" s="1"/>
  <c r="V7" i="3"/>
  <c r="P1" i="14"/>
  <c r="P1" i="8"/>
  <c r="U11" i="3"/>
  <c r="P5" i="2" s="1"/>
  <c r="U56" i="3"/>
  <c r="P8" i="13" s="1"/>
  <c r="U49" i="3"/>
  <c r="P8" i="12" s="1"/>
  <c r="U48" i="3"/>
  <c r="P7" i="12" s="1"/>
  <c r="U45" i="3"/>
  <c r="P4" i="12" s="1"/>
  <c r="U46" i="3"/>
  <c r="P5" i="12" s="1"/>
  <c r="U71" i="3"/>
  <c r="P2" i="16" s="1"/>
  <c r="U43" i="3"/>
  <c r="P2" i="12" s="1"/>
  <c r="U36" i="3"/>
  <c r="P2" i="11" s="1"/>
  <c r="U58" i="3"/>
  <c r="P3" i="14" s="1"/>
  <c r="U52" i="3"/>
  <c r="P4" i="13" s="1"/>
  <c r="U24" i="3"/>
  <c r="P4" i="9" s="1"/>
  <c r="P1" i="17"/>
  <c r="P1" i="12"/>
  <c r="U10" i="3"/>
  <c r="P4" i="2" s="1"/>
  <c r="U12" i="3"/>
  <c r="P6" i="2" s="1"/>
  <c r="U57" i="3"/>
  <c r="P2" i="14" s="1"/>
  <c r="U72" i="3"/>
  <c r="P3" i="16" s="1"/>
  <c r="U31" i="3"/>
  <c r="P4" i="10" s="1"/>
  <c r="P1" i="10"/>
  <c r="U32" i="3"/>
  <c r="P5" i="10" s="1"/>
  <c r="U37" i="3"/>
  <c r="P3" i="11" s="1"/>
  <c r="P1" i="13"/>
  <c r="U25" i="3"/>
  <c r="P5" i="9" s="1"/>
  <c r="P1" i="11"/>
  <c r="U62" i="3"/>
  <c r="P7" i="14" s="1"/>
  <c r="U14" i="3"/>
  <c r="P8" i="2" s="1"/>
  <c r="U47" i="3"/>
  <c r="P6" i="12" s="1"/>
  <c r="U54" i="3"/>
  <c r="P6" i="13" s="1"/>
  <c r="U61" i="3"/>
  <c r="P6" i="14" s="1"/>
  <c r="P1" i="9"/>
  <c r="U55" i="3"/>
  <c r="P7" i="13" s="1"/>
  <c r="U75" i="3"/>
  <c r="P6" i="16" s="1"/>
  <c r="U65" i="3"/>
  <c r="P3" i="15" s="1"/>
  <c r="U82" i="3"/>
  <c r="P6" i="17" s="1"/>
  <c r="P1" i="16"/>
  <c r="U83" i="3"/>
  <c r="P7" i="17" s="1"/>
  <c r="P1" i="18"/>
  <c r="U38" i="3"/>
  <c r="P4" i="11" s="1"/>
  <c r="U9" i="3"/>
  <c r="P3" i="2" s="1"/>
  <c r="U78" i="3"/>
  <c r="P2" i="17" s="1"/>
  <c r="U19" i="3"/>
  <c r="P6" i="8" s="1"/>
  <c r="U20" i="3"/>
  <c r="P7" i="8" s="1"/>
  <c r="U18" i="3"/>
  <c r="P5" i="8" s="1"/>
  <c r="U53" i="3"/>
  <c r="P5" i="13" s="1"/>
  <c r="U21" i="3"/>
  <c r="P8" i="8" s="1"/>
  <c r="U79" i="3"/>
  <c r="P3" i="17" s="1"/>
  <c r="U67" i="3"/>
  <c r="P5" i="15" s="1"/>
  <c r="U23" i="3"/>
  <c r="P3" i="9" s="1"/>
  <c r="U66" i="3"/>
  <c r="P4" i="15" s="1"/>
  <c r="V26" i="3"/>
  <c r="Q6" i="9" s="1"/>
  <c r="U8" i="3"/>
  <c r="P2" i="2" s="1"/>
  <c r="U22" i="3"/>
  <c r="P2" i="9" s="1"/>
  <c r="V50" i="3"/>
  <c r="Q2" i="13" s="1"/>
  <c r="U50" i="3"/>
  <c r="P2" i="13" s="1"/>
  <c r="V15" i="3"/>
  <c r="Q2" i="8" s="1"/>
  <c r="U30" i="3"/>
  <c r="P3" i="10" s="1"/>
  <c r="U29" i="3"/>
  <c r="P2" i="10" s="1"/>
  <c r="U33" i="3"/>
  <c r="P6" i="10" s="1"/>
  <c r="U15" i="3"/>
  <c r="P2" i="8" s="1"/>
  <c r="V8" i="3"/>
  <c r="Q2" i="2" s="1"/>
  <c r="V29" i="3"/>
  <c r="Q2" i="10" s="1"/>
  <c r="V22" i="3"/>
  <c r="Q2" i="9" s="1"/>
  <c r="V33" i="3"/>
  <c r="Q6" i="10" s="1"/>
  <c r="V30" i="3"/>
  <c r="Q3" i="10" s="1"/>
  <c r="V34" i="3" l="1"/>
  <c r="Q7" i="10" s="1"/>
  <c r="V48" i="3"/>
  <c r="Q7" i="12" s="1"/>
  <c r="V41" i="3"/>
  <c r="Q7" i="11" s="1"/>
  <c r="V63" i="3"/>
  <c r="Q8" i="14" s="1"/>
  <c r="V83" i="3"/>
  <c r="Q7" i="17" s="1"/>
  <c r="V14" i="3"/>
  <c r="Q8" i="2" s="1"/>
  <c r="V86" i="3"/>
  <c r="Q3" i="18" s="1"/>
  <c r="V39" i="3"/>
  <c r="Q5" i="11" s="1"/>
  <c r="V72" i="3"/>
  <c r="Q3" i="16" s="1"/>
  <c r="V45" i="3"/>
  <c r="Q4" i="12" s="1"/>
  <c r="V43" i="3"/>
  <c r="Q2" i="12" s="1"/>
  <c r="V37" i="3"/>
  <c r="Q3" i="11" s="1"/>
  <c r="V65" i="3"/>
  <c r="Q3" i="15" s="1"/>
  <c r="V46" i="3"/>
  <c r="Q5" i="12" s="1"/>
  <c r="V31" i="3"/>
  <c r="Q4" i="10" s="1"/>
  <c r="Q1" i="10"/>
  <c r="Q1" i="2"/>
  <c r="V70" i="3"/>
  <c r="Q8" i="15" s="1"/>
  <c r="V91" i="3"/>
  <c r="Q8" i="18" s="1"/>
  <c r="V27" i="3"/>
  <c r="Q7" i="9" s="1"/>
  <c r="V51" i="3"/>
  <c r="Q3" i="13" s="1"/>
  <c r="V12" i="3"/>
  <c r="Q6" i="2" s="1"/>
  <c r="V90" i="3"/>
  <c r="Q7" i="18" s="1"/>
  <c r="V13" i="3"/>
  <c r="Q7" i="2" s="1"/>
  <c r="V74" i="3"/>
  <c r="Q5" i="16" s="1"/>
  <c r="V38" i="3"/>
  <c r="Q4" i="11" s="1"/>
  <c r="V17" i="3"/>
  <c r="Q4" i="8" s="1"/>
  <c r="W7" i="3"/>
  <c r="Q1" i="15"/>
  <c r="V42" i="3"/>
  <c r="Q8" i="11" s="1"/>
  <c r="V49" i="3"/>
  <c r="Q8" i="12" s="1"/>
  <c r="V77" i="3"/>
  <c r="Q8" i="16" s="1"/>
  <c r="V73" i="3"/>
  <c r="Q4" i="16" s="1"/>
  <c r="V57" i="3"/>
  <c r="Q2" i="14" s="1"/>
  <c r="V54" i="3"/>
  <c r="Q6" i="13" s="1"/>
  <c r="Q1" i="18"/>
  <c r="Q1" i="13"/>
  <c r="V28" i="3"/>
  <c r="Q8" i="9" s="1"/>
  <c r="V16" i="3"/>
  <c r="Q3" i="8" s="1"/>
  <c r="V89" i="3"/>
  <c r="Q6" i="18" s="1"/>
  <c r="V60" i="3"/>
  <c r="Q5" i="14" s="1"/>
  <c r="V71" i="3"/>
  <c r="Q2" i="16" s="1"/>
  <c r="V25" i="3"/>
  <c r="Q5" i="9" s="1"/>
  <c r="V81" i="3"/>
  <c r="Q5" i="17" s="1"/>
  <c r="Q1" i="16"/>
  <c r="Q1" i="11"/>
  <c r="V56" i="3"/>
  <c r="Q8" i="13" s="1"/>
  <c r="V55" i="3"/>
  <c r="Q7" i="13" s="1"/>
  <c r="V88" i="3"/>
  <c r="Q5" i="18" s="1"/>
  <c r="V64" i="3"/>
  <c r="Q2" i="15" s="1"/>
  <c r="V44" i="3"/>
  <c r="Q3" i="12" s="1"/>
  <c r="V32" i="3"/>
  <c r="Q5" i="10" s="1"/>
  <c r="V36" i="3"/>
  <c r="Q2" i="11" s="1"/>
  <c r="V52" i="3"/>
  <c r="Q4" i="13" s="1"/>
  <c r="Q1" i="14"/>
  <c r="Q1" i="8"/>
  <c r="V11" i="3"/>
  <c r="Q5" i="2" s="1"/>
  <c r="V76" i="3"/>
  <c r="Q7" i="16" s="1"/>
  <c r="V84" i="3"/>
  <c r="Q8" i="17" s="1"/>
  <c r="V85" i="3"/>
  <c r="Q2" i="18" s="1"/>
  <c r="V87" i="3"/>
  <c r="Q4" i="18" s="1"/>
  <c r="V59" i="3"/>
  <c r="Q4" i="14" s="1"/>
  <c r="V61" i="3"/>
  <c r="Q6" i="14" s="1"/>
  <c r="V58" i="3"/>
  <c r="Q3" i="14" s="1"/>
  <c r="Q1" i="12"/>
  <c r="Q1" i="9"/>
  <c r="V62" i="3"/>
  <c r="Q7" i="14" s="1"/>
  <c r="V69" i="3"/>
  <c r="Q7" i="15" s="1"/>
  <c r="V68" i="3"/>
  <c r="Q6" i="15" s="1"/>
  <c r="V24" i="3"/>
  <c r="Q4" i="9" s="1"/>
  <c r="V47" i="3"/>
  <c r="Q6" i="12" s="1"/>
  <c r="Q1" i="17"/>
  <c r="V40" i="3"/>
  <c r="Q6" i="11" s="1"/>
  <c r="V10" i="3"/>
  <c r="Q4" i="2" s="1"/>
  <c r="V75" i="3"/>
  <c r="Q6" i="16" s="1"/>
  <c r="V35" i="3"/>
  <c r="Q8" i="10" s="1"/>
  <c r="V80" i="3"/>
  <c r="Q4" i="17" s="1"/>
  <c r="V19" i="3"/>
  <c r="Q6" i="8" s="1"/>
  <c r="V78" i="3"/>
  <c r="Q2" i="17" s="1"/>
  <c r="V18" i="3"/>
  <c r="Q5" i="8" s="1"/>
  <c r="V82" i="3"/>
  <c r="Q6" i="17" s="1"/>
  <c r="V20" i="3"/>
  <c r="Q7" i="8" s="1"/>
  <c r="V53" i="3"/>
  <c r="Q5" i="13" s="1"/>
  <c r="V21" i="3"/>
  <c r="Q8" i="8" s="1"/>
  <c r="V9" i="3"/>
  <c r="Q3" i="2" s="1"/>
  <c r="V79" i="3"/>
  <c r="Q3" i="17" s="1"/>
  <c r="V66" i="3"/>
  <c r="Q4" i="15" s="1"/>
  <c r="V23" i="3"/>
  <c r="Q3" i="9" s="1"/>
  <c r="V67" i="3"/>
  <c r="Q5" i="15" s="1"/>
  <c r="W85" i="3" l="1"/>
  <c r="R2" i="18" s="1"/>
  <c r="W87" i="3"/>
  <c r="R4" i="18" s="1"/>
  <c r="R1" i="16"/>
  <c r="R1" i="13"/>
  <c r="W12" i="3"/>
  <c r="R6" i="2" s="1"/>
  <c r="W48" i="3"/>
  <c r="R7" i="12" s="1"/>
  <c r="W62" i="3"/>
  <c r="R7" i="14" s="1"/>
  <c r="W91" i="3"/>
  <c r="R8" i="18" s="1"/>
  <c r="W14" i="3"/>
  <c r="R8" i="2" s="1"/>
  <c r="W44" i="3"/>
  <c r="R3" i="12" s="1"/>
  <c r="W65" i="3"/>
  <c r="R3" i="15" s="1"/>
  <c r="W54" i="3"/>
  <c r="R6" i="13" s="1"/>
  <c r="W37" i="3"/>
  <c r="R3" i="11" s="1"/>
  <c r="W31" i="3"/>
  <c r="R4" i="10" s="1"/>
  <c r="R1" i="10"/>
  <c r="R1" i="11"/>
  <c r="W35" i="3"/>
  <c r="R8" i="10" s="1"/>
  <c r="W56" i="3"/>
  <c r="R8" i="13" s="1"/>
  <c r="W83" i="3"/>
  <c r="R7" i="17" s="1"/>
  <c r="W84" i="3"/>
  <c r="R8" i="17" s="1"/>
  <c r="W86" i="3"/>
  <c r="R3" i="18" s="1"/>
  <c r="W89" i="3"/>
  <c r="R6" i="18" s="1"/>
  <c r="W60" i="3"/>
  <c r="R5" i="14" s="1"/>
  <c r="W58" i="3"/>
  <c r="R3" i="14" s="1"/>
  <c r="W72" i="3"/>
  <c r="R3" i="16" s="1"/>
  <c r="W25" i="3"/>
  <c r="R5" i="9" s="1"/>
  <c r="W24" i="3"/>
  <c r="R4" i="9" s="1"/>
  <c r="R1" i="15"/>
  <c r="W10" i="3"/>
  <c r="R4" i="2" s="1"/>
  <c r="W55" i="3"/>
  <c r="R7" i="13" s="1"/>
  <c r="W63" i="3"/>
  <c r="R8" i="14" s="1"/>
  <c r="W90" i="3"/>
  <c r="R7" i="18" s="1"/>
  <c r="W13" i="3"/>
  <c r="R7" i="2" s="1"/>
  <c r="W88" i="3"/>
  <c r="R5" i="18" s="1"/>
  <c r="W73" i="3"/>
  <c r="R4" i="16" s="1"/>
  <c r="W39" i="3"/>
  <c r="R5" i="11" s="1"/>
  <c r="W80" i="3"/>
  <c r="R4" i="17" s="1"/>
  <c r="W32" i="3"/>
  <c r="R5" i="10" s="1"/>
  <c r="W57" i="3"/>
  <c r="R2" i="14" s="1"/>
  <c r="W17" i="3"/>
  <c r="R4" i="8" s="1"/>
  <c r="W81" i="3"/>
  <c r="R5" i="17" s="1"/>
  <c r="X7" i="3"/>
  <c r="R1" i="9"/>
  <c r="W41" i="3"/>
  <c r="R7" i="11" s="1"/>
  <c r="W70" i="3"/>
  <c r="R8" i="15" s="1"/>
  <c r="W28" i="3"/>
  <c r="R8" i="9" s="1"/>
  <c r="W51" i="3"/>
  <c r="R3" i="13" s="1"/>
  <c r="W64" i="3"/>
  <c r="R2" i="15" s="1"/>
  <c r="W68" i="3"/>
  <c r="R6" i="15" s="1"/>
  <c r="W75" i="3"/>
  <c r="R6" i="16" s="1"/>
  <c r="W61" i="3"/>
  <c r="R6" i="14" s="1"/>
  <c r="W52" i="3"/>
  <c r="R4" i="13" s="1"/>
  <c r="R1" i="18"/>
  <c r="R1" i="8"/>
  <c r="W42" i="3"/>
  <c r="R8" i="11" s="1"/>
  <c r="W69" i="3"/>
  <c r="R7" i="15" s="1"/>
  <c r="W76" i="3"/>
  <c r="R7" i="16" s="1"/>
  <c r="W16" i="3"/>
  <c r="R3" i="8" s="1"/>
  <c r="W40" i="3"/>
  <c r="R6" i="11" s="1"/>
  <c r="W74" i="3"/>
  <c r="R5" i="16" s="1"/>
  <c r="W45" i="3"/>
  <c r="R4" i="12" s="1"/>
  <c r="W47" i="3"/>
  <c r="R6" i="12" s="1"/>
  <c r="W38" i="3"/>
  <c r="R4" i="11" s="1"/>
  <c r="W46" i="3"/>
  <c r="R5" i="12" s="1"/>
  <c r="R1" i="14"/>
  <c r="R1" i="17"/>
  <c r="W11" i="3"/>
  <c r="R5" i="2" s="1"/>
  <c r="W43" i="3"/>
  <c r="R2" i="12" s="1"/>
  <c r="R1" i="12"/>
  <c r="W49" i="3"/>
  <c r="R8" i="12" s="1"/>
  <c r="R1" i="2"/>
  <c r="W77" i="3"/>
  <c r="R8" i="16" s="1"/>
  <c r="W36" i="3"/>
  <c r="R2" i="11" s="1"/>
  <c r="W59" i="3"/>
  <c r="R4" i="14" s="1"/>
  <c r="W27" i="3"/>
  <c r="R7" i="9" s="1"/>
  <c r="W34" i="3"/>
  <c r="R7" i="10" s="1"/>
  <c r="W71" i="3"/>
  <c r="R2" i="16" s="1"/>
  <c r="W21" i="3"/>
  <c r="R8" i="8" s="1"/>
  <c r="W78" i="3"/>
  <c r="R2" i="17" s="1"/>
  <c r="W20" i="3"/>
  <c r="R7" i="8" s="1"/>
  <c r="W18" i="3"/>
  <c r="R5" i="8" s="1"/>
  <c r="W9" i="3"/>
  <c r="R3" i="2" s="1"/>
  <c r="W19" i="3"/>
  <c r="R6" i="8" s="1"/>
  <c r="W53" i="3"/>
  <c r="R5" i="13" s="1"/>
  <c r="W82" i="3"/>
  <c r="R6" i="17" s="1"/>
  <c r="W79" i="3"/>
  <c r="R3" i="17" s="1"/>
  <c r="W23" i="3"/>
  <c r="R3" i="9" s="1"/>
  <c r="W66" i="3"/>
  <c r="R4" i="15" s="1"/>
  <c r="W67" i="3"/>
  <c r="R5" i="15" s="1"/>
  <c r="W22" i="3"/>
  <c r="R2" i="9" s="1"/>
  <c r="W30" i="3"/>
  <c r="R3" i="10" s="1"/>
  <c r="W33" i="3"/>
  <c r="R6" i="10" s="1"/>
  <c r="W50" i="3"/>
  <c r="R2" i="13" s="1"/>
  <c r="W15" i="3"/>
  <c r="R2" i="8" s="1"/>
  <c r="W26" i="3"/>
  <c r="R6" i="9" s="1"/>
  <c r="W29" i="3"/>
  <c r="R2" i="10" s="1"/>
  <c r="W8" i="3"/>
  <c r="R2" i="2" s="1"/>
  <c r="X49" i="3" l="1"/>
  <c r="S8" i="12" s="1"/>
  <c r="X48" i="3"/>
  <c r="S7" i="12" s="1"/>
  <c r="X76" i="3"/>
  <c r="S7" i="16" s="1"/>
  <c r="X69" i="3"/>
  <c r="S7" i="15" s="1"/>
  <c r="X70" i="3"/>
  <c r="S8" i="15" s="1"/>
  <c r="X91" i="3"/>
  <c r="S8" i="18" s="1"/>
  <c r="X27" i="3"/>
  <c r="S7" i="9" s="1"/>
  <c r="X88" i="3"/>
  <c r="S5" i="18" s="1"/>
  <c r="X86" i="3"/>
  <c r="S3" i="18" s="1"/>
  <c r="X40" i="3"/>
  <c r="S6" i="11" s="1"/>
  <c r="X64" i="3"/>
  <c r="S2" i="15" s="1"/>
  <c r="X44" i="3"/>
  <c r="S3" i="12" s="1"/>
  <c r="X73" i="3"/>
  <c r="S4" i="16" s="1"/>
  <c r="X65" i="3"/>
  <c r="S3" i="15" s="1"/>
  <c r="X37" i="3"/>
  <c r="S3" i="11" s="1"/>
  <c r="X32" i="3"/>
  <c r="S5" i="10" s="1"/>
  <c r="X45" i="3"/>
  <c r="S4" i="12" s="1"/>
  <c r="X57" i="3"/>
  <c r="S2" i="14" s="1"/>
  <c r="X25" i="3"/>
  <c r="S5" i="9" s="1"/>
  <c r="X31" i="3"/>
  <c r="S4" i="10" s="1"/>
  <c r="S1" i="9"/>
  <c r="S1" i="2"/>
  <c r="X12" i="3"/>
  <c r="S6" i="2" s="1"/>
  <c r="X42" i="3"/>
  <c r="S8" i="11" s="1"/>
  <c r="Y7" i="3"/>
  <c r="S1" i="18"/>
  <c r="S1" i="8"/>
  <c r="X41" i="3"/>
  <c r="S7" i="11" s="1"/>
  <c r="X77" i="3"/>
  <c r="S8" i="16" s="1"/>
  <c r="X90" i="3"/>
  <c r="S7" i="18" s="1"/>
  <c r="X13" i="3"/>
  <c r="S7" i="2" s="1"/>
  <c r="X85" i="3"/>
  <c r="S2" i="18" s="1"/>
  <c r="X89" i="3"/>
  <c r="S6" i="18" s="1"/>
  <c r="X74" i="3"/>
  <c r="S5" i="16" s="1"/>
  <c r="X60" i="3"/>
  <c r="S5" i="14" s="1"/>
  <c r="X68" i="3"/>
  <c r="S6" i="15" s="1"/>
  <c r="X58" i="3"/>
  <c r="S3" i="14" s="1"/>
  <c r="X61" i="3"/>
  <c r="S6" i="14" s="1"/>
  <c r="X47" i="3"/>
  <c r="S6" i="12" s="1"/>
  <c r="X34" i="3"/>
  <c r="S7" i="10" s="1"/>
  <c r="X62" i="3"/>
  <c r="S7" i="14" s="1"/>
  <c r="X81" i="3"/>
  <c r="S5" i="17" s="1"/>
  <c r="S1" i="15"/>
  <c r="S1" i="14"/>
  <c r="X56" i="3"/>
  <c r="S8" i="13" s="1"/>
  <c r="X83" i="3"/>
  <c r="S7" i="17" s="1"/>
  <c r="X28" i="3"/>
  <c r="S8" i="9" s="1"/>
  <c r="X14" i="3"/>
  <c r="S8" i="2" s="1"/>
  <c r="X51" i="3"/>
  <c r="S3" i="13" s="1"/>
  <c r="X87" i="3"/>
  <c r="S4" i="18" s="1"/>
  <c r="X80" i="3"/>
  <c r="S4" i="17" s="1"/>
  <c r="X59" i="3"/>
  <c r="S4" i="14" s="1"/>
  <c r="X39" i="3"/>
  <c r="S5" i="11" s="1"/>
  <c r="X54" i="3"/>
  <c r="S6" i="13" s="1"/>
  <c r="X17" i="3"/>
  <c r="S4" i="8" s="1"/>
  <c r="X36" i="3"/>
  <c r="S2" i="11" s="1"/>
  <c r="X38" i="3"/>
  <c r="S4" i="11" s="1"/>
  <c r="X71" i="3"/>
  <c r="S2" i="16" s="1"/>
  <c r="X72" i="3"/>
  <c r="S3" i="16" s="1"/>
  <c r="X52" i="3"/>
  <c r="S4" i="13" s="1"/>
  <c r="S1" i="13"/>
  <c r="S1" i="12"/>
  <c r="X11" i="3"/>
  <c r="S5" i="2" s="1"/>
  <c r="X75" i="3"/>
  <c r="S6" i="16" s="1"/>
  <c r="S1" i="16"/>
  <c r="X63" i="3"/>
  <c r="S8" i="14" s="1"/>
  <c r="S1" i="10"/>
  <c r="X84" i="3"/>
  <c r="S8" i="17" s="1"/>
  <c r="X46" i="3"/>
  <c r="S5" i="12" s="1"/>
  <c r="X24" i="3"/>
  <c r="S4" i="9" s="1"/>
  <c r="X10" i="3"/>
  <c r="S4" i="2" s="1"/>
  <c r="X35" i="3"/>
  <c r="S8" i="10" s="1"/>
  <c r="X43" i="3"/>
  <c r="S2" i="12" s="1"/>
  <c r="S1" i="17"/>
  <c r="S1" i="11"/>
  <c r="X55" i="3"/>
  <c r="S7" i="13" s="1"/>
  <c r="X9" i="3"/>
  <c r="S3" i="2" s="1"/>
  <c r="X18" i="3"/>
  <c r="S5" i="8" s="1"/>
  <c r="X53" i="3"/>
  <c r="S5" i="13" s="1"/>
  <c r="X19" i="3"/>
  <c r="S6" i="8" s="1"/>
  <c r="X21" i="3"/>
  <c r="S8" i="8" s="1"/>
  <c r="X16" i="3"/>
  <c r="S3" i="8" s="1"/>
  <c r="X82" i="3"/>
  <c r="S6" i="17" s="1"/>
  <c r="X20" i="3"/>
  <c r="S7" i="8" s="1"/>
  <c r="X78" i="3"/>
  <c r="S2" i="17" s="1"/>
  <c r="X66" i="3"/>
  <c r="S4" i="15" s="1"/>
  <c r="X79" i="3"/>
  <c r="S3" i="17" s="1"/>
  <c r="X23" i="3"/>
  <c r="S3" i="9" s="1"/>
  <c r="X67" i="3"/>
  <c r="S5" i="15" s="1"/>
  <c r="X33" i="3"/>
  <c r="S6" i="10" s="1"/>
  <c r="X30" i="3"/>
  <c r="S3" i="10" s="1"/>
  <c r="X15" i="3"/>
  <c r="S2" i="8" s="1"/>
  <c r="X29" i="3"/>
  <c r="S2" i="10" s="1"/>
  <c r="X22" i="3"/>
  <c r="S2" i="9" s="1"/>
  <c r="X50" i="3"/>
  <c r="S2" i="13" s="1"/>
  <c r="X26" i="3"/>
  <c r="S6" i="9" s="1"/>
  <c r="X8" i="3"/>
  <c r="S2" i="2" s="1"/>
  <c r="Y35" i="3" l="1"/>
  <c r="T8" i="10" s="1"/>
  <c r="Y49" i="3"/>
  <c r="T8" i="12" s="1"/>
  <c r="Y48" i="3"/>
  <c r="T7" i="12" s="1"/>
  <c r="Y76" i="3"/>
  <c r="T7" i="16" s="1"/>
  <c r="Y69" i="3"/>
  <c r="T7" i="15" s="1"/>
  <c r="Y91" i="3"/>
  <c r="T8" i="18" s="1"/>
  <c r="Y89" i="3"/>
  <c r="T6" i="18" s="1"/>
  <c r="Y64" i="3"/>
  <c r="T2" i="15" s="1"/>
  <c r="Y80" i="3"/>
  <c r="T4" i="17" s="1"/>
  <c r="Y60" i="3"/>
  <c r="T5" i="14" s="1"/>
  <c r="Y32" i="3"/>
  <c r="T5" i="10" s="1"/>
  <c r="Y25" i="3"/>
  <c r="T5" i="9" s="1"/>
  <c r="Y52" i="3"/>
  <c r="T4" i="13" s="1"/>
  <c r="Y43" i="3"/>
  <c r="T2" i="12" s="1"/>
  <c r="Y46" i="3"/>
  <c r="T5" i="12" s="1"/>
  <c r="Y54" i="3"/>
  <c r="T6" i="13" s="1"/>
  <c r="Y72" i="3"/>
  <c r="T3" i="16" s="1"/>
  <c r="Y87" i="3"/>
  <c r="T4" i="18" s="1"/>
  <c r="Y74" i="3"/>
  <c r="T5" i="16" s="1"/>
  <c r="Y59" i="3"/>
  <c r="T4" i="14" s="1"/>
  <c r="Y39" i="3"/>
  <c r="T5" i="11" s="1"/>
  <c r="Y34" i="3"/>
  <c r="T7" i="10" s="1"/>
  <c r="Y41" i="3"/>
  <c r="T7" i="11" s="1"/>
  <c r="Y42" i="3"/>
  <c r="T8" i="11" s="1"/>
  <c r="Y70" i="3"/>
  <c r="T8" i="15" s="1"/>
  <c r="Y63" i="3"/>
  <c r="T8" i="14" s="1"/>
  <c r="Y90" i="3"/>
  <c r="T7" i="18" s="1"/>
  <c r="Y84" i="3"/>
  <c r="T8" i="17" s="1"/>
  <c r="Y14" i="3"/>
  <c r="T8" i="2" s="1"/>
  <c r="T1" i="13"/>
  <c r="T1" i="8"/>
  <c r="Y56" i="3"/>
  <c r="T8" i="13" s="1"/>
  <c r="Y62" i="3"/>
  <c r="T7" i="14" s="1"/>
  <c r="Y27" i="3"/>
  <c r="T7" i="9" s="1"/>
  <c r="Y40" i="3"/>
  <c r="T6" i="11" s="1"/>
  <c r="Y37" i="3"/>
  <c r="T3" i="11" s="1"/>
  <c r="Y71" i="3"/>
  <c r="T2" i="16" s="1"/>
  <c r="T1" i="11"/>
  <c r="T1" i="18"/>
  <c r="Y11" i="3"/>
  <c r="T5" i="2" s="1"/>
  <c r="Y13" i="3"/>
  <c r="T7" i="2" s="1"/>
  <c r="Y61" i="3"/>
  <c r="T6" i="14" s="1"/>
  <c r="Y57" i="3"/>
  <c r="T2" i="14" s="1"/>
  <c r="Z7" i="3"/>
  <c r="T1" i="9"/>
  <c r="T1" i="10"/>
  <c r="Y55" i="3"/>
  <c r="T7" i="13" s="1"/>
  <c r="Y77" i="3"/>
  <c r="T8" i="16" s="1"/>
  <c r="Y85" i="3"/>
  <c r="T2" i="18" s="1"/>
  <c r="Y73" i="3"/>
  <c r="T4" i="16" s="1"/>
  <c r="Y47" i="3"/>
  <c r="T6" i="12" s="1"/>
  <c r="Y17" i="3"/>
  <c r="T4" i="8" s="1"/>
  <c r="Y31" i="3"/>
  <c r="T4" i="10" s="1"/>
  <c r="T1" i="16"/>
  <c r="Y10" i="3"/>
  <c r="T4" i="2" s="1"/>
  <c r="Y88" i="3"/>
  <c r="T5" i="18" s="1"/>
  <c r="Y58" i="3"/>
  <c r="T3" i="14" s="1"/>
  <c r="Y75" i="3"/>
  <c r="T6" i="16" s="1"/>
  <c r="Y24" i="3"/>
  <c r="T4" i="9" s="1"/>
  <c r="T1" i="14"/>
  <c r="Y83" i="3"/>
  <c r="T7" i="17" s="1"/>
  <c r="Y28" i="3"/>
  <c r="T8" i="9" s="1"/>
  <c r="Y86" i="3"/>
  <c r="T3" i="18" s="1"/>
  <c r="Y36" i="3"/>
  <c r="T2" i="11" s="1"/>
  <c r="Y45" i="3"/>
  <c r="T4" i="12" s="1"/>
  <c r="T1" i="17"/>
  <c r="T1" i="2"/>
  <c r="Y51" i="3"/>
  <c r="T3" i="13" s="1"/>
  <c r="Y38" i="3"/>
  <c r="T4" i="11" s="1"/>
  <c r="Y44" i="3"/>
  <c r="T3" i="12" s="1"/>
  <c r="Y81" i="3"/>
  <c r="T5" i="17" s="1"/>
  <c r="Y68" i="3"/>
  <c r="T6" i="15" s="1"/>
  <c r="T1" i="15"/>
  <c r="Y65" i="3"/>
  <c r="T3" i="15" s="1"/>
  <c r="T1" i="12"/>
  <c r="Y18" i="3"/>
  <c r="T5" i="8" s="1"/>
  <c r="Y82" i="3"/>
  <c r="T6" i="17" s="1"/>
  <c r="Y78" i="3"/>
  <c r="T2" i="17" s="1"/>
  <c r="Y20" i="3"/>
  <c r="T7" i="8" s="1"/>
  <c r="Y21" i="3"/>
  <c r="T8" i="8" s="1"/>
  <c r="Y53" i="3"/>
  <c r="T5" i="13" s="1"/>
  <c r="Y12" i="3"/>
  <c r="T6" i="2" s="1"/>
  <c r="Y19" i="3"/>
  <c r="T6" i="8" s="1"/>
  <c r="Y9" i="3"/>
  <c r="T3" i="2" s="1"/>
  <c r="Y16" i="3"/>
  <c r="T3" i="8" s="1"/>
  <c r="Y23" i="3"/>
  <c r="T3" i="9" s="1"/>
  <c r="Y66" i="3"/>
  <c r="T4" i="15" s="1"/>
  <c r="Y67" i="3"/>
  <c r="T5" i="15" s="1"/>
  <c r="Y79" i="3"/>
  <c r="T3" i="17" s="1"/>
  <c r="Y33" i="3"/>
  <c r="T6" i="10" s="1"/>
  <c r="Y15" i="3"/>
  <c r="T2" i="8" s="1"/>
  <c r="Y30" i="3"/>
  <c r="T3" i="10" s="1"/>
  <c r="Y50" i="3"/>
  <c r="T2" i="13" s="1"/>
  <c r="Y29" i="3"/>
  <c r="T2" i="10" s="1"/>
  <c r="Y22" i="3"/>
  <c r="T2" i="9" s="1"/>
  <c r="Y26" i="3"/>
  <c r="T6" i="9" s="1"/>
  <c r="Y8" i="3"/>
  <c r="T2" i="2" s="1"/>
  <c r="Z42" i="3" l="1"/>
  <c r="U8" i="11" s="1"/>
  <c r="Z62" i="3"/>
  <c r="U7" i="14" s="1"/>
  <c r="Z55" i="3"/>
  <c r="U7" i="13" s="1"/>
  <c r="Z35" i="3"/>
  <c r="U8" i="10" s="1"/>
  <c r="Z90" i="3"/>
  <c r="U7" i="18" s="1"/>
  <c r="Z84" i="3"/>
  <c r="U8" i="17" s="1"/>
  <c r="Z16" i="3"/>
  <c r="U3" i="8" s="1"/>
  <c r="Z88" i="3"/>
  <c r="U5" i="18" s="1"/>
  <c r="Z51" i="3"/>
  <c r="U3" i="13" s="1"/>
  <c r="Z73" i="3"/>
  <c r="U4" i="16" s="1"/>
  <c r="Z59" i="3"/>
  <c r="U4" i="14" s="1"/>
  <c r="Z60" i="3"/>
  <c r="U5" i="14" s="1"/>
  <c r="Z47" i="3"/>
  <c r="U6" i="12" s="1"/>
  <c r="Z46" i="3"/>
  <c r="U5" i="12" s="1"/>
  <c r="Z71" i="3"/>
  <c r="U2" i="16" s="1"/>
  <c r="Z45" i="3"/>
  <c r="U4" i="12" s="1"/>
  <c r="Z54" i="3"/>
  <c r="U6" i="13" s="1"/>
  <c r="Z38" i="3"/>
  <c r="U4" i="11" s="1"/>
  <c r="Z31" i="3"/>
  <c r="U4" i="10" s="1"/>
  <c r="U1" i="18"/>
  <c r="U1" i="15"/>
  <c r="Z10" i="3"/>
  <c r="U4" i="2" s="1"/>
  <c r="Z63" i="3"/>
  <c r="U8" i="14" s="1"/>
  <c r="Z83" i="3"/>
  <c r="U7" i="17" s="1"/>
  <c r="Z14" i="3"/>
  <c r="U8" i="2" s="1"/>
  <c r="Z86" i="3"/>
  <c r="U3" i="18" s="1"/>
  <c r="U1" i="16"/>
  <c r="U1" i="13"/>
  <c r="Z12" i="3"/>
  <c r="U6" i="2" s="1"/>
  <c r="Z41" i="3"/>
  <c r="U7" i="11" s="1"/>
  <c r="Z70" i="3"/>
  <c r="U8" i="15" s="1"/>
  <c r="Z91" i="3"/>
  <c r="U8" i="18" s="1"/>
  <c r="Z27" i="3"/>
  <c r="U7" i="9" s="1"/>
  <c r="Z40" i="3"/>
  <c r="U6" i="11" s="1"/>
  <c r="Z39" i="3"/>
  <c r="U5" i="11" s="1"/>
  <c r="Z64" i="3"/>
  <c r="U2" i="15" s="1"/>
  <c r="Z44" i="3"/>
  <c r="U3" i="12" s="1"/>
  <c r="Z58" i="3"/>
  <c r="U3" i="14" s="1"/>
  <c r="Z32" i="3"/>
  <c r="U5" i="10" s="1"/>
  <c r="Z61" i="3"/>
  <c r="U6" i="14" s="1"/>
  <c r="Z37" i="3"/>
  <c r="U3" i="11" s="1"/>
  <c r="Z36" i="3"/>
  <c r="U2" i="11" s="1"/>
  <c r="Z25" i="3"/>
  <c r="U5" i="9" s="1"/>
  <c r="Z81" i="3"/>
  <c r="U5" i="17" s="1"/>
  <c r="Z78" i="3"/>
  <c r="U2" i="17" s="1"/>
  <c r="U1" i="14"/>
  <c r="U1" i="11"/>
  <c r="Z48" i="3"/>
  <c r="U7" i="12" s="1"/>
  <c r="Z69" i="3"/>
  <c r="U7" i="15" s="1"/>
  <c r="Z89" i="3"/>
  <c r="U6" i="18" s="1"/>
  <c r="U1" i="12"/>
  <c r="U1" i="8"/>
  <c r="Z34" i="3"/>
  <c r="U7" i="10" s="1"/>
  <c r="Z49" i="3"/>
  <c r="U8" i="12" s="1"/>
  <c r="Z76" i="3"/>
  <c r="U7" i="16" s="1"/>
  <c r="Z28" i="3"/>
  <c r="U8" i="9" s="1"/>
  <c r="Z13" i="3"/>
  <c r="U7" i="2" s="1"/>
  <c r="Z85" i="3"/>
  <c r="U2" i="18" s="1"/>
  <c r="Z80" i="3"/>
  <c r="U4" i="17" s="1"/>
  <c r="Z68" i="3"/>
  <c r="U6" i="15" s="1"/>
  <c r="Z74" i="3"/>
  <c r="U5" i="16" s="1"/>
  <c r="Z65" i="3"/>
  <c r="U3" i="15" s="1"/>
  <c r="Z17" i="3"/>
  <c r="U4" i="8" s="1"/>
  <c r="Z72" i="3"/>
  <c r="U3" i="16" s="1"/>
  <c r="Z52" i="3"/>
  <c r="U4" i="13" s="1"/>
  <c r="Z57" i="3"/>
  <c r="U2" i="14" s="1"/>
  <c r="Z43" i="3"/>
  <c r="U2" i="12" s="1"/>
  <c r="Z75" i="3"/>
  <c r="U6" i="16" s="1"/>
  <c r="Z24" i="3"/>
  <c r="U4" i="9" s="1"/>
  <c r="U1" i="10"/>
  <c r="U1" i="9"/>
  <c r="U1" i="2"/>
  <c r="Z11" i="3"/>
  <c r="U5" i="2" s="1"/>
  <c r="Z56" i="3"/>
  <c r="U8" i="13" s="1"/>
  <c r="Z87" i="3"/>
  <c r="U4" i="18" s="1"/>
  <c r="Z77" i="3"/>
  <c r="U8" i="16" s="1"/>
  <c r="AA7" i="3"/>
  <c r="U1" i="17"/>
  <c r="Z53" i="3"/>
  <c r="U5" i="13" s="1"/>
  <c r="Z9" i="3"/>
  <c r="U3" i="2" s="1"/>
  <c r="Z19" i="3"/>
  <c r="U6" i="8" s="1"/>
  <c r="Z21" i="3"/>
  <c r="U8" i="8" s="1"/>
  <c r="Z18" i="3"/>
  <c r="U5" i="8" s="1"/>
  <c r="Z82" i="3"/>
  <c r="U6" i="17" s="1"/>
  <c r="Z20" i="3"/>
  <c r="U7" i="8" s="1"/>
  <c r="Z79" i="3"/>
  <c r="U3" i="17" s="1"/>
  <c r="Z67" i="3"/>
  <c r="U5" i="15" s="1"/>
  <c r="Z66" i="3"/>
  <c r="U4" i="15" s="1"/>
  <c r="Z23" i="3"/>
  <c r="U3" i="9" s="1"/>
  <c r="Z8" i="3"/>
  <c r="U2" i="2" s="1"/>
  <c r="Z15" i="3"/>
  <c r="U2" i="8" s="1"/>
  <c r="Z29" i="3"/>
  <c r="U2" i="10" s="1"/>
  <c r="Z50" i="3"/>
  <c r="U2" i="13" s="1"/>
  <c r="Z26" i="3"/>
  <c r="U6" i="9" s="1"/>
  <c r="Z22" i="3"/>
  <c r="U2" i="9" s="1"/>
  <c r="Z33" i="3"/>
  <c r="U6" i="10" s="1"/>
  <c r="Z30" i="3"/>
  <c r="U3" i="10" s="1"/>
  <c r="AA62" i="3" l="1"/>
  <c r="V7" i="14" s="1"/>
  <c r="AA91" i="3"/>
  <c r="V8" i="18" s="1"/>
  <c r="AA27" i="3"/>
  <c r="V7" i="9" s="1"/>
  <c r="AA86" i="3"/>
  <c r="V3" i="18" s="1"/>
  <c r="AA60" i="3"/>
  <c r="V5" i="14" s="1"/>
  <c r="AA80" i="3"/>
  <c r="V4" i="17" s="1"/>
  <c r="AA74" i="3"/>
  <c r="V5" i="16" s="1"/>
  <c r="AA36" i="3"/>
  <c r="V2" i="11" s="1"/>
  <c r="AA17" i="3"/>
  <c r="V4" i="8" s="1"/>
  <c r="AA58" i="3"/>
  <c r="V3" i="14" s="1"/>
  <c r="AA71" i="3"/>
  <c r="V2" i="16" s="1"/>
  <c r="AA47" i="3"/>
  <c r="V6" i="12" s="1"/>
  <c r="AA61" i="3"/>
  <c r="V6" i="14" s="1"/>
  <c r="AA57" i="3"/>
  <c r="V2" i="14" s="1"/>
  <c r="AA24" i="3"/>
  <c r="V4" i="9" s="1"/>
  <c r="V1" i="10"/>
  <c r="V1" i="11"/>
  <c r="AA34" i="3"/>
  <c r="V7" i="10" s="1"/>
  <c r="AA42" i="3"/>
  <c r="V8" i="11" s="1"/>
  <c r="AA41" i="3"/>
  <c r="V7" i="11" s="1"/>
  <c r="AA69" i="3"/>
  <c r="V7" i="15" s="1"/>
  <c r="AA89" i="3"/>
  <c r="V6" i="18" s="1"/>
  <c r="AA81" i="3"/>
  <c r="V5" i="17" s="1"/>
  <c r="AB7" i="3"/>
  <c r="V1" i="17"/>
  <c r="V1" i="2"/>
  <c r="AA70" i="3"/>
  <c r="V8" i="15" s="1"/>
  <c r="AA90" i="3"/>
  <c r="V7" i="18" s="1"/>
  <c r="AA84" i="3"/>
  <c r="V8" i="17" s="1"/>
  <c r="AA51" i="3"/>
  <c r="V3" i="13" s="1"/>
  <c r="AA40" i="3"/>
  <c r="V6" i="11" s="1"/>
  <c r="AA44" i="3"/>
  <c r="V3" i="12" s="1"/>
  <c r="AA64" i="3"/>
  <c r="V2" i="15" s="1"/>
  <c r="AA68" i="3"/>
  <c r="V6" i="15" s="1"/>
  <c r="AA53" i="3"/>
  <c r="V5" i="13" s="1"/>
  <c r="AA45" i="3"/>
  <c r="V4" i="12" s="1"/>
  <c r="AA46" i="3"/>
  <c r="V5" i="12" s="1"/>
  <c r="AA54" i="3"/>
  <c r="V6" i="13" s="1"/>
  <c r="AA43" i="3"/>
  <c r="V2" i="12" s="1"/>
  <c r="AA38" i="3"/>
  <c r="V4" i="11" s="1"/>
  <c r="AA52" i="3"/>
  <c r="V4" i="13" s="1"/>
  <c r="V1" i="18"/>
  <c r="V1" i="15"/>
  <c r="AA10" i="3"/>
  <c r="V4" i="2" s="1"/>
  <c r="AA11" i="3"/>
  <c r="V5" i="2" s="1"/>
  <c r="AA35" i="3"/>
  <c r="V8" i="10" s="1"/>
  <c r="AA48" i="3"/>
  <c r="V7" i="12" s="1"/>
  <c r="AA49" i="3"/>
  <c r="V8" i="12" s="1"/>
  <c r="AA77" i="3"/>
  <c r="V8" i="16" s="1"/>
  <c r="AA13" i="3"/>
  <c r="V7" i="2" s="1"/>
  <c r="AA87" i="3"/>
  <c r="V4" i="18" s="1"/>
  <c r="V1" i="16"/>
  <c r="V1" i="8"/>
  <c r="AA76" i="3"/>
  <c r="V7" i="16" s="1"/>
  <c r="AA28" i="3"/>
  <c r="V8" i="9" s="1"/>
  <c r="AA85" i="3"/>
  <c r="V2" i="18" s="1"/>
  <c r="AA39" i="3"/>
  <c r="V5" i="11" s="1"/>
  <c r="AA73" i="3"/>
  <c r="V4" i="16" s="1"/>
  <c r="AA59" i="3"/>
  <c r="V4" i="14" s="1"/>
  <c r="AA25" i="3"/>
  <c r="V5" i="9" s="1"/>
  <c r="AA65" i="3"/>
  <c r="V3" i="15" s="1"/>
  <c r="AA75" i="3"/>
  <c r="V6" i="16" s="1"/>
  <c r="AA32" i="3"/>
  <c r="V5" i="10" s="1"/>
  <c r="AA72" i="3"/>
  <c r="V3" i="16" s="1"/>
  <c r="AA37" i="3"/>
  <c r="V3" i="11" s="1"/>
  <c r="AA31" i="3"/>
  <c r="V4" i="10" s="1"/>
  <c r="V1" i="14"/>
  <c r="V1" i="13"/>
  <c r="V1" i="9"/>
  <c r="AA55" i="3"/>
  <c r="V7" i="13" s="1"/>
  <c r="AA14" i="3"/>
  <c r="V8" i="2" s="1"/>
  <c r="AA56" i="3"/>
  <c r="V8" i="13" s="1"/>
  <c r="AA88" i="3"/>
  <c r="V5" i="18" s="1"/>
  <c r="AA63" i="3"/>
  <c r="V8" i="14" s="1"/>
  <c r="AA83" i="3"/>
  <c r="V7" i="17" s="1"/>
  <c r="V1" i="12"/>
  <c r="AA9" i="3"/>
  <c r="V3" i="2" s="1"/>
  <c r="AA12" i="3"/>
  <c r="V6" i="2" s="1"/>
  <c r="AA21" i="3"/>
  <c r="V8" i="8" s="1"/>
  <c r="AA18" i="3"/>
  <c r="V5" i="8" s="1"/>
  <c r="AA16" i="3"/>
  <c r="V3" i="8" s="1"/>
  <c r="AA19" i="3"/>
  <c r="V6" i="8" s="1"/>
  <c r="AA20" i="3"/>
  <c r="V7" i="8" s="1"/>
  <c r="AA82" i="3"/>
  <c r="V6" i="17" s="1"/>
  <c r="AA78" i="3"/>
  <c r="V2" i="17" s="1"/>
  <c r="AA66" i="3"/>
  <c r="V4" i="15" s="1"/>
  <c r="AA79" i="3"/>
  <c r="V3" i="17" s="1"/>
  <c r="AA67" i="3"/>
  <c r="V5" i="15" s="1"/>
  <c r="AA23" i="3"/>
  <c r="V3" i="9" s="1"/>
  <c r="AA26" i="3"/>
  <c r="V6" i="9" s="1"/>
  <c r="AA29" i="3"/>
  <c r="V2" i="10" s="1"/>
  <c r="AA30" i="3"/>
  <c r="V3" i="10" s="1"/>
  <c r="AA15" i="3"/>
  <c r="V2" i="8" s="1"/>
  <c r="AA8" i="3"/>
  <c r="V2" i="2" s="1"/>
  <c r="AA33" i="3"/>
  <c r="V6" i="10" s="1"/>
  <c r="AA50" i="3"/>
  <c r="V2" i="13" s="1"/>
  <c r="AA22" i="3"/>
  <c r="V2" i="9" s="1"/>
  <c r="AB84" i="3" l="1"/>
  <c r="W8" i="17" s="1"/>
  <c r="AB51" i="3"/>
  <c r="W3" i="13" s="1"/>
  <c r="W1" i="13"/>
  <c r="W1" i="12"/>
  <c r="AB34" i="3"/>
  <c r="W7" i="10" s="1"/>
  <c r="AB49" i="3"/>
  <c r="W8" i="12" s="1"/>
  <c r="AB48" i="3"/>
  <c r="W7" i="12" s="1"/>
  <c r="AB70" i="3"/>
  <c r="W8" i="15" s="1"/>
  <c r="AB69" i="3"/>
  <c r="W7" i="15" s="1"/>
  <c r="AB91" i="3"/>
  <c r="W8" i="18" s="1"/>
  <c r="AB28" i="3"/>
  <c r="W8" i="9" s="1"/>
  <c r="AB89" i="3"/>
  <c r="W6" i="18" s="1"/>
  <c r="AB86" i="3"/>
  <c r="W3" i="18" s="1"/>
  <c r="AB60" i="3"/>
  <c r="W5" i="14" s="1"/>
  <c r="AB68" i="3"/>
  <c r="W6" i="15" s="1"/>
  <c r="AB74" i="3"/>
  <c r="W5" i="16" s="1"/>
  <c r="AB80" i="3"/>
  <c r="W4" i="17" s="1"/>
  <c r="AB25" i="3"/>
  <c r="W5" i="9" s="1"/>
  <c r="AB54" i="3"/>
  <c r="W6" i="13" s="1"/>
  <c r="AB37" i="3"/>
  <c r="W3" i="11" s="1"/>
  <c r="AB32" i="3"/>
  <c r="W5" i="10" s="1"/>
  <c r="AB17" i="3"/>
  <c r="W4" i="8" s="1"/>
  <c r="AB57" i="3"/>
  <c r="W2" i="14" s="1"/>
  <c r="AB24" i="3"/>
  <c r="W4" i="9" s="1"/>
  <c r="W1" i="11"/>
  <c r="W1" i="10"/>
  <c r="AB35" i="3"/>
  <c r="W8" i="10" s="1"/>
  <c r="AB55" i="3"/>
  <c r="W7" i="13" s="1"/>
  <c r="AB56" i="3"/>
  <c r="W8" i="13" s="1"/>
  <c r="AB76" i="3"/>
  <c r="W7" i="16" s="1"/>
  <c r="AB77" i="3"/>
  <c r="W8" i="16" s="1"/>
  <c r="AB90" i="3"/>
  <c r="W7" i="18" s="1"/>
  <c r="AB13" i="3"/>
  <c r="W7" i="2" s="1"/>
  <c r="AB87" i="3"/>
  <c r="W4" i="18" s="1"/>
  <c r="AB85" i="3"/>
  <c r="W2" i="18" s="1"/>
  <c r="AB39" i="3"/>
  <c r="W5" i="11" s="1"/>
  <c r="AB64" i="3"/>
  <c r="W2" i="15" s="1"/>
  <c r="AB59" i="3"/>
  <c r="W4" i="14" s="1"/>
  <c r="AB43" i="3"/>
  <c r="W2" i="12" s="1"/>
  <c r="AB46" i="3"/>
  <c r="W5" i="12" s="1"/>
  <c r="AB65" i="3"/>
  <c r="W3" i="15" s="1"/>
  <c r="AB61" i="3"/>
  <c r="W6" i="14" s="1"/>
  <c r="AB47" i="3"/>
  <c r="W6" i="12" s="1"/>
  <c r="AB45" i="3"/>
  <c r="W4" i="12" s="1"/>
  <c r="AB52" i="3"/>
  <c r="W4" i="13" s="1"/>
  <c r="AB81" i="3"/>
  <c r="W5" i="17" s="1"/>
  <c r="AC7" i="3"/>
  <c r="W1" i="18"/>
  <c r="W1" i="8"/>
  <c r="W1" i="17"/>
  <c r="W1" i="16"/>
  <c r="AB10" i="3"/>
  <c r="W4" i="2" s="1"/>
  <c r="AB42" i="3"/>
  <c r="W8" i="11" s="1"/>
  <c r="AB83" i="3"/>
  <c r="W7" i="17" s="1"/>
  <c r="AB40" i="3"/>
  <c r="W6" i="11" s="1"/>
  <c r="AB75" i="3"/>
  <c r="W6" i="16" s="1"/>
  <c r="AB38" i="3"/>
  <c r="W4" i="11" s="1"/>
  <c r="W1" i="14"/>
  <c r="W1" i="2"/>
  <c r="AB62" i="3"/>
  <c r="W7" i="14" s="1"/>
  <c r="AB27" i="3"/>
  <c r="W7" i="9" s="1"/>
  <c r="AB88" i="3"/>
  <c r="W5" i="18" s="1"/>
  <c r="AB44" i="3"/>
  <c r="W3" i="12" s="1"/>
  <c r="AB58" i="3"/>
  <c r="W3" i="14" s="1"/>
  <c r="AB71" i="3"/>
  <c r="W2" i="16" s="1"/>
  <c r="AB11" i="3"/>
  <c r="W5" i="2" s="1"/>
  <c r="AB41" i="3"/>
  <c r="W7" i="11" s="1"/>
  <c r="AB63" i="3"/>
  <c r="W8" i="14" s="1"/>
  <c r="AB14" i="3"/>
  <c r="W8" i="2" s="1"/>
  <c r="AB73" i="3"/>
  <c r="W4" i="16" s="1"/>
  <c r="AB72" i="3"/>
  <c r="W3" i="16" s="1"/>
  <c r="AB36" i="3"/>
  <c r="W2" i="11" s="1"/>
  <c r="AB31" i="3"/>
  <c r="W4" i="10" s="1"/>
  <c r="W1" i="15"/>
  <c r="W1" i="9"/>
  <c r="AB9" i="3"/>
  <c r="W3" i="2" s="1"/>
  <c r="AB12" i="3"/>
  <c r="W6" i="2" s="1"/>
  <c r="AB53" i="3"/>
  <c r="W5" i="13" s="1"/>
  <c r="AB16" i="3"/>
  <c r="W3" i="8" s="1"/>
  <c r="AB21" i="3"/>
  <c r="W8" i="8" s="1"/>
  <c r="AB82" i="3"/>
  <c r="W6" i="17" s="1"/>
  <c r="AB78" i="3"/>
  <c r="W2" i="17" s="1"/>
  <c r="AB18" i="3"/>
  <c r="W5" i="8" s="1"/>
  <c r="AB20" i="3"/>
  <c r="W7" i="8" s="1"/>
  <c r="AB19" i="3"/>
  <c r="W6" i="8" s="1"/>
  <c r="AB66" i="3"/>
  <c r="W4" i="15" s="1"/>
  <c r="AB67" i="3"/>
  <c r="W5" i="15" s="1"/>
  <c r="AB23" i="3"/>
  <c r="W3" i="9" s="1"/>
  <c r="AB79" i="3"/>
  <c r="W3" i="17" s="1"/>
  <c r="AB22" i="3"/>
  <c r="W2" i="9" s="1"/>
  <c r="AB33" i="3"/>
  <c r="W6" i="10" s="1"/>
  <c r="AB26" i="3"/>
  <c r="W6" i="9" s="1"/>
  <c r="AB29" i="3"/>
  <c r="W2" i="10" s="1"/>
  <c r="AB50" i="3"/>
  <c r="W2" i="13" s="1"/>
  <c r="AB15" i="3"/>
  <c r="W2" i="8" s="1"/>
  <c r="AB8" i="3"/>
  <c r="W2" i="2" s="1"/>
  <c r="AB30" i="3"/>
  <c r="W3" i="10" s="1"/>
  <c r="AC40" i="3" l="1"/>
  <c r="X6" i="11" s="1"/>
  <c r="AC81" i="3"/>
  <c r="X5" i="17" s="1"/>
  <c r="AD7" i="3"/>
  <c r="X1" i="9"/>
  <c r="X1" i="12"/>
  <c r="AC56" i="3"/>
  <c r="X8" i="13" s="1"/>
  <c r="AC55" i="3"/>
  <c r="X7" i="13" s="1"/>
  <c r="AC83" i="3"/>
  <c r="X7" i="17" s="1"/>
  <c r="AC76" i="3"/>
  <c r="X7" i="16" s="1"/>
  <c r="AC77" i="3"/>
  <c r="X8" i="16" s="1"/>
  <c r="AC27" i="3"/>
  <c r="X7" i="9" s="1"/>
  <c r="AC13" i="3"/>
  <c r="X7" i="2" s="1"/>
  <c r="AC87" i="3"/>
  <c r="X4" i="18" s="1"/>
  <c r="AC60" i="3"/>
  <c r="X5" i="14" s="1"/>
  <c r="AC64" i="3"/>
  <c r="X2" i="15" s="1"/>
  <c r="AC80" i="3"/>
  <c r="X4" i="17" s="1"/>
  <c r="AC34" i="3"/>
  <c r="X7" i="10" s="1"/>
  <c r="AC41" i="3"/>
  <c r="X7" i="11" s="1"/>
  <c r="AC42" i="3"/>
  <c r="X8" i="11" s="1"/>
  <c r="AC62" i="3"/>
  <c r="X7" i="14" s="1"/>
  <c r="AC63" i="3"/>
  <c r="X8" i="14" s="1"/>
  <c r="AC90" i="3"/>
  <c r="X7" i="18" s="1"/>
  <c r="AC28" i="3"/>
  <c r="X8" i="9" s="1"/>
  <c r="AC14" i="3"/>
  <c r="X8" i="2" s="1"/>
  <c r="AC86" i="3"/>
  <c r="X3" i="18" s="1"/>
  <c r="AC51" i="3"/>
  <c r="X3" i="13" s="1"/>
  <c r="X1" i="13"/>
  <c r="X1" i="2"/>
  <c r="AC49" i="3"/>
  <c r="X8" i="12" s="1"/>
  <c r="AC69" i="3"/>
  <c r="X7" i="15" s="1"/>
  <c r="AC89" i="3"/>
  <c r="X6" i="18" s="1"/>
  <c r="AC44" i="3"/>
  <c r="X3" i="12" s="1"/>
  <c r="AC36" i="3"/>
  <c r="X2" i="11" s="1"/>
  <c r="AC58" i="3"/>
  <c r="X3" i="14" s="1"/>
  <c r="AC17" i="3"/>
  <c r="X4" i="8" s="1"/>
  <c r="AC46" i="3"/>
  <c r="X5" i="12" s="1"/>
  <c r="AC31" i="3"/>
  <c r="X4" i="10" s="1"/>
  <c r="X1" i="15"/>
  <c r="X1" i="8"/>
  <c r="AC88" i="3"/>
  <c r="X5" i="18" s="1"/>
  <c r="AC65" i="3"/>
  <c r="X3" i="15" s="1"/>
  <c r="AC75" i="3"/>
  <c r="X6" i="16" s="1"/>
  <c r="AC24" i="3"/>
  <c r="X4" i="9" s="1"/>
  <c r="X1" i="11"/>
  <c r="AC10" i="3"/>
  <c r="X4" i="2" s="1"/>
  <c r="AC48" i="3"/>
  <c r="X7" i="12" s="1"/>
  <c r="AC91" i="3"/>
  <c r="X8" i="18" s="1"/>
  <c r="AC39" i="3"/>
  <c r="X5" i="11" s="1"/>
  <c r="AC59" i="3"/>
  <c r="X4" i="14" s="1"/>
  <c r="AC72" i="3"/>
  <c r="X3" i="16" s="1"/>
  <c r="AC37" i="3"/>
  <c r="X3" i="11" s="1"/>
  <c r="AC32" i="3"/>
  <c r="X5" i="10" s="1"/>
  <c r="AC71" i="3"/>
  <c r="X2" i="16" s="1"/>
  <c r="X1" i="18"/>
  <c r="AC68" i="3"/>
  <c r="X6" i="15" s="1"/>
  <c r="AC73" i="3"/>
  <c r="X4" i="16" s="1"/>
  <c r="AC61" i="3"/>
  <c r="X6" i="14" s="1"/>
  <c r="AC57" i="3"/>
  <c r="X2" i="14" s="1"/>
  <c r="X1" i="10"/>
  <c r="AC11" i="3"/>
  <c r="X5" i="2" s="1"/>
  <c r="AC35" i="3"/>
  <c r="X8" i="10" s="1"/>
  <c r="AC70" i="3"/>
  <c r="X8" i="15" s="1"/>
  <c r="AC84" i="3"/>
  <c r="X8" i="17" s="1"/>
  <c r="AC85" i="3"/>
  <c r="X2" i="18" s="1"/>
  <c r="AC54" i="3"/>
  <c r="X6" i="13" s="1"/>
  <c r="AC45" i="3"/>
  <c r="X4" i="12" s="1"/>
  <c r="AC38" i="3"/>
  <c r="X4" i="11" s="1"/>
  <c r="AC43" i="3"/>
  <c r="X2" i="12" s="1"/>
  <c r="AC52" i="3"/>
  <c r="X4" i="13" s="1"/>
  <c r="X1" i="16"/>
  <c r="AC47" i="3"/>
  <c r="X6" i="12" s="1"/>
  <c r="X1" i="14"/>
  <c r="AC25" i="3"/>
  <c r="X5" i="9" s="1"/>
  <c r="AC74" i="3"/>
  <c r="X5" i="16" s="1"/>
  <c r="X1" i="17"/>
  <c r="AC16" i="3"/>
  <c r="X3" i="8" s="1"/>
  <c r="AC12" i="3"/>
  <c r="X6" i="2" s="1"/>
  <c r="AC78" i="3"/>
  <c r="X2" i="17" s="1"/>
  <c r="AC21" i="3"/>
  <c r="X8" i="8" s="1"/>
  <c r="AC18" i="3"/>
  <c r="X5" i="8" s="1"/>
  <c r="AC82" i="3"/>
  <c r="X6" i="17" s="1"/>
  <c r="AC9" i="3"/>
  <c r="X3" i="2" s="1"/>
  <c r="AC20" i="3"/>
  <c r="X7" i="8" s="1"/>
  <c r="AC19" i="3"/>
  <c r="X6" i="8" s="1"/>
  <c r="AC53" i="3"/>
  <c r="X5" i="13" s="1"/>
  <c r="AC66" i="3"/>
  <c r="X4" i="15" s="1"/>
  <c r="AC67" i="3"/>
  <c r="X5" i="15" s="1"/>
  <c r="AC79" i="3"/>
  <c r="X3" i="17" s="1"/>
  <c r="AC23" i="3"/>
  <c r="X3" i="9" s="1"/>
  <c r="AC22" i="3"/>
  <c r="X2" i="9" s="1"/>
  <c r="AC26" i="3"/>
  <c r="X6" i="9" s="1"/>
  <c r="AC15" i="3"/>
  <c r="X2" i="8" s="1"/>
  <c r="AC8" i="3"/>
  <c r="X2" i="2" s="1"/>
  <c r="AC50" i="3"/>
  <c r="X2" i="13" s="1"/>
  <c r="AC30" i="3"/>
  <c r="X3" i="10" s="1"/>
  <c r="AC33" i="3"/>
  <c r="X6" i="10" s="1"/>
  <c r="AC29" i="3"/>
  <c r="X2" i="10" s="1"/>
  <c r="AD35" i="3" l="1"/>
  <c r="Y8" i="10" s="1"/>
  <c r="AD56" i="3"/>
  <c r="Y8" i="13" s="1"/>
  <c r="AD49" i="3"/>
  <c r="Y8" i="12" s="1"/>
  <c r="AD69" i="3"/>
  <c r="Y7" i="15" s="1"/>
  <c r="AD34" i="3"/>
  <c r="Y7" i="10" s="1"/>
  <c r="AD48" i="3"/>
  <c r="Y7" i="12" s="1"/>
  <c r="AD41" i="3"/>
  <c r="Y7" i="11" s="1"/>
  <c r="AD63" i="3"/>
  <c r="Y8" i="14" s="1"/>
  <c r="AD83" i="3"/>
  <c r="Y7" i="17" s="1"/>
  <c r="AD28" i="3"/>
  <c r="Y8" i="9" s="1"/>
  <c r="AD86" i="3"/>
  <c r="Y3" i="18" s="1"/>
  <c r="Y1" i="18"/>
  <c r="Y1" i="15"/>
  <c r="AD10" i="3"/>
  <c r="Y4" i="2" s="1"/>
  <c r="AD84" i="3"/>
  <c r="Y8" i="17" s="1"/>
  <c r="AD16" i="3"/>
  <c r="Y3" i="8" s="1"/>
  <c r="AD89" i="3"/>
  <c r="Y6" i="18" s="1"/>
  <c r="AD64" i="3"/>
  <c r="Y2" i="15" s="1"/>
  <c r="AD25" i="3"/>
  <c r="Y5" i="9" s="1"/>
  <c r="AD58" i="3"/>
  <c r="Y3" i="14" s="1"/>
  <c r="AD45" i="3"/>
  <c r="Y4" i="12" s="1"/>
  <c r="Y1" i="14"/>
  <c r="Y1" i="8"/>
  <c r="AD62" i="3"/>
  <c r="Y7" i="14" s="1"/>
  <c r="AD76" i="3"/>
  <c r="Y7" i="16" s="1"/>
  <c r="AD27" i="3"/>
  <c r="Y7" i="9" s="1"/>
  <c r="AD14" i="3"/>
  <c r="Y8" i="2" s="1"/>
  <c r="AD87" i="3"/>
  <c r="Y4" i="18" s="1"/>
  <c r="AD39" i="3"/>
  <c r="Y5" i="11" s="1"/>
  <c r="AD36" i="3"/>
  <c r="Y2" i="11" s="1"/>
  <c r="AD75" i="3"/>
  <c r="Y6" i="16" s="1"/>
  <c r="AD32" i="3"/>
  <c r="Y5" i="10" s="1"/>
  <c r="AD24" i="3"/>
  <c r="Y4" i="9" s="1"/>
  <c r="Y1" i="12"/>
  <c r="Y1" i="9"/>
  <c r="AD51" i="3"/>
  <c r="Y3" i="13" s="1"/>
  <c r="AD74" i="3"/>
  <c r="Y5" i="16" s="1"/>
  <c r="AD68" i="3"/>
  <c r="Y6" i="15" s="1"/>
  <c r="AD43" i="3"/>
  <c r="Y2" i="12" s="1"/>
  <c r="AD17" i="3"/>
  <c r="Y4" i="8" s="1"/>
  <c r="AD37" i="3"/>
  <c r="Y3" i="11" s="1"/>
  <c r="AD31" i="3"/>
  <c r="Y4" i="10" s="1"/>
  <c r="Y1" i="10"/>
  <c r="Y1" i="2"/>
  <c r="AD42" i="3"/>
  <c r="Y8" i="11" s="1"/>
  <c r="AD77" i="3"/>
  <c r="Y8" i="16" s="1"/>
  <c r="AD90" i="3"/>
  <c r="Y7" i="18" s="1"/>
  <c r="AD88" i="3"/>
  <c r="Y5" i="18" s="1"/>
  <c r="AD80" i="3"/>
  <c r="Y4" i="17" s="1"/>
  <c r="AD59" i="3"/>
  <c r="Y4" i="14" s="1"/>
  <c r="AD65" i="3"/>
  <c r="Y3" i="15" s="1"/>
  <c r="AD72" i="3"/>
  <c r="Y3" i="16" s="1"/>
  <c r="AD57" i="3"/>
  <c r="Y2" i="14" s="1"/>
  <c r="Y1" i="17"/>
  <c r="AD12" i="3"/>
  <c r="Y6" i="2" s="1"/>
  <c r="AD91" i="3"/>
  <c r="Y8" i="18" s="1"/>
  <c r="AD13" i="3"/>
  <c r="Y7" i="2" s="1"/>
  <c r="AD85" i="3"/>
  <c r="Y2" i="18" s="1"/>
  <c r="AD60" i="3"/>
  <c r="Y5" i="14" s="1"/>
  <c r="AD73" i="3"/>
  <c r="Y4" i="16" s="1"/>
  <c r="AD38" i="3"/>
  <c r="Y4" i="11" s="1"/>
  <c r="AD46" i="3"/>
  <c r="Y5" i="12" s="1"/>
  <c r="AD61" i="3"/>
  <c r="Y6" i="14" s="1"/>
  <c r="AD81" i="3"/>
  <c r="Y5" i="17" s="1"/>
  <c r="AE7" i="3"/>
  <c r="Y1" i="13"/>
  <c r="AD47" i="3"/>
  <c r="Y6" i="12" s="1"/>
  <c r="Y1" i="16"/>
  <c r="AD40" i="3"/>
  <c r="Y6" i="11" s="1"/>
  <c r="AD71" i="3"/>
  <c r="Y2" i="16" s="1"/>
  <c r="Y1" i="11"/>
  <c r="AD55" i="3"/>
  <c r="Y7" i="13" s="1"/>
  <c r="AD44" i="3"/>
  <c r="Y3" i="12" s="1"/>
  <c r="AD11" i="3"/>
  <c r="Y5" i="2" s="1"/>
  <c r="AD70" i="3"/>
  <c r="Y8" i="15" s="1"/>
  <c r="AD52" i="3"/>
  <c r="Y4" i="13" s="1"/>
  <c r="AD54" i="3"/>
  <c r="Y6" i="13" s="1"/>
  <c r="AD20" i="3"/>
  <c r="Y7" i="8" s="1"/>
  <c r="AD19" i="3"/>
  <c r="Y6" i="8" s="1"/>
  <c r="AD78" i="3"/>
  <c r="Y2" i="17" s="1"/>
  <c r="AD9" i="3"/>
  <c r="Y3" i="2" s="1"/>
  <c r="AD21" i="3"/>
  <c r="Y8" i="8" s="1"/>
  <c r="AD82" i="3"/>
  <c r="Y6" i="17" s="1"/>
  <c r="AD53" i="3"/>
  <c r="Y5" i="13" s="1"/>
  <c r="AD18" i="3"/>
  <c r="Y5" i="8" s="1"/>
  <c r="AD67" i="3"/>
  <c r="Y5" i="15" s="1"/>
  <c r="AD79" i="3"/>
  <c r="Y3" i="17" s="1"/>
  <c r="AD23" i="3"/>
  <c r="Y3" i="9" s="1"/>
  <c r="AD66" i="3"/>
  <c r="Y4" i="15" s="1"/>
  <c r="AD15" i="3"/>
  <c r="Y2" i="8" s="1"/>
  <c r="AD33" i="3"/>
  <c r="Y6" i="10" s="1"/>
  <c r="AD8" i="3"/>
  <c r="Y2" i="2" s="1"/>
  <c r="AD26" i="3"/>
  <c r="Y6" i="9" s="1"/>
  <c r="AD30" i="3"/>
  <c r="Y3" i="10" s="1"/>
  <c r="AD22" i="3"/>
  <c r="Y2" i="9" s="1"/>
  <c r="AD50" i="3"/>
  <c r="Y2" i="13" s="1"/>
  <c r="AD29" i="3"/>
  <c r="Y2" i="10" s="1"/>
  <c r="AE70" i="3" l="1"/>
  <c r="Z8" i="15" s="1"/>
  <c r="AE90" i="3"/>
  <c r="Z7" i="18" s="1"/>
  <c r="AE28" i="3"/>
  <c r="Z8" i="9" s="1"/>
  <c r="AE14" i="3"/>
  <c r="Z8" i="2" s="1"/>
  <c r="AE51" i="3"/>
  <c r="Z3" i="13" s="1"/>
  <c r="AE88" i="3"/>
  <c r="Z5" i="18" s="1"/>
  <c r="AE54" i="3"/>
  <c r="Z6" i="13" s="1"/>
  <c r="AE64" i="3"/>
  <c r="Z2" i="15" s="1"/>
  <c r="AE73" i="3"/>
  <c r="Z4" i="16" s="1"/>
  <c r="AE38" i="3"/>
  <c r="Z4" i="11" s="1"/>
  <c r="AE42" i="3"/>
  <c r="Z8" i="11" s="1"/>
  <c r="AE49" i="3"/>
  <c r="Z8" i="12" s="1"/>
  <c r="AE84" i="3"/>
  <c r="Z8" i="17" s="1"/>
  <c r="AE40" i="3"/>
  <c r="Z6" i="11" s="1"/>
  <c r="AE39" i="3"/>
  <c r="Z5" i="11" s="1"/>
  <c r="AE45" i="3"/>
  <c r="Z4" i="12" s="1"/>
  <c r="AE58" i="3"/>
  <c r="Z3" i="14" s="1"/>
  <c r="Z1" i="14"/>
  <c r="Z1" i="8"/>
  <c r="AE34" i="3"/>
  <c r="Z7" i="10" s="1"/>
  <c r="AE48" i="3"/>
  <c r="Z7" i="12" s="1"/>
  <c r="AE62" i="3"/>
  <c r="Z7" i="14" s="1"/>
  <c r="AE91" i="3"/>
  <c r="Z8" i="18" s="1"/>
  <c r="AE87" i="3"/>
  <c r="Z4" i="18" s="1"/>
  <c r="AE80" i="3"/>
  <c r="Z4" i="17" s="1"/>
  <c r="AE71" i="3"/>
  <c r="Z2" i="16" s="1"/>
  <c r="AE72" i="3"/>
  <c r="Z3" i="16" s="1"/>
  <c r="AE61" i="3"/>
  <c r="Z6" i="14" s="1"/>
  <c r="AE31" i="3"/>
  <c r="Z4" i="10" s="1"/>
  <c r="Z1" i="12"/>
  <c r="Z1" i="2"/>
  <c r="AE35" i="3"/>
  <c r="Z8" i="10" s="1"/>
  <c r="AE63" i="3"/>
  <c r="Z8" i="14" s="1"/>
  <c r="AE86" i="3"/>
  <c r="Z3" i="18" s="1"/>
  <c r="AE59" i="3"/>
  <c r="Z4" i="14" s="1"/>
  <c r="AE53" i="3"/>
  <c r="Z5" i="13" s="1"/>
  <c r="AE36" i="3"/>
  <c r="Z2" i="11" s="1"/>
  <c r="AE75" i="3"/>
  <c r="Z6" i="16" s="1"/>
  <c r="Z1" i="10"/>
  <c r="Z1" i="15"/>
  <c r="AE11" i="3"/>
  <c r="Z5" i="2" s="1"/>
  <c r="AE56" i="3"/>
  <c r="Z8" i="13" s="1"/>
  <c r="AE83" i="3"/>
  <c r="Z7" i="17" s="1"/>
  <c r="AE13" i="3"/>
  <c r="Z7" i="2" s="1"/>
  <c r="AE85" i="3"/>
  <c r="Z2" i="18" s="1"/>
  <c r="AE74" i="3"/>
  <c r="Z5" i="16" s="1"/>
  <c r="AE57" i="3"/>
  <c r="Z2" i="14" s="1"/>
  <c r="AE65" i="3"/>
  <c r="Z3" i="15" s="1"/>
  <c r="AE32" i="3"/>
  <c r="Z5" i="10" s="1"/>
  <c r="AE46" i="3"/>
  <c r="Z5" i="12" s="1"/>
  <c r="AE24" i="3"/>
  <c r="Z4" i="9" s="1"/>
  <c r="AF7" i="3"/>
  <c r="Z1" i="11"/>
  <c r="Z1" i="13"/>
  <c r="AE55" i="3"/>
  <c r="Z7" i="13" s="1"/>
  <c r="AE69" i="3"/>
  <c r="Z7" i="15" s="1"/>
  <c r="AE27" i="3"/>
  <c r="Z7" i="9" s="1"/>
  <c r="AE89" i="3"/>
  <c r="Z6" i="18" s="1"/>
  <c r="AE44" i="3"/>
  <c r="Z3" i="12" s="1"/>
  <c r="AE25" i="3"/>
  <c r="Z5" i="9" s="1"/>
  <c r="AE43" i="3"/>
  <c r="Z2" i="12" s="1"/>
  <c r="Z1" i="18"/>
  <c r="Z1" i="9"/>
  <c r="AE10" i="3"/>
  <c r="Z4" i="2" s="1"/>
  <c r="AE77" i="3"/>
  <c r="Z8" i="16" s="1"/>
  <c r="AE60" i="3"/>
  <c r="Z5" i="14" s="1"/>
  <c r="AE47" i="3"/>
  <c r="Z6" i="12" s="1"/>
  <c r="Z1" i="17"/>
  <c r="AE76" i="3"/>
  <c r="Z7" i="16" s="1"/>
  <c r="AE37" i="3"/>
  <c r="Z3" i="11" s="1"/>
  <c r="AE68" i="3"/>
  <c r="Z6" i="15" s="1"/>
  <c r="AE81" i="3"/>
  <c r="Z5" i="17" s="1"/>
  <c r="AE16" i="3"/>
  <c r="Z3" i="8" s="1"/>
  <c r="AE52" i="3"/>
  <c r="Z4" i="13" s="1"/>
  <c r="AE17" i="3"/>
  <c r="Z4" i="8" s="1"/>
  <c r="AE41" i="3"/>
  <c r="Z7" i="11" s="1"/>
  <c r="Z1" i="16"/>
  <c r="AE9" i="3"/>
  <c r="Z3" i="2" s="1"/>
  <c r="AE20" i="3"/>
  <c r="Z7" i="8" s="1"/>
  <c r="AE82" i="3"/>
  <c r="Z6" i="17" s="1"/>
  <c r="AE12" i="3"/>
  <c r="Z6" i="2" s="1"/>
  <c r="AE78" i="3"/>
  <c r="Z2" i="17" s="1"/>
  <c r="AE19" i="3"/>
  <c r="Z6" i="8" s="1"/>
  <c r="AE21" i="3"/>
  <c r="Z8" i="8" s="1"/>
  <c r="AE18" i="3"/>
  <c r="Z5" i="8" s="1"/>
  <c r="AE79" i="3"/>
  <c r="Z3" i="17" s="1"/>
  <c r="AE66" i="3"/>
  <c r="Z4" i="15" s="1"/>
  <c r="AE67" i="3"/>
  <c r="Z5" i="15" s="1"/>
  <c r="AE23" i="3"/>
  <c r="Z3" i="9" s="1"/>
  <c r="AE8" i="3"/>
  <c r="Z2" i="2" s="1"/>
  <c r="AE26" i="3"/>
  <c r="Z6" i="9" s="1"/>
  <c r="AE30" i="3"/>
  <c r="Z3" i="10" s="1"/>
  <c r="AE50" i="3"/>
  <c r="Z2" i="13" s="1"/>
  <c r="AE22" i="3"/>
  <c r="Z2" i="9" s="1"/>
  <c r="AE33" i="3"/>
  <c r="Z6" i="10" s="1"/>
  <c r="AE15" i="3"/>
  <c r="Z2" i="8" s="1"/>
  <c r="AE29" i="3"/>
  <c r="Z2" i="10" s="1"/>
  <c r="AF84" i="3" l="1"/>
  <c r="AA8" i="17" s="1"/>
  <c r="AF51" i="3"/>
  <c r="AA3" i="13" s="1"/>
  <c r="AA1" i="15"/>
  <c r="AA1" i="14"/>
  <c r="AF35" i="3"/>
  <c r="AA8" i="10" s="1"/>
  <c r="AF55" i="3"/>
  <c r="AA7" i="13" s="1"/>
  <c r="AF56" i="3"/>
  <c r="AA8" i="13" s="1"/>
  <c r="AF63" i="3"/>
  <c r="AA8" i="14" s="1"/>
  <c r="AF62" i="3"/>
  <c r="AA7" i="14" s="1"/>
  <c r="AF90" i="3"/>
  <c r="AA7" i="18" s="1"/>
  <c r="AF13" i="3"/>
  <c r="AA7" i="2" s="1"/>
  <c r="AF85" i="3"/>
  <c r="AA2" i="18" s="1"/>
  <c r="AF39" i="3"/>
  <c r="AA5" i="11" s="1"/>
  <c r="AF64" i="3"/>
  <c r="AA2" i="15" s="1"/>
  <c r="AF59" i="3"/>
  <c r="AA4" i="14" s="1"/>
  <c r="AF75" i="3"/>
  <c r="AA6" i="16" s="1"/>
  <c r="AF52" i="3"/>
  <c r="AA4" i="13" s="1"/>
  <c r="AF54" i="3"/>
  <c r="AA6" i="13" s="1"/>
  <c r="AF58" i="3"/>
  <c r="AA3" i="14" s="1"/>
  <c r="AF61" i="3"/>
  <c r="AA6" i="14" s="1"/>
  <c r="AF38" i="3"/>
  <c r="AA4" i="11" s="1"/>
  <c r="AF24" i="3"/>
  <c r="AA4" i="9" s="1"/>
  <c r="AA1" i="13"/>
  <c r="AA1" i="12"/>
  <c r="AF89" i="3"/>
  <c r="AA6" i="18" s="1"/>
  <c r="AA1" i="11"/>
  <c r="AA1" i="10"/>
  <c r="AF11" i="3"/>
  <c r="AA5" i="2" s="1"/>
  <c r="AF41" i="3"/>
  <c r="AA7" i="11" s="1"/>
  <c r="AF42" i="3"/>
  <c r="AA8" i="11" s="1"/>
  <c r="AF70" i="3"/>
  <c r="AA8" i="15" s="1"/>
  <c r="AF69" i="3"/>
  <c r="AA7" i="15" s="1"/>
  <c r="AF83" i="3"/>
  <c r="AA7" i="17" s="1"/>
  <c r="AF27" i="3"/>
  <c r="AA7" i="9" s="1"/>
  <c r="AF16" i="3"/>
  <c r="AA3" i="8" s="1"/>
  <c r="AF87" i="3"/>
  <c r="AA4" i="18" s="1"/>
  <c r="AF88" i="3"/>
  <c r="AA5" i="18" s="1"/>
  <c r="AF44" i="3"/>
  <c r="AA3" i="12" s="1"/>
  <c r="AF73" i="3"/>
  <c r="AA4" i="16" s="1"/>
  <c r="AF74" i="3"/>
  <c r="AA5" i="16" s="1"/>
  <c r="AF45" i="3"/>
  <c r="AA4" i="12" s="1"/>
  <c r="AF71" i="3"/>
  <c r="AA2" i="16" s="1"/>
  <c r="AF43" i="3"/>
  <c r="AA2" i="12" s="1"/>
  <c r="AF36" i="3"/>
  <c r="AA2" i="11" s="1"/>
  <c r="AF46" i="3"/>
  <c r="AA5" i="12" s="1"/>
  <c r="AF32" i="3"/>
  <c r="AA5" i="10" s="1"/>
  <c r="AF17" i="3"/>
  <c r="AA4" i="8" s="1"/>
  <c r="AF81" i="3"/>
  <c r="AA5" i="17" s="1"/>
  <c r="AA1" i="9"/>
  <c r="AA1" i="2"/>
  <c r="AF91" i="3"/>
  <c r="AA8" i="18" s="1"/>
  <c r="AF14" i="3"/>
  <c r="AA8" i="2" s="1"/>
  <c r="AG7" i="3"/>
  <c r="AA1" i="18"/>
  <c r="AA1" i="8"/>
  <c r="AF77" i="3"/>
  <c r="AA8" i="16" s="1"/>
  <c r="AF60" i="3"/>
  <c r="AA5" i="14" s="1"/>
  <c r="AF65" i="3"/>
  <c r="AA3" i="15" s="1"/>
  <c r="AA1" i="17"/>
  <c r="AF68" i="3"/>
  <c r="AA6" i="15" s="1"/>
  <c r="AF37" i="3"/>
  <c r="AA3" i="11" s="1"/>
  <c r="AA1" i="16"/>
  <c r="AF34" i="3"/>
  <c r="AA7" i="10" s="1"/>
  <c r="AF28" i="3"/>
  <c r="AA8" i="9" s="1"/>
  <c r="AF80" i="3"/>
  <c r="AA4" i="17" s="1"/>
  <c r="AF47" i="3"/>
  <c r="AA6" i="12" s="1"/>
  <c r="AF10" i="3"/>
  <c r="AA4" i="2" s="1"/>
  <c r="AF49" i="3"/>
  <c r="AA8" i="12" s="1"/>
  <c r="AF72" i="3"/>
  <c r="AA3" i="16" s="1"/>
  <c r="AF31" i="3"/>
  <c r="AA4" i="10" s="1"/>
  <c r="AF48" i="3"/>
  <c r="AA7" i="12" s="1"/>
  <c r="AF40" i="3"/>
  <c r="AA6" i="11" s="1"/>
  <c r="AF57" i="3"/>
  <c r="AA2" i="14" s="1"/>
  <c r="AF25" i="3"/>
  <c r="AA5" i="9" s="1"/>
  <c r="AF76" i="3"/>
  <c r="AA7" i="16" s="1"/>
  <c r="AF86" i="3"/>
  <c r="AA3" i="18" s="1"/>
  <c r="AF19" i="3"/>
  <c r="AA6" i="8" s="1"/>
  <c r="AF12" i="3"/>
  <c r="AA6" i="2" s="1"/>
  <c r="AF18" i="3"/>
  <c r="AA5" i="8" s="1"/>
  <c r="AF53" i="3"/>
  <c r="AA5" i="13" s="1"/>
  <c r="AF78" i="3"/>
  <c r="AA2" i="17" s="1"/>
  <c r="AF20" i="3"/>
  <c r="AA7" i="8" s="1"/>
  <c r="AF9" i="3"/>
  <c r="AA3" i="2" s="1"/>
  <c r="AF21" i="3"/>
  <c r="AA8" i="8" s="1"/>
  <c r="AF82" i="3"/>
  <c r="AA6" i="17" s="1"/>
  <c r="AF66" i="3"/>
  <c r="AA4" i="15" s="1"/>
  <c r="AF79" i="3"/>
  <c r="AA3" i="17" s="1"/>
  <c r="AF23" i="3"/>
  <c r="AA3" i="9" s="1"/>
  <c r="AF67" i="3"/>
  <c r="AA5" i="15" s="1"/>
  <c r="AF15" i="3"/>
  <c r="AA2" i="8" s="1"/>
  <c r="AF26" i="3"/>
  <c r="AA6" i="9" s="1"/>
  <c r="AF30" i="3"/>
  <c r="AA3" i="10" s="1"/>
  <c r="AF8" i="3"/>
  <c r="AA2" i="2" s="1"/>
  <c r="AF22" i="3"/>
  <c r="AA2" i="9" s="1"/>
  <c r="AF29" i="3"/>
  <c r="AA2" i="10" s="1"/>
  <c r="AF33" i="3"/>
  <c r="AA6" i="10" s="1"/>
  <c r="AF50" i="3"/>
  <c r="AA2" i="13" s="1"/>
  <c r="AG34" i="3" l="1"/>
  <c r="AB7" i="10" s="1"/>
  <c r="AG41" i="3"/>
  <c r="AB7" i="11" s="1"/>
  <c r="AG42" i="3"/>
  <c r="AB8" i="11" s="1"/>
  <c r="AG70" i="3"/>
  <c r="AB8" i="15" s="1"/>
  <c r="AG69" i="3"/>
  <c r="AB7" i="15" s="1"/>
  <c r="AG91" i="3"/>
  <c r="AB8" i="18" s="1"/>
  <c r="AG28" i="3"/>
  <c r="AB8" i="9" s="1"/>
  <c r="AG14" i="3"/>
  <c r="AB8" i="2" s="1"/>
  <c r="AG87" i="3"/>
  <c r="AB4" i="18" s="1"/>
  <c r="AG85" i="3"/>
  <c r="AB2" i="18" s="1"/>
  <c r="AB1" i="13"/>
  <c r="AB1" i="2"/>
  <c r="AG73" i="3"/>
  <c r="AB4" i="16" s="1"/>
  <c r="AG39" i="3"/>
  <c r="AB5" i="11" s="1"/>
  <c r="AG64" i="3"/>
  <c r="AB2" i="15" s="1"/>
  <c r="AG59" i="3"/>
  <c r="AB4" i="14" s="1"/>
  <c r="AG38" i="3"/>
  <c r="AB4" i="11" s="1"/>
  <c r="AG57" i="3"/>
  <c r="AB2" i="14" s="1"/>
  <c r="AG25" i="3"/>
  <c r="AB5" i="9" s="1"/>
  <c r="AG36" i="3"/>
  <c r="AB2" i="11" s="1"/>
  <c r="AG58" i="3"/>
  <c r="AB3" i="14" s="1"/>
  <c r="AG17" i="3"/>
  <c r="AB4" i="8" s="1"/>
  <c r="AG24" i="3"/>
  <c r="AB4" i="9" s="1"/>
  <c r="AB1" i="11"/>
  <c r="AB1" i="8"/>
  <c r="AG35" i="3"/>
  <c r="AB8" i="10" s="1"/>
  <c r="AG49" i="3"/>
  <c r="AB8" i="12" s="1"/>
  <c r="AG48" i="3"/>
  <c r="AB7" i="12" s="1"/>
  <c r="AG76" i="3"/>
  <c r="AB7" i="16" s="1"/>
  <c r="AG77" i="3"/>
  <c r="AB8" i="16" s="1"/>
  <c r="AG83" i="3"/>
  <c r="AB7" i="17" s="1"/>
  <c r="AG84" i="3"/>
  <c r="AB8" i="17" s="1"/>
  <c r="AG51" i="3"/>
  <c r="AB3" i="13" s="1"/>
  <c r="AG88" i="3"/>
  <c r="AB5" i="18" s="1"/>
  <c r="AG81" i="3"/>
  <c r="AB5" i="17" s="1"/>
  <c r="AB1" i="9"/>
  <c r="AB1" i="16"/>
  <c r="AG40" i="3"/>
  <c r="AB6" i="11" s="1"/>
  <c r="AG68" i="3"/>
  <c r="AB6" i="15" s="1"/>
  <c r="AG74" i="3"/>
  <c r="AB5" i="16" s="1"/>
  <c r="AG54" i="3"/>
  <c r="AB6" i="13" s="1"/>
  <c r="AG72" i="3"/>
  <c r="AB3" i="16" s="1"/>
  <c r="AG32" i="3"/>
  <c r="AB5" i="10" s="1"/>
  <c r="AG46" i="3"/>
  <c r="AB5" i="12" s="1"/>
  <c r="AG65" i="3"/>
  <c r="AB3" i="15" s="1"/>
  <c r="AG37" i="3"/>
  <c r="AB3" i="11" s="1"/>
  <c r="AG75" i="3"/>
  <c r="AB6" i="16" s="1"/>
  <c r="AG82" i="3"/>
  <c r="AB6" i="17" s="1"/>
  <c r="AH7" i="3"/>
  <c r="AB1" i="12"/>
  <c r="AB1" i="14"/>
  <c r="AG11" i="3"/>
  <c r="AB5" i="2" s="1"/>
  <c r="AG56" i="3"/>
  <c r="AB8" i="13" s="1"/>
  <c r="AG55" i="3"/>
  <c r="AB7" i="13" s="1"/>
  <c r="AG62" i="3"/>
  <c r="AB7" i="14" s="1"/>
  <c r="AG63" i="3"/>
  <c r="AB8" i="14" s="1"/>
  <c r="AG90" i="3"/>
  <c r="AB7" i="18" s="1"/>
  <c r="AG27" i="3"/>
  <c r="AB7" i="9" s="1"/>
  <c r="AG13" i="3"/>
  <c r="AB7" i="2" s="1"/>
  <c r="AG89" i="3"/>
  <c r="AB6" i="18" s="1"/>
  <c r="AG86" i="3"/>
  <c r="AB3" i="18" s="1"/>
  <c r="AB1" i="17"/>
  <c r="AB1" i="18"/>
  <c r="AG10" i="3"/>
  <c r="AB4" i="2" s="1"/>
  <c r="AG47" i="3"/>
  <c r="AB6" i="12" s="1"/>
  <c r="AG60" i="3"/>
  <c r="AB5" i="14" s="1"/>
  <c r="AG52" i="3"/>
  <c r="AB4" i="13" s="1"/>
  <c r="AB1" i="15"/>
  <c r="AG44" i="3"/>
  <c r="AB3" i="12" s="1"/>
  <c r="AG43" i="3"/>
  <c r="AB2" i="12" s="1"/>
  <c r="AB1" i="10"/>
  <c r="AG80" i="3"/>
  <c r="AB4" i="17" s="1"/>
  <c r="AG61" i="3"/>
  <c r="AB6" i="14" s="1"/>
  <c r="AG45" i="3"/>
  <c r="AB4" i="12" s="1"/>
  <c r="AG31" i="3"/>
  <c r="AB4" i="10" s="1"/>
  <c r="AG12" i="3"/>
  <c r="AB6" i="2" s="1"/>
  <c r="AG71" i="3"/>
  <c r="AB2" i="16" s="1"/>
  <c r="AG9" i="3"/>
  <c r="AB3" i="2" s="1"/>
  <c r="AG16" i="3"/>
  <c r="AB3" i="8" s="1"/>
  <c r="AG20" i="3"/>
  <c r="AB7" i="8" s="1"/>
  <c r="AG21" i="3"/>
  <c r="AB8" i="8" s="1"/>
  <c r="AG53" i="3"/>
  <c r="AB5" i="13" s="1"/>
  <c r="AG78" i="3"/>
  <c r="AB2" i="17" s="1"/>
  <c r="AG19" i="3"/>
  <c r="AB6" i="8" s="1"/>
  <c r="AG18" i="3"/>
  <c r="AB5" i="8" s="1"/>
  <c r="AG23" i="3"/>
  <c r="AB3" i="9" s="1"/>
  <c r="AG79" i="3"/>
  <c r="AB3" i="17" s="1"/>
  <c r="AG67" i="3"/>
  <c r="AB5" i="15" s="1"/>
  <c r="AG66" i="3"/>
  <c r="AB4" i="15" s="1"/>
  <c r="AG22" i="3"/>
  <c r="AB2" i="9" s="1"/>
  <c r="AG33" i="3"/>
  <c r="AB6" i="10" s="1"/>
  <c r="AG30" i="3"/>
  <c r="AB3" i="10" s="1"/>
  <c r="AG50" i="3"/>
  <c r="AB2" i="13" s="1"/>
  <c r="AG15" i="3"/>
  <c r="AB2" i="8" s="1"/>
  <c r="AG8" i="3"/>
  <c r="AB2" i="2" s="1"/>
  <c r="AG26" i="3"/>
  <c r="AB6" i="9" s="1"/>
  <c r="AG29" i="3"/>
  <c r="AB2" i="10" s="1"/>
  <c r="AH42" i="3" l="1"/>
  <c r="AC8" i="11" s="1"/>
  <c r="AH62" i="3"/>
  <c r="AC7" i="14" s="1"/>
  <c r="AH55" i="3"/>
  <c r="AC7" i="13" s="1"/>
  <c r="AH77" i="3"/>
  <c r="AC8" i="16" s="1"/>
  <c r="AH14" i="3"/>
  <c r="AC8" i="2" s="1"/>
  <c r="AH81" i="3"/>
  <c r="AC5" i="17" s="1"/>
  <c r="AC1" i="10"/>
  <c r="AC1" i="9"/>
  <c r="AH90" i="3"/>
  <c r="AC7" i="18" s="1"/>
  <c r="AH84" i="3"/>
  <c r="AC8" i="17" s="1"/>
  <c r="AH86" i="3"/>
  <c r="AC3" i="18" s="1"/>
  <c r="AH34" i="3"/>
  <c r="AC7" i="10" s="1"/>
  <c r="AH48" i="3"/>
  <c r="AC7" i="12" s="1"/>
  <c r="AH41" i="3"/>
  <c r="AC7" i="11" s="1"/>
  <c r="AH63" i="3"/>
  <c r="AC8" i="14" s="1"/>
  <c r="AH83" i="3"/>
  <c r="AC7" i="17" s="1"/>
  <c r="AH27" i="3"/>
  <c r="AC7" i="9" s="1"/>
  <c r="AH51" i="3"/>
  <c r="AC3" i="13" s="1"/>
  <c r="AH24" i="3"/>
  <c r="AC4" i="9" s="1"/>
  <c r="AC1" i="18"/>
  <c r="AC1" i="15"/>
  <c r="AH10" i="3"/>
  <c r="AC4" i="2" s="1"/>
  <c r="AH70" i="3"/>
  <c r="AC8" i="15" s="1"/>
  <c r="AH91" i="3"/>
  <c r="AC8" i="18" s="1"/>
  <c r="AH89" i="3"/>
  <c r="AC6" i="18" s="1"/>
  <c r="AH88" i="3"/>
  <c r="AC5" i="18" s="1"/>
  <c r="AH44" i="3"/>
  <c r="AC3" i="12" s="1"/>
  <c r="AH80" i="3"/>
  <c r="AC4" i="17" s="1"/>
  <c r="AH64" i="3"/>
  <c r="AC2" i="15" s="1"/>
  <c r="AH17" i="3"/>
  <c r="AC4" i="8" s="1"/>
  <c r="AH47" i="3"/>
  <c r="AC6" i="12" s="1"/>
  <c r="AH25" i="3"/>
  <c r="AC5" i="9" s="1"/>
  <c r="AH58" i="3"/>
  <c r="AC3" i="14" s="1"/>
  <c r="AH32" i="3"/>
  <c r="AC5" i="10" s="1"/>
  <c r="AH61" i="3"/>
  <c r="AC6" i="14" s="1"/>
  <c r="AC1" i="16"/>
  <c r="AC1" i="13"/>
  <c r="AH35" i="3"/>
  <c r="AC8" i="10" s="1"/>
  <c r="AH56" i="3"/>
  <c r="AC8" i="13" s="1"/>
  <c r="AH49" i="3"/>
  <c r="AC8" i="12" s="1"/>
  <c r="AH69" i="3"/>
  <c r="AC7" i="15" s="1"/>
  <c r="AH13" i="3"/>
  <c r="AC7" i="2" s="1"/>
  <c r="AH31" i="3"/>
  <c r="AC4" i="10" s="1"/>
  <c r="AC1" i="14"/>
  <c r="AC1" i="11"/>
  <c r="AH87" i="3"/>
  <c r="AC4" i="18" s="1"/>
  <c r="AH39" i="3"/>
  <c r="AC5" i="11" s="1"/>
  <c r="AH36" i="3"/>
  <c r="AC2" i="11" s="1"/>
  <c r="AH71" i="3"/>
  <c r="AC2" i="16" s="1"/>
  <c r="AC1" i="17"/>
  <c r="AH85" i="3"/>
  <c r="AC2" i="18" s="1"/>
  <c r="AH73" i="3"/>
  <c r="AC4" i="16" s="1"/>
  <c r="AH43" i="3"/>
  <c r="AC2" i="12" s="1"/>
  <c r="AH72" i="3"/>
  <c r="AC3" i="16" s="1"/>
  <c r="AC1" i="8"/>
  <c r="AH40" i="3"/>
  <c r="AC6" i="11" s="1"/>
  <c r="AH68" i="3"/>
  <c r="AC6" i="15" s="1"/>
  <c r="AH38" i="3"/>
  <c r="AC4" i="11" s="1"/>
  <c r="AH37" i="3"/>
  <c r="AC3" i="11" s="1"/>
  <c r="AC1" i="2"/>
  <c r="AH76" i="3"/>
  <c r="AC7" i="16" s="1"/>
  <c r="AH59" i="3"/>
  <c r="AC4" i="14" s="1"/>
  <c r="AH54" i="3"/>
  <c r="AC6" i="13" s="1"/>
  <c r="AH75" i="3"/>
  <c r="AC6" i="16" s="1"/>
  <c r="AH52" i="3"/>
  <c r="AC4" i="13" s="1"/>
  <c r="AH11" i="3"/>
  <c r="AC5" i="2" s="1"/>
  <c r="AH28" i="3"/>
  <c r="AC8" i="9" s="1"/>
  <c r="AH60" i="3"/>
  <c r="AC5" i="14" s="1"/>
  <c r="AH45" i="3"/>
  <c r="AC4" i="12" s="1"/>
  <c r="AH65" i="3"/>
  <c r="AC3" i="15" s="1"/>
  <c r="AH82" i="3"/>
  <c r="AC6" i="17" s="1"/>
  <c r="AI7" i="3"/>
  <c r="AC1" i="12"/>
  <c r="AH74" i="3"/>
  <c r="AC5" i="16" s="1"/>
  <c r="AH57" i="3"/>
  <c r="AC2" i="14" s="1"/>
  <c r="AH46" i="3"/>
  <c r="AC5" i="12" s="1"/>
  <c r="AH16" i="3"/>
  <c r="AC3" i="8" s="1"/>
  <c r="AH53" i="3"/>
  <c r="AC5" i="13" s="1"/>
  <c r="AH78" i="3"/>
  <c r="AC2" i="17" s="1"/>
  <c r="AH19" i="3"/>
  <c r="AC6" i="8" s="1"/>
  <c r="AH9" i="3"/>
  <c r="AC3" i="2" s="1"/>
  <c r="AH21" i="3"/>
  <c r="AC8" i="8" s="1"/>
  <c r="AH18" i="3"/>
  <c r="AC5" i="8" s="1"/>
  <c r="AH20" i="3"/>
  <c r="AC7" i="8" s="1"/>
  <c r="AH12" i="3"/>
  <c r="AC6" i="2" s="1"/>
  <c r="AH67" i="3"/>
  <c r="AC5" i="15" s="1"/>
  <c r="AH23" i="3"/>
  <c r="AC3" i="9" s="1"/>
  <c r="AH79" i="3"/>
  <c r="AC3" i="17" s="1"/>
  <c r="AH66" i="3"/>
  <c r="AC4" i="15" s="1"/>
  <c r="AH8" i="3"/>
  <c r="AC2" i="2" s="1"/>
  <c r="AH50" i="3"/>
  <c r="AC2" i="13" s="1"/>
  <c r="AH33" i="3"/>
  <c r="AC6" i="10" s="1"/>
  <c r="AH30" i="3"/>
  <c r="AC3" i="10" s="1"/>
  <c r="AH15" i="3"/>
  <c r="AC2" i="8" s="1"/>
  <c r="AH29" i="3"/>
  <c r="AC2" i="10" s="1"/>
  <c r="AH26" i="3"/>
  <c r="AC6" i="9" s="1"/>
  <c r="AH22" i="3"/>
  <c r="AC2" i="9" s="1"/>
  <c r="AI55" i="3" l="1"/>
  <c r="AD7" i="13" s="1"/>
  <c r="AI56" i="3"/>
  <c r="AD8" i="13" s="1"/>
  <c r="AI62" i="3"/>
  <c r="AD7" i="14" s="1"/>
  <c r="AI77" i="3"/>
  <c r="AD8" i="16" s="1"/>
  <c r="AI76" i="3"/>
  <c r="AD7" i="16" s="1"/>
  <c r="AI84" i="3"/>
  <c r="AD8" i="17" s="1"/>
  <c r="AI14" i="3"/>
  <c r="AD8" i="2" s="1"/>
  <c r="AI68" i="3"/>
  <c r="AD6" i="15" s="1"/>
  <c r="AI60" i="3"/>
  <c r="AD5" i="14" s="1"/>
  <c r="AI73" i="3"/>
  <c r="AD4" i="16" s="1"/>
  <c r="AI47" i="3"/>
  <c r="AD6" i="12" s="1"/>
  <c r="AI34" i="3"/>
  <c r="AD7" i="10" s="1"/>
  <c r="AI42" i="3"/>
  <c r="AD8" i="11" s="1"/>
  <c r="AI41" i="3"/>
  <c r="AD7" i="11" s="1"/>
  <c r="AI28" i="3"/>
  <c r="AD8" i="9" s="1"/>
  <c r="AI85" i="3"/>
  <c r="AD2" i="18" s="1"/>
  <c r="AI51" i="3"/>
  <c r="AD3" i="13" s="1"/>
  <c r="AI52" i="3"/>
  <c r="AD4" i="13" s="1"/>
  <c r="AI25" i="3"/>
  <c r="AD5" i="9" s="1"/>
  <c r="AI35" i="3"/>
  <c r="AD8" i="10" s="1"/>
  <c r="AI48" i="3"/>
  <c r="AD7" i="12" s="1"/>
  <c r="AI49" i="3"/>
  <c r="AD8" i="12" s="1"/>
  <c r="AI69" i="3"/>
  <c r="AD7" i="15" s="1"/>
  <c r="AI70" i="3"/>
  <c r="AD8" i="15" s="1"/>
  <c r="AI90" i="3"/>
  <c r="AD7" i="18" s="1"/>
  <c r="AI39" i="3"/>
  <c r="AD5" i="11" s="1"/>
  <c r="AI59" i="3"/>
  <c r="AD4" i="14" s="1"/>
  <c r="AI32" i="3"/>
  <c r="AD5" i="10" s="1"/>
  <c r="AI46" i="3"/>
  <c r="AD5" i="12" s="1"/>
  <c r="AI38" i="3"/>
  <c r="AD4" i="11" s="1"/>
  <c r="AI81" i="3"/>
  <c r="AD5" i="17" s="1"/>
  <c r="AD1" i="12"/>
  <c r="AD1" i="15"/>
  <c r="AI40" i="3"/>
  <c r="AD6" i="11" s="1"/>
  <c r="AI57" i="3"/>
  <c r="AD2" i="14" s="1"/>
  <c r="AI17" i="3"/>
  <c r="AD4" i="8" s="1"/>
  <c r="AI82" i="3"/>
  <c r="AD6" i="17" s="1"/>
  <c r="AD1" i="10"/>
  <c r="AD1" i="9"/>
  <c r="AI12" i="3"/>
  <c r="AD6" i="2" s="1"/>
  <c r="AI27" i="3"/>
  <c r="AD7" i="9" s="1"/>
  <c r="AI89" i="3"/>
  <c r="AD6" i="18" s="1"/>
  <c r="AI37" i="3"/>
  <c r="AD3" i="11" s="1"/>
  <c r="AI43" i="3"/>
  <c r="AD2" i="12" s="1"/>
  <c r="AI24" i="3"/>
  <c r="AD4" i="9" s="1"/>
  <c r="AI78" i="3"/>
  <c r="AD2" i="17" s="1"/>
  <c r="AD1" i="13"/>
  <c r="AI10" i="3"/>
  <c r="AD4" i="2" s="1"/>
  <c r="AI83" i="3"/>
  <c r="AD7" i="17" s="1"/>
  <c r="AI44" i="3"/>
  <c r="AD3" i="12" s="1"/>
  <c r="AI64" i="3"/>
  <c r="AD2" i="15" s="1"/>
  <c r="AI45" i="3"/>
  <c r="AD4" i="12" s="1"/>
  <c r="AI71" i="3"/>
  <c r="AD2" i="16" s="1"/>
  <c r="AJ7" i="3"/>
  <c r="AD1" i="2"/>
  <c r="AI13" i="3"/>
  <c r="AD7" i="2" s="1"/>
  <c r="AI87" i="3"/>
  <c r="AD4" i="18" s="1"/>
  <c r="AI61" i="3"/>
  <c r="AD6" i="14" s="1"/>
  <c r="AI58" i="3"/>
  <c r="AD3" i="14" s="1"/>
  <c r="AI31" i="3"/>
  <c r="AD4" i="10" s="1"/>
  <c r="AD1" i="18"/>
  <c r="AD1" i="11"/>
  <c r="AI88" i="3"/>
  <c r="AD5" i="18" s="1"/>
  <c r="AI36" i="3"/>
  <c r="AD2" i="11" s="1"/>
  <c r="AI54" i="3"/>
  <c r="AD6" i="13" s="1"/>
  <c r="AI75" i="3"/>
  <c r="AD6" i="16" s="1"/>
  <c r="AD1" i="16"/>
  <c r="AD1" i="8"/>
  <c r="AI80" i="3"/>
  <c r="AD4" i="17" s="1"/>
  <c r="AI72" i="3"/>
  <c r="AD3" i="16" s="1"/>
  <c r="AI63" i="3"/>
  <c r="AD8" i="14" s="1"/>
  <c r="AI53" i="3"/>
  <c r="AD5" i="13" s="1"/>
  <c r="AD1" i="14"/>
  <c r="AI91" i="3"/>
  <c r="AD8" i="18" s="1"/>
  <c r="AD1" i="17"/>
  <c r="AI86" i="3"/>
  <c r="AD3" i="18" s="1"/>
  <c r="AI65" i="3"/>
  <c r="AD3" i="15" s="1"/>
  <c r="AI11" i="3"/>
  <c r="AD5" i="2" s="1"/>
  <c r="AI74" i="3"/>
  <c r="AD5" i="16" s="1"/>
  <c r="AI20" i="3"/>
  <c r="AD7" i="8" s="1"/>
  <c r="AI16" i="3"/>
  <c r="AD3" i="8" s="1"/>
  <c r="AI9" i="3"/>
  <c r="AD3" i="2" s="1"/>
  <c r="AI21" i="3"/>
  <c r="AD8" i="8" s="1"/>
  <c r="AI19" i="3"/>
  <c r="AD6" i="8" s="1"/>
  <c r="AI18" i="3"/>
  <c r="AD5" i="8" s="1"/>
  <c r="AI66" i="3"/>
  <c r="AD4" i="15" s="1"/>
  <c r="AI23" i="3"/>
  <c r="AD3" i="9" s="1"/>
  <c r="AI67" i="3"/>
  <c r="AD5" i="15" s="1"/>
  <c r="AI79" i="3"/>
  <c r="AD3" i="17" s="1"/>
  <c r="AI29" i="3"/>
  <c r="AD2" i="10" s="1"/>
  <c r="AI15" i="3"/>
  <c r="AD2" i="8" s="1"/>
  <c r="AI22" i="3"/>
  <c r="AD2" i="9" s="1"/>
  <c r="AI26" i="3"/>
  <c r="AD6" i="9" s="1"/>
  <c r="AI50" i="3"/>
  <c r="AD2" i="13" s="1"/>
  <c r="AI8" i="3"/>
  <c r="AD2" i="2" s="1"/>
  <c r="AI30" i="3"/>
  <c r="AD3" i="10" s="1"/>
  <c r="AI33" i="3"/>
  <c r="AD6" i="10" s="1"/>
  <c r="AJ34" i="3" l="1"/>
  <c r="AE7" i="10" s="1"/>
  <c r="AJ49" i="3"/>
  <c r="AE8" i="12" s="1"/>
  <c r="AJ48" i="3"/>
  <c r="AE7" i="12" s="1"/>
  <c r="AJ41" i="3"/>
  <c r="AE7" i="11" s="1"/>
  <c r="AJ76" i="3"/>
  <c r="AE7" i="16" s="1"/>
  <c r="AJ14" i="3"/>
  <c r="AE8" i="2" s="1"/>
  <c r="AJ85" i="3"/>
  <c r="AE2" i="18" s="1"/>
  <c r="AJ40" i="3"/>
  <c r="AE6" i="11" s="1"/>
  <c r="AJ44" i="3"/>
  <c r="AE3" i="12" s="1"/>
  <c r="AJ39" i="3"/>
  <c r="AE5" i="11" s="1"/>
  <c r="AJ47" i="3"/>
  <c r="AE6" i="12" s="1"/>
  <c r="AJ72" i="3"/>
  <c r="AE3" i="16" s="1"/>
  <c r="AJ81" i="3"/>
  <c r="AE5" i="17" s="1"/>
  <c r="AE1" i="17"/>
  <c r="AE1" i="16"/>
  <c r="AJ10" i="3"/>
  <c r="AE4" i="2" s="1"/>
  <c r="AJ69" i="3"/>
  <c r="AE7" i="15" s="1"/>
  <c r="AJ91" i="3"/>
  <c r="AE8" i="18" s="1"/>
  <c r="AJ27" i="3"/>
  <c r="AE7" i="9" s="1"/>
  <c r="AJ71" i="3"/>
  <c r="AE2" i="16" s="1"/>
  <c r="AJ43" i="3"/>
  <c r="AE2" i="12" s="1"/>
  <c r="AJ36" i="3"/>
  <c r="AE2" i="11" s="1"/>
  <c r="AJ46" i="3"/>
  <c r="AE5" i="12" s="1"/>
  <c r="AJ82" i="3"/>
  <c r="AE6" i="17" s="1"/>
  <c r="AE1" i="15"/>
  <c r="AE1" i="14"/>
  <c r="AJ12" i="3"/>
  <c r="AE6" i="2" s="1"/>
  <c r="AJ56" i="3"/>
  <c r="AE8" i="13" s="1"/>
  <c r="AJ84" i="3"/>
  <c r="AE8" i="17" s="1"/>
  <c r="AJ88" i="3"/>
  <c r="AE5" i="18" s="1"/>
  <c r="AJ89" i="3"/>
  <c r="AE6" i="18" s="1"/>
  <c r="AJ74" i="3"/>
  <c r="AE5" i="16" s="1"/>
  <c r="AJ80" i="3"/>
  <c r="AE4" i="17" s="1"/>
  <c r="AJ73" i="3"/>
  <c r="AE4" i="16" s="1"/>
  <c r="AJ64" i="3"/>
  <c r="AE2" i="15" s="1"/>
  <c r="AJ38" i="3"/>
  <c r="AE4" i="11" s="1"/>
  <c r="AJ53" i="3"/>
  <c r="AE5" i="13" s="1"/>
  <c r="AE1" i="13"/>
  <c r="AE1" i="12"/>
  <c r="AJ55" i="3"/>
  <c r="AE7" i="13" s="1"/>
  <c r="AJ62" i="3"/>
  <c r="AE7" i="14" s="1"/>
  <c r="AJ77" i="3"/>
  <c r="AE8" i="16" s="1"/>
  <c r="AJ90" i="3"/>
  <c r="AE7" i="18" s="1"/>
  <c r="AJ13" i="3"/>
  <c r="AE7" i="2" s="1"/>
  <c r="AJ51" i="3"/>
  <c r="AE3" i="13" s="1"/>
  <c r="AJ17" i="3"/>
  <c r="AE4" i="8" s="1"/>
  <c r="AJ57" i="3"/>
  <c r="AE2" i="14" s="1"/>
  <c r="AJ25" i="3"/>
  <c r="AE5" i="9" s="1"/>
  <c r="AJ65" i="3"/>
  <c r="AE3" i="15" s="1"/>
  <c r="AJ37" i="3"/>
  <c r="AE3" i="11" s="1"/>
  <c r="AJ31" i="3"/>
  <c r="AE4" i="10" s="1"/>
  <c r="AE1" i="11"/>
  <c r="AE1" i="10"/>
  <c r="AJ35" i="3"/>
  <c r="AE8" i="10" s="1"/>
  <c r="AJ70" i="3"/>
  <c r="AE8" i="15" s="1"/>
  <c r="AJ87" i="3"/>
  <c r="AE4" i="18" s="1"/>
  <c r="AJ59" i="3"/>
  <c r="AE4" i="14" s="1"/>
  <c r="AJ60" i="3"/>
  <c r="AE5" i="14" s="1"/>
  <c r="AJ68" i="3"/>
  <c r="AE6" i="15" s="1"/>
  <c r="AJ32" i="3"/>
  <c r="AE5" i="10" s="1"/>
  <c r="AJ45" i="3"/>
  <c r="AE4" i="12" s="1"/>
  <c r="AE1" i="9"/>
  <c r="AE1" i="2"/>
  <c r="AJ11" i="3"/>
  <c r="AE5" i="2" s="1"/>
  <c r="AJ42" i="3"/>
  <c r="AE8" i="11" s="1"/>
  <c r="AJ86" i="3"/>
  <c r="AE3" i="18" s="1"/>
  <c r="AJ24" i="3"/>
  <c r="AE4" i="9" s="1"/>
  <c r="AJ75" i="3"/>
  <c r="AE6" i="16" s="1"/>
  <c r="AJ63" i="3"/>
  <c r="AE8" i="14" s="1"/>
  <c r="AJ52" i="3"/>
  <c r="AE4" i="13" s="1"/>
  <c r="AK7" i="3"/>
  <c r="AJ83" i="3"/>
  <c r="AE7" i="17" s="1"/>
  <c r="AJ54" i="3"/>
  <c r="AE6" i="13" s="1"/>
  <c r="AE1" i="18"/>
  <c r="AJ28" i="3"/>
  <c r="AE8" i="9" s="1"/>
  <c r="AJ58" i="3"/>
  <c r="AE3" i="14" s="1"/>
  <c r="AE1" i="8"/>
  <c r="AJ16" i="3"/>
  <c r="AE3" i="8" s="1"/>
  <c r="AJ61" i="3"/>
  <c r="AE6" i="14" s="1"/>
  <c r="AJ9" i="3"/>
  <c r="AE3" i="2" s="1"/>
  <c r="AJ19" i="3"/>
  <c r="AE6" i="8" s="1"/>
  <c r="AJ18" i="3"/>
  <c r="AE5" i="8" s="1"/>
  <c r="AJ21" i="3"/>
  <c r="AE8" i="8" s="1"/>
  <c r="AJ20" i="3"/>
  <c r="AE7" i="8" s="1"/>
  <c r="AJ78" i="3"/>
  <c r="AE2" i="17" s="1"/>
  <c r="AJ67" i="3"/>
  <c r="AE5" i="15" s="1"/>
  <c r="AJ23" i="3"/>
  <c r="AE3" i="9" s="1"/>
  <c r="AJ66" i="3"/>
  <c r="AE4" i="15" s="1"/>
  <c r="AJ79" i="3"/>
  <c r="AE3" i="17" s="1"/>
  <c r="AJ50" i="3"/>
  <c r="AE2" i="13" s="1"/>
  <c r="AJ15" i="3"/>
  <c r="AE2" i="8" s="1"/>
  <c r="AJ33" i="3"/>
  <c r="AE6" i="10" s="1"/>
  <c r="AJ22" i="3"/>
  <c r="AE2" i="9" s="1"/>
  <c r="AJ26" i="3"/>
  <c r="AE6" i="9" s="1"/>
  <c r="AJ29" i="3"/>
  <c r="AE2" i="10" s="1"/>
  <c r="AJ30" i="3"/>
  <c r="AE3" i="10" s="1"/>
  <c r="AJ8" i="3"/>
  <c r="AE2" i="2" s="1"/>
  <c r="AK13" i="3" l="1"/>
  <c r="AF7" i="2" s="1"/>
  <c r="AK85" i="3"/>
  <c r="AF2" i="18" s="1"/>
  <c r="AK74" i="3"/>
  <c r="AF5" i="16" s="1"/>
  <c r="AK39" i="3"/>
  <c r="AF5" i="11" s="1"/>
  <c r="AK64" i="3"/>
  <c r="AF2" i="15" s="1"/>
  <c r="AK17" i="3"/>
  <c r="AF4" i="8" s="1"/>
  <c r="AK36" i="3"/>
  <c r="AF2" i="11" s="1"/>
  <c r="AK57" i="3"/>
  <c r="AF2" i="14" s="1"/>
  <c r="AK38" i="3"/>
  <c r="AF4" i="11" s="1"/>
  <c r="AK53" i="3"/>
  <c r="AF5" i="13" s="1"/>
  <c r="AK37" i="3"/>
  <c r="AF3" i="11" s="1"/>
  <c r="AK31" i="3"/>
  <c r="AF4" i="10" s="1"/>
  <c r="AF1" i="15"/>
  <c r="AF1" i="2"/>
  <c r="AK9" i="3"/>
  <c r="AF3" i="2" s="1"/>
  <c r="AK56" i="3"/>
  <c r="AF8" i="13" s="1"/>
  <c r="AK55" i="3"/>
  <c r="AF7" i="13" s="1"/>
  <c r="AK70" i="3"/>
  <c r="AF8" i="15" s="1"/>
  <c r="AK63" i="3"/>
  <c r="AF8" i="14" s="1"/>
  <c r="AK83" i="3"/>
  <c r="AF7" i="17" s="1"/>
  <c r="AK28" i="3"/>
  <c r="AF8" i="9" s="1"/>
  <c r="AK51" i="3"/>
  <c r="AF3" i="13" s="1"/>
  <c r="AK88" i="3"/>
  <c r="AF5" i="18" s="1"/>
  <c r="AF1" i="13"/>
  <c r="AF1" i="18"/>
  <c r="AK16" i="3"/>
  <c r="AF3" i="8" s="1"/>
  <c r="AK80" i="3"/>
  <c r="AF4" i="17" s="1"/>
  <c r="AK73" i="3"/>
  <c r="AF4" i="16" s="1"/>
  <c r="AK68" i="3"/>
  <c r="AF6" i="15" s="1"/>
  <c r="AK65" i="3"/>
  <c r="AF3" i="15" s="1"/>
  <c r="AK75" i="3"/>
  <c r="AF6" i="16" s="1"/>
  <c r="AK72" i="3"/>
  <c r="AF3" i="16" s="1"/>
  <c r="AK45" i="3"/>
  <c r="AF4" i="12" s="1"/>
  <c r="AK32" i="3"/>
  <c r="AF5" i="10" s="1"/>
  <c r="AK25" i="3"/>
  <c r="AF5" i="9" s="1"/>
  <c r="AK61" i="3"/>
  <c r="AF6" i="14" s="1"/>
  <c r="AK24" i="3"/>
  <c r="AF4" i="9" s="1"/>
  <c r="AF1" i="11"/>
  <c r="AF1" i="10"/>
  <c r="AK34" i="3"/>
  <c r="AF7" i="10" s="1"/>
  <c r="AK41" i="3"/>
  <c r="AF7" i="11" s="1"/>
  <c r="AK42" i="3"/>
  <c r="AF8" i="11" s="1"/>
  <c r="AK76" i="3"/>
  <c r="AF7" i="16" s="1"/>
  <c r="AK69" i="3"/>
  <c r="AF7" i="15" s="1"/>
  <c r="AK90" i="3"/>
  <c r="AF7" i="18" s="1"/>
  <c r="AK84" i="3"/>
  <c r="AF8" i="17" s="1"/>
  <c r="AK89" i="3"/>
  <c r="AF6" i="18" s="1"/>
  <c r="AK86" i="3"/>
  <c r="AF3" i="18" s="1"/>
  <c r="AK81" i="3"/>
  <c r="AF5" i="17" s="1"/>
  <c r="AF1" i="9"/>
  <c r="AF1" i="16"/>
  <c r="AK11" i="3"/>
  <c r="AF5" i="2" s="1"/>
  <c r="AK27" i="3"/>
  <c r="AF7" i="9" s="1"/>
  <c r="AK14" i="3"/>
  <c r="AF8" i="2" s="1"/>
  <c r="AK40" i="3"/>
  <c r="AF6" i="11" s="1"/>
  <c r="AK59" i="3"/>
  <c r="AF4" i="14" s="1"/>
  <c r="AK60" i="3"/>
  <c r="AF5" i="14" s="1"/>
  <c r="AK44" i="3"/>
  <c r="AF3" i="12" s="1"/>
  <c r="AK43" i="3"/>
  <c r="AF2" i="12" s="1"/>
  <c r="AK54" i="3"/>
  <c r="AF6" i="13" s="1"/>
  <c r="AK71" i="3"/>
  <c r="AF2" i="16" s="1"/>
  <c r="AK47" i="3"/>
  <c r="AF6" i="12" s="1"/>
  <c r="AK58" i="3"/>
  <c r="AF3" i="14" s="1"/>
  <c r="AK46" i="3"/>
  <c r="AF5" i="12" s="1"/>
  <c r="AK52" i="3"/>
  <c r="AF4" i="13" s="1"/>
  <c r="AL7" i="3"/>
  <c r="AF1" i="14"/>
  <c r="AF1" i="8"/>
  <c r="AK35" i="3"/>
  <c r="AF8" i="10" s="1"/>
  <c r="AK10" i="3"/>
  <c r="AF4" i="2" s="1"/>
  <c r="AK49" i="3"/>
  <c r="AF8" i="12" s="1"/>
  <c r="AK48" i="3"/>
  <c r="AF7" i="12" s="1"/>
  <c r="AK87" i="3"/>
  <c r="AF4" i="18" s="1"/>
  <c r="AK62" i="3"/>
  <c r="AF7" i="14" s="1"/>
  <c r="AK77" i="3"/>
  <c r="AF8" i="16" s="1"/>
  <c r="AF1" i="17"/>
  <c r="AK91" i="3"/>
  <c r="AF8" i="18" s="1"/>
  <c r="AF1" i="12"/>
  <c r="AK82" i="3"/>
  <c r="AF6" i="17" s="1"/>
  <c r="AK78" i="3"/>
  <c r="AF2" i="17" s="1"/>
  <c r="AK19" i="3"/>
  <c r="AF6" i="8" s="1"/>
  <c r="AK18" i="3"/>
  <c r="AF5" i="8" s="1"/>
  <c r="AK21" i="3"/>
  <c r="AF8" i="8" s="1"/>
  <c r="AK12" i="3"/>
  <c r="AF6" i="2" s="1"/>
  <c r="AK20" i="3"/>
  <c r="AF7" i="8" s="1"/>
  <c r="AK79" i="3"/>
  <c r="AF3" i="17" s="1"/>
  <c r="AK66" i="3"/>
  <c r="AF4" i="15" s="1"/>
  <c r="AK23" i="3"/>
  <c r="AF3" i="9" s="1"/>
  <c r="AK67" i="3"/>
  <c r="AF5" i="15" s="1"/>
  <c r="AK50" i="3"/>
  <c r="AF2" i="13" s="1"/>
  <c r="AK33" i="3"/>
  <c r="AF6" i="10" s="1"/>
  <c r="AK8" i="3"/>
  <c r="AF2" i="2" s="1"/>
  <c r="AK30" i="3"/>
  <c r="AF3" i="10" s="1"/>
  <c r="AK22" i="3"/>
  <c r="AF2" i="9" s="1"/>
  <c r="AK29" i="3"/>
  <c r="AF2" i="10" s="1"/>
  <c r="AK15" i="3"/>
  <c r="AF2" i="8" s="1"/>
  <c r="AK26" i="3"/>
  <c r="AF6" i="9" s="1"/>
  <c r="AL76" i="3" l="1"/>
  <c r="AG7" i="16" s="1"/>
  <c r="AL28" i="3"/>
  <c r="AG8" i="9" s="1"/>
  <c r="AL14" i="3"/>
  <c r="AG8" i="2" s="1"/>
  <c r="AL44" i="3"/>
  <c r="AG3" i="12" s="1"/>
  <c r="AL72" i="3"/>
  <c r="AG3" i="16" s="1"/>
  <c r="AL61" i="3"/>
  <c r="AG6" i="14" s="1"/>
  <c r="AL57" i="3"/>
  <c r="AG2" i="14" s="1"/>
  <c r="AL43" i="3"/>
  <c r="AG2" i="12" s="1"/>
  <c r="AL17" i="3"/>
  <c r="AG4" i="8" s="1"/>
  <c r="AL71" i="3"/>
  <c r="AG2" i="16" s="1"/>
  <c r="AL52" i="3"/>
  <c r="AG4" i="13" s="1"/>
  <c r="AL81" i="3"/>
  <c r="AG5" i="17" s="1"/>
  <c r="AM7" i="3"/>
  <c r="AG1" i="17"/>
  <c r="AG1" i="9"/>
  <c r="AL12" i="3"/>
  <c r="AG6" i="2" s="1"/>
  <c r="AL34" i="3"/>
  <c r="AG7" i="10" s="1"/>
  <c r="AL48" i="3"/>
  <c r="AG7" i="12" s="1"/>
  <c r="AL27" i="3"/>
  <c r="AG7" i="9" s="1"/>
  <c r="AL55" i="3"/>
  <c r="AG7" i="13" s="1"/>
  <c r="AL77" i="3"/>
  <c r="AG8" i="16" s="1"/>
  <c r="AL51" i="3"/>
  <c r="AG3" i="13" s="1"/>
  <c r="AL85" i="3"/>
  <c r="AG2" i="18" s="1"/>
  <c r="AL68" i="3"/>
  <c r="AG6" i="15" s="1"/>
  <c r="AL74" i="3"/>
  <c r="AG5" i="16" s="1"/>
  <c r="AG1" i="18"/>
  <c r="AG1" i="15"/>
  <c r="AL10" i="3"/>
  <c r="AG4" i="2" s="1"/>
  <c r="AL90" i="3"/>
  <c r="AG7" i="18" s="1"/>
  <c r="AL84" i="3"/>
  <c r="AG8" i="17" s="1"/>
  <c r="AL88" i="3"/>
  <c r="AG5" i="18" s="1"/>
  <c r="AL39" i="3"/>
  <c r="AG5" i="11" s="1"/>
  <c r="AL53" i="3"/>
  <c r="AG5" i="13" s="1"/>
  <c r="AL54" i="3"/>
  <c r="AG6" i="13" s="1"/>
  <c r="AL36" i="3"/>
  <c r="AG2" i="11" s="1"/>
  <c r="AL38" i="3"/>
  <c r="AG4" i="11" s="1"/>
  <c r="AL46" i="3"/>
  <c r="AG5" i="12" s="1"/>
  <c r="AL65" i="3"/>
  <c r="AG3" i="15" s="1"/>
  <c r="AL82" i="3"/>
  <c r="AG6" i="17" s="1"/>
  <c r="AG1" i="16"/>
  <c r="AG1" i="13"/>
  <c r="AL35" i="3"/>
  <c r="AG8" i="10" s="1"/>
  <c r="AL56" i="3"/>
  <c r="AG8" i="13" s="1"/>
  <c r="AL41" i="3"/>
  <c r="AG7" i="11" s="1"/>
  <c r="AL63" i="3"/>
  <c r="AG8" i="14" s="1"/>
  <c r="AL83" i="3"/>
  <c r="AG7" i="17" s="1"/>
  <c r="AL13" i="3"/>
  <c r="AG7" i="2" s="1"/>
  <c r="AL86" i="3"/>
  <c r="AG3" i="18" s="1"/>
  <c r="AL89" i="3"/>
  <c r="AG6" i="18" s="1"/>
  <c r="AL80" i="3"/>
  <c r="AG4" i="17" s="1"/>
  <c r="AL64" i="3"/>
  <c r="AG2" i="15" s="1"/>
  <c r="AL59" i="3"/>
  <c r="AG4" i="14" s="1"/>
  <c r="AL24" i="3"/>
  <c r="AG4" i="9" s="1"/>
  <c r="AG1" i="14"/>
  <c r="AG1" i="11"/>
  <c r="AL70" i="3"/>
  <c r="AG8" i="15" s="1"/>
  <c r="AL91" i="3"/>
  <c r="AG8" i="18" s="1"/>
  <c r="AL60" i="3"/>
  <c r="AG5" i="14" s="1"/>
  <c r="AL32" i="3"/>
  <c r="AG5" i="10" s="1"/>
  <c r="AL37" i="3"/>
  <c r="AG3" i="11" s="1"/>
  <c r="AL45" i="3"/>
  <c r="AG4" i="12" s="1"/>
  <c r="AL47" i="3"/>
  <c r="AG6" i="12" s="1"/>
  <c r="AL25" i="3"/>
  <c r="AG5" i="9" s="1"/>
  <c r="AL75" i="3"/>
  <c r="AG6" i="16" s="1"/>
  <c r="AL58" i="3"/>
  <c r="AG3" i="14" s="1"/>
  <c r="AL31" i="3"/>
  <c r="AG4" i="10" s="1"/>
  <c r="AG1" i="12"/>
  <c r="AG1" i="8"/>
  <c r="AG1" i="10"/>
  <c r="AG1" i="2"/>
  <c r="AL42" i="3"/>
  <c r="AG8" i="11" s="1"/>
  <c r="AL16" i="3"/>
  <c r="AG3" i="8" s="1"/>
  <c r="AL11" i="3"/>
  <c r="AG5" i="2" s="1"/>
  <c r="AL62" i="3"/>
  <c r="AG7" i="14" s="1"/>
  <c r="AL40" i="3"/>
  <c r="AG6" i="11" s="1"/>
  <c r="AL49" i="3"/>
  <c r="AG8" i="12" s="1"/>
  <c r="AL87" i="3"/>
  <c r="AG4" i="18" s="1"/>
  <c r="AL69" i="3"/>
  <c r="AG7" i="15" s="1"/>
  <c r="AL73" i="3"/>
  <c r="AG4" i="16" s="1"/>
  <c r="AL9" i="3"/>
  <c r="AG3" i="2" s="1"/>
  <c r="AL19" i="3"/>
  <c r="AG6" i="8" s="1"/>
  <c r="AL18" i="3"/>
  <c r="AG5" i="8" s="1"/>
  <c r="AL20" i="3"/>
  <c r="AG7" i="8" s="1"/>
  <c r="AL78" i="3"/>
  <c r="AG2" i="17" s="1"/>
  <c r="AL21" i="3"/>
  <c r="AG8" i="8" s="1"/>
  <c r="AL67" i="3"/>
  <c r="AG5" i="15" s="1"/>
  <c r="AL66" i="3"/>
  <c r="AG4" i="15" s="1"/>
  <c r="AL79" i="3"/>
  <c r="AG3" i="17" s="1"/>
  <c r="AL23" i="3"/>
  <c r="AG3" i="9" s="1"/>
  <c r="AL15" i="3"/>
  <c r="AG2" i="8" s="1"/>
  <c r="AL26" i="3"/>
  <c r="AG6" i="9" s="1"/>
  <c r="AL22" i="3"/>
  <c r="AG2" i="9" s="1"/>
  <c r="AL8" i="3"/>
  <c r="AG2" i="2" s="1"/>
  <c r="AL30" i="3"/>
  <c r="AG3" i="10" s="1"/>
  <c r="AL50" i="3"/>
  <c r="AG2" i="13" s="1"/>
  <c r="AL29" i="3"/>
  <c r="AG2" i="10" s="1"/>
  <c r="AL33" i="3"/>
  <c r="AG6" i="10" s="1"/>
  <c r="AM85" i="3" l="1"/>
  <c r="AH2" i="18" s="1"/>
  <c r="AM51" i="3"/>
  <c r="AH3" i="13" s="1"/>
  <c r="AM61" i="3"/>
  <c r="AH6" i="14" s="1"/>
  <c r="AM38" i="3"/>
  <c r="AH4" i="11" s="1"/>
  <c r="AM36" i="3"/>
  <c r="AH2" i="11" s="1"/>
  <c r="AM17" i="3"/>
  <c r="AH4" i="8" s="1"/>
  <c r="AM82" i="3"/>
  <c r="AH6" i="17" s="1"/>
  <c r="AH1" i="12"/>
  <c r="AH1" i="11"/>
  <c r="AM11" i="3"/>
  <c r="AH5" i="2" s="1"/>
  <c r="AM55" i="3"/>
  <c r="AH7" i="13" s="1"/>
  <c r="AM56" i="3"/>
  <c r="AH8" i="13" s="1"/>
  <c r="AM62" i="3"/>
  <c r="AH7" i="14" s="1"/>
  <c r="AM77" i="3"/>
  <c r="AH8" i="16" s="1"/>
  <c r="AM91" i="3"/>
  <c r="AH8" i="18" s="1"/>
  <c r="AM27" i="3"/>
  <c r="AH7" i="9" s="1"/>
  <c r="AM13" i="3"/>
  <c r="AH7" i="2" s="1"/>
  <c r="AM73" i="3"/>
  <c r="AH4" i="16" s="1"/>
  <c r="AM64" i="3"/>
  <c r="AH2" i="15" s="1"/>
  <c r="AM44" i="3"/>
  <c r="AH3" i="12" s="1"/>
  <c r="AM65" i="3"/>
  <c r="AH3" i="15" s="1"/>
  <c r="AM75" i="3"/>
  <c r="AH6" i="16" s="1"/>
  <c r="AM72" i="3"/>
  <c r="AH3" i="16" s="1"/>
  <c r="AM24" i="3"/>
  <c r="AH4" i="9" s="1"/>
  <c r="AH1" i="10"/>
  <c r="AH1" i="17"/>
  <c r="AM40" i="3"/>
  <c r="AH6" i="11" s="1"/>
  <c r="AM87" i="3"/>
  <c r="AH4" i="18" s="1"/>
  <c r="AM59" i="3"/>
  <c r="AH4" i="14" s="1"/>
  <c r="AM71" i="3"/>
  <c r="AH2" i="16" s="1"/>
  <c r="AM43" i="3"/>
  <c r="AH2" i="12" s="1"/>
  <c r="AM52" i="3"/>
  <c r="AH4" i="13" s="1"/>
  <c r="AM81" i="3"/>
  <c r="AH5" i="17" s="1"/>
  <c r="AN7" i="3"/>
  <c r="AH1" i="15"/>
  <c r="AH1" i="2"/>
  <c r="AM34" i="3"/>
  <c r="AH7" i="10" s="1"/>
  <c r="AM42" i="3"/>
  <c r="AH8" i="11" s="1"/>
  <c r="AM41" i="3"/>
  <c r="AH7" i="11" s="1"/>
  <c r="AM63" i="3"/>
  <c r="AH8" i="14" s="1"/>
  <c r="AM70" i="3"/>
  <c r="AH8" i="15" s="1"/>
  <c r="AM83" i="3"/>
  <c r="AH7" i="17" s="1"/>
  <c r="AM28" i="3"/>
  <c r="AH8" i="9" s="1"/>
  <c r="AM14" i="3"/>
  <c r="AH8" i="2" s="1"/>
  <c r="AM89" i="3"/>
  <c r="AH6" i="18" s="1"/>
  <c r="AM86" i="3"/>
  <c r="AH3" i="18" s="1"/>
  <c r="AM46" i="3"/>
  <c r="AH5" i="12" s="1"/>
  <c r="AM45" i="3"/>
  <c r="AH4" i="12" s="1"/>
  <c r="AM57" i="3"/>
  <c r="AH2" i="14" s="1"/>
  <c r="AM25" i="3"/>
  <c r="AH5" i="9" s="1"/>
  <c r="AM31" i="3"/>
  <c r="AH4" i="10" s="1"/>
  <c r="AH1" i="16"/>
  <c r="AH1" i="13"/>
  <c r="AM69" i="3"/>
  <c r="AH7" i="15" s="1"/>
  <c r="AM60" i="3"/>
  <c r="AH5" i="14" s="1"/>
  <c r="AM47" i="3"/>
  <c r="AH6" i="12" s="1"/>
  <c r="AH1" i="8"/>
  <c r="AM32" i="3"/>
  <c r="AH5" i="10" s="1"/>
  <c r="AM76" i="3"/>
  <c r="AH7" i="16" s="1"/>
  <c r="AM80" i="3"/>
  <c r="AH4" i="17" s="1"/>
  <c r="AM53" i="3"/>
  <c r="AH5" i="13" s="1"/>
  <c r="AM10" i="3"/>
  <c r="AH4" i="2" s="1"/>
  <c r="AM90" i="3"/>
  <c r="AH7" i="18" s="1"/>
  <c r="AM54" i="3"/>
  <c r="AH6" i="13" s="1"/>
  <c r="AH1" i="9"/>
  <c r="AM35" i="3"/>
  <c r="AH8" i="10" s="1"/>
  <c r="AM84" i="3"/>
  <c r="AH8" i="17" s="1"/>
  <c r="AM68" i="3"/>
  <c r="AH6" i="15" s="1"/>
  <c r="AM58" i="3"/>
  <c r="AH3" i="14" s="1"/>
  <c r="AH1" i="18"/>
  <c r="AM48" i="3"/>
  <c r="AH7" i="12" s="1"/>
  <c r="AM88" i="3"/>
  <c r="AH5" i="18" s="1"/>
  <c r="AM74" i="3"/>
  <c r="AH5" i="16" s="1"/>
  <c r="AM37" i="3"/>
  <c r="AH3" i="11" s="1"/>
  <c r="AH1" i="14"/>
  <c r="AM49" i="3"/>
  <c r="AH8" i="12" s="1"/>
  <c r="AM39" i="3"/>
  <c r="AH5" i="11" s="1"/>
  <c r="AM16" i="3"/>
  <c r="AH3" i="8" s="1"/>
  <c r="AM78" i="3"/>
  <c r="AH2" i="17" s="1"/>
  <c r="AM18" i="3"/>
  <c r="AH5" i="8" s="1"/>
  <c r="AM9" i="3"/>
  <c r="AH3" i="2" s="1"/>
  <c r="AM19" i="3"/>
  <c r="AH6" i="8" s="1"/>
  <c r="AM20" i="3"/>
  <c r="AH7" i="8" s="1"/>
  <c r="AM12" i="3"/>
  <c r="AH6" i="2" s="1"/>
  <c r="AM21" i="3"/>
  <c r="AH8" i="8" s="1"/>
  <c r="AM23" i="3"/>
  <c r="AH3" i="9" s="1"/>
  <c r="AM66" i="3"/>
  <c r="AH4" i="15" s="1"/>
  <c r="AM67" i="3"/>
  <c r="AH5" i="15" s="1"/>
  <c r="AM79" i="3"/>
  <c r="AH3" i="17" s="1"/>
  <c r="AM26" i="3"/>
  <c r="AH6" i="9" s="1"/>
  <c r="AM8" i="3"/>
  <c r="AH2" i="2" s="1"/>
  <c r="AM30" i="3"/>
  <c r="AH3" i="10" s="1"/>
  <c r="AM15" i="3"/>
  <c r="AH2" i="8" s="1"/>
  <c r="AM50" i="3"/>
  <c r="AH2" i="13" s="1"/>
  <c r="AM22" i="3"/>
  <c r="AH2" i="9" s="1"/>
  <c r="AM33" i="3"/>
  <c r="AH6" i="10" s="1"/>
  <c r="AM29" i="3"/>
  <c r="AH2" i="10" s="1"/>
  <c r="AN90" i="3" l="1"/>
  <c r="AI7" i="18" s="1"/>
  <c r="AN13" i="3"/>
  <c r="AI7" i="2" s="1"/>
  <c r="AN86" i="3"/>
  <c r="AI3" i="18" s="1"/>
  <c r="AI1" i="17"/>
  <c r="AI1" i="16"/>
  <c r="AN10" i="3"/>
  <c r="AI4" i="2" s="1"/>
  <c r="AN41" i="3"/>
  <c r="AI7" i="11" s="1"/>
  <c r="AN42" i="3"/>
  <c r="AI8" i="11" s="1"/>
  <c r="AN70" i="3"/>
  <c r="AI8" i="15" s="1"/>
  <c r="AN63" i="3"/>
  <c r="AI8" i="14" s="1"/>
  <c r="AN83" i="3"/>
  <c r="AI7" i="17" s="1"/>
  <c r="AN51" i="3"/>
  <c r="AI3" i="13" s="1"/>
  <c r="AN40" i="3"/>
  <c r="AI6" i="11" s="1"/>
  <c r="AN28" i="3"/>
  <c r="AI8" i="9" s="1"/>
  <c r="AN14" i="3"/>
  <c r="AI8" i="2" s="1"/>
  <c r="AN27" i="3"/>
  <c r="AI7" i="9" s="1"/>
  <c r="AN85" i="3"/>
  <c r="AI2" i="18" s="1"/>
  <c r="AI1" i="9"/>
  <c r="AI1" i="2"/>
  <c r="AN55" i="3"/>
  <c r="AI7" i="13" s="1"/>
  <c r="AN77" i="3"/>
  <c r="AI8" i="16" s="1"/>
  <c r="AN88" i="3"/>
  <c r="AI5" i="18" s="1"/>
  <c r="AN80" i="3"/>
  <c r="AI4" i="17" s="1"/>
  <c r="AN54" i="3"/>
  <c r="AI6" i="13" s="1"/>
  <c r="AN53" i="3"/>
  <c r="AI5" i="13" s="1"/>
  <c r="AN25" i="3"/>
  <c r="AI5" i="9" s="1"/>
  <c r="AI1" i="13"/>
  <c r="AI1" i="8"/>
  <c r="AN72" i="3"/>
  <c r="AI3" i="16" s="1"/>
  <c r="AI1" i="15"/>
  <c r="AN48" i="3"/>
  <c r="AI7" i="12" s="1"/>
  <c r="AN91" i="3"/>
  <c r="AI8" i="18" s="1"/>
  <c r="AN64" i="3"/>
  <c r="AI2" i="15" s="1"/>
  <c r="AN60" i="3"/>
  <c r="AI5" i="14" s="1"/>
  <c r="AN65" i="3"/>
  <c r="AI3" i="15" s="1"/>
  <c r="AN32" i="3"/>
  <c r="AI5" i="10" s="1"/>
  <c r="AN17" i="3"/>
  <c r="AI4" i="8" s="1"/>
  <c r="AN71" i="3"/>
  <c r="AI2" i="16" s="1"/>
  <c r="AN52" i="3"/>
  <c r="AI4" i="13" s="1"/>
  <c r="AN81" i="3"/>
  <c r="AI5" i="17" s="1"/>
  <c r="AI1" i="11"/>
  <c r="AN68" i="3"/>
  <c r="AI6" i="15" s="1"/>
  <c r="AN43" i="3"/>
  <c r="AI2" i="12" s="1"/>
  <c r="AN56" i="3"/>
  <c r="AI8" i="13" s="1"/>
  <c r="AN84" i="3"/>
  <c r="AI8" i="17" s="1"/>
  <c r="AN89" i="3"/>
  <c r="AI6" i="18" s="1"/>
  <c r="AN39" i="3"/>
  <c r="AI5" i="11" s="1"/>
  <c r="AN47" i="3"/>
  <c r="AI6" i="12" s="1"/>
  <c r="AN57" i="3"/>
  <c r="AI2" i="14" s="1"/>
  <c r="AI1" i="18"/>
  <c r="AN44" i="3"/>
  <c r="AI3" i="12" s="1"/>
  <c r="AN24" i="3"/>
  <c r="AI4" i="9" s="1"/>
  <c r="AN34" i="3"/>
  <c r="AI7" i="10" s="1"/>
  <c r="AN76" i="3"/>
  <c r="AI7" i="16" s="1"/>
  <c r="AN87" i="3"/>
  <c r="AI4" i="18" s="1"/>
  <c r="AN74" i="3"/>
  <c r="AI5" i="16" s="1"/>
  <c r="AN73" i="3"/>
  <c r="AI4" i="16" s="1"/>
  <c r="AN58" i="3"/>
  <c r="AI3" i="14" s="1"/>
  <c r="AN38" i="3"/>
  <c r="AI4" i="11" s="1"/>
  <c r="AN46" i="3"/>
  <c r="AI5" i="12" s="1"/>
  <c r="AN36" i="3"/>
  <c r="AI2" i="11" s="1"/>
  <c r="AN82" i="3"/>
  <c r="AI6" i="17" s="1"/>
  <c r="AI1" i="14"/>
  <c r="AN69" i="3"/>
  <c r="AI7" i="15" s="1"/>
  <c r="AN75" i="3"/>
  <c r="AI6" i="16" s="1"/>
  <c r="AI1" i="10"/>
  <c r="AN35" i="3"/>
  <c r="AI8" i="10" s="1"/>
  <c r="AN62" i="3"/>
  <c r="AI7" i="14" s="1"/>
  <c r="AN59" i="3"/>
  <c r="AI4" i="14" s="1"/>
  <c r="AN37" i="3"/>
  <c r="AI3" i="11" s="1"/>
  <c r="AN45" i="3"/>
  <c r="AI4" i="12" s="1"/>
  <c r="AN31" i="3"/>
  <c r="AI4" i="10" s="1"/>
  <c r="AO7" i="3"/>
  <c r="AI1" i="12"/>
  <c r="AN11" i="3"/>
  <c r="AI5" i="2" s="1"/>
  <c r="AN49" i="3"/>
  <c r="AI8" i="12" s="1"/>
  <c r="AN61" i="3"/>
  <c r="AI6" i="14" s="1"/>
  <c r="AN9" i="3"/>
  <c r="AI3" i="2" s="1"/>
  <c r="AN18" i="3"/>
  <c r="AI5" i="8" s="1"/>
  <c r="AN78" i="3"/>
  <c r="AI2" i="17" s="1"/>
  <c r="AN12" i="3"/>
  <c r="AI6" i="2" s="1"/>
  <c r="AN20" i="3"/>
  <c r="AI7" i="8" s="1"/>
  <c r="AN19" i="3"/>
  <c r="AI6" i="8" s="1"/>
  <c r="AN21" i="3"/>
  <c r="AI8" i="8" s="1"/>
  <c r="AN16" i="3"/>
  <c r="AI3" i="8" s="1"/>
  <c r="AN79" i="3"/>
  <c r="AI3" i="17" s="1"/>
  <c r="AN67" i="3"/>
  <c r="AI5" i="15" s="1"/>
  <c r="AN66" i="3"/>
  <c r="AI4" i="15" s="1"/>
  <c r="AN23" i="3"/>
  <c r="AI3" i="9" s="1"/>
  <c r="AN30" i="3"/>
  <c r="AI3" i="10" s="1"/>
  <c r="AN29" i="3"/>
  <c r="AI2" i="10" s="1"/>
  <c r="AN15" i="3"/>
  <c r="AI2" i="8" s="1"/>
  <c r="AN50" i="3"/>
  <c r="AI2" i="13" s="1"/>
  <c r="AN26" i="3"/>
  <c r="AI6" i="9" s="1"/>
  <c r="AN22" i="3"/>
  <c r="AI2" i="9" s="1"/>
  <c r="AN8" i="3"/>
  <c r="AI2" i="2" s="1"/>
  <c r="AN33" i="3"/>
  <c r="AI6" i="10" s="1"/>
  <c r="AO80" i="3" l="1"/>
  <c r="AJ4" i="17" s="1"/>
  <c r="AO60" i="3"/>
  <c r="AJ5" i="14" s="1"/>
  <c r="AO68" i="3"/>
  <c r="AJ6" i="15" s="1"/>
  <c r="AO53" i="3"/>
  <c r="AJ5" i="13" s="1"/>
  <c r="AO61" i="3"/>
  <c r="AJ6" i="14" s="1"/>
  <c r="AO32" i="3"/>
  <c r="AJ5" i="10" s="1"/>
  <c r="AO17" i="3"/>
  <c r="AJ4" i="8" s="1"/>
  <c r="AO47" i="3"/>
  <c r="AJ6" i="12" s="1"/>
  <c r="AO36" i="3"/>
  <c r="AJ2" i="11" s="1"/>
  <c r="AO82" i="3"/>
  <c r="AJ6" i="17" s="1"/>
  <c r="AO81" i="3"/>
  <c r="AJ5" i="17" s="1"/>
  <c r="AJ1" i="11"/>
  <c r="AJ1" i="10"/>
  <c r="AO27" i="3"/>
  <c r="AJ7" i="9" s="1"/>
  <c r="AO76" i="3"/>
  <c r="AJ7" i="16" s="1"/>
  <c r="AO91" i="3"/>
  <c r="AJ8" i="18" s="1"/>
  <c r="AO86" i="3"/>
  <c r="AJ3" i="18" s="1"/>
  <c r="AO59" i="3"/>
  <c r="AJ4" i="14" s="1"/>
  <c r="AO58" i="3"/>
  <c r="AJ3" i="14" s="1"/>
  <c r="AO75" i="3"/>
  <c r="AJ6" i="16" s="1"/>
  <c r="AO52" i="3"/>
  <c r="AJ4" i="13" s="1"/>
  <c r="AP7" i="3"/>
  <c r="AJ1" i="9"/>
  <c r="AO69" i="3"/>
  <c r="AJ7" i="15" s="1"/>
  <c r="AO44" i="3"/>
  <c r="AJ3" i="12" s="1"/>
  <c r="AJ1" i="14"/>
  <c r="AO41" i="3"/>
  <c r="AJ7" i="11" s="1"/>
  <c r="AO42" i="3"/>
  <c r="AJ8" i="11" s="1"/>
  <c r="AO77" i="3"/>
  <c r="AJ8" i="16" s="1"/>
  <c r="AO14" i="3"/>
  <c r="AJ8" i="2" s="1"/>
  <c r="AO85" i="3"/>
  <c r="AJ2" i="18" s="1"/>
  <c r="AO64" i="3"/>
  <c r="AJ2" i="15" s="1"/>
  <c r="AO39" i="3"/>
  <c r="AJ5" i="11" s="1"/>
  <c r="AO72" i="3"/>
  <c r="AJ3" i="16" s="1"/>
  <c r="AO57" i="3"/>
  <c r="AJ2" i="14" s="1"/>
  <c r="AJ1" i="17"/>
  <c r="AJ1" i="2"/>
  <c r="AO87" i="3"/>
  <c r="AJ4" i="18" s="1"/>
  <c r="AO24" i="3"/>
  <c r="AJ4" i="9" s="1"/>
  <c r="AO34" i="3"/>
  <c r="AJ7" i="10" s="1"/>
  <c r="AO49" i="3"/>
  <c r="AJ8" i="12" s="1"/>
  <c r="AO62" i="3"/>
  <c r="AJ7" i="14" s="1"/>
  <c r="AO28" i="3"/>
  <c r="AJ8" i="9" s="1"/>
  <c r="AO88" i="3"/>
  <c r="AJ5" i="18" s="1"/>
  <c r="AO73" i="3"/>
  <c r="AJ4" i="16" s="1"/>
  <c r="AO54" i="3"/>
  <c r="AJ6" i="13" s="1"/>
  <c r="AO65" i="3"/>
  <c r="AJ3" i="15" s="1"/>
  <c r="AJ1" i="15"/>
  <c r="AJ1" i="18"/>
  <c r="AO13" i="3"/>
  <c r="AJ7" i="2" s="1"/>
  <c r="AO71" i="3"/>
  <c r="AJ2" i="16" s="1"/>
  <c r="AO35" i="3"/>
  <c r="AJ8" i="10" s="1"/>
  <c r="AO48" i="3"/>
  <c r="AJ7" i="12" s="1"/>
  <c r="AO90" i="3"/>
  <c r="AJ7" i="18" s="1"/>
  <c r="AO84" i="3"/>
  <c r="AJ8" i="17" s="1"/>
  <c r="AO40" i="3"/>
  <c r="AJ6" i="11" s="1"/>
  <c r="AO89" i="3"/>
  <c r="AJ6" i="18" s="1"/>
  <c r="AO74" i="3"/>
  <c r="AJ5" i="16" s="1"/>
  <c r="AO46" i="3"/>
  <c r="AJ5" i="12" s="1"/>
  <c r="AO25" i="3"/>
  <c r="AJ5" i="9" s="1"/>
  <c r="AO31" i="3"/>
  <c r="AJ4" i="10" s="1"/>
  <c r="AJ1" i="13"/>
  <c r="AJ1" i="8"/>
  <c r="AO11" i="3"/>
  <c r="AJ5" i="2" s="1"/>
  <c r="AO70" i="3"/>
  <c r="AJ8" i="15" s="1"/>
  <c r="AO37" i="3"/>
  <c r="AJ3" i="11" s="1"/>
  <c r="AO55" i="3"/>
  <c r="AJ7" i="13" s="1"/>
  <c r="AO63" i="3"/>
  <c r="AJ8" i="14" s="1"/>
  <c r="AO83" i="3"/>
  <c r="AJ7" i="17" s="1"/>
  <c r="AO51" i="3"/>
  <c r="AJ3" i="13" s="1"/>
  <c r="AO38" i="3"/>
  <c r="AJ4" i="11" s="1"/>
  <c r="AO45" i="3"/>
  <c r="AJ4" i="12" s="1"/>
  <c r="AO43" i="3"/>
  <c r="AJ2" i="12" s="1"/>
  <c r="AJ1" i="16"/>
  <c r="AJ1" i="12"/>
  <c r="AO56" i="3"/>
  <c r="AJ8" i="13" s="1"/>
  <c r="AO10" i="3"/>
  <c r="AJ4" i="2" s="1"/>
  <c r="AO12" i="3"/>
  <c r="AJ6" i="2" s="1"/>
  <c r="AO21" i="3"/>
  <c r="AJ8" i="8" s="1"/>
  <c r="AO20" i="3"/>
  <c r="AJ7" i="8" s="1"/>
  <c r="AO78" i="3"/>
  <c r="AJ2" i="17" s="1"/>
  <c r="AO19" i="3"/>
  <c r="AJ6" i="8" s="1"/>
  <c r="AO18" i="3"/>
  <c r="AJ5" i="8" s="1"/>
  <c r="AO9" i="3"/>
  <c r="AJ3" i="2" s="1"/>
  <c r="AO16" i="3"/>
  <c r="AJ3" i="8" s="1"/>
  <c r="AO67" i="3"/>
  <c r="AJ5" i="15" s="1"/>
  <c r="AO66" i="3"/>
  <c r="AJ4" i="15" s="1"/>
  <c r="AO79" i="3"/>
  <c r="AJ3" i="17" s="1"/>
  <c r="AO23" i="3"/>
  <c r="AJ3" i="9" s="1"/>
  <c r="AO50" i="3"/>
  <c r="AJ2" i="13" s="1"/>
  <c r="AO29" i="3"/>
  <c r="AJ2" i="10" s="1"/>
  <c r="AO22" i="3"/>
  <c r="AJ2" i="9" s="1"/>
  <c r="AO26" i="3"/>
  <c r="AJ6" i="9" s="1"/>
  <c r="AO33" i="3"/>
  <c r="AJ6" i="10" s="1"/>
  <c r="AO15" i="3"/>
  <c r="AJ2" i="8" s="1"/>
  <c r="AO30" i="3"/>
  <c r="AJ3" i="10" s="1"/>
  <c r="AO8" i="3"/>
  <c r="AJ2" i="2" s="1"/>
  <c r="AP70" i="3" l="1"/>
  <c r="AK8" i="15" s="1"/>
  <c r="AP91" i="3"/>
  <c r="AK8" i="18" s="1"/>
  <c r="AP84" i="3"/>
  <c r="AK8" i="17" s="1"/>
  <c r="AP34" i="3"/>
  <c r="AK7" i="10" s="1"/>
  <c r="AP56" i="3"/>
  <c r="AK8" i="13" s="1"/>
  <c r="AP77" i="3"/>
  <c r="AK8" i="16" s="1"/>
  <c r="AP90" i="3"/>
  <c r="AK7" i="18" s="1"/>
  <c r="AP89" i="3"/>
  <c r="AK6" i="18" s="1"/>
  <c r="AP73" i="3"/>
  <c r="AK4" i="16" s="1"/>
  <c r="AP59" i="3"/>
  <c r="AK4" i="14" s="1"/>
  <c r="AP65" i="3"/>
  <c r="AK3" i="15" s="1"/>
  <c r="AP32" i="3"/>
  <c r="AK5" i="10" s="1"/>
  <c r="AP82" i="3"/>
  <c r="AK6" i="17" s="1"/>
  <c r="AK1" i="12"/>
  <c r="AK1" i="8"/>
  <c r="AP12" i="3"/>
  <c r="AK6" i="2" s="1"/>
  <c r="AP46" i="3"/>
  <c r="AK5" i="12" s="1"/>
  <c r="AP78" i="3"/>
  <c r="AK2" i="17" s="1"/>
  <c r="AK1" i="17"/>
  <c r="AP16" i="3"/>
  <c r="AK3" i="8" s="1"/>
  <c r="AP75" i="3"/>
  <c r="AK6" i="16" s="1"/>
  <c r="AP48" i="3"/>
  <c r="AK7" i="12" s="1"/>
  <c r="AP45" i="3"/>
  <c r="AK4" i="12" s="1"/>
  <c r="AK1" i="11"/>
  <c r="AP35" i="3"/>
  <c r="AK8" i="10" s="1"/>
  <c r="AP55" i="3"/>
  <c r="AK7" i="13" s="1"/>
  <c r="AP13" i="3"/>
  <c r="AK7" i="2" s="1"/>
  <c r="AP87" i="3"/>
  <c r="AK4" i="18" s="1"/>
  <c r="AP40" i="3"/>
  <c r="AK6" i="11" s="1"/>
  <c r="AP68" i="3"/>
  <c r="AK6" i="15" s="1"/>
  <c r="AP37" i="3"/>
  <c r="AK3" i="11" s="1"/>
  <c r="AP47" i="3"/>
  <c r="AK6" i="12" s="1"/>
  <c r="AP43" i="3"/>
  <c r="AK2" i="12" s="1"/>
  <c r="AP52" i="3"/>
  <c r="AK4" i="13" s="1"/>
  <c r="AK1" i="10"/>
  <c r="AK1" i="9"/>
  <c r="AP24" i="3"/>
  <c r="AK4" i="9" s="1"/>
  <c r="AP57" i="3"/>
  <c r="AK2" i="14" s="1"/>
  <c r="AK1" i="18"/>
  <c r="AP10" i="3"/>
  <c r="AK4" i="2" s="1"/>
  <c r="AP85" i="3"/>
  <c r="AK2" i="18" s="1"/>
  <c r="AP25" i="3"/>
  <c r="AK5" i="9" s="1"/>
  <c r="AK1" i="14"/>
  <c r="AP62" i="3"/>
  <c r="AK7" i="14" s="1"/>
  <c r="AP83" i="3"/>
  <c r="AK7" i="17" s="1"/>
  <c r="AP88" i="3"/>
  <c r="AK5" i="18" s="1"/>
  <c r="AP64" i="3"/>
  <c r="AK2" i="15" s="1"/>
  <c r="AP60" i="3"/>
  <c r="AK5" i="14" s="1"/>
  <c r="AP58" i="3"/>
  <c r="AK3" i="14" s="1"/>
  <c r="AP72" i="3"/>
  <c r="AK3" i="16" s="1"/>
  <c r="AK1" i="2"/>
  <c r="AP51" i="3"/>
  <c r="AK3" i="13" s="1"/>
  <c r="AP38" i="3"/>
  <c r="AK4" i="11" s="1"/>
  <c r="AK1" i="15"/>
  <c r="AP11" i="3"/>
  <c r="AK5" i="2" s="1"/>
  <c r="AP27" i="3"/>
  <c r="AK7" i="9" s="1"/>
  <c r="AP36" i="3"/>
  <c r="AK2" i="11" s="1"/>
  <c r="AP42" i="3"/>
  <c r="AK8" i="11" s="1"/>
  <c r="AP63" i="3"/>
  <c r="AK8" i="14" s="1"/>
  <c r="AP28" i="3"/>
  <c r="AK8" i="9" s="1"/>
  <c r="AP61" i="3"/>
  <c r="AK6" i="14" s="1"/>
  <c r="AP31" i="3"/>
  <c r="AK4" i="10" s="1"/>
  <c r="AP49" i="3"/>
  <c r="AK8" i="12" s="1"/>
  <c r="AP17" i="3"/>
  <c r="AK4" i="8" s="1"/>
  <c r="AP81" i="3"/>
  <c r="AK5" i="17" s="1"/>
  <c r="AP41" i="3"/>
  <c r="AK7" i="11" s="1"/>
  <c r="AP69" i="3"/>
  <c r="AK7" i="15" s="1"/>
  <c r="AP76" i="3"/>
  <c r="AK7" i="16" s="1"/>
  <c r="AP14" i="3"/>
  <c r="AK8" i="2" s="1"/>
  <c r="AP86" i="3"/>
  <c r="AK3" i="18" s="1"/>
  <c r="AP80" i="3"/>
  <c r="AK4" i="17" s="1"/>
  <c r="AP74" i="3"/>
  <c r="AK5" i="16" s="1"/>
  <c r="AP44" i="3"/>
  <c r="AK3" i="12" s="1"/>
  <c r="AP54" i="3"/>
  <c r="AK6" i="13" s="1"/>
  <c r="AP53" i="3"/>
  <c r="AK5" i="13" s="1"/>
  <c r="AK1" i="16"/>
  <c r="AK1" i="13"/>
  <c r="AP39" i="3"/>
  <c r="AK5" i="11" s="1"/>
  <c r="AP71" i="3"/>
  <c r="AK2" i="16" s="1"/>
  <c r="AP20" i="3"/>
  <c r="AK7" i="8" s="1"/>
  <c r="AP19" i="3"/>
  <c r="AK6" i="8" s="1"/>
  <c r="AP21" i="3"/>
  <c r="AK8" i="8" s="1"/>
  <c r="AP9" i="3"/>
  <c r="AK3" i="2" s="1"/>
  <c r="AP18" i="3"/>
  <c r="AK5" i="8" s="1"/>
  <c r="AP79" i="3"/>
  <c r="AK3" i="17" s="1"/>
  <c r="AP67" i="3"/>
  <c r="AK5" i="15" s="1"/>
  <c r="AP23" i="3"/>
  <c r="AK3" i="9" s="1"/>
  <c r="AP66" i="3"/>
  <c r="AK4" i="15" s="1"/>
  <c r="AP33" i="3"/>
  <c r="AK6" i="10" s="1"/>
  <c r="AP29" i="3"/>
  <c r="AK2" i="10" s="1"/>
  <c r="AP30" i="3"/>
  <c r="AK3" i="10" s="1"/>
  <c r="AP22" i="3"/>
  <c r="AK2" i="9" s="1"/>
  <c r="AP50" i="3"/>
  <c r="AK2" i="13" s="1"/>
  <c r="AP15" i="3"/>
  <c r="AK2" i="8" s="1"/>
  <c r="AP26" i="3"/>
  <c r="AK6" i="9" s="1"/>
  <c r="AP8" i="3"/>
  <c r="AK2" i="2" s="1"/>
</calcChain>
</file>

<file path=xl/sharedStrings.xml><?xml version="1.0" encoding="utf-8"?>
<sst xmlns="http://schemas.openxmlformats.org/spreadsheetml/2006/main" count="1273" uniqueCount="624">
  <si>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</si>
  <si>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</si>
  <si>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</si>
  <si>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</si>
  <si>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</si>
  <si>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</si>
  <si>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</si>
  <si>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</si>
  <si>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</si>
  <si>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</si>
  <si>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</si>
  <si>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</si>
  <si>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</si>
  <si>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</si>
  <si>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</si>
  <si>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</si>
  <si>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</si>
  <si>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</si>
  <si>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</si>
  <si>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</si>
  <si>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</si>
  <si>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</si>
  <si>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</si>
  <si>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</si>
  <si>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</si>
  <si>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</si>
  <si>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</si>
  <si>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</si>
  <si>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</si>
  <si>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</si>
  <si>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</si>
  <si>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</si>
  <si>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</si>
  <si>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</si>
  <si>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</si>
  <si>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</si>
  <si>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</si>
  <si>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</si>
  <si>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</si>
  <si>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</si>
  <si>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</si>
  <si>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</si>
  <si>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</si>
  <si>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</si>
  <si>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</si>
  <si>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</si>
  <si>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</si>
  <si>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</si>
  <si>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</si>
  <si>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</si>
  <si>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</si>
  <si>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</si>
  <si>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</si>
  <si>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</si>
  <si>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</si>
  <si>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</si>
  <si>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</si>
  <si>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</si>
  <si>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</si>
  <si>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</si>
  <si>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</si>
  <si>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</si>
  <si>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</si>
  <si>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</si>
  <si>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</si>
  <si>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</si>
  <si>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</si>
  <si>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</si>
  <si>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</si>
  <si>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</si>
  <si>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</si>
  <si>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</si>
  <si>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</si>
  <si>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</si>
  <si>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</si>
  <si>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</si>
  <si>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</si>
  <si>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</si>
  <si>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</si>
  <si>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</si>
  <si>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</si>
  <si>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</si>
  <si>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</si>
  <si>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</si>
  <si>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</si>
  <si>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</si>
  <si>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</si>
  <si>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</si>
  <si>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</si>
  <si>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</si>
  <si>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</si>
  <si>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</si>
  <si>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</si>
  <si>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</si>
  <si>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</si>
  <si>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</si>
  <si>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</si>
  <si>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</si>
  <si>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</si>
  <si>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</si>
  <si>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</si>
  <si>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</si>
  <si>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</si>
  <si>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</si>
  <si>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</si>
  <si>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</si>
  <si>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</si>
  <si>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</si>
  <si>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</si>
  <si>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</si>
  <si>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</si>
  <si>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</si>
  <si>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</si>
  <si>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</si>
  <si>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</si>
  <si>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</si>
  <si>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</si>
  <si>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</si>
  <si>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</si>
  <si>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</si>
  <si>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</si>
  <si>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</si>
  <si>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</si>
  <si>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</si>
  <si>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</si>
  <si>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</si>
  <si>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</si>
  <si>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</si>
  <si>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</si>
  <si>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</si>
  <si>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</si>
  <si>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</si>
  <si>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</si>
  <si>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</si>
  <si>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</si>
  <si>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</si>
  <si>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</si>
  <si>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</si>
  <si>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</si>
  <si>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</si>
  <si>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</si>
  <si>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</si>
  <si>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</si>
  <si>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</si>
  <si>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</si>
  <si>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</si>
  <si>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</si>
  <si>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</si>
  <si>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</si>
  <si>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</si>
  <si>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</si>
  <si>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</si>
  <si>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</si>
  <si>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</si>
  <si>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</si>
  <si>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</si>
  <si>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</si>
  <si>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</si>
  <si>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</si>
  <si>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</si>
  <si>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</si>
  <si>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</si>
  <si>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</si>
  <si>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</si>
  <si>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</si>
  <si>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</si>
  <si>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</si>
  <si>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</si>
  <si>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</si>
  <si>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</si>
  <si>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</si>
  <si>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</si>
  <si>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</si>
  <si>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</si>
  <si>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</si>
  <si>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</si>
  <si>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</si>
  <si>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</si>
  <si>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</si>
  <si>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</si>
  <si>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</si>
  <si>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</si>
  <si>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</si>
  <si>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</si>
  <si>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</si>
  <si>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</si>
  <si>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</si>
  <si>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</si>
  <si>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</si>
  <si>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</si>
  <si>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</si>
  <si>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</si>
  <si>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</si>
  <si>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</si>
  <si>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</si>
  <si>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</si>
  <si>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</si>
  <si>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</si>
  <si>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</si>
  <si>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</si>
  <si>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</si>
  <si>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</si>
  <si>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</si>
  <si>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</si>
  <si>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</si>
  <si>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</si>
  <si>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</si>
  <si>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</si>
  <si>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</si>
  <si>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</si>
  <si>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</si>
  <si>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</si>
  <si>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</si>
  <si>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</si>
  <si>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</si>
  <si>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</si>
  <si>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</si>
  <si>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</si>
  <si>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</si>
  <si>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</si>
  <si>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</si>
  <si>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</si>
  <si>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</si>
  <si>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</si>
  <si>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</si>
  <si>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</si>
  <si>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</si>
  <si>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</si>
  <si>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</si>
  <si>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</si>
  <si>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</si>
  <si>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</si>
  <si>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</si>
  <si>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</si>
  <si>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</si>
  <si>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</si>
  <si>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</si>
  <si>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</si>
  <si>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</si>
  <si>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</si>
  <si>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</si>
  <si>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</si>
  <si>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</si>
  <si>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</si>
  <si>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</si>
  <si>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</si>
  <si>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</si>
  <si>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</si>
  <si>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</si>
  <si>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</si>
  <si>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</si>
  <si>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</si>
  <si>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</si>
  <si>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</si>
  <si>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</si>
  <si>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</si>
  <si>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</si>
  <si>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</si>
  <si>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</si>
  <si>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</si>
  <si>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</si>
  <si>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</si>
  <si>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</si>
  <si>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</si>
  <si>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</si>
  <si>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</si>
  <si>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</si>
  <si>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</si>
  <si>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</si>
  <si>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</si>
  <si>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</si>
  <si>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</si>
  <si>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</si>
  <si>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</si>
  <si>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</si>
  <si>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</si>
  <si>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</si>
  <si>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</si>
  <si>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</si>
  <si>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</si>
  <si>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</si>
  <si>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</si>
  <si>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</si>
  <si>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</si>
  <si>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</si>
  <si>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</si>
  <si>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</si>
  <si>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</si>
  <si>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</si>
  <si>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</si>
  <si>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</si>
  <si>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</si>
  <si>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</si>
  <si>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</si>
  <si>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</si>
  <si>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</si>
  <si>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</si>
  <si>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</si>
  <si>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</si>
  <si>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</si>
  <si>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</si>
  <si>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</si>
  <si>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</si>
  <si>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</si>
  <si>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</si>
  <si>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</si>
  <si>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</si>
  <si>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</si>
  <si>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</si>
  <si>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</si>
  <si>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</si>
  <si>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</si>
  <si>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</si>
  <si>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</si>
  <si>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</si>
  <si>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</si>
  <si>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</si>
  <si>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</si>
  <si>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</si>
  <si>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</si>
  <si>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</si>
  <si>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</si>
  <si>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</si>
  <si>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</si>
  <si>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</si>
  <si>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</si>
  <si>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</si>
  <si>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</si>
  <si>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</si>
  <si>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</si>
  <si>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</si>
  <si>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</si>
  <si>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</si>
  <si>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</si>
  <si>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</si>
  <si>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</si>
  <si>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</si>
  <si>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</si>
  <si>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</si>
  <si>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</si>
  <si>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</si>
  <si>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</si>
  <si>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</si>
  <si>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</si>
  <si>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</si>
  <si>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</si>
  <si>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</si>
  <si>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</si>
  <si>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</si>
  <si>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</si>
  <si>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</si>
  <si>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</si>
  <si>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</si>
  <si>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</si>
  <si>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</si>
  <si>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</si>
  <si>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</si>
  <si>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</si>
  <si>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</si>
  <si>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</si>
  <si>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</si>
  <si>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</si>
  <si>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</si>
  <si>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</si>
  <si>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</si>
  <si>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</si>
  <si>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</si>
  <si>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</si>
  <si>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</si>
  <si>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</si>
  <si>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</si>
  <si>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</si>
  <si>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</si>
  <si>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</si>
  <si>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</si>
  <si>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</si>
  <si>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</si>
  <si>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</si>
  <si>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</si>
  <si>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</si>
  <si>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</si>
  <si>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</si>
  <si>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</si>
  <si>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</si>
  <si>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</si>
  <si>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</si>
  <si>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</si>
  <si>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</si>
  <si>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</si>
  <si>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</si>
  <si>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</si>
  <si>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</si>
  <si>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</si>
  <si>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</si>
  <si>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</si>
  <si>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</si>
  <si>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</si>
  <si>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</si>
  <si>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</si>
  <si>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</si>
  <si>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</si>
  <si>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</si>
  <si>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</si>
  <si>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</si>
  <si>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</si>
  <si>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</si>
  <si>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</si>
  <si>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</si>
  <si>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</si>
  <si>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</si>
  <si>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</si>
  <si>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</si>
  <si>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</si>
  <si>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</si>
  <si>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</si>
  <si>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</si>
  <si>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</si>
  <si>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</si>
  <si>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</si>
  <si>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</si>
  <si>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</si>
  <si>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</si>
  <si>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</si>
  <si>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</si>
  <si>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</si>
  <si>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</si>
  <si>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</si>
  <si>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</si>
  <si>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</si>
  <si>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</si>
  <si>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</si>
  <si>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</si>
  <si>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</si>
  <si>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</si>
  <si>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</si>
  <si>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</si>
  <si>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</si>
  <si>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</si>
  <si>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</si>
  <si>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</si>
  <si>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</si>
  <si>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</si>
  <si>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</si>
  <si>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</si>
  <si>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</si>
  <si>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</si>
  <si>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</si>
  <si>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</si>
  <si>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</si>
  <si>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</si>
  <si>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</si>
  <si>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</si>
  <si>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</si>
  <si>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</si>
  <si>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</si>
  <si>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</si>
  <si>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</si>
  <si>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</si>
  <si>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</si>
  <si>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</si>
  <si>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</si>
  <si>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</si>
  <si>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</si>
  <si>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</si>
  <si>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</si>
  <si>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</si>
  <si>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</si>
  <si>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</si>
  <si>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</si>
  <si>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</si>
  <si>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</si>
  <si>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</si>
  <si>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</si>
  <si>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</si>
  <si>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</si>
  <si>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</si>
  <si>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</si>
  <si>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</si>
  <si>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</si>
  <si>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</si>
  <si>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</si>
  <si>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</si>
  <si>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</si>
  <si>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</si>
  <si>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</si>
  <si>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</si>
  <si>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</si>
  <si>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</si>
  <si>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</si>
  <si>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</si>
  <si>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</si>
  <si>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</si>
  <si>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</si>
  <si>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</si>
  <si>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</si>
  <si>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</si>
  <si>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</si>
  <si>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</si>
  <si>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</si>
  <si>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</si>
  <si>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</si>
  <si>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</si>
  <si>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</si>
  <si>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</si>
  <si>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</si>
  <si>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</si>
  <si>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</si>
  <si>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</si>
  <si>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</si>
  <si>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</si>
  <si>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</si>
  <si>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</si>
  <si>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</si>
  <si>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</si>
  <si>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</si>
  <si>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</si>
  <si>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</si>
  <si>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</si>
  <si>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</si>
  <si>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</si>
  <si>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</si>
  <si>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</si>
  <si>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</si>
  <si>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</si>
  <si>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</si>
  <si>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</si>
  <si>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</si>
  <si>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</si>
  <si>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</si>
  <si>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</si>
  <si>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</si>
  <si>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</si>
  <si>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</si>
  <si>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</si>
  <si>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</si>
  <si>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</si>
  <si>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</si>
  <si>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</si>
  <si>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</si>
  <si>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</si>
  <si>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</si>
  <si>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</si>
  <si>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</si>
  <si>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</si>
  <si>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</si>
  <si>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</si>
  <si>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</si>
  <si>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</si>
  <si>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</si>
  <si>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</si>
  <si>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</si>
  <si>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</si>
  <si>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</si>
  <si>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</si>
  <si>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</si>
  <si>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</si>
  <si>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</si>
  <si>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</si>
  <si>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</si>
  <si>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</si>
  <si>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</si>
  <si>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</si>
  <si>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</si>
  <si>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</si>
  <si>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</si>
  <si>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</si>
  <si>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</si>
  <si>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</si>
  <si>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</si>
  <si>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</si>
  <si>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</si>
  <si>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</si>
  <si>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</si>
  <si>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</si>
  <si>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</si>
  <si>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</si>
  <si>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</si>
  <si>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</si>
  <si>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</si>
  <si>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</si>
  <si>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</si>
  <si>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</si>
  <si>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</si>
  <si>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</si>
  <si>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</si>
  <si>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</si>
  <si>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</si>
  <si>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</si>
  <si>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</si>
  <si>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</si>
  <si>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</si>
  <si>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</si>
  <si>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</si>
  <si>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</si>
  <si>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</si>
  <si>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</si>
  <si>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</si>
  <si>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</si>
  <si>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</si>
  <si>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</si>
  <si>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</si>
  <si>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</si>
  <si>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</si>
  <si>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</si>
  <si>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</si>
  <si>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</si>
  <si>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</si>
  <si>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</si>
  <si>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</si>
  <si>
    <t>LDV-frgt. For Brazil, gasoline vehicles sales are set as zero. Once the vast majority of vehicles in Brazil is powered by diesel.</t>
  </si>
  <si>
    <t>Med &amp; Heavy freight trucks powered by natural gas are set as zero. Once it is not expected the introduction of this technology.</t>
  </si>
  <si>
    <t xml:space="preserve">HDV-psgr, buses powered by gasoline and plug-in are set as zero also, following the same logic. </t>
  </si>
  <si>
    <t>Med &amp; Heavy freight trucks BEV's max sales are assumed as half of the US market, so does the plug-in technology.</t>
  </si>
  <si>
    <t xml:space="preserve">The exceptions are: </t>
  </si>
  <si>
    <t>LDV-psgr - BEV's max sales in 2050 is assumed to be 30%, due to the importance of biofuels.</t>
  </si>
  <si>
    <t>Max Percent New Passenger LDVs by Technology</t>
  </si>
  <si>
    <t>We calibrate the value for passenger LDVs so that</t>
  </si>
  <si>
    <t>the percentage of Evs in the fleet is within 5% of the</t>
  </si>
  <si>
    <t>values modeled in the MCTIC report cited in the about</t>
  </si>
  <si>
    <t>tab. This requires a cap of 25% EV sales in 2050.</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</si>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</sst>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
    <numFmt numFmtId="166" formatCode="#,##0.0"/>
    <numFmt numFmtId="167" formatCode="_(* #,##0_);_(* \(#,##0\);_(* &quot;-&quot;??_);_(@_)"/>
    <numFmt numFmtId="168"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6" fontId="0" fillId="0" borderId="3" xfId="4" applyNumberFormat="1" applyFont="1" applyFill="1" applyAlignment="1">
      <alignment horizontal="right" vertical="center" wrapText="1"/>
    </xf>
    <xf numFmtId="164" fontId="0" fillId="0" borderId="3" xfId="4" applyNumberFormat="1" applyFont="1" applyFill="1" applyAlignment="1">
      <alignment horizontal="right" vertical="center" wrapText="1"/>
    </xf>
    <xf numFmtId="166" fontId="4" fillId="0" borderId="2" xfId="3" applyNumberFormat="1" applyFill="1" applyAlignment="1">
      <alignment horizontal="right" vertical="center" wrapText="1"/>
    </xf>
    <xf numFmtId="164"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5"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7" fontId="0" fillId="0" borderId="0" xfId="8" applyNumberFormat="1" applyFont="1"/>
    <xf numFmtId="0" fontId="1" fillId="0" borderId="0" xfId="0" applyFont="1" applyAlignment="1">
      <alignment wrapText="1"/>
    </xf>
    <xf numFmtId="165"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10" fillId="0" borderId="0" xfId="0" applyFont="1"/>
    <xf numFmtId="0" fontId="0" fillId="2" borderId="0" xfId="0" applyFill="1"/>
    <xf numFmtId="168" fontId="0" fillId="0" borderId="0" xfId="0" applyNumberFormat="1" applyAlignment="1"/>
    <xf numFmtId="0" fontId="0" fillId="0" borderId="0" xfId="0" applyFont="1" applyAlignment="1">
      <alignment wrapText="1"/>
    </xf>
    <xf numFmtId="11" fontId="0" fillId="0" borderId="0" xfId="0" applyNumberFormat="1" applyAlignment="1"/>
    <xf numFmtId="0" fontId="2" fillId="0" borderId="1" xfId="2" applyFont="1" applyFill="1" applyBorder="1" applyAlignment="1">
      <alignment vertical="center" wrapText="1"/>
    </xf>
    <xf numFmtId="0" fontId="9" fillId="0" borderId="0" xfId="9" applyAlignment="1">
      <alignment vertical="center"/>
    </xf>
  </cellXfs>
  <cellStyles count="10">
    <cellStyle name="Body: normal cell" xfId="4"/>
    <cellStyle name="Comma" xfId="8" builtinId="3"/>
    <cellStyle name="Font: Calibri, 9pt regular" xfId="6"/>
    <cellStyle name="Footnotes: top row" xfId="2"/>
    <cellStyle name="Header: bottom row" xfId="5"/>
    <cellStyle name="Hyperlink" xfId="9"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tabSelected="1" topLeftCell="A7" zoomScale="130" zoomScaleNormal="130" workbookViewId="0">
      <selection activeCell="B14" sqref="B14"/>
    </sheetView>
  </sheetViews>
  <sheetFormatPr defaultRowHeight="14.25" x14ac:dyDescent="0.45"/>
  <cols>
    <col min="2" max="2" width="56.265625" customWidth="1"/>
  </cols>
  <sheetData>
    <row r="1" spans="1:2" x14ac:dyDescent="0.45">
      <c r="A1" s="1" t="s">
        <v>0</v>
      </c>
    </row>
    <row r="3" spans="1:2" x14ac:dyDescent="0.45">
      <c r="A3" s="1" t="s">
        <v>524</v>
      </c>
      <c r="B3" s="52" t="s">
        <v>525</v>
      </c>
    </row>
    <row r="4" spans="1:2" x14ac:dyDescent="0.45">
      <c r="B4" t="s">
        <v>526</v>
      </c>
    </row>
    <row r="5" spans="1:2" x14ac:dyDescent="0.45">
      <c r="B5" s="53">
        <v>2019</v>
      </c>
    </row>
    <row r="6" spans="1:2" x14ac:dyDescent="0.45">
      <c r="B6" t="s">
        <v>482</v>
      </c>
    </row>
    <row r="7" spans="1:2" x14ac:dyDescent="0.45">
      <c r="B7" t="s">
        <v>527</v>
      </c>
    </row>
    <row r="8" spans="1:2" x14ac:dyDescent="0.45">
      <c r="B8" t="s">
        <v>528</v>
      </c>
    </row>
    <row r="10" spans="1:2" x14ac:dyDescent="0.45">
      <c r="B10" s="52" t="s">
        <v>529</v>
      </c>
    </row>
    <row r="11" spans="1:2" x14ac:dyDescent="0.45">
      <c r="B11" t="s">
        <v>620</v>
      </c>
    </row>
    <row r="12" spans="1:2" x14ac:dyDescent="0.45">
      <c r="B12" s="53">
        <v>2017</v>
      </c>
    </row>
    <row r="13" spans="1:2" x14ac:dyDescent="0.45">
      <c r="B13" t="s">
        <v>621</v>
      </c>
    </row>
    <row r="14" spans="1:2" x14ac:dyDescent="0.45">
      <c r="B14" t="s">
        <v>622</v>
      </c>
    </row>
    <row r="15" spans="1:2" x14ac:dyDescent="0.45">
      <c r="B15" s="60" t="s">
        <v>623</v>
      </c>
    </row>
    <row r="17" spans="2:2" x14ac:dyDescent="0.45">
      <c r="B17" s="52" t="s">
        <v>530</v>
      </c>
    </row>
    <row r="18" spans="2:2" x14ac:dyDescent="0.45">
      <c r="B18" t="s">
        <v>526</v>
      </c>
    </row>
    <row r="19" spans="2:2" x14ac:dyDescent="0.45">
      <c r="B19" s="53">
        <v>2019</v>
      </c>
    </row>
    <row r="20" spans="2:2" x14ac:dyDescent="0.45">
      <c r="B20" t="s">
        <v>482</v>
      </c>
    </row>
    <row r="21" spans="2:2" x14ac:dyDescent="0.45">
      <c r="B21" t="s">
        <v>527</v>
      </c>
    </row>
    <row r="22" spans="2:2" x14ac:dyDescent="0.45">
      <c r="B22" t="s">
        <v>531</v>
      </c>
    </row>
    <row r="24" spans="2:2" x14ac:dyDescent="0.45">
      <c r="B24" s="52" t="s">
        <v>532</v>
      </c>
    </row>
    <row r="25" spans="2:2" x14ac:dyDescent="0.45">
      <c r="B25" s="54" t="s">
        <v>533</v>
      </c>
    </row>
    <row r="27" spans="2:2" x14ac:dyDescent="0.45">
      <c r="B27" s="52" t="s">
        <v>534</v>
      </c>
    </row>
    <row r="28" spans="2:2" x14ac:dyDescent="0.45">
      <c r="B28" t="s">
        <v>535</v>
      </c>
    </row>
    <row r="29" spans="2:2" x14ac:dyDescent="0.45">
      <c r="B29" s="53">
        <v>2014</v>
      </c>
    </row>
    <row r="30" spans="2:2" x14ac:dyDescent="0.45">
      <c r="B30" t="s">
        <v>536</v>
      </c>
    </row>
    <row r="31" spans="2:2" x14ac:dyDescent="0.45">
      <c r="B31" t="s">
        <v>537</v>
      </c>
    </row>
    <row r="33" spans="1:2" x14ac:dyDescent="0.45">
      <c r="B33" t="s">
        <v>538</v>
      </c>
    </row>
    <row r="34" spans="1:2" x14ac:dyDescent="0.45">
      <c r="B34" s="53">
        <v>2015</v>
      </c>
    </row>
    <row r="35" spans="1:2" x14ac:dyDescent="0.45">
      <c r="B35" t="s">
        <v>539</v>
      </c>
    </row>
    <row r="36" spans="1:2" x14ac:dyDescent="0.45">
      <c r="B36" t="s">
        <v>540</v>
      </c>
    </row>
    <row r="38" spans="1:2" x14ac:dyDescent="0.45">
      <c r="A38" s="1" t="s">
        <v>541</v>
      </c>
    </row>
    <row r="39" spans="1:2" x14ac:dyDescent="0.45">
      <c r="A39" t="s">
        <v>542</v>
      </c>
    </row>
    <row r="40" spans="1:2" x14ac:dyDescent="0.45">
      <c r="A40" t="s">
        <v>543</v>
      </c>
    </row>
    <row r="41" spans="1:2" x14ac:dyDescent="0.45">
      <c r="A41" s="1"/>
    </row>
    <row r="42" spans="1:2" x14ac:dyDescent="0.45">
      <c r="A42" t="s">
        <v>544</v>
      </c>
    </row>
    <row r="43" spans="1:2" x14ac:dyDescent="0.45">
      <c r="A43" t="s">
        <v>545</v>
      </c>
    </row>
    <row r="45" spans="1:2" x14ac:dyDescent="0.45">
      <c r="A45" t="s">
        <v>546</v>
      </c>
    </row>
    <row r="46" spans="1:2" x14ac:dyDescent="0.45">
      <c r="A46" t="s">
        <v>547</v>
      </c>
    </row>
    <row r="47" spans="1:2" x14ac:dyDescent="0.45">
      <c r="A47" t="s">
        <v>548</v>
      </c>
    </row>
    <row r="48" spans="1:2" x14ac:dyDescent="0.45">
      <c r="A48" t="s">
        <v>549</v>
      </c>
    </row>
    <row r="50" spans="1:2" x14ac:dyDescent="0.45">
      <c r="A50" s="52" t="s">
        <v>550</v>
      </c>
      <c r="B50" s="55"/>
    </row>
    <row r="52" spans="1:2" x14ac:dyDescent="0.45">
      <c r="B52" s="52" t="s">
        <v>551</v>
      </c>
    </row>
    <row r="53" spans="1:2" x14ac:dyDescent="0.45">
      <c r="B53" s="1"/>
    </row>
    <row r="54" spans="1:2" x14ac:dyDescent="0.45">
      <c r="B54" t="s">
        <v>552</v>
      </c>
    </row>
    <row r="55" spans="1:2" x14ac:dyDescent="0.45">
      <c r="B55" t="s">
        <v>553</v>
      </c>
    </row>
    <row r="56" spans="1:2" x14ac:dyDescent="0.45">
      <c r="B56" t="s">
        <v>554</v>
      </c>
    </row>
    <row r="58" spans="1:2" x14ac:dyDescent="0.45">
      <c r="B58" t="s">
        <v>555</v>
      </c>
    </row>
    <row r="59" spans="1:2" x14ac:dyDescent="0.45">
      <c r="B59" t="s">
        <v>556</v>
      </c>
    </row>
    <row r="61" spans="1:2" x14ac:dyDescent="0.45">
      <c r="B61" t="s">
        <v>557</v>
      </c>
    </row>
    <row r="62" spans="1:2" x14ac:dyDescent="0.45">
      <c r="B62" t="s">
        <v>558</v>
      </c>
    </row>
    <row r="63" spans="1:2" x14ac:dyDescent="0.45">
      <c r="B63" t="s">
        <v>559</v>
      </c>
    </row>
    <row r="65" spans="2:2" x14ac:dyDescent="0.45">
      <c r="B65" s="52" t="s">
        <v>560</v>
      </c>
    </row>
    <row r="67" spans="2:2" x14ac:dyDescent="0.45">
      <c r="B67" t="s">
        <v>561</v>
      </c>
    </row>
    <row r="68" spans="2:2" x14ac:dyDescent="0.45">
      <c r="B68" t="s">
        <v>562</v>
      </c>
    </row>
    <row r="69" spans="2:2" x14ac:dyDescent="0.45">
      <c r="B69" t="s">
        <v>563</v>
      </c>
    </row>
    <row r="70" spans="2:2" x14ac:dyDescent="0.45">
      <c r="B70" t="s">
        <v>564</v>
      </c>
    </row>
    <row r="71" spans="2:2" x14ac:dyDescent="0.45">
      <c r="B71" t="s">
        <v>565</v>
      </c>
    </row>
    <row r="72" spans="2:2" x14ac:dyDescent="0.45">
      <c r="B72" t="s">
        <v>566</v>
      </c>
    </row>
    <row r="74" spans="2:2" x14ac:dyDescent="0.45">
      <c r="B74" t="s">
        <v>567</v>
      </c>
    </row>
    <row r="75" spans="2:2" x14ac:dyDescent="0.45">
      <c r="B75" t="s">
        <v>568</v>
      </c>
    </row>
    <row r="77" spans="2:2" x14ac:dyDescent="0.45">
      <c r="B77" t="s">
        <v>569</v>
      </c>
    </row>
    <row r="78" spans="2:2" x14ac:dyDescent="0.45">
      <c r="B78" t="s">
        <v>570</v>
      </c>
    </row>
    <row r="80" spans="2:2" x14ac:dyDescent="0.45">
      <c r="B80" t="s">
        <v>571</v>
      </c>
    </row>
    <row r="81" spans="2:2" x14ac:dyDescent="0.45">
      <c r="B81" t="s">
        <v>570</v>
      </c>
    </row>
    <row r="83" spans="2:2" x14ac:dyDescent="0.45">
      <c r="B83" s="52" t="s">
        <v>572</v>
      </c>
    </row>
    <row r="85" spans="2:2" x14ac:dyDescent="0.45">
      <c r="B85" t="s">
        <v>573</v>
      </c>
    </row>
    <row r="86" spans="2:2" x14ac:dyDescent="0.45">
      <c r="B86" t="s">
        <v>574</v>
      </c>
    </row>
    <row r="87" spans="2:2" x14ac:dyDescent="0.45">
      <c r="B87" t="s">
        <v>575</v>
      </c>
    </row>
    <row r="88" spans="2:2" x14ac:dyDescent="0.45">
      <c r="B88" t="s">
        <v>576</v>
      </c>
    </row>
    <row r="89" spans="2:2" x14ac:dyDescent="0.45">
      <c r="B89" t="s">
        <v>577</v>
      </c>
    </row>
    <row r="90" spans="2:2" x14ac:dyDescent="0.45">
      <c r="B90" t="s">
        <v>578</v>
      </c>
    </row>
    <row r="91" spans="2:2" x14ac:dyDescent="0.45">
      <c r="B91" t="s">
        <v>579</v>
      </c>
    </row>
    <row r="92" spans="2:2" x14ac:dyDescent="0.45">
      <c r="B92" t="s">
        <v>580</v>
      </c>
    </row>
    <row r="93" spans="2:2" x14ac:dyDescent="0.45">
      <c r="B93" t="s">
        <v>581</v>
      </c>
    </row>
    <row r="94" spans="2:2" x14ac:dyDescent="0.45">
      <c r="B94" t="s">
        <v>582</v>
      </c>
    </row>
    <row r="95" spans="2:2" x14ac:dyDescent="0.45">
      <c r="B95" t="s">
        <v>583</v>
      </c>
    </row>
    <row r="96" spans="2:2" x14ac:dyDescent="0.45">
      <c r="B96" t="s">
        <v>584</v>
      </c>
    </row>
    <row r="97" spans="2:2" x14ac:dyDescent="0.45">
      <c r="B97" t="s">
        <v>585</v>
      </c>
    </row>
    <row r="99" spans="2:2" x14ac:dyDescent="0.45">
      <c r="B99" t="s">
        <v>586</v>
      </c>
    </row>
    <row r="100" spans="2:2" x14ac:dyDescent="0.45">
      <c r="B100" t="s">
        <v>587</v>
      </c>
    </row>
    <row r="101" spans="2:2" x14ac:dyDescent="0.45">
      <c r="B101" t="s">
        <v>588</v>
      </c>
    </row>
    <row r="102" spans="2:2" x14ac:dyDescent="0.45">
      <c r="B102" t="s">
        <v>589</v>
      </c>
    </row>
    <row r="103" spans="2:2" x14ac:dyDescent="0.45">
      <c r="B103" t="s">
        <v>590</v>
      </c>
    </row>
    <row r="105" spans="2:2" x14ac:dyDescent="0.45">
      <c r="B105" t="s">
        <v>591</v>
      </c>
    </row>
    <row r="106" spans="2:2" x14ac:dyDescent="0.45">
      <c r="B106" t="s">
        <v>592</v>
      </c>
    </row>
    <row r="107" spans="2:2" x14ac:dyDescent="0.45">
      <c r="B107" t="s">
        <v>593</v>
      </c>
    </row>
    <row r="108" spans="2:2" x14ac:dyDescent="0.45">
      <c r="B108" t="s">
        <v>594</v>
      </c>
    </row>
    <row r="109" spans="2:2" x14ac:dyDescent="0.45">
      <c r="B109" t="s">
        <v>595</v>
      </c>
    </row>
    <row r="110" spans="2:2" x14ac:dyDescent="0.45">
      <c r="B110" t="s">
        <v>596</v>
      </c>
    </row>
    <row r="112" spans="2:2" x14ac:dyDescent="0.45">
      <c r="B112" t="s">
        <v>597</v>
      </c>
    </row>
    <row r="114" spans="1:2" x14ac:dyDescent="0.45">
      <c r="B114" t="s">
        <v>598</v>
      </c>
    </row>
    <row r="115" spans="1:2" x14ac:dyDescent="0.45">
      <c r="B115" t="s">
        <v>599</v>
      </c>
    </row>
    <row r="116" spans="1:2" x14ac:dyDescent="0.45">
      <c r="B116" t="s">
        <v>600</v>
      </c>
    </row>
    <row r="117" spans="1:2" x14ac:dyDescent="0.45">
      <c r="B117" t="s">
        <v>601</v>
      </c>
    </row>
    <row r="118" spans="1:2" x14ac:dyDescent="0.45">
      <c r="B118" t="s">
        <v>602</v>
      </c>
    </row>
    <row r="119" spans="1:2" x14ac:dyDescent="0.45">
      <c r="B119" t="s">
        <v>603</v>
      </c>
    </row>
    <row r="120" spans="1:2" x14ac:dyDescent="0.45">
      <c r="B120" t="s">
        <v>604</v>
      </c>
    </row>
    <row r="122" spans="1:2" x14ac:dyDescent="0.45">
      <c r="A122" s="1" t="s">
        <v>605</v>
      </c>
    </row>
    <row r="123" spans="1:2" x14ac:dyDescent="0.45">
      <c r="A123" t="s">
        <v>606</v>
      </c>
    </row>
    <row r="124" spans="1:2" x14ac:dyDescent="0.45">
      <c r="A124" t="s">
        <v>607</v>
      </c>
    </row>
    <row r="125" spans="1:2" x14ac:dyDescent="0.45">
      <c r="A125" t="s">
        <v>613</v>
      </c>
    </row>
    <row r="126" spans="1:2" x14ac:dyDescent="0.45">
      <c r="A126" t="s">
        <v>609</v>
      </c>
    </row>
    <row r="127" spans="1:2" x14ac:dyDescent="0.45">
      <c r="A127" t="s">
        <v>610</v>
      </c>
    </row>
    <row r="128" spans="1:2" x14ac:dyDescent="0.45">
      <c r="A128" t="s">
        <v>612</v>
      </c>
    </row>
    <row r="129" spans="1:1" x14ac:dyDescent="0.45">
      <c r="A129" t="s">
        <v>611</v>
      </c>
    </row>
    <row r="130" spans="1:1" x14ac:dyDescent="0.45">
      <c r="A130" t="s">
        <v>614</v>
      </c>
    </row>
    <row r="131" spans="1:1" x14ac:dyDescent="0.45">
      <c r="A131" t="s">
        <v>608</v>
      </c>
    </row>
  </sheetData>
  <hyperlinks>
    <hyperlink ref="B14" r:id="rId1" display="https://www.bloomberg.com/news/articles/2017-04-25/electric-car-boom-seen-triggering-peak-oil-demand-in-2030s"/>
    <hyperlink ref="B15"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7" sqref="D7"/>
    </sheetView>
  </sheetViews>
  <sheetFormatPr defaultColWidth="9.1328125" defaultRowHeight="14.25" x14ac:dyDescent="0.45"/>
  <cols>
    <col min="1" max="1" width="24.3984375" style="14" customWidth="1"/>
    <col min="2" max="3" width="9"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6">
        <f>D2</f>
        <v>1.4550689995755717E-3</v>
      </c>
      <c r="C2" s="56">
        <f>D2</f>
        <v>1.4550689995755717E-3</v>
      </c>
      <c r="D2" s="14">
        <f>Data!I15</f>
        <v>1.4550689995755717E-3</v>
      </c>
      <c r="E2" s="14">
        <f>Data!J15</f>
        <v>4.185817897601975E-3</v>
      </c>
      <c r="F2" s="14">
        <f>Data!K15</f>
        <v>5.127079687378207E-3</v>
      </c>
      <c r="G2" s="14">
        <f>Data!L15</f>
        <v>6.3862764192791919E-3</v>
      </c>
      <c r="H2" s="14">
        <f>Data!M15</f>
        <v>8.0656169329564303E-3</v>
      </c>
      <c r="I2" s="14">
        <f>Data!N15</f>
        <v>1.0296107782945969E-2</v>
      </c>
      <c r="J2" s="14">
        <f>Data!O15</f>
        <v>1.3242529376128787E-2</v>
      </c>
      <c r="K2" s="14">
        <f>Data!P15</f>
        <v>1.710677743562693E-2</v>
      </c>
      <c r="L2" s="14">
        <f>Data!Q15</f>
        <v>2.2127221110776751E-2</v>
      </c>
      <c r="M2" s="14">
        <f>Data!R15</f>
        <v>2.8570530896004826E-2</v>
      </c>
      <c r="N2" s="14">
        <f>Data!S15</f>
        <v>3.6711432137604041E-2</v>
      </c>
      <c r="O2" s="14">
        <f>Data!T15</f>
        <v>4.6796008226742694E-2</v>
      </c>
      <c r="P2" s="14">
        <f>Data!U15</f>
        <v>5.8987060713120543E-2</v>
      </c>
      <c r="Q2" s="14">
        <f>Data!V15</f>
        <v>7.3297104925282325E-2</v>
      </c>
      <c r="R2" s="14">
        <f>Data!W15</f>
        <v>8.9525397919120758E-2</v>
      </c>
      <c r="S2" s="14">
        <f>Data!X15</f>
        <v>0.10722522429533606</v>
      </c>
      <c r="T2" s="14">
        <f>Data!Y15</f>
        <v>0.1257275344997878</v>
      </c>
      <c r="U2" s="14">
        <f>Data!Z15</f>
        <v>0.1442298447042395</v>
      </c>
      <c r="V2" s="14">
        <f>Data!AA15</f>
        <v>0.16192967108045481</v>
      </c>
      <c r="W2" s="14">
        <f>Data!AB15</f>
        <v>0.17815796407429324</v>
      </c>
      <c r="X2" s="14">
        <f>Data!AC15</f>
        <v>0.19246800828645502</v>
      </c>
      <c r="Y2" s="14">
        <f>Data!AD15</f>
        <v>0.20465906077283286</v>
      </c>
      <c r="Z2" s="14">
        <f>Data!AE15</f>
        <v>0.21474363686197154</v>
      </c>
      <c r="AA2" s="14">
        <f>Data!AF15</f>
        <v>0.22288453810357076</v>
      </c>
      <c r="AB2" s="14">
        <f>Data!AG15</f>
        <v>0.22932784788879884</v>
      </c>
      <c r="AC2" s="14">
        <f>Data!AH15</f>
        <v>0.23434829156394865</v>
      </c>
      <c r="AD2" s="14">
        <f>Data!AI15</f>
        <v>0.2382125396234468</v>
      </c>
      <c r="AE2" s="14">
        <f>Data!AJ15</f>
        <v>0.24115896121662961</v>
      </c>
      <c r="AF2" s="14">
        <f>Data!AK15</f>
        <v>0.24338945206661913</v>
      </c>
      <c r="AG2" s="14">
        <f>Data!AL15</f>
        <v>0.2450687925802964</v>
      </c>
      <c r="AH2" s="14">
        <f>Data!AM15</f>
        <v>0.24632798931219738</v>
      </c>
      <c r="AI2" s="14">
        <f>Data!AN15</f>
        <v>0.24726925110197362</v>
      </c>
      <c r="AJ2" s="14">
        <f>Data!AO15</f>
        <v>0.24797123431595183</v>
      </c>
      <c r="AK2" s="14">
        <f>Data!AP15</f>
        <v>0.24849386705639792</v>
      </c>
    </row>
    <row r="3" spans="1:37" x14ac:dyDescent="0.45">
      <c r="A3" s="14" t="s">
        <v>2</v>
      </c>
      <c r="B3" s="56">
        <f t="shared" ref="B3:B8" si="0">D3</f>
        <v>5.5794652063621928E-4</v>
      </c>
      <c r="C3" s="56">
        <f t="shared" ref="C3:C8" si="1">D3</f>
        <v>5.5794652063621928E-4</v>
      </c>
      <c r="D3" s="14">
        <f>Data!I16</f>
        <v>5.5794652063621928E-4</v>
      </c>
      <c r="E3" s="14">
        <f>Data!J16</f>
        <v>5.4103905031390592E-4</v>
      </c>
      <c r="F3" s="14">
        <f>Data!K16</f>
        <v>5.2413157999160048E-4</v>
      </c>
      <c r="G3" s="14">
        <f>Data!L16</f>
        <v>5.072241096692881E-4</v>
      </c>
      <c r="H3" s="14">
        <f>Data!M16</f>
        <v>4.9031663934697572E-4</v>
      </c>
      <c r="I3" s="14">
        <f>Data!N16</f>
        <v>4.7340916902467028E-4</v>
      </c>
      <c r="J3" s="14">
        <f>Data!O16</f>
        <v>4.5650169870235791E-4</v>
      </c>
      <c r="K3" s="14">
        <f>Data!P16</f>
        <v>4.3959422838005247E-4</v>
      </c>
      <c r="L3" s="14">
        <f>Data!Q16</f>
        <v>4.2268675805774009E-4</v>
      </c>
      <c r="M3" s="14">
        <f>Data!R16</f>
        <v>4.0577928773542771E-4</v>
      </c>
      <c r="N3" s="14">
        <f>Data!S16</f>
        <v>3.8887181741312227E-4</v>
      </c>
      <c r="O3" s="14">
        <f>Data!T16</f>
        <v>3.7196434709080989E-4</v>
      </c>
      <c r="P3" s="14">
        <f>Data!U16</f>
        <v>3.5505687676850445E-4</v>
      </c>
      <c r="Q3" s="14">
        <f>Data!V16</f>
        <v>3.3814940644619207E-4</v>
      </c>
      <c r="R3" s="14">
        <f>Data!W16</f>
        <v>3.2124193612387969E-4</v>
      </c>
      <c r="S3" s="14">
        <f>Data!X16</f>
        <v>3.0433446580157425E-4</v>
      </c>
      <c r="T3" s="14">
        <f>Data!Y16</f>
        <v>2.8742699547926187E-4</v>
      </c>
      <c r="U3" s="14">
        <f>Data!Z16</f>
        <v>2.7051952515695643E-4</v>
      </c>
      <c r="V3" s="14">
        <f>Data!AA16</f>
        <v>2.5361205483464405E-4</v>
      </c>
      <c r="W3" s="14">
        <f>Data!AB16</f>
        <v>2.3670458451233167E-4</v>
      </c>
      <c r="X3" s="14">
        <f>Data!AC16</f>
        <v>2.1979711419002623E-4</v>
      </c>
      <c r="Y3" s="14">
        <f>Data!AD16</f>
        <v>2.0288964386771385E-4</v>
      </c>
      <c r="Z3" s="14">
        <f>Data!AE16</f>
        <v>1.8598217354540147E-4</v>
      </c>
      <c r="AA3" s="14">
        <f>Data!AF16</f>
        <v>1.6907470322309603E-4</v>
      </c>
      <c r="AB3" s="14">
        <f>Data!AG16</f>
        <v>1.5216723290078366E-4</v>
      </c>
      <c r="AC3" s="14">
        <f>Data!AH16</f>
        <v>1.3525976257847822E-4</v>
      </c>
      <c r="AD3" s="14">
        <f>Data!AI16</f>
        <v>1.1835229225616584E-4</v>
      </c>
      <c r="AE3" s="14">
        <f>Data!AJ16</f>
        <v>1.0144482193385346E-4</v>
      </c>
      <c r="AF3" s="14">
        <f>Data!AK16</f>
        <v>8.4537351611548017E-5</v>
      </c>
      <c r="AG3" s="14">
        <f>Data!AL16</f>
        <v>6.7629881289235638E-5</v>
      </c>
      <c r="AH3" s="14">
        <f>Data!AM16</f>
        <v>5.0722410966930198E-5</v>
      </c>
      <c r="AI3" s="14">
        <f>Data!AN16</f>
        <v>3.3814940644617819E-5</v>
      </c>
      <c r="AJ3" s="14">
        <f>Data!AO16</f>
        <v>1.690747032230544E-5</v>
      </c>
      <c r="AK3" s="14">
        <f>Data!AP16</f>
        <v>0</v>
      </c>
    </row>
    <row r="4" spans="1:37" x14ac:dyDescent="0.45">
      <c r="A4" s="14" t="s">
        <v>3</v>
      </c>
      <c r="B4" s="33">
        <f t="shared" si="0"/>
        <v>0</v>
      </c>
      <c r="C4" s="33">
        <f t="shared" si="1"/>
        <v>0</v>
      </c>
      <c r="D4" s="14">
        <f>Data!I17</f>
        <v>0</v>
      </c>
      <c r="E4" s="14">
        <f>Data!J17</f>
        <v>0</v>
      </c>
      <c r="F4" s="14">
        <f>Data!K17</f>
        <v>0</v>
      </c>
      <c r="G4" s="14">
        <f>Data!L17</f>
        <v>0</v>
      </c>
      <c r="H4" s="14">
        <f>Data!M17</f>
        <v>0</v>
      </c>
      <c r="I4" s="14">
        <f>Data!N17</f>
        <v>0</v>
      </c>
      <c r="J4" s="14">
        <f>Data!O17</f>
        <v>0</v>
      </c>
      <c r="K4" s="14">
        <f>Data!P17</f>
        <v>0</v>
      </c>
      <c r="L4" s="14">
        <f>Data!Q17</f>
        <v>0</v>
      </c>
      <c r="M4" s="14">
        <f>Data!R17</f>
        <v>0</v>
      </c>
      <c r="N4" s="14">
        <f>Data!S17</f>
        <v>0</v>
      </c>
      <c r="O4" s="14">
        <f>Data!T17</f>
        <v>0</v>
      </c>
      <c r="P4" s="14">
        <f>Data!U17</f>
        <v>0</v>
      </c>
      <c r="Q4" s="14">
        <f>Data!V17</f>
        <v>0</v>
      </c>
      <c r="R4" s="14">
        <f>Data!W17</f>
        <v>0</v>
      </c>
      <c r="S4" s="14">
        <f>Data!X17</f>
        <v>0</v>
      </c>
      <c r="T4" s="14">
        <f>Data!Y17</f>
        <v>0</v>
      </c>
      <c r="U4" s="14">
        <f>Data!Z17</f>
        <v>0</v>
      </c>
      <c r="V4" s="14">
        <f>Data!AA17</f>
        <v>0</v>
      </c>
      <c r="W4" s="14">
        <f>Data!AB17</f>
        <v>0</v>
      </c>
      <c r="X4" s="14">
        <f>Data!AC17</f>
        <v>0</v>
      </c>
      <c r="Y4" s="14">
        <f>Data!AD17</f>
        <v>0</v>
      </c>
      <c r="Z4" s="14">
        <f>Data!AE17</f>
        <v>0</v>
      </c>
      <c r="AA4" s="14">
        <f>Data!AF17</f>
        <v>0</v>
      </c>
      <c r="AB4" s="14">
        <f>Data!AG17</f>
        <v>0</v>
      </c>
      <c r="AC4" s="14">
        <f>Data!AH17</f>
        <v>0</v>
      </c>
      <c r="AD4" s="14">
        <f>Data!AI17</f>
        <v>0</v>
      </c>
      <c r="AE4" s="14">
        <f>Data!AJ17</f>
        <v>0</v>
      </c>
      <c r="AF4" s="14">
        <f>Data!AK17</f>
        <v>0</v>
      </c>
      <c r="AG4" s="14">
        <f>Data!AL17</f>
        <v>0</v>
      </c>
      <c r="AH4" s="14">
        <f>Data!AM17</f>
        <v>0</v>
      </c>
      <c r="AI4" s="14">
        <f>Data!AN17</f>
        <v>0</v>
      </c>
      <c r="AJ4" s="14">
        <f>Data!AO17</f>
        <v>0</v>
      </c>
      <c r="AK4" s="14">
        <f>Data!AP17</f>
        <v>0</v>
      </c>
    </row>
    <row r="5" spans="1:37" x14ac:dyDescent="0.45">
      <c r="A5" s="14" t="s">
        <v>4</v>
      </c>
      <c r="B5" s="56">
        <f t="shared" si="0"/>
        <v>1</v>
      </c>
      <c r="C5" s="56">
        <f t="shared" si="1"/>
        <v>1</v>
      </c>
      <c r="D5" s="14">
        <f>Data!I18</f>
        <v>1</v>
      </c>
      <c r="E5" s="14">
        <f>Data!J18</f>
        <v>1</v>
      </c>
      <c r="F5" s="14">
        <f>Data!K18</f>
        <v>1</v>
      </c>
      <c r="G5" s="14">
        <f>Data!L18</f>
        <v>1</v>
      </c>
      <c r="H5" s="14">
        <f>Data!M18</f>
        <v>1</v>
      </c>
      <c r="I5" s="14">
        <f>Data!N18</f>
        <v>1</v>
      </c>
      <c r="J5" s="14">
        <f>Data!O18</f>
        <v>1</v>
      </c>
      <c r="K5" s="14">
        <f>Data!P18</f>
        <v>1</v>
      </c>
      <c r="L5" s="14">
        <f>Data!Q18</f>
        <v>1</v>
      </c>
      <c r="M5" s="14">
        <f>Data!R18</f>
        <v>1</v>
      </c>
      <c r="N5" s="14">
        <f>Data!S18</f>
        <v>1</v>
      </c>
      <c r="O5" s="14">
        <f>Data!T18</f>
        <v>1</v>
      </c>
      <c r="P5" s="14">
        <f>Data!U18</f>
        <v>1</v>
      </c>
      <c r="Q5" s="14">
        <f>Data!V18</f>
        <v>1</v>
      </c>
      <c r="R5" s="14">
        <f>Data!W18</f>
        <v>1</v>
      </c>
      <c r="S5" s="14">
        <f>Data!X18</f>
        <v>1</v>
      </c>
      <c r="T5" s="14">
        <f>Data!Y18</f>
        <v>1</v>
      </c>
      <c r="U5" s="14">
        <f>Data!Z18</f>
        <v>1</v>
      </c>
      <c r="V5" s="14">
        <f>Data!AA18</f>
        <v>1</v>
      </c>
      <c r="W5" s="14">
        <f>Data!AB18</f>
        <v>1</v>
      </c>
      <c r="X5" s="14">
        <f>Data!AC18</f>
        <v>1</v>
      </c>
      <c r="Y5" s="14">
        <f>Data!AD18</f>
        <v>1</v>
      </c>
      <c r="Z5" s="14">
        <f>Data!AE18</f>
        <v>1</v>
      </c>
      <c r="AA5" s="14">
        <f>Data!AF18</f>
        <v>1</v>
      </c>
      <c r="AB5" s="14">
        <f>Data!AG18</f>
        <v>1</v>
      </c>
      <c r="AC5" s="14">
        <f>Data!AH18</f>
        <v>1</v>
      </c>
      <c r="AD5" s="14">
        <f>Data!AI18</f>
        <v>1</v>
      </c>
      <c r="AE5" s="14">
        <f>Data!AJ18</f>
        <v>1</v>
      </c>
      <c r="AF5" s="14">
        <f>Data!AK18</f>
        <v>1</v>
      </c>
      <c r="AG5" s="14">
        <f>Data!AL18</f>
        <v>1</v>
      </c>
      <c r="AH5" s="14">
        <f>Data!AM18</f>
        <v>1</v>
      </c>
      <c r="AI5" s="14">
        <f>Data!AN18</f>
        <v>1</v>
      </c>
      <c r="AJ5" s="14">
        <f>Data!AO18</f>
        <v>1</v>
      </c>
      <c r="AK5" s="14">
        <f>Data!AP18</f>
        <v>1</v>
      </c>
    </row>
    <row r="6" spans="1:37" x14ac:dyDescent="0.45">
      <c r="A6" s="14" t="s">
        <v>5</v>
      </c>
      <c r="B6" s="56">
        <f t="shared" si="0"/>
        <v>1.4094947551288909E-3</v>
      </c>
      <c r="C6" s="56">
        <f t="shared" si="1"/>
        <v>1.4094947551288909E-3</v>
      </c>
      <c r="D6" s="14">
        <f>Data!I19</f>
        <v>1.4094947551288909E-3</v>
      </c>
      <c r="E6" s="14">
        <f>Data!J19</f>
        <v>1.4094947551288909E-3</v>
      </c>
      <c r="F6" s="14">
        <f>Data!K19</f>
        <v>1.4094947551288909E-3</v>
      </c>
      <c r="G6" s="14">
        <f>Data!L19</f>
        <v>1.4094947551288909E-3</v>
      </c>
      <c r="H6" s="14">
        <f>Data!M19</f>
        <v>1.4094947551288909E-3</v>
      </c>
      <c r="I6" s="14">
        <f>Data!N19</f>
        <v>1.4094947551288909E-3</v>
      </c>
      <c r="J6" s="14">
        <f>Data!O19</f>
        <v>1.4094947551288909E-3</v>
      </c>
      <c r="K6" s="14">
        <f>Data!P19</f>
        <v>1.4094947551288909E-3</v>
      </c>
      <c r="L6" s="14">
        <f>Data!Q19</f>
        <v>1.4094947551288909E-3</v>
      </c>
      <c r="M6" s="14">
        <f>Data!R19</f>
        <v>1.4094947551288909E-3</v>
      </c>
      <c r="N6" s="14">
        <f>Data!S19</f>
        <v>1.4094947551288909E-3</v>
      </c>
      <c r="O6" s="14">
        <f>Data!T19</f>
        <v>1.4094947551288909E-3</v>
      </c>
      <c r="P6" s="14">
        <f>Data!U19</f>
        <v>1.4094947551288909E-3</v>
      </c>
      <c r="Q6" s="14">
        <f>Data!V19</f>
        <v>1.4094947551288909E-3</v>
      </c>
      <c r="R6" s="14">
        <f>Data!W19</f>
        <v>1.4094947551288909E-3</v>
      </c>
      <c r="S6" s="14">
        <f>Data!X19</f>
        <v>1.4094947551288909E-3</v>
      </c>
      <c r="T6" s="14">
        <f>Data!Y19</f>
        <v>1.4094947551288909E-3</v>
      </c>
      <c r="U6" s="14">
        <f>Data!Z19</f>
        <v>1.4094947551288909E-3</v>
      </c>
      <c r="V6" s="14">
        <f>Data!AA19</f>
        <v>1.4094947551288909E-3</v>
      </c>
      <c r="W6" s="14">
        <f>Data!AB19</f>
        <v>1.4094947551288909E-3</v>
      </c>
      <c r="X6" s="14">
        <f>Data!AC19</f>
        <v>1.4094947551288909E-3</v>
      </c>
      <c r="Y6" s="14">
        <f>Data!AD19</f>
        <v>1.4094947551288909E-3</v>
      </c>
      <c r="Z6" s="14">
        <f>Data!AE19</f>
        <v>1.4094947551288909E-3</v>
      </c>
      <c r="AA6" s="14">
        <f>Data!AF19</f>
        <v>1.4094947551288909E-3</v>
      </c>
      <c r="AB6" s="14">
        <f>Data!AG19</f>
        <v>1.4094947551288909E-3</v>
      </c>
      <c r="AC6" s="14">
        <f>Data!AH19</f>
        <v>1.4094947551288909E-3</v>
      </c>
      <c r="AD6" s="14">
        <f>Data!AI19</f>
        <v>1.4094947551288909E-3</v>
      </c>
      <c r="AE6" s="14">
        <f>Data!AJ19</f>
        <v>1.4094947551288909E-3</v>
      </c>
      <c r="AF6" s="14">
        <f>Data!AK19</f>
        <v>1.4094947551288909E-3</v>
      </c>
      <c r="AG6" s="14">
        <f>Data!AL19</f>
        <v>1.4094947551288909E-3</v>
      </c>
      <c r="AH6" s="14">
        <f>Data!AM19</f>
        <v>1.4094947551288909E-3</v>
      </c>
      <c r="AI6" s="14">
        <f>Data!AN19</f>
        <v>1.4094947551288909E-3</v>
      </c>
      <c r="AJ6" s="14">
        <f>Data!AO19</f>
        <v>1.4094947551288909E-3</v>
      </c>
      <c r="AK6" s="14">
        <f>Data!AP19</f>
        <v>1.4094947551288909E-3</v>
      </c>
    </row>
    <row r="7" spans="1:37" x14ac:dyDescent="0.45">
      <c r="A7" s="14" t="s">
        <v>503</v>
      </c>
      <c r="B7" s="14">
        <f t="shared" si="0"/>
        <v>0</v>
      </c>
      <c r="C7" s="14">
        <f t="shared" si="1"/>
        <v>0</v>
      </c>
      <c r="D7" s="14">
        <f>Data!I20</f>
        <v>0</v>
      </c>
      <c r="E7" s="14">
        <f>Data!J20</f>
        <v>0</v>
      </c>
      <c r="F7" s="14">
        <f>Data!K20</f>
        <v>0</v>
      </c>
      <c r="G7" s="14">
        <f>Data!L20</f>
        <v>0</v>
      </c>
      <c r="H7" s="14">
        <f>Data!M20</f>
        <v>0</v>
      </c>
      <c r="I7" s="14">
        <f>Data!N20</f>
        <v>0</v>
      </c>
      <c r="J7" s="14">
        <f>Data!O20</f>
        <v>0</v>
      </c>
      <c r="K7" s="14">
        <f>Data!P20</f>
        <v>0</v>
      </c>
      <c r="L7" s="14">
        <f>Data!Q20</f>
        <v>0</v>
      </c>
      <c r="M7" s="14">
        <f>Data!R20</f>
        <v>0</v>
      </c>
      <c r="N7" s="14">
        <f>Data!S20</f>
        <v>0</v>
      </c>
      <c r="O7" s="14">
        <f>Data!T20</f>
        <v>0</v>
      </c>
      <c r="P7" s="14">
        <f>Data!U20</f>
        <v>0</v>
      </c>
      <c r="Q7" s="14">
        <f>Data!V20</f>
        <v>0</v>
      </c>
      <c r="R7" s="14">
        <f>Data!W20</f>
        <v>0</v>
      </c>
      <c r="S7" s="14">
        <f>Data!X20</f>
        <v>0</v>
      </c>
      <c r="T7" s="14">
        <f>Data!Y20</f>
        <v>0</v>
      </c>
      <c r="U7" s="14">
        <f>Data!Z20</f>
        <v>0</v>
      </c>
      <c r="V7" s="14">
        <f>Data!AA20</f>
        <v>0</v>
      </c>
      <c r="W7" s="14">
        <f>Data!AB20</f>
        <v>0</v>
      </c>
      <c r="X7" s="14">
        <f>Data!AC20</f>
        <v>0</v>
      </c>
      <c r="Y7" s="14">
        <f>Data!AD20</f>
        <v>0</v>
      </c>
      <c r="Z7" s="14">
        <f>Data!AE20</f>
        <v>0</v>
      </c>
      <c r="AA7" s="14">
        <f>Data!AF20</f>
        <v>0</v>
      </c>
      <c r="AB7" s="14">
        <f>Data!AG20</f>
        <v>0</v>
      </c>
      <c r="AC7" s="14">
        <f>Data!AH20</f>
        <v>0</v>
      </c>
      <c r="AD7" s="14">
        <f>Data!AI20</f>
        <v>0</v>
      </c>
      <c r="AE7" s="14">
        <f>Data!AJ20</f>
        <v>0</v>
      </c>
      <c r="AF7" s="14">
        <f>Data!AK20</f>
        <v>0</v>
      </c>
      <c r="AG7" s="14">
        <f>Data!AL20</f>
        <v>0</v>
      </c>
      <c r="AH7" s="14">
        <f>Data!AM20</f>
        <v>0</v>
      </c>
      <c r="AI7" s="14">
        <f>Data!AN20</f>
        <v>0</v>
      </c>
      <c r="AJ7" s="14">
        <f>Data!AO20</f>
        <v>0</v>
      </c>
      <c r="AK7" s="14">
        <f>Data!AP20</f>
        <v>0</v>
      </c>
    </row>
    <row r="8" spans="1:37" x14ac:dyDescent="0.45">
      <c r="A8" s="14" t="s">
        <v>504</v>
      </c>
      <c r="B8" s="33">
        <f t="shared" si="0"/>
        <v>0</v>
      </c>
      <c r="C8" s="33">
        <f t="shared" si="1"/>
        <v>0</v>
      </c>
      <c r="D8" s="14">
        <f>Data!I21</f>
        <v>0</v>
      </c>
      <c r="E8" s="14">
        <f>Data!J21</f>
        <v>0</v>
      </c>
      <c r="F8" s="14">
        <f>Data!K21</f>
        <v>0</v>
      </c>
      <c r="G8" s="14">
        <f>Data!L21</f>
        <v>0</v>
      </c>
      <c r="H8" s="14">
        <f>Data!M21</f>
        <v>0</v>
      </c>
      <c r="I8" s="14">
        <f>Data!N21</f>
        <v>0</v>
      </c>
      <c r="J8" s="14">
        <f>Data!O21</f>
        <v>0</v>
      </c>
      <c r="K8" s="14">
        <f>Data!P21</f>
        <v>0</v>
      </c>
      <c r="L8" s="14">
        <f>Data!Q21</f>
        <v>0</v>
      </c>
      <c r="M8" s="14">
        <f>Data!R21</f>
        <v>0</v>
      </c>
      <c r="N8" s="14">
        <f>Data!S21</f>
        <v>0</v>
      </c>
      <c r="O8" s="14">
        <f>Data!T21</f>
        <v>0</v>
      </c>
      <c r="P8" s="14">
        <f>Data!U21</f>
        <v>0</v>
      </c>
      <c r="Q8" s="14">
        <f>Data!V21</f>
        <v>0</v>
      </c>
      <c r="R8" s="14">
        <f>Data!W21</f>
        <v>0</v>
      </c>
      <c r="S8" s="14">
        <f>Data!X21</f>
        <v>0</v>
      </c>
      <c r="T8" s="14">
        <f>Data!Y21</f>
        <v>0</v>
      </c>
      <c r="U8" s="14">
        <f>Data!Z21</f>
        <v>0</v>
      </c>
      <c r="V8" s="14">
        <f>Data!AA21</f>
        <v>0</v>
      </c>
      <c r="W8" s="14">
        <f>Data!AB21</f>
        <v>0</v>
      </c>
      <c r="X8" s="14">
        <f>Data!AC21</f>
        <v>0</v>
      </c>
      <c r="Y8" s="14">
        <f>Data!AD21</f>
        <v>0</v>
      </c>
      <c r="Z8" s="14">
        <f>Data!AE21</f>
        <v>0</v>
      </c>
      <c r="AA8" s="14">
        <f>Data!AF21</f>
        <v>0</v>
      </c>
      <c r="AB8" s="14">
        <f>Data!AG21</f>
        <v>0</v>
      </c>
      <c r="AC8" s="14">
        <f>Data!AH21</f>
        <v>0</v>
      </c>
      <c r="AD8" s="14">
        <f>Data!AI21</f>
        <v>0</v>
      </c>
      <c r="AE8" s="14">
        <f>Data!AJ21</f>
        <v>0</v>
      </c>
      <c r="AF8" s="14">
        <f>Data!AK21</f>
        <v>0</v>
      </c>
      <c r="AG8" s="14">
        <f>Data!AL21</f>
        <v>0</v>
      </c>
      <c r="AH8" s="14">
        <f>Data!AM21</f>
        <v>0</v>
      </c>
      <c r="AI8" s="14">
        <f>Data!AN21</f>
        <v>0</v>
      </c>
      <c r="AJ8" s="14">
        <f>Data!AO21</f>
        <v>0</v>
      </c>
      <c r="AK8" s="14">
        <f>Data!AP21</f>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5" sqref="B5"/>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6">
        <f>D2</f>
        <v>0</v>
      </c>
      <c r="C2" s="56">
        <f>D2</f>
        <v>0</v>
      </c>
      <c r="D2" s="14">
        <f>Data!I22</f>
        <v>0</v>
      </c>
      <c r="E2" s="14">
        <f>Data!J22</f>
        <v>2.7467356576482949E-3</v>
      </c>
      <c r="F2" s="14">
        <f>Data!K22</f>
        <v>3.6935079233182638E-3</v>
      </c>
      <c r="G2" s="14">
        <f>Data!L22</f>
        <v>4.9600764335193774E-3</v>
      </c>
      <c r="H2" s="14">
        <f>Data!M22</f>
        <v>6.6492483942164659E-3</v>
      </c>
      <c r="I2" s="14">
        <f>Data!N22</f>
        <v>8.8927973181590451E-3</v>
      </c>
      <c r="J2" s="14">
        <f>Data!O22</f>
        <v>1.1856468294391695E-2</v>
      </c>
      <c r="K2" s="14">
        <f>Data!P22</f>
        <v>1.5743339014249128E-2</v>
      </c>
      <c r="L2" s="14">
        <f>Data!Q22</f>
        <v>2.0793174123480595E-2</v>
      </c>
      <c r="M2" s="14">
        <f>Data!R22</f>
        <v>2.7274205298903231E-2</v>
      </c>
      <c r="N2" s="14">
        <f>Data!S22</f>
        <v>3.5462766225121956E-2</v>
      </c>
      <c r="O2" s="14">
        <f>Data!T22</f>
        <v>4.5606380951589087E-2</v>
      </c>
      <c r="P2" s="14">
        <f>Data!U22</f>
        <v>5.7868804125245595E-2</v>
      </c>
      <c r="Q2" s="14">
        <f>Data!V22</f>
        <v>7.2262624343749013E-2</v>
      </c>
      <c r="R2" s="14">
        <f>Data!W22</f>
        <v>8.8585923443551137E-2</v>
      </c>
      <c r="S2" s="14">
        <f>Data!X22</f>
        <v>0.10638937079708526</v>
      </c>
      <c r="T2" s="14">
        <f>Data!Y22</f>
        <v>0.125</v>
      </c>
      <c r="U2" s="14">
        <f>Data!Z22</f>
        <v>0.14361062920291476</v>
      </c>
      <c r="V2" s="14">
        <f>Data!AA22</f>
        <v>0.16141407655644885</v>
      </c>
      <c r="W2" s="14">
        <f>Data!AB22</f>
        <v>0.17773737565625097</v>
      </c>
      <c r="X2" s="14">
        <f>Data!AC22</f>
        <v>0.19213119587475438</v>
      </c>
      <c r="Y2" s="14">
        <f>Data!AD22</f>
        <v>0.20439361904841091</v>
      </c>
      <c r="Z2" s="14">
        <f>Data!AE22</f>
        <v>0.21453723377487807</v>
      </c>
      <c r="AA2" s="14">
        <f>Data!AF22</f>
        <v>0.22272579470109677</v>
      </c>
      <c r="AB2" s="14">
        <f>Data!AG22</f>
        <v>0.22920682587651942</v>
      </c>
      <c r="AC2" s="14">
        <f>Data!AH22</f>
        <v>0.23425666098575088</v>
      </c>
      <c r="AD2" s="14">
        <f>Data!AI22</f>
        <v>0.23814353170560834</v>
      </c>
      <c r="AE2" s="14">
        <f>Data!AJ22</f>
        <v>0.24110720268184097</v>
      </c>
      <c r="AF2" s="14">
        <f>Data!AK22</f>
        <v>0.24335075160578351</v>
      </c>
      <c r="AG2" s="14">
        <f>Data!AL22</f>
        <v>0.24503992356648063</v>
      </c>
      <c r="AH2" s="14">
        <f>Data!AM22</f>
        <v>0.24630649207668173</v>
      </c>
      <c r="AI2" s="14">
        <f>Data!AN22</f>
        <v>0.2472532643423517</v>
      </c>
      <c r="AJ2" s="14">
        <f>Data!AO22</f>
        <v>0.24795935721171003</v>
      </c>
      <c r="AK2" s="14">
        <f>Data!AP22</f>
        <v>0.24848504962710394</v>
      </c>
    </row>
    <row r="3" spans="1:37" x14ac:dyDescent="0.45">
      <c r="A3" s="14" t="s">
        <v>2</v>
      </c>
      <c r="B3" s="56">
        <f t="shared" ref="B3:B8" si="0">D3</f>
        <v>0</v>
      </c>
      <c r="C3" s="56">
        <f t="shared" ref="C3:C8" si="1">D3</f>
        <v>0</v>
      </c>
      <c r="D3" s="14">
        <f>Data!I23</f>
        <v>0</v>
      </c>
      <c r="E3" s="14">
        <f>Data!J23</f>
        <v>0</v>
      </c>
      <c r="F3" s="14">
        <f>Data!K23</f>
        <v>0</v>
      </c>
      <c r="G3" s="14">
        <f>Data!L23</f>
        <v>0</v>
      </c>
      <c r="H3" s="14">
        <f>Data!M23</f>
        <v>0</v>
      </c>
      <c r="I3" s="14">
        <f>Data!N23</f>
        <v>0</v>
      </c>
      <c r="J3" s="14">
        <f>Data!O23</f>
        <v>0</v>
      </c>
      <c r="K3" s="14">
        <f>Data!P23</f>
        <v>0</v>
      </c>
      <c r="L3" s="14">
        <f>Data!Q23</f>
        <v>0</v>
      </c>
      <c r="M3" s="14">
        <f>Data!R23</f>
        <v>0</v>
      </c>
      <c r="N3" s="14">
        <f>Data!S23</f>
        <v>0</v>
      </c>
      <c r="O3" s="14">
        <f>Data!T23</f>
        <v>0</v>
      </c>
      <c r="P3" s="14">
        <f>Data!U23</f>
        <v>0</v>
      </c>
      <c r="Q3" s="14">
        <f>Data!V23</f>
        <v>0</v>
      </c>
      <c r="R3" s="14">
        <f>Data!W23</f>
        <v>0</v>
      </c>
      <c r="S3" s="14">
        <f>Data!X23</f>
        <v>0</v>
      </c>
      <c r="T3" s="14">
        <f>Data!Y23</f>
        <v>0</v>
      </c>
      <c r="U3" s="14">
        <f>Data!Z23</f>
        <v>0</v>
      </c>
      <c r="V3" s="14">
        <f>Data!AA23</f>
        <v>0</v>
      </c>
      <c r="W3" s="14">
        <f>Data!AB23</f>
        <v>0</v>
      </c>
      <c r="X3" s="14">
        <f>Data!AC23</f>
        <v>0</v>
      </c>
      <c r="Y3" s="14">
        <f>Data!AD23</f>
        <v>0</v>
      </c>
      <c r="Z3" s="14">
        <f>Data!AE23</f>
        <v>0</v>
      </c>
      <c r="AA3" s="14">
        <f>Data!AF23</f>
        <v>0</v>
      </c>
      <c r="AB3" s="14">
        <f>Data!AG23</f>
        <v>0</v>
      </c>
      <c r="AC3" s="14">
        <f>Data!AH23</f>
        <v>0</v>
      </c>
      <c r="AD3" s="14">
        <f>Data!AI23</f>
        <v>0</v>
      </c>
      <c r="AE3" s="14">
        <f>Data!AJ23</f>
        <v>0</v>
      </c>
      <c r="AF3" s="14">
        <f>Data!AK23</f>
        <v>0</v>
      </c>
      <c r="AG3" s="14">
        <f>Data!AL23</f>
        <v>0</v>
      </c>
      <c r="AH3" s="14">
        <f>Data!AM23</f>
        <v>0</v>
      </c>
      <c r="AI3" s="14">
        <f>Data!AN23</f>
        <v>0</v>
      </c>
      <c r="AJ3" s="14">
        <f>Data!AO23</f>
        <v>0</v>
      </c>
      <c r="AK3" s="14">
        <f>Data!AP23</f>
        <v>0</v>
      </c>
    </row>
    <row r="4" spans="1:37" x14ac:dyDescent="0.45">
      <c r="A4" s="14" t="s">
        <v>3</v>
      </c>
      <c r="B4" s="56">
        <f t="shared" si="0"/>
        <v>0</v>
      </c>
      <c r="C4" s="56">
        <f t="shared" si="1"/>
        <v>0</v>
      </c>
      <c r="D4" s="14">
        <f>Data!I24</f>
        <v>0</v>
      </c>
      <c r="E4" s="14">
        <f>Data!J24</f>
        <v>0</v>
      </c>
      <c r="F4" s="14">
        <f>Data!K24</f>
        <v>0</v>
      </c>
      <c r="G4" s="14">
        <f>Data!L24</f>
        <v>0</v>
      </c>
      <c r="H4" s="14">
        <f>Data!M24</f>
        <v>0</v>
      </c>
      <c r="I4" s="14">
        <f>Data!N24</f>
        <v>0</v>
      </c>
      <c r="J4" s="14">
        <f>Data!O24</f>
        <v>0</v>
      </c>
      <c r="K4" s="14">
        <f>Data!P24</f>
        <v>0</v>
      </c>
      <c r="L4" s="14">
        <f>Data!Q24</f>
        <v>0</v>
      </c>
      <c r="M4" s="14">
        <f>Data!R24</f>
        <v>0</v>
      </c>
      <c r="N4" s="14">
        <f>Data!S24</f>
        <v>0</v>
      </c>
      <c r="O4" s="14">
        <f>Data!T24</f>
        <v>0</v>
      </c>
      <c r="P4" s="14">
        <f>Data!U24</f>
        <v>0</v>
      </c>
      <c r="Q4" s="14">
        <f>Data!V24</f>
        <v>0</v>
      </c>
      <c r="R4" s="14">
        <f>Data!W24</f>
        <v>0</v>
      </c>
      <c r="S4" s="14">
        <f>Data!X24</f>
        <v>0</v>
      </c>
      <c r="T4" s="14">
        <f>Data!Y24</f>
        <v>0</v>
      </c>
      <c r="U4" s="14">
        <f>Data!Z24</f>
        <v>0</v>
      </c>
      <c r="V4" s="14">
        <f>Data!AA24</f>
        <v>0</v>
      </c>
      <c r="W4" s="14">
        <f>Data!AB24</f>
        <v>0</v>
      </c>
      <c r="X4" s="14">
        <f>Data!AC24</f>
        <v>0</v>
      </c>
      <c r="Y4" s="14">
        <f>Data!AD24</f>
        <v>0</v>
      </c>
      <c r="Z4" s="14">
        <f>Data!AE24</f>
        <v>0</v>
      </c>
      <c r="AA4" s="14">
        <f>Data!AF24</f>
        <v>0</v>
      </c>
      <c r="AB4" s="14">
        <f>Data!AG24</f>
        <v>0</v>
      </c>
      <c r="AC4" s="14">
        <f>Data!AH24</f>
        <v>0</v>
      </c>
      <c r="AD4" s="14">
        <f>Data!AI24</f>
        <v>0</v>
      </c>
      <c r="AE4" s="14">
        <f>Data!AJ24</f>
        <v>0</v>
      </c>
      <c r="AF4" s="14">
        <f>Data!AK24</f>
        <v>0</v>
      </c>
      <c r="AG4" s="14">
        <f>Data!AL24</f>
        <v>0</v>
      </c>
      <c r="AH4" s="14">
        <f>Data!AM24</f>
        <v>0</v>
      </c>
      <c r="AI4" s="14">
        <f>Data!AN24</f>
        <v>0</v>
      </c>
      <c r="AJ4" s="14">
        <f>Data!AO24</f>
        <v>0</v>
      </c>
      <c r="AK4" s="14">
        <f>Data!AP24</f>
        <v>0</v>
      </c>
    </row>
    <row r="5" spans="1:37" x14ac:dyDescent="0.4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45">
      <c r="A6" s="14" t="s">
        <v>5</v>
      </c>
      <c r="B6" s="33">
        <f t="shared" si="0"/>
        <v>0</v>
      </c>
      <c r="C6" s="33">
        <f t="shared" si="1"/>
        <v>0</v>
      </c>
      <c r="D6" s="14">
        <f>Data!I26</f>
        <v>0</v>
      </c>
      <c r="E6" s="14">
        <f>Data!J26</f>
        <v>0</v>
      </c>
      <c r="F6" s="14">
        <f>Data!K26</f>
        <v>0</v>
      </c>
      <c r="G6" s="14">
        <f>Data!L26</f>
        <v>0</v>
      </c>
      <c r="H6" s="14">
        <f>Data!M26</f>
        <v>0</v>
      </c>
      <c r="I6" s="14">
        <f>Data!N26</f>
        <v>0</v>
      </c>
      <c r="J6" s="14">
        <f>Data!O26</f>
        <v>0</v>
      </c>
      <c r="K6" s="14">
        <f>Data!P26</f>
        <v>0</v>
      </c>
      <c r="L6" s="14">
        <f>Data!Q26</f>
        <v>0</v>
      </c>
      <c r="M6" s="14">
        <f>Data!R26</f>
        <v>0</v>
      </c>
      <c r="N6" s="14">
        <f>Data!S26</f>
        <v>0</v>
      </c>
      <c r="O6" s="14">
        <f>Data!T26</f>
        <v>0</v>
      </c>
      <c r="P6" s="14">
        <f>Data!U26</f>
        <v>0</v>
      </c>
      <c r="Q6" s="14">
        <f>Data!V26</f>
        <v>0</v>
      </c>
      <c r="R6" s="14">
        <f>Data!W26</f>
        <v>0</v>
      </c>
      <c r="S6" s="14">
        <f>Data!X26</f>
        <v>0</v>
      </c>
      <c r="T6" s="14">
        <f>Data!Y26</f>
        <v>0</v>
      </c>
      <c r="U6" s="14">
        <f>Data!Z26</f>
        <v>0</v>
      </c>
      <c r="V6" s="14">
        <f>Data!AA26</f>
        <v>0</v>
      </c>
      <c r="W6" s="14">
        <f>Data!AB26</f>
        <v>0</v>
      </c>
      <c r="X6" s="14">
        <f>Data!AC26</f>
        <v>0</v>
      </c>
      <c r="Y6" s="14">
        <f>Data!AD26</f>
        <v>0</v>
      </c>
      <c r="Z6" s="14">
        <f>Data!AE26</f>
        <v>0</v>
      </c>
      <c r="AA6" s="14">
        <f>Data!AF26</f>
        <v>0</v>
      </c>
      <c r="AB6" s="14">
        <f>Data!AG26</f>
        <v>0</v>
      </c>
      <c r="AC6" s="14">
        <f>Data!AH26</f>
        <v>0</v>
      </c>
      <c r="AD6" s="14">
        <f>Data!AI26</f>
        <v>0</v>
      </c>
      <c r="AE6" s="14">
        <f>Data!AJ26</f>
        <v>0</v>
      </c>
      <c r="AF6" s="14">
        <f>Data!AK26</f>
        <v>0</v>
      </c>
      <c r="AG6" s="14">
        <f>Data!AL26</f>
        <v>0</v>
      </c>
      <c r="AH6" s="14">
        <f>Data!AM26</f>
        <v>0</v>
      </c>
      <c r="AI6" s="14">
        <f>Data!AN26</f>
        <v>0</v>
      </c>
      <c r="AJ6" s="14">
        <f>Data!AO26</f>
        <v>0</v>
      </c>
      <c r="AK6" s="14">
        <f>Data!AP26</f>
        <v>0</v>
      </c>
    </row>
    <row r="7" spans="1:37" x14ac:dyDescent="0.45">
      <c r="A7" s="14" t="s">
        <v>503</v>
      </c>
      <c r="B7" s="56">
        <f t="shared" si="0"/>
        <v>0</v>
      </c>
      <c r="C7" s="56">
        <f t="shared" si="1"/>
        <v>0</v>
      </c>
      <c r="D7" s="14">
        <f>Data!I27</f>
        <v>0</v>
      </c>
      <c r="E7" s="14">
        <f>Data!J27</f>
        <v>0</v>
      </c>
      <c r="F7" s="14">
        <f>Data!K27</f>
        <v>0</v>
      </c>
      <c r="G7" s="14">
        <f>Data!L27</f>
        <v>0</v>
      </c>
      <c r="H7" s="14">
        <f>Data!M27</f>
        <v>0</v>
      </c>
      <c r="I7" s="14">
        <f>Data!N27</f>
        <v>0</v>
      </c>
      <c r="J7" s="14">
        <f>Data!O27</f>
        <v>0</v>
      </c>
      <c r="K7" s="14">
        <f>Data!P27</f>
        <v>0</v>
      </c>
      <c r="L7" s="14">
        <f>Data!Q27</f>
        <v>0</v>
      </c>
      <c r="M7" s="14">
        <f>Data!R27</f>
        <v>0</v>
      </c>
      <c r="N7" s="14">
        <f>Data!S27</f>
        <v>0</v>
      </c>
      <c r="O7" s="14">
        <f>Data!T27</f>
        <v>0</v>
      </c>
      <c r="P7" s="14">
        <f>Data!U27</f>
        <v>0</v>
      </c>
      <c r="Q7" s="14">
        <f>Data!V27</f>
        <v>0</v>
      </c>
      <c r="R7" s="14">
        <f>Data!W27</f>
        <v>0</v>
      </c>
      <c r="S7" s="14">
        <f>Data!X27</f>
        <v>0</v>
      </c>
      <c r="T7" s="14">
        <f>Data!Y27</f>
        <v>0</v>
      </c>
      <c r="U7" s="14">
        <f>Data!Z27</f>
        <v>0</v>
      </c>
      <c r="V7" s="14">
        <f>Data!AA27</f>
        <v>0</v>
      </c>
      <c r="W7" s="14">
        <f>Data!AB27</f>
        <v>0</v>
      </c>
      <c r="X7" s="14">
        <f>Data!AC27</f>
        <v>0</v>
      </c>
      <c r="Y7" s="14">
        <f>Data!AD27</f>
        <v>0</v>
      </c>
      <c r="Z7" s="14">
        <f>Data!AE27</f>
        <v>0</v>
      </c>
      <c r="AA7" s="14">
        <f>Data!AF27</f>
        <v>0</v>
      </c>
      <c r="AB7" s="14">
        <f>Data!AG27</f>
        <v>0</v>
      </c>
      <c r="AC7" s="14">
        <f>Data!AH27</f>
        <v>0</v>
      </c>
      <c r="AD7" s="14">
        <f>Data!AI27</f>
        <v>0</v>
      </c>
      <c r="AE7" s="14">
        <f>Data!AJ27</f>
        <v>0</v>
      </c>
      <c r="AF7" s="14">
        <f>Data!AK27</f>
        <v>0</v>
      </c>
      <c r="AG7" s="14">
        <f>Data!AL27</f>
        <v>0</v>
      </c>
      <c r="AH7" s="14">
        <f>Data!AM27</f>
        <v>0</v>
      </c>
      <c r="AI7" s="14">
        <f>Data!AN27</f>
        <v>0</v>
      </c>
      <c r="AJ7" s="14">
        <f>Data!AO27</f>
        <v>0</v>
      </c>
      <c r="AK7" s="14">
        <f>Data!AP27</f>
        <v>0</v>
      </c>
    </row>
    <row r="8" spans="1:37" x14ac:dyDescent="0.45">
      <c r="A8" s="14" t="s">
        <v>504</v>
      </c>
      <c r="B8" s="58">
        <f t="shared" si="0"/>
        <v>0</v>
      </c>
      <c r="C8" s="58">
        <f t="shared" si="1"/>
        <v>0</v>
      </c>
      <c r="D8" s="14">
        <f>Data!I28</f>
        <v>0</v>
      </c>
      <c r="E8" s="14">
        <f>Data!J28</f>
        <v>0</v>
      </c>
      <c r="F8" s="14">
        <f>Data!K28</f>
        <v>0</v>
      </c>
      <c r="G8" s="14">
        <f>Data!L28</f>
        <v>0</v>
      </c>
      <c r="H8" s="14">
        <f>Data!M28</f>
        <v>0</v>
      </c>
      <c r="I8" s="14">
        <f>Data!N28</f>
        <v>0</v>
      </c>
      <c r="J8" s="14">
        <f>Data!O28</f>
        <v>0</v>
      </c>
      <c r="K8" s="14">
        <f>Data!P28</f>
        <v>0</v>
      </c>
      <c r="L8" s="14">
        <f>Data!Q28</f>
        <v>0</v>
      </c>
      <c r="M8" s="14">
        <f>Data!R28</f>
        <v>0</v>
      </c>
      <c r="N8" s="14">
        <f>Data!S28</f>
        <v>0</v>
      </c>
      <c r="O8" s="14">
        <f>Data!T28</f>
        <v>0</v>
      </c>
      <c r="P8" s="14">
        <f>Data!U28</f>
        <v>0</v>
      </c>
      <c r="Q8" s="14">
        <f>Data!V28</f>
        <v>0</v>
      </c>
      <c r="R8" s="14">
        <f>Data!W28</f>
        <v>0</v>
      </c>
      <c r="S8" s="14">
        <f>Data!X28</f>
        <v>0</v>
      </c>
      <c r="T8" s="14">
        <f>Data!Y28</f>
        <v>0</v>
      </c>
      <c r="U8" s="14">
        <f>Data!Z28</f>
        <v>0</v>
      </c>
      <c r="V8" s="14">
        <f>Data!AA28</f>
        <v>0</v>
      </c>
      <c r="W8" s="14">
        <f>Data!AB28</f>
        <v>0</v>
      </c>
      <c r="X8" s="14">
        <f>Data!AC28</f>
        <v>0</v>
      </c>
      <c r="Y8" s="14">
        <f>Data!AD28</f>
        <v>0</v>
      </c>
      <c r="Z8" s="14">
        <f>Data!AE28</f>
        <v>0</v>
      </c>
      <c r="AA8" s="14">
        <f>Data!AF28</f>
        <v>0</v>
      </c>
      <c r="AB8" s="14">
        <f>Data!AG28</f>
        <v>0</v>
      </c>
      <c r="AC8" s="14">
        <f>Data!AH28</f>
        <v>0</v>
      </c>
      <c r="AD8" s="14">
        <f>Data!AI28</f>
        <v>0</v>
      </c>
      <c r="AE8" s="14">
        <f>Data!AJ28</f>
        <v>0</v>
      </c>
      <c r="AF8" s="14">
        <f>Data!AK28</f>
        <v>0</v>
      </c>
      <c r="AG8" s="14">
        <f>Data!AL28</f>
        <v>0</v>
      </c>
      <c r="AH8" s="14">
        <f>Data!AM28</f>
        <v>0</v>
      </c>
      <c r="AI8" s="14">
        <f>Data!AN28</f>
        <v>0</v>
      </c>
      <c r="AJ8" s="14">
        <f>Data!AO28</f>
        <v>0</v>
      </c>
      <c r="AK8" s="14">
        <f>Data!AP28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sqref="A1:AK2"/>
    </sheetView>
  </sheetViews>
  <sheetFormatPr defaultColWidth="9.1328125" defaultRowHeight="14.25" x14ac:dyDescent="0.45"/>
  <cols>
    <col min="1" max="1" width="24.3984375" style="14" customWidth="1"/>
    <col min="2" max="3" width="12"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Data!I29</f>
        <v>0</v>
      </c>
      <c r="E2" s="14">
        <f>Data!J29</f>
        <v>3.5686895309711711E-4</v>
      </c>
      <c r="F2" s="14">
        <f>Data!K29</f>
        <v>4.7987810628235975E-4</v>
      </c>
      <c r="G2" s="14">
        <f>Data!L29</f>
        <v>6.4443670769078214E-4</v>
      </c>
      <c r="H2" s="14">
        <f>Data!M29</f>
        <v>8.6390195820968069E-4</v>
      </c>
      <c r="I2" s="14">
        <f>Data!N29</f>
        <v>1.1553944989935491E-3</v>
      </c>
      <c r="J2" s="14">
        <f>Data!O29</f>
        <v>1.5404487198711384E-3</v>
      </c>
      <c r="K2" s="14">
        <f>Data!P29</f>
        <v>2.0454494398191845E-3</v>
      </c>
      <c r="L2" s="14">
        <f>Data!Q29</f>
        <v>2.7015480213213629E-3</v>
      </c>
      <c r="M2" s="14">
        <f>Data!R29</f>
        <v>3.5435943988541391E-3</v>
      </c>
      <c r="N2" s="14">
        <f>Data!S29</f>
        <v>4.6074911582582121E-3</v>
      </c>
      <c r="O2" s="14">
        <f>Data!T29</f>
        <v>5.9253978006302537E-3</v>
      </c>
      <c r="P2" s="14">
        <f>Data!U29</f>
        <v>7.5185901080994559E-3</v>
      </c>
      <c r="Q2" s="14">
        <f>Data!V29</f>
        <v>9.3887036511126881E-3</v>
      </c>
      <c r="R2" s="14">
        <f>Data!W29</f>
        <v>1.1509504262054986E-2</v>
      </c>
      <c r="S2" s="14">
        <f>Data!X29</f>
        <v>1.382261276992469E-2</v>
      </c>
      <c r="T2" s="14">
        <f>Data!Y29</f>
        <v>1.6240594180560033E-2</v>
      </c>
      <c r="U2" s="14">
        <f>Data!Z29</f>
        <v>1.8658575591195378E-2</v>
      </c>
      <c r="V2" s="14">
        <f>Data!AA29</f>
        <v>2.097168409906508E-2</v>
      </c>
      <c r="W2" s="14">
        <f>Data!AB29</f>
        <v>2.3092484710007376E-2</v>
      </c>
      <c r="X2" s="14">
        <f>Data!AC29</f>
        <v>2.4962598253020607E-2</v>
      </c>
      <c r="Y2" s="14">
        <f>Data!AD29</f>
        <v>2.655579056048981E-2</v>
      </c>
      <c r="Z2" s="14">
        <f>Data!AE29</f>
        <v>2.7873697202861855E-2</v>
      </c>
      <c r="AA2" s="14">
        <f>Data!AF29</f>
        <v>2.8937593962265928E-2</v>
      </c>
      <c r="AB2" s="14">
        <f>Data!AG29</f>
        <v>2.9779640339798703E-2</v>
      </c>
      <c r="AC2" s="14">
        <f>Data!AH29</f>
        <v>3.0435738921300883E-2</v>
      </c>
      <c r="AD2" s="14">
        <f>Data!AI29</f>
        <v>3.0940739641248931E-2</v>
      </c>
      <c r="AE2" s="14">
        <f>Data!AJ29</f>
        <v>3.1325793862126521E-2</v>
      </c>
      <c r="AF2" s="14">
        <f>Data!AK29</f>
        <v>3.161728640291038E-2</v>
      </c>
      <c r="AG2" s="14">
        <f>Data!AL29</f>
        <v>3.1836751653429286E-2</v>
      </c>
      <c r="AH2" s="14">
        <f>Data!AM29</f>
        <v>3.2001310254837705E-2</v>
      </c>
      <c r="AI2" s="14">
        <f>Data!AN29</f>
        <v>3.2124319408022947E-2</v>
      </c>
      <c r="AJ2" s="14">
        <f>Data!AO29</f>
        <v>3.2216058349983236E-2</v>
      </c>
      <c r="AK2" s="14">
        <f>Data!AP29</f>
        <v>3.2284358807440926E-2</v>
      </c>
    </row>
    <row r="3" spans="1:37" x14ac:dyDescent="0.45">
      <c r="A3" s="14" t="s">
        <v>2</v>
      </c>
      <c r="B3" s="56">
        <f t="shared" ref="B3:B8" si="0">D3</f>
        <v>0</v>
      </c>
      <c r="C3" s="56">
        <f t="shared" ref="C3:C8" si="1">D3</f>
        <v>0</v>
      </c>
      <c r="D3" s="14">
        <f>Data!I30</f>
        <v>0</v>
      </c>
      <c r="E3" s="14">
        <f>Data!J30</f>
        <v>0</v>
      </c>
      <c r="F3" s="14">
        <f>Data!K30</f>
        <v>0</v>
      </c>
      <c r="G3" s="14">
        <f>Data!L30</f>
        <v>0</v>
      </c>
      <c r="H3" s="14">
        <f>Data!M30</f>
        <v>0</v>
      </c>
      <c r="I3" s="14">
        <f>Data!N30</f>
        <v>0</v>
      </c>
      <c r="J3" s="14">
        <f>Data!O30</f>
        <v>0</v>
      </c>
      <c r="K3" s="14">
        <f>Data!P30</f>
        <v>0</v>
      </c>
      <c r="L3" s="14">
        <f>Data!Q30</f>
        <v>0</v>
      </c>
      <c r="M3" s="14">
        <f>Data!R30</f>
        <v>0</v>
      </c>
      <c r="N3" s="14">
        <f>Data!S30</f>
        <v>0</v>
      </c>
      <c r="O3" s="14">
        <f>Data!T30</f>
        <v>0</v>
      </c>
      <c r="P3" s="14">
        <f>Data!U30</f>
        <v>0</v>
      </c>
      <c r="Q3" s="14">
        <f>Data!V30</f>
        <v>0</v>
      </c>
      <c r="R3" s="14">
        <f>Data!W30</f>
        <v>0</v>
      </c>
      <c r="S3" s="14">
        <f>Data!X30</f>
        <v>0</v>
      </c>
      <c r="T3" s="14">
        <f>Data!Y30</f>
        <v>0</v>
      </c>
      <c r="U3" s="14">
        <f>Data!Z30</f>
        <v>0</v>
      </c>
      <c r="V3" s="14">
        <f>Data!AA30</f>
        <v>0</v>
      </c>
      <c r="W3" s="14">
        <f>Data!AB30</f>
        <v>0</v>
      </c>
      <c r="X3" s="14">
        <f>Data!AC30</f>
        <v>0</v>
      </c>
      <c r="Y3" s="14">
        <f>Data!AD30</f>
        <v>0</v>
      </c>
      <c r="Z3" s="14">
        <f>Data!AE30</f>
        <v>0</v>
      </c>
      <c r="AA3" s="14">
        <f>Data!AF30</f>
        <v>0</v>
      </c>
      <c r="AB3" s="14">
        <f>Data!AG30</f>
        <v>0</v>
      </c>
      <c r="AC3" s="14">
        <f>Data!AH30</f>
        <v>0</v>
      </c>
      <c r="AD3" s="14">
        <f>Data!AI30</f>
        <v>0</v>
      </c>
      <c r="AE3" s="14">
        <f>Data!AJ30</f>
        <v>0</v>
      </c>
      <c r="AF3" s="14">
        <f>Data!AK30</f>
        <v>0</v>
      </c>
      <c r="AG3" s="14">
        <f>Data!AL30</f>
        <v>0</v>
      </c>
      <c r="AH3" s="14">
        <f>Data!AM30</f>
        <v>0</v>
      </c>
      <c r="AI3" s="14">
        <f>Data!AN30</f>
        <v>0</v>
      </c>
      <c r="AJ3" s="14">
        <f>Data!AO30</f>
        <v>0</v>
      </c>
      <c r="AK3" s="14">
        <f>Data!AP30</f>
        <v>0</v>
      </c>
    </row>
    <row r="4" spans="1:37" x14ac:dyDescent="0.45">
      <c r="A4" s="14" t="s">
        <v>3</v>
      </c>
      <c r="B4" s="56">
        <f t="shared" si="0"/>
        <v>0</v>
      </c>
      <c r="C4" s="56">
        <f t="shared" si="1"/>
        <v>0</v>
      </c>
      <c r="D4" s="14">
        <f>Data!I31</f>
        <v>0</v>
      </c>
      <c r="E4" s="14">
        <f>Data!J31</f>
        <v>0</v>
      </c>
      <c r="F4" s="14">
        <f>Data!K31</f>
        <v>0</v>
      </c>
      <c r="G4" s="14">
        <f>Data!L31</f>
        <v>0</v>
      </c>
      <c r="H4" s="14">
        <f>Data!M31</f>
        <v>0</v>
      </c>
      <c r="I4" s="14">
        <f>Data!N31</f>
        <v>0</v>
      </c>
      <c r="J4" s="14">
        <f>Data!O31</f>
        <v>0</v>
      </c>
      <c r="K4" s="14">
        <f>Data!P31</f>
        <v>0</v>
      </c>
      <c r="L4" s="14">
        <f>Data!Q31</f>
        <v>0</v>
      </c>
      <c r="M4" s="14">
        <f>Data!R31</f>
        <v>0</v>
      </c>
      <c r="N4" s="14">
        <f>Data!S31</f>
        <v>0</v>
      </c>
      <c r="O4" s="14">
        <f>Data!T31</f>
        <v>0</v>
      </c>
      <c r="P4" s="14">
        <f>Data!U31</f>
        <v>0</v>
      </c>
      <c r="Q4" s="14">
        <f>Data!V31</f>
        <v>0</v>
      </c>
      <c r="R4" s="14">
        <f>Data!W31</f>
        <v>0</v>
      </c>
      <c r="S4" s="14">
        <f>Data!X31</f>
        <v>0</v>
      </c>
      <c r="T4" s="14">
        <f>Data!Y31</f>
        <v>0</v>
      </c>
      <c r="U4" s="14">
        <f>Data!Z31</f>
        <v>0</v>
      </c>
      <c r="V4" s="14">
        <f>Data!AA31</f>
        <v>0</v>
      </c>
      <c r="W4" s="14">
        <f>Data!AB31</f>
        <v>0</v>
      </c>
      <c r="X4" s="14">
        <f>Data!AC31</f>
        <v>0</v>
      </c>
      <c r="Y4" s="14">
        <f>Data!AD31</f>
        <v>0</v>
      </c>
      <c r="Z4" s="14">
        <f>Data!AE31</f>
        <v>0</v>
      </c>
      <c r="AA4" s="14">
        <f>Data!AF31</f>
        <v>0</v>
      </c>
      <c r="AB4" s="14">
        <f>Data!AG31</f>
        <v>0</v>
      </c>
      <c r="AC4" s="14">
        <f>Data!AH31</f>
        <v>0</v>
      </c>
      <c r="AD4" s="14">
        <f>Data!AI31</f>
        <v>0</v>
      </c>
      <c r="AE4" s="14">
        <f>Data!AJ31</f>
        <v>0</v>
      </c>
      <c r="AF4" s="14">
        <f>Data!AK31</f>
        <v>0</v>
      </c>
      <c r="AG4" s="14">
        <f>Data!AL31</f>
        <v>0</v>
      </c>
      <c r="AH4" s="14">
        <f>Data!AM31</f>
        <v>0</v>
      </c>
      <c r="AI4" s="14">
        <f>Data!AN31</f>
        <v>0</v>
      </c>
      <c r="AJ4" s="14">
        <f>Data!AO31</f>
        <v>0</v>
      </c>
      <c r="AK4" s="14">
        <f>Data!AP31</f>
        <v>0</v>
      </c>
    </row>
    <row r="5" spans="1:37" x14ac:dyDescent="0.4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45">
      <c r="A6" s="14" t="s">
        <v>5</v>
      </c>
      <c r="B6" s="14">
        <f t="shared" si="0"/>
        <v>0</v>
      </c>
      <c r="C6" s="14">
        <f t="shared" si="1"/>
        <v>0</v>
      </c>
      <c r="D6" s="14">
        <f>Data!I33</f>
        <v>0</v>
      </c>
      <c r="E6" s="14">
        <f>Data!J33</f>
        <v>2.1324289894463343E-4</v>
      </c>
      <c r="F6" s="14">
        <f>Data!K33</f>
        <v>2.8674559004258183E-4</v>
      </c>
      <c r="G6" s="14">
        <f>Data!L33</f>
        <v>3.8507567145220473E-4</v>
      </c>
      <c r="H6" s="14">
        <f>Data!M33</f>
        <v>5.1621458345928065E-4</v>
      </c>
      <c r="I6" s="14">
        <f>Data!N33</f>
        <v>6.9039256638001197E-4</v>
      </c>
      <c r="J6" s="14">
        <f>Data!O33</f>
        <v>9.2047724479825236E-4</v>
      </c>
      <c r="K6" s="14">
        <f>Data!P33</f>
        <v>1.2222345609118302E-3</v>
      </c>
      <c r="L6" s="14">
        <f>Data!Q33</f>
        <v>1.6142786496418247E-3</v>
      </c>
      <c r="M6" s="14">
        <f>Data!R33</f>
        <v>2.1174336846556201E-3</v>
      </c>
      <c r="N6" s="14">
        <f>Data!S33</f>
        <v>2.7531528392198629E-3</v>
      </c>
      <c r="O6" s="14">
        <f>Data!T33</f>
        <v>3.5406526497772767E-3</v>
      </c>
      <c r="P6" s="14">
        <f>Data!U33</f>
        <v>4.492646212883809E-3</v>
      </c>
      <c r="Q6" s="14">
        <f>Data!V33</f>
        <v>5.610110844667668E-3</v>
      </c>
      <c r="R6" s="14">
        <f>Data!W33</f>
        <v>6.8773706229028802E-3</v>
      </c>
      <c r="S6" s="14">
        <f>Data!X33</f>
        <v>8.2595417518590009E-3</v>
      </c>
      <c r="T6" s="14">
        <f>Data!Y33</f>
        <v>9.7043784660738024E-3</v>
      </c>
      <c r="U6" s="14">
        <f>Data!Z33</f>
        <v>1.1149215180288604E-2</v>
      </c>
      <c r="V6" s="14">
        <f>Data!AA33</f>
        <v>1.2531386309244724E-2</v>
      </c>
      <c r="W6" s="14">
        <f>Data!AB33</f>
        <v>1.3798646087479936E-2</v>
      </c>
      <c r="X6" s="14">
        <f>Data!AC33</f>
        <v>1.4916110719263794E-2</v>
      </c>
      <c r="Y6" s="14">
        <f>Data!AD33</f>
        <v>1.5868104282370326E-2</v>
      </c>
      <c r="Z6" s="14">
        <f>Data!AE33</f>
        <v>1.6655604092927743E-2</v>
      </c>
      <c r="AA6" s="14">
        <f>Data!AF33</f>
        <v>1.7291323247491986E-2</v>
      </c>
      <c r="AB6" s="14">
        <f>Data!AG33</f>
        <v>1.7794478282505782E-2</v>
      </c>
      <c r="AC6" s="14">
        <f>Data!AH33</f>
        <v>1.8186522371235775E-2</v>
      </c>
      <c r="AD6" s="14">
        <f>Data!AI33</f>
        <v>1.8488279687349354E-2</v>
      </c>
      <c r="AE6" s="14">
        <f>Data!AJ33</f>
        <v>1.8718364365767595E-2</v>
      </c>
      <c r="AF6" s="14">
        <f>Data!AK33</f>
        <v>1.8892542348688323E-2</v>
      </c>
      <c r="AG6" s="14">
        <f>Data!AL33</f>
        <v>1.90236812606954E-2</v>
      </c>
      <c r="AH6" s="14">
        <f>Data!AM33</f>
        <v>1.9122011342105023E-2</v>
      </c>
      <c r="AI6" s="14">
        <f>Data!AN33</f>
        <v>1.9195514033202972E-2</v>
      </c>
      <c r="AJ6" s="14">
        <f>Data!AO33</f>
        <v>1.9250331572694564E-2</v>
      </c>
      <c r="AK6" s="14">
        <f>Data!AP33</f>
        <v>1.9291143717940381E-2</v>
      </c>
    </row>
    <row r="7" spans="1:37" x14ac:dyDescent="0.45">
      <c r="A7" s="14" t="s">
        <v>503</v>
      </c>
      <c r="B7" s="56">
        <f t="shared" si="0"/>
        <v>0</v>
      </c>
      <c r="C7" s="56">
        <f t="shared" si="1"/>
        <v>0</v>
      </c>
      <c r="D7" s="14">
        <f>Data!I34</f>
        <v>0</v>
      </c>
      <c r="E7" s="14">
        <f>Data!J34</f>
        <v>0</v>
      </c>
      <c r="F7" s="14">
        <f>Data!K34</f>
        <v>0</v>
      </c>
      <c r="G7" s="14">
        <f>Data!L34</f>
        <v>0</v>
      </c>
      <c r="H7" s="14">
        <f>Data!M34</f>
        <v>0</v>
      </c>
      <c r="I7" s="14">
        <f>Data!N34</f>
        <v>0</v>
      </c>
      <c r="J7" s="14">
        <f>Data!O34</f>
        <v>0</v>
      </c>
      <c r="K7" s="14">
        <f>Data!P34</f>
        <v>0</v>
      </c>
      <c r="L7" s="14">
        <f>Data!Q34</f>
        <v>0</v>
      </c>
      <c r="M7" s="14">
        <f>Data!R34</f>
        <v>0</v>
      </c>
      <c r="N7" s="14">
        <f>Data!S34</f>
        <v>0</v>
      </c>
      <c r="O7" s="14">
        <f>Data!T34</f>
        <v>0</v>
      </c>
      <c r="P7" s="14">
        <f>Data!U34</f>
        <v>0</v>
      </c>
      <c r="Q7" s="14">
        <f>Data!V34</f>
        <v>0</v>
      </c>
      <c r="R7" s="14">
        <f>Data!W34</f>
        <v>0</v>
      </c>
      <c r="S7" s="14">
        <f>Data!X34</f>
        <v>0</v>
      </c>
      <c r="T7" s="14">
        <f>Data!Y34</f>
        <v>0</v>
      </c>
      <c r="U7" s="14">
        <f>Data!Z34</f>
        <v>0</v>
      </c>
      <c r="V7" s="14">
        <f>Data!AA34</f>
        <v>0</v>
      </c>
      <c r="W7" s="14">
        <f>Data!AB34</f>
        <v>0</v>
      </c>
      <c r="X7" s="14">
        <f>Data!AC34</f>
        <v>0</v>
      </c>
      <c r="Y7" s="14">
        <f>Data!AD34</f>
        <v>0</v>
      </c>
      <c r="Z7" s="14">
        <f>Data!AE34</f>
        <v>0</v>
      </c>
      <c r="AA7" s="14">
        <f>Data!AF34</f>
        <v>0</v>
      </c>
      <c r="AB7" s="14">
        <f>Data!AG34</f>
        <v>0</v>
      </c>
      <c r="AC7" s="14">
        <f>Data!AH34</f>
        <v>0</v>
      </c>
      <c r="AD7" s="14">
        <f>Data!AI34</f>
        <v>0</v>
      </c>
      <c r="AE7" s="14">
        <f>Data!AJ34</f>
        <v>0</v>
      </c>
      <c r="AF7" s="14">
        <f>Data!AK34</f>
        <v>0</v>
      </c>
      <c r="AG7" s="14">
        <f>Data!AL34</f>
        <v>0</v>
      </c>
      <c r="AH7" s="14">
        <f>Data!AM34</f>
        <v>0</v>
      </c>
      <c r="AI7" s="14">
        <f>Data!AN34</f>
        <v>0</v>
      </c>
      <c r="AJ7" s="14">
        <f>Data!AO34</f>
        <v>0</v>
      </c>
      <c r="AK7" s="14">
        <f>Data!AP34</f>
        <v>0</v>
      </c>
    </row>
    <row r="8" spans="1:37" x14ac:dyDescent="0.45">
      <c r="A8" s="14" t="s">
        <v>504</v>
      </c>
      <c r="B8" s="14">
        <f t="shared" si="0"/>
        <v>0</v>
      </c>
      <c r="C8" s="14">
        <f t="shared" si="1"/>
        <v>0</v>
      </c>
      <c r="D8" s="14">
        <f>Data!I35</f>
        <v>0</v>
      </c>
      <c r="E8" s="14">
        <f>Data!J35</f>
        <v>0</v>
      </c>
      <c r="F8" s="14">
        <f>Data!K35</f>
        <v>0</v>
      </c>
      <c r="G8" s="14">
        <f>Data!L35</f>
        <v>0</v>
      </c>
      <c r="H8" s="14">
        <f>Data!M35</f>
        <v>0</v>
      </c>
      <c r="I8" s="14">
        <f>Data!N35</f>
        <v>0</v>
      </c>
      <c r="J8" s="14">
        <f>Data!O35</f>
        <v>0</v>
      </c>
      <c r="K8" s="14">
        <f>Data!P35</f>
        <v>0</v>
      </c>
      <c r="L8" s="14">
        <f>Data!Q35</f>
        <v>0</v>
      </c>
      <c r="M8" s="14">
        <f>Data!R35</f>
        <v>0</v>
      </c>
      <c r="N8" s="14">
        <f>Data!S35</f>
        <v>0</v>
      </c>
      <c r="O8" s="14">
        <f>Data!T35</f>
        <v>0</v>
      </c>
      <c r="P8" s="14">
        <f>Data!U35</f>
        <v>0</v>
      </c>
      <c r="Q8" s="14">
        <f>Data!V35</f>
        <v>0</v>
      </c>
      <c r="R8" s="14">
        <f>Data!W35</f>
        <v>0</v>
      </c>
      <c r="S8" s="14">
        <f>Data!X35</f>
        <v>0</v>
      </c>
      <c r="T8" s="14">
        <f>Data!Y35</f>
        <v>0</v>
      </c>
      <c r="U8" s="14">
        <f>Data!Z35</f>
        <v>0</v>
      </c>
      <c r="V8" s="14">
        <f>Data!AA35</f>
        <v>0</v>
      </c>
      <c r="W8" s="14">
        <f>Data!AB35</f>
        <v>0</v>
      </c>
      <c r="X8" s="14">
        <f>Data!AC35</f>
        <v>0</v>
      </c>
      <c r="Y8" s="14">
        <f>Data!AD35</f>
        <v>0</v>
      </c>
      <c r="Z8" s="14">
        <f>Data!AE35</f>
        <v>0</v>
      </c>
      <c r="AA8" s="14">
        <f>Data!AF35</f>
        <v>0</v>
      </c>
      <c r="AB8" s="14">
        <f>Data!AG35</f>
        <v>0</v>
      </c>
      <c r="AC8" s="14">
        <f>Data!AH35</f>
        <v>0</v>
      </c>
      <c r="AD8" s="14">
        <f>Data!AI35</f>
        <v>0</v>
      </c>
      <c r="AE8" s="14">
        <f>Data!AJ35</f>
        <v>0</v>
      </c>
      <c r="AF8" s="14">
        <f>Data!AK35</f>
        <v>0</v>
      </c>
      <c r="AG8" s="14">
        <f>Data!AL35</f>
        <v>0</v>
      </c>
      <c r="AH8" s="14">
        <f>Data!AM35</f>
        <v>0</v>
      </c>
      <c r="AI8" s="14">
        <f>Data!AN35</f>
        <v>0</v>
      </c>
      <c r="AJ8" s="14">
        <f>Data!AO35</f>
        <v>0</v>
      </c>
      <c r="AK8" s="14">
        <f>Data!AP35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0" sqref="C10"/>
    </sheetView>
  </sheetViews>
  <sheetFormatPr defaultColWidth="9.1328125" defaultRowHeight="14.25" x14ac:dyDescent="0.45"/>
  <cols>
    <col min="1" max="1" width="24.3984375" style="14" customWidth="1"/>
    <col min="2" max="3" width="13.59765625"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4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4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4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4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4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4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6" sqref="B6"/>
    </sheetView>
  </sheetViews>
  <sheetFormatPr defaultColWidth="9.1328125" defaultRowHeight="14.25" x14ac:dyDescent="0.45"/>
  <cols>
    <col min="1" max="1" width="24.3984375" style="14" customWidth="1"/>
    <col min="2" max="3" width="12.265625"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4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4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4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4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4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4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1" sqref="B1"/>
    </sheetView>
  </sheetViews>
  <sheetFormatPr defaultColWidth="9.1328125" defaultRowHeight="14.25" x14ac:dyDescent="0.45"/>
  <cols>
    <col min="1" max="1" width="24.3984375" style="14" customWidth="1"/>
    <col min="2" max="3" width="12.73046875"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6">
        <f>D2</f>
        <v>1</v>
      </c>
      <c r="C2" s="56">
        <f>D2</f>
        <v>1</v>
      </c>
      <c r="D2" s="14">
        <f>Data!I50</f>
        <v>1</v>
      </c>
      <c r="E2" s="14">
        <f>Data!J50</f>
        <v>0.99725326434235173</v>
      </c>
      <c r="F2" s="14">
        <f>Data!K50</f>
        <v>0.99630649207668176</v>
      </c>
      <c r="G2" s="14">
        <f>Data!L50</f>
        <v>0.99503992356648063</v>
      </c>
      <c r="H2" s="14">
        <f>Data!M50</f>
        <v>0.99335075160578357</v>
      </c>
      <c r="I2" s="14">
        <f>Data!N50</f>
        <v>0.99110720268184094</v>
      </c>
      <c r="J2" s="14">
        <f>Data!O50</f>
        <v>0.98814353170560831</v>
      </c>
      <c r="K2" s="14">
        <f>Data!P50</f>
        <v>0.98425666098575082</v>
      </c>
      <c r="L2" s="14">
        <f>Data!Q50</f>
        <v>0.97920682587651942</v>
      </c>
      <c r="M2" s="14">
        <f>Data!R50</f>
        <v>0.97272579470109677</v>
      </c>
      <c r="N2" s="14">
        <f>Data!S50</f>
        <v>0.9645372337748781</v>
      </c>
      <c r="O2" s="14">
        <f>Data!T50</f>
        <v>0.95439361904841091</v>
      </c>
      <c r="P2" s="14">
        <f>Data!U50</f>
        <v>0.94213119587475436</v>
      </c>
      <c r="Q2" s="14">
        <f>Data!V50</f>
        <v>0.92773737565625103</v>
      </c>
      <c r="R2" s="14">
        <f>Data!W50</f>
        <v>0.9114140765564489</v>
      </c>
      <c r="S2" s="14">
        <f>Data!X50</f>
        <v>0.89361062920291479</v>
      </c>
      <c r="T2" s="14">
        <f>Data!Y50</f>
        <v>0.875</v>
      </c>
      <c r="U2" s="14">
        <f>Data!Z50</f>
        <v>0.85638937079708521</v>
      </c>
      <c r="V2" s="14">
        <f>Data!AA50</f>
        <v>0.8385859234435511</v>
      </c>
      <c r="W2" s="14">
        <f>Data!AB50</f>
        <v>0.82226262434374897</v>
      </c>
      <c r="X2" s="14">
        <f>Data!AC50</f>
        <v>0.80786880412524564</v>
      </c>
      <c r="Y2" s="14">
        <f>Data!AD50</f>
        <v>0.79560638095158909</v>
      </c>
      <c r="Z2" s="14">
        <f>Data!AE50</f>
        <v>0.7854627662251219</v>
      </c>
      <c r="AA2" s="14">
        <f>Data!AF50</f>
        <v>0.77727420529890323</v>
      </c>
      <c r="AB2" s="14">
        <f>Data!AG50</f>
        <v>0.77079317412348058</v>
      </c>
      <c r="AC2" s="14">
        <f>Data!AH50</f>
        <v>0.76574333901424918</v>
      </c>
      <c r="AD2" s="14">
        <f>Data!AI50</f>
        <v>0.76185646829439169</v>
      </c>
      <c r="AE2" s="14">
        <f>Data!AJ50</f>
        <v>0.75889279731815906</v>
      </c>
      <c r="AF2" s="14">
        <f>Data!AK50</f>
        <v>0.75664924839421643</v>
      </c>
      <c r="AG2" s="14">
        <f>Data!AL50</f>
        <v>0.75496007643351937</v>
      </c>
      <c r="AH2" s="14">
        <f>Data!AM50</f>
        <v>0.75369350792331824</v>
      </c>
      <c r="AI2" s="14">
        <f>Data!AN50</f>
        <v>0.75274673565764827</v>
      </c>
      <c r="AJ2" s="14">
        <f>Data!AO50</f>
        <v>0.75204064278828997</v>
      </c>
      <c r="AK2" s="14">
        <f>Data!AP50</f>
        <v>0.75151495037289606</v>
      </c>
    </row>
    <row r="3" spans="1:37" x14ac:dyDescent="0.4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4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45">
      <c r="A5" s="14" t="s">
        <v>4</v>
      </c>
      <c r="B5" s="56">
        <f t="shared" si="0"/>
        <v>0</v>
      </c>
      <c r="C5" s="56">
        <f t="shared" si="1"/>
        <v>0</v>
      </c>
      <c r="D5" s="14">
        <f>Data!I53</f>
        <v>0</v>
      </c>
      <c r="E5" s="14">
        <f>Data!J53</f>
        <v>2.2727272727273373E-2</v>
      </c>
      <c r="F5" s="14">
        <f>Data!K53</f>
        <v>4.5454545454546746E-2</v>
      </c>
      <c r="G5" s="14">
        <f>Data!L53</f>
        <v>6.818181818182012E-2</v>
      </c>
      <c r="H5" s="14">
        <f>Data!M53</f>
        <v>9.0909090909086387E-2</v>
      </c>
      <c r="I5" s="14">
        <f>Data!N53</f>
        <v>0.11363636363635976</v>
      </c>
      <c r="J5" s="14">
        <f>Data!O53</f>
        <v>0.13636363636363313</v>
      </c>
      <c r="K5" s="14">
        <f>Data!P53</f>
        <v>0.15909090909090651</v>
      </c>
      <c r="L5" s="14">
        <f>Data!Q53</f>
        <v>0.18181818181817988</v>
      </c>
      <c r="M5" s="14">
        <f>Data!R53</f>
        <v>0.20454545454545325</v>
      </c>
      <c r="N5" s="14">
        <f>Data!S53</f>
        <v>0.22727272727272663</v>
      </c>
      <c r="O5" s="14">
        <f>Data!T53</f>
        <v>0.25</v>
      </c>
      <c r="P5" s="14">
        <f>Data!U53</f>
        <v>0.27272727272727337</v>
      </c>
      <c r="Q5" s="14">
        <f>Data!V53</f>
        <v>0.29545454545454675</v>
      </c>
      <c r="R5" s="14">
        <f>Data!W53</f>
        <v>0.31818181818182012</v>
      </c>
      <c r="S5" s="14">
        <f>Data!X53</f>
        <v>0.34090909090908639</v>
      </c>
      <c r="T5" s="14">
        <f>Data!Y53</f>
        <v>0.36363636363635976</v>
      </c>
      <c r="U5" s="14">
        <f>Data!Z53</f>
        <v>0.38636363636363313</v>
      </c>
      <c r="V5" s="14">
        <f>Data!AA53</f>
        <v>0.40909090909090651</v>
      </c>
      <c r="W5" s="14">
        <f>Data!AB53</f>
        <v>0.43181818181817988</v>
      </c>
      <c r="X5" s="14">
        <f>Data!AC53</f>
        <v>0.45454545454545325</v>
      </c>
      <c r="Y5" s="14">
        <f>Data!AD53</f>
        <v>0.47727272727272663</v>
      </c>
      <c r="Z5" s="14">
        <f>Data!AE53</f>
        <v>0.5</v>
      </c>
      <c r="AA5" s="14">
        <f>Data!AF53</f>
        <v>0.52272727272727337</v>
      </c>
      <c r="AB5" s="14">
        <f>Data!AG53</f>
        <v>0.54545454545454675</v>
      </c>
      <c r="AC5" s="14">
        <f>Data!AH53</f>
        <v>0.56818181818182012</v>
      </c>
      <c r="AD5" s="14">
        <f>Data!AI53</f>
        <v>0.59090909090908639</v>
      </c>
      <c r="AE5" s="14">
        <f>Data!AJ53</f>
        <v>0.61363636363635976</v>
      </c>
      <c r="AF5" s="14">
        <f>Data!AK53</f>
        <v>0.63636363636363313</v>
      </c>
      <c r="AG5" s="14">
        <f>Data!AL53</f>
        <v>0.65909090909090651</v>
      </c>
      <c r="AH5" s="14">
        <f>Data!AM53</f>
        <v>0.68181818181817988</v>
      </c>
      <c r="AI5" s="14">
        <f>Data!AN53</f>
        <v>0.70454545454545325</v>
      </c>
      <c r="AJ5" s="14">
        <f>Data!AO53</f>
        <v>0.72727272727272663</v>
      </c>
      <c r="AK5" s="14">
        <f>Data!AP53</f>
        <v>0.75</v>
      </c>
    </row>
    <row r="6" spans="1:37" x14ac:dyDescent="0.4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4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4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4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4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4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4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4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4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4" sqref="C14"/>
    </sheetView>
  </sheetViews>
  <sheetFormatPr defaultColWidth="9.1328125" defaultRowHeight="14.25" x14ac:dyDescent="0.45"/>
  <cols>
    <col min="1" max="1" width="24.3984375" style="14" customWidth="1"/>
    <col min="2" max="3" width="11.7304687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4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45">
      <c r="A4" s="14" t="s">
        <v>3</v>
      </c>
      <c r="B4" s="56">
        <f t="shared" si="0"/>
        <v>0</v>
      </c>
      <c r="C4" s="56">
        <f t="shared" si="1"/>
        <v>0</v>
      </c>
      <c r="D4" s="14">
        <f>Data!I66</f>
        <v>0</v>
      </c>
      <c r="E4" s="14">
        <f>Data!J66</f>
        <v>3.0303030303031164E-2</v>
      </c>
      <c r="F4" s="14">
        <f>Data!K66</f>
        <v>6.0606060606055223E-2</v>
      </c>
      <c r="G4" s="14">
        <f>Data!L66</f>
        <v>9.0909090909086387E-2</v>
      </c>
      <c r="H4" s="14">
        <f>Data!M66</f>
        <v>0.12121212121211755</v>
      </c>
      <c r="I4" s="14">
        <f>Data!N66</f>
        <v>0.15151515151514872</v>
      </c>
      <c r="J4" s="14">
        <f>Data!O66</f>
        <v>0.18181818181817988</v>
      </c>
      <c r="K4" s="14">
        <f>Data!P66</f>
        <v>0.21212121212121104</v>
      </c>
      <c r="L4" s="14">
        <f>Data!Q66</f>
        <v>0.24242424242424221</v>
      </c>
      <c r="M4" s="14">
        <f>Data!R66</f>
        <v>0.27272727272727337</v>
      </c>
      <c r="N4" s="14">
        <f>Data!S66</f>
        <v>0.30303030303030454</v>
      </c>
      <c r="O4" s="14">
        <f>Data!T66</f>
        <v>0.3333333333333286</v>
      </c>
      <c r="P4" s="14">
        <f>Data!U66</f>
        <v>0.36363636363635976</v>
      </c>
      <c r="Q4" s="14">
        <f>Data!V66</f>
        <v>0.39393939393939092</v>
      </c>
      <c r="R4" s="14">
        <f>Data!W66</f>
        <v>0.42424242424242209</v>
      </c>
      <c r="S4" s="14">
        <f>Data!X66</f>
        <v>0.45454545454545325</v>
      </c>
      <c r="T4" s="14">
        <f>Data!Y66</f>
        <v>0.48484848484848442</v>
      </c>
      <c r="U4" s="14">
        <f>Data!Z66</f>
        <v>0.51515151515151558</v>
      </c>
      <c r="V4" s="14">
        <f>Data!AA66</f>
        <v>0.54545454545454675</v>
      </c>
      <c r="W4" s="14">
        <f>Data!AB66</f>
        <v>0.57575757575757081</v>
      </c>
      <c r="X4" s="14">
        <f>Data!AC66</f>
        <v>0.60606060606060197</v>
      </c>
      <c r="Y4" s="14">
        <f>Data!AD66</f>
        <v>0.63636363636363313</v>
      </c>
      <c r="Z4" s="14">
        <f>Data!AE66</f>
        <v>0.6666666666666643</v>
      </c>
      <c r="AA4" s="14">
        <f>Data!AF66</f>
        <v>0.69696969696969546</v>
      </c>
      <c r="AB4" s="14">
        <f>Data!AG66</f>
        <v>0.72727272727272663</v>
      </c>
      <c r="AC4" s="14">
        <f>Data!AH66</f>
        <v>0.75757575757575779</v>
      </c>
      <c r="AD4" s="14">
        <f>Data!AI66</f>
        <v>0.78787878787878896</v>
      </c>
      <c r="AE4" s="14">
        <f>Data!AJ66</f>
        <v>0.81818181818181301</v>
      </c>
      <c r="AF4" s="14">
        <f>Data!AK66</f>
        <v>0.84848484848484418</v>
      </c>
      <c r="AG4" s="14">
        <f>Data!AL66</f>
        <v>0.87878787878787534</v>
      </c>
      <c r="AH4" s="14">
        <f>Data!AM66</f>
        <v>0.90909090909090651</v>
      </c>
      <c r="AI4" s="14">
        <f>Data!AN66</f>
        <v>0.93939393939393767</v>
      </c>
      <c r="AJ4" s="14">
        <f>Data!AO66</f>
        <v>0.96969696969696884</v>
      </c>
      <c r="AK4" s="14">
        <f>Data!AP66</f>
        <v>1</v>
      </c>
    </row>
    <row r="5" spans="1:37" x14ac:dyDescent="0.45">
      <c r="A5" s="14" t="s">
        <v>4</v>
      </c>
      <c r="B5" s="56">
        <f t="shared" si="0"/>
        <v>1</v>
      </c>
      <c r="C5" s="56">
        <f t="shared" si="1"/>
        <v>1</v>
      </c>
      <c r="D5" s="14">
        <f>Data!I67</f>
        <v>1</v>
      </c>
      <c r="E5" s="14">
        <f>Data!J67</f>
        <v>1</v>
      </c>
      <c r="F5" s="14">
        <f>Data!K67</f>
        <v>1</v>
      </c>
      <c r="G5" s="14">
        <f>Data!L67</f>
        <v>1</v>
      </c>
      <c r="H5" s="14">
        <f>Data!M67</f>
        <v>1</v>
      </c>
      <c r="I5" s="14">
        <f>Data!N67</f>
        <v>1</v>
      </c>
      <c r="J5" s="14">
        <f>Data!O67</f>
        <v>1</v>
      </c>
      <c r="K5" s="14">
        <f>Data!P67</f>
        <v>1</v>
      </c>
      <c r="L5" s="14">
        <f>Data!Q67</f>
        <v>1</v>
      </c>
      <c r="M5" s="14">
        <f>Data!R67</f>
        <v>1</v>
      </c>
      <c r="N5" s="14">
        <f>Data!S67</f>
        <v>1</v>
      </c>
      <c r="O5" s="14">
        <f>Data!T67</f>
        <v>1</v>
      </c>
      <c r="P5" s="14">
        <f>Data!U67</f>
        <v>1</v>
      </c>
      <c r="Q5" s="14">
        <f>Data!V67</f>
        <v>1</v>
      </c>
      <c r="R5" s="14">
        <f>Data!W67</f>
        <v>1</v>
      </c>
      <c r="S5" s="14">
        <f>Data!X67</f>
        <v>1</v>
      </c>
      <c r="T5" s="14">
        <f>Data!Y67</f>
        <v>1</v>
      </c>
      <c r="U5" s="14">
        <f>Data!Z67</f>
        <v>1</v>
      </c>
      <c r="V5" s="14">
        <f>Data!AA67</f>
        <v>1</v>
      </c>
      <c r="W5" s="14">
        <f>Data!AB67</f>
        <v>1</v>
      </c>
      <c r="X5" s="14">
        <f>Data!AC67</f>
        <v>1</v>
      </c>
      <c r="Y5" s="14">
        <f>Data!AD67</f>
        <v>1</v>
      </c>
      <c r="Z5" s="14">
        <f>Data!AE67</f>
        <v>1</v>
      </c>
      <c r="AA5" s="14">
        <f>Data!AF67</f>
        <v>1</v>
      </c>
      <c r="AB5" s="14">
        <f>Data!AG67</f>
        <v>1</v>
      </c>
      <c r="AC5" s="14">
        <f>Data!AH67</f>
        <v>1</v>
      </c>
      <c r="AD5" s="14">
        <f>Data!AI67</f>
        <v>1</v>
      </c>
      <c r="AE5" s="14">
        <f>Data!AJ67</f>
        <v>1</v>
      </c>
      <c r="AF5" s="14">
        <f>Data!AK67</f>
        <v>1</v>
      </c>
      <c r="AG5" s="14">
        <f>Data!AL67</f>
        <v>1</v>
      </c>
      <c r="AH5" s="14">
        <f>Data!AM67</f>
        <v>1</v>
      </c>
      <c r="AI5" s="14">
        <f>Data!AN67</f>
        <v>1</v>
      </c>
      <c r="AJ5" s="14">
        <f>Data!AO67</f>
        <v>1</v>
      </c>
      <c r="AK5" s="14">
        <f>Data!AP67</f>
        <v>1</v>
      </c>
    </row>
    <row r="6" spans="1:37" x14ac:dyDescent="0.4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4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4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2" sqref="B2:C8"/>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4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4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4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4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4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4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1"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Data!I78</f>
        <v>0</v>
      </c>
      <c r="E2" s="14">
        <f>Data!J78</f>
        <v>0</v>
      </c>
      <c r="F2" s="14">
        <f>Data!K78</f>
        <v>0</v>
      </c>
      <c r="G2" s="14">
        <f>Data!L78</f>
        <v>0</v>
      </c>
      <c r="H2" s="14">
        <f>Data!M78</f>
        <v>0</v>
      </c>
      <c r="I2" s="14">
        <f>Data!N78</f>
        <v>0</v>
      </c>
      <c r="J2" s="14">
        <f>Data!O78</f>
        <v>0</v>
      </c>
      <c r="K2" s="14">
        <f>Data!P78</f>
        <v>0</v>
      </c>
      <c r="L2" s="14">
        <f>Data!Q78</f>
        <v>0</v>
      </c>
      <c r="M2" s="14">
        <f>Data!R78</f>
        <v>0</v>
      </c>
      <c r="N2" s="14">
        <f>Data!S78</f>
        <v>0</v>
      </c>
      <c r="O2" s="14">
        <f>Data!T78</f>
        <v>0</v>
      </c>
      <c r="P2" s="14">
        <f>Data!U78</f>
        <v>0</v>
      </c>
      <c r="Q2" s="14">
        <f>Data!V78</f>
        <v>0</v>
      </c>
      <c r="R2" s="14">
        <f>Data!W78</f>
        <v>0</v>
      </c>
      <c r="S2" s="14">
        <f>Data!X78</f>
        <v>0</v>
      </c>
      <c r="T2" s="14">
        <f>Data!Y78</f>
        <v>0</v>
      </c>
      <c r="U2" s="14">
        <f>Data!Z78</f>
        <v>0</v>
      </c>
      <c r="V2" s="14">
        <f>Data!AA78</f>
        <v>0</v>
      </c>
      <c r="W2" s="14">
        <f>Data!AB78</f>
        <v>0</v>
      </c>
      <c r="X2" s="14">
        <f>Data!AC78</f>
        <v>0</v>
      </c>
      <c r="Y2" s="14">
        <f>Data!AD78</f>
        <v>0</v>
      </c>
      <c r="Z2" s="14">
        <f>Data!AE78</f>
        <v>0</v>
      </c>
      <c r="AA2" s="14">
        <f>Data!AF78</f>
        <v>0</v>
      </c>
      <c r="AB2" s="14">
        <f>Data!AG78</f>
        <v>0</v>
      </c>
      <c r="AC2" s="14">
        <f>Data!AH78</f>
        <v>0</v>
      </c>
      <c r="AD2" s="14">
        <f>Data!AI78</f>
        <v>0</v>
      </c>
      <c r="AE2" s="14">
        <f>Data!AJ78</f>
        <v>0</v>
      </c>
      <c r="AF2" s="14">
        <f>Data!AK78</f>
        <v>0</v>
      </c>
      <c r="AG2" s="14">
        <f>Data!AL78</f>
        <v>0</v>
      </c>
      <c r="AH2" s="14">
        <f>Data!AM78</f>
        <v>0</v>
      </c>
      <c r="AI2" s="14">
        <f>Data!AN78</f>
        <v>0</v>
      </c>
      <c r="AJ2" s="14">
        <f>Data!AO78</f>
        <v>0</v>
      </c>
      <c r="AK2" s="14">
        <f>Data!AP78</f>
        <v>0</v>
      </c>
    </row>
    <row r="3" spans="1:37" x14ac:dyDescent="0.4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4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4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4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4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4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
  <sheetViews>
    <sheetView topLeftCell="B1" workbookViewId="0">
      <selection activeCell="D18" sqref="D18"/>
    </sheetView>
  </sheetViews>
  <sheetFormatPr defaultRowHeight="14.25" x14ac:dyDescent="0.45"/>
  <cols>
    <col min="1" max="1" width="20.86328125" hidden="1" customWidth="1"/>
    <col min="2" max="2" width="45.73046875" customWidth="1"/>
  </cols>
  <sheetData>
    <row r="1" spans="1:39"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4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4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4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4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4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4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4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4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4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4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4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4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4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4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4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4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4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4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4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4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4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4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4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4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4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4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4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4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4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4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4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4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4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4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4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4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4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4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4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4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4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4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4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4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4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4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4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4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4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4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4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4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4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4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4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4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4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4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4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4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4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4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4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4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4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4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4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4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4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4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4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4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4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4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4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4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4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45">
      <c r="B87" s="59" t="s">
        <v>476</v>
      </c>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16"/>
      <c r="AM87" s="16"/>
    </row>
    <row r="88" spans="1:39" ht="15" customHeight="1" x14ac:dyDescent="0.4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4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4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4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4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4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4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4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4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4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4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4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0.1328125" style="14" customWidth="1"/>
    <col min="4" max="16384" width="9.1328125" style="14"/>
  </cols>
  <sheetData>
    <row r="1" spans="1:37" ht="28.5" x14ac:dyDescent="0.45">
      <c r="A1" s="48" t="s">
        <v>506</v>
      </c>
      <c r="B1" s="57">
        <v>2015</v>
      </c>
      <c r="C1" s="57">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4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4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4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4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4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4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94</v>
      </c>
      <c r="B10" s="20" t="s">
        <v>93</v>
      </c>
    </row>
    <row r="11" spans="1:37" ht="15" customHeight="1" x14ac:dyDescent="0.45">
      <c r="B11" s="17" t="s">
        <v>92</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89</v>
      </c>
    </row>
    <row r="16" spans="1:37" ht="15" customHeight="1" x14ac:dyDescent="0.45">
      <c r="B16" s="22" t="s">
        <v>88</v>
      </c>
    </row>
    <row r="17" spans="1:37" ht="15" customHeight="1" x14ac:dyDescent="0.4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4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4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45">
      <c r="B21" s="22" t="s">
        <v>83</v>
      </c>
    </row>
    <row r="22" spans="1:37" ht="15" customHeight="1" x14ac:dyDescent="0.4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4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4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4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4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4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4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4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4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4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4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4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4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4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4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4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45">
      <c r="B40" s="22" t="s">
        <v>64</v>
      </c>
    </row>
    <row r="41" spans="1:37" ht="15" customHeight="1" x14ac:dyDescent="0.45">
      <c r="B41" s="22" t="s">
        <v>63</v>
      </c>
    </row>
    <row r="42" spans="1:37" ht="15" customHeight="1" x14ac:dyDescent="0.4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4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4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45">
      <c r="B46" s="22" t="s">
        <v>56</v>
      </c>
    </row>
    <row r="47" spans="1:37" ht="15" customHeight="1" x14ac:dyDescent="0.4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4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4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4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4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4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4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4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4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4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4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4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4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4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4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4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4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5"/>
    <row r="67" spans="1:37" ht="15" customHeight="1" x14ac:dyDescent="0.45">
      <c r="B67" s="59" t="s">
        <v>21</v>
      </c>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row>
    <row r="68" spans="1:37" ht="15" customHeight="1" x14ac:dyDescent="0.45">
      <c r="B68" s="28" t="s">
        <v>20</v>
      </c>
    </row>
    <row r="69" spans="1:37" ht="15" customHeight="1" x14ac:dyDescent="0.45">
      <c r="B69" s="28" t="s">
        <v>19</v>
      </c>
    </row>
    <row r="70" spans="1:37" ht="15" customHeight="1" x14ac:dyDescent="0.45">
      <c r="B70" s="28" t="s">
        <v>18</v>
      </c>
    </row>
    <row r="71" spans="1:37" ht="15" customHeight="1" x14ac:dyDescent="0.45">
      <c r="B71" s="28" t="s">
        <v>492</v>
      </c>
    </row>
    <row r="72" spans="1:37" ht="15" customHeight="1" x14ac:dyDescent="0.45">
      <c r="B72" s="28" t="s">
        <v>493</v>
      </c>
    </row>
    <row r="73" spans="1:37" ht="15" customHeight="1" x14ac:dyDescent="0.45">
      <c r="B73" s="28" t="s">
        <v>494</v>
      </c>
    </row>
    <row r="74" spans="1:37" ht="15" customHeight="1" x14ac:dyDescent="0.45">
      <c r="B74" s="28" t="s">
        <v>495</v>
      </c>
    </row>
    <row r="75" spans="1:37" ht="15" customHeight="1" x14ac:dyDescent="0.45">
      <c r="B75" s="28" t="s">
        <v>496</v>
      </c>
    </row>
    <row r="76" spans="1:37" ht="15" customHeight="1" x14ac:dyDescent="0.4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365</v>
      </c>
      <c r="B10" s="20" t="s">
        <v>364</v>
      </c>
    </row>
    <row r="11" spans="1:37" ht="15" customHeight="1" x14ac:dyDescent="0.45">
      <c r="B11" s="17" t="s">
        <v>91</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362</v>
      </c>
    </row>
    <row r="17" spans="1:37" ht="15" customHeight="1" x14ac:dyDescent="0.45">
      <c r="B17" s="22" t="s">
        <v>361</v>
      </c>
    </row>
    <row r="18" spans="1:37" ht="15" customHeight="1" x14ac:dyDescent="0.45">
      <c r="B18" s="22" t="s">
        <v>183</v>
      </c>
    </row>
    <row r="19" spans="1:37" ht="15" customHeight="1" x14ac:dyDescent="0.4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4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4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4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4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4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4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4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4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4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45">
      <c r="B29" s="22" t="s">
        <v>171</v>
      </c>
    </row>
    <row r="30" spans="1:37" ht="15" customHeight="1" x14ac:dyDescent="0.4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4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4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4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4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4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4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4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4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4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45">
      <c r="B40" s="22" t="s">
        <v>159</v>
      </c>
    </row>
    <row r="41" spans="1:37" ht="15" customHeight="1" x14ac:dyDescent="0.4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4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4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4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4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4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4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4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4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4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4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45">
      <c r="B53" s="22" t="s">
        <v>328</v>
      </c>
    </row>
    <row r="54" spans="1:37" ht="15" customHeight="1" x14ac:dyDescent="0.45">
      <c r="B54" s="22" t="s">
        <v>183</v>
      </c>
    </row>
    <row r="55" spans="1:37" ht="15" customHeight="1" x14ac:dyDescent="0.4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4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4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4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4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4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4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4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4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4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45">
      <c r="B65" s="22" t="s">
        <v>171</v>
      </c>
    </row>
    <row r="66" spans="1:37" ht="15" customHeight="1" x14ac:dyDescent="0.4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4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4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4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4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4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4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4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4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4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45">
      <c r="B76" s="22" t="s">
        <v>159</v>
      </c>
    </row>
    <row r="77" spans="1:37" ht="15" customHeight="1" x14ac:dyDescent="0.4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4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4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4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4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4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4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4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4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4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45">
      <c r="B87" s="22" t="s">
        <v>297</v>
      </c>
    </row>
    <row r="88" spans="1:37" ht="15" customHeight="1" x14ac:dyDescent="0.4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4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4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4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4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4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4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4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4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4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45">
      <c r="B99" s="22" t="s">
        <v>220</v>
      </c>
    </row>
    <row r="100" spans="1:37" ht="15" customHeight="1" x14ac:dyDescent="0.45">
      <c r="B100" s="22" t="s">
        <v>183</v>
      </c>
    </row>
    <row r="101" spans="1:37" ht="15" customHeight="1" x14ac:dyDescent="0.4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4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4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4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4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4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4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4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4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4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45">
      <c r="B111" s="22" t="s">
        <v>171</v>
      </c>
    </row>
    <row r="112" spans="1:37" ht="15" customHeight="1" x14ac:dyDescent="0.4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4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4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4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4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4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4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4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4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4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45">
      <c r="B122" s="22" t="s">
        <v>159</v>
      </c>
    </row>
    <row r="123" spans="1:37" ht="15" customHeight="1" x14ac:dyDescent="0.4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4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4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4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4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4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4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4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4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4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4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45">
      <c r="B135" s="22" t="s">
        <v>254</v>
      </c>
    </row>
    <row r="136" spans="1:37" ht="15" customHeight="1" x14ac:dyDescent="0.45">
      <c r="B136" s="22" t="s">
        <v>183</v>
      </c>
    </row>
    <row r="137" spans="1:37" ht="15" customHeight="1" x14ac:dyDescent="0.4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4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4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4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4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4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4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4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4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4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45">
      <c r="B147" s="22" t="s">
        <v>171</v>
      </c>
    </row>
    <row r="148" spans="1:37" ht="15" customHeight="1" x14ac:dyDescent="0.4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4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4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4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4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4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4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4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4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4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45">
      <c r="B158" s="22" t="s">
        <v>159</v>
      </c>
    </row>
    <row r="159" spans="1:37" ht="15" customHeight="1" x14ac:dyDescent="0.4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4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4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4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4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4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4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4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4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4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4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45">
      <c r="B171" s="22" t="s">
        <v>221</v>
      </c>
    </row>
    <row r="173" spans="1:37" ht="15" customHeight="1" x14ac:dyDescent="0.45">
      <c r="B173" s="22" t="s">
        <v>220</v>
      </c>
    </row>
    <row r="174" spans="1:37" ht="15" customHeight="1" x14ac:dyDescent="0.45">
      <c r="B174" s="22" t="s">
        <v>183</v>
      </c>
    </row>
    <row r="175" spans="1:37" ht="15" customHeight="1" x14ac:dyDescent="0.4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4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4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4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4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4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4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4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4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4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45">
      <c r="B185" s="22" t="s">
        <v>171</v>
      </c>
    </row>
    <row r="186" spans="1:37" ht="15" customHeight="1" x14ac:dyDescent="0.4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4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4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4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4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4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4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4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4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4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45">
      <c r="B196" s="22" t="s">
        <v>159</v>
      </c>
    </row>
    <row r="197" spans="1:37" ht="15" customHeight="1" x14ac:dyDescent="0.4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4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4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4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4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4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4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4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4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4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4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45">
      <c r="B209" s="22" t="s">
        <v>184</v>
      </c>
    </row>
    <row r="210" spans="1:37" ht="15" customHeight="1" x14ac:dyDescent="0.45">
      <c r="B210" s="22" t="s">
        <v>183</v>
      </c>
    </row>
    <row r="211" spans="1:37" ht="15" customHeight="1" x14ac:dyDescent="0.4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4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4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4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4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4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4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4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4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4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45">
      <c r="B221" s="22" t="s">
        <v>171</v>
      </c>
    </row>
    <row r="222" spans="1:37" ht="15" customHeight="1" x14ac:dyDescent="0.4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4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4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4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4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4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4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4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4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4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45">
      <c r="B232" s="22" t="s">
        <v>159</v>
      </c>
    </row>
    <row r="233" spans="1:37" ht="15" customHeight="1" x14ac:dyDescent="0.4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4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4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4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4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4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4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4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4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4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4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45">
      <c r="B247" s="22" t="s">
        <v>136</v>
      </c>
    </row>
    <row r="248" spans="1:37" ht="15" customHeight="1" x14ac:dyDescent="0.4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4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45">
      <c r="B250" s="22" t="s">
        <v>112</v>
      </c>
    </row>
    <row r="251" spans="1:37" ht="15" customHeight="1" x14ac:dyDescent="0.4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4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4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4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45">
      <c r="B256" s="22" t="s">
        <v>128</v>
      </c>
    </row>
    <row r="257" spans="1:37" ht="15" customHeight="1" x14ac:dyDescent="0.4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4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45">
      <c r="B259" s="22" t="s">
        <v>112</v>
      </c>
    </row>
    <row r="260" spans="1:37" ht="15" customHeight="1" x14ac:dyDescent="0.4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4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4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4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45">
      <c r="B265" s="22" t="s">
        <v>119</v>
      </c>
    </row>
    <row r="266" spans="1:37" ht="15" customHeight="1" x14ac:dyDescent="0.4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4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4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45">
      <c r="B269" s="22" t="s">
        <v>112</v>
      </c>
    </row>
    <row r="270" spans="1:37" ht="15" customHeight="1" x14ac:dyDescent="0.4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4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4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4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5"/>
    <row r="275" spans="1:37" ht="15" customHeight="1" x14ac:dyDescent="0.45">
      <c r="B275" s="59" t="s">
        <v>103</v>
      </c>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row>
    <row r="276" spans="1:37" ht="15" customHeight="1" x14ac:dyDescent="0.45">
      <c r="B276" s="28" t="s">
        <v>102</v>
      </c>
    </row>
    <row r="277" spans="1:37" ht="15" customHeight="1" x14ac:dyDescent="0.45">
      <c r="B277" s="28" t="s">
        <v>19</v>
      </c>
    </row>
    <row r="278" spans="1:37" ht="15" customHeight="1" x14ac:dyDescent="0.45">
      <c r="B278" s="28" t="s">
        <v>101</v>
      </c>
    </row>
    <row r="279" spans="1:37" ht="15" customHeight="1" x14ac:dyDescent="0.45">
      <c r="B279" s="28" t="s">
        <v>498</v>
      </c>
    </row>
    <row r="280" spans="1:37" ht="15" customHeight="1" x14ac:dyDescent="0.45">
      <c r="B280" s="28" t="s">
        <v>394</v>
      </c>
    </row>
    <row r="281" spans="1:37" ht="15" customHeight="1" x14ac:dyDescent="0.45">
      <c r="B281" s="28" t="s">
        <v>499</v>
      </c>
    </row>
    <row r="282" spans="1:37" ht="15" customHeight="1" x14ac:dyDescent="0.45">
      <c r="B282" s="28" t="s">
        <v>100</v>
      </c>
    </row>
    <row r="283" spans="1:37" ht="15" customHeight="1" x14ac:dyDescent="0.45">
      <c r="B283" s="28" t="s">
        <v>395</v>
      </c>
    </row>
    <row r="284" spans="1:37" ht="15" customHeight="1" x14ac:dyDescent="0.45">
      <c r="B284" s="28" t="s">
        <v>500</v>
      </c>
    </row>
    <row r="285" spans="1:37" ht="15" customHeight="1" x14ac:dyDescent="0.45">
      <c r="B285" s="28" t="s">
        <v>501</v>
      </c>
    </row>
    <row r="286" spans="1:37" ht="15" customHeight="1" x14ac:dyDescent="0.4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4">
        <v>6696</v>
      </c>
      <c r="C2" s="4">
        <v>0</v>
      </c>
      <c r="D2" s="4">
        <v>42168415</v>
      </c>
      <c r="E2" s="4">
        <v>2200328</v>
      </c>
      <c r="F2" s="4">
        <v>0</v>
      </c>
      <c r="G2" s="4">
        <v>0</v>
      </c>
      <c r="H2" s="5">
        <v>0</v>
      </c>
      <c r="J2" s="4"/>
    </row>
    <row r="3" spans="1:10" x14ac:dyDescent="0.45">
      <c r="A3" s="1" t="s">
        <v>10</v>
      </c>
      <c r="B3" s="5">
        <v>0</v>
      </c>
      <c r="C3" s="4">
        <v>0</v>
      </c>
      <c r="D3" s="5">
        <v>0</v>
      </c>
      <c r="E3" s="4">
        <v>442558</v>
      </c>
      <c r="F3" s="5">
        <v>0</v>
      </c>
      <c r="G3" s="4">
        <v>0</v>
      </c>
      <c r="H3" s="4">
        <v>0</v>
      </c>
      <c r="I3" s="4"/>
      <c r="J3" s="47"/>
    </row>
    <row r="4" spans="1:10" x14ac:dyDescent="0.45">
      <c r="A4" s="1" t="s">
        <v>11</v>
      </c>
      <c r="B4" s="5">
        <v>0</v>
      </c>
      <c r="C4" s="5">
        <v>0</v>
      </c>
      <c r="D4" s="5">
        <v>0</v>
      </c>
      <c r="E4" s="4">
        <v>703.5</v>
      </c>
      <c r="F4" s="5">
        <v>0</v>
      </c>
      <c r="G4" s="5">
        <v>0</v>
      </c>
      <c r="H4" s="5">
        <v>0</v>
      </c>
    </row>
    <row r="5" spans="1:10" x14ac:dyDescent="0.45">
      <c r="A5" s="1" t="s">
        <v>12</v>
      </c>
      <c r="B5" s="5">
        <v>5444</v>
      </c>
      <c r="C5" s="5">
        <v>0</v>
      </c>
      <c r="D5" s="5">
        <v>0</v>
      </c>
      <c r="E5" s="4">
        <v>0</v>
      </c>
      <c r="F5" s="5">
        <v>0</v>
      </c>
      <c r="G5" s="5">
        <v>0</v>
      </c>
      <c r="H5" s="5">
        <v>0</v>
      </c>
    </row>
    <row r="6" spans="1:10" x14ac:dyDescent="0.45">
      <c r="A6" s="1" t="s">
        <v>13</v>
      </c>
      <c r="B6" s="5">
        <v>0</v>
      </c>
      <c r="C6" s="5">
        <v>0</v>
      </c>
      <c r="D6" s="5">
        <v>0</v>
      </c>
      <c r="E6" s="4">
        <v>641.80728445820591</v>
      </c>
      <c r="F6" s="5">
        <v>0</v>
      </c>
      <c r="G6" s="5">
        <v>0</v>
      </c>
      <c r="H6" s="5">
        <v>0</v>
      </c>
    </row>
    <row r="7" spans="1:10" x14ac:dyDescent="0.45">
      <c r="A7" s="1" t="s">
        <v>14</v>
      </c>
      <c r="B7" s="5">
        <v>0</v>
      </c>
      <c r="C7" s="5">
        <v>0</v>
      </c>
      <c r="D7" s="5">
        <v>18391502</v>
      </c>
      <c r="E7" s="5">
        <v>0</v>
      </c>
      <c r="F7" s="5">
        <v>0</v>
      </c>
      <c r="G7" s="5">
        <v>0</v>
      </c>
      <c r="H7" s="5">
        <v>0</v>
      </c>
    </row>
    <row r="8" spans="1:10" x14ac:dyDescent="0.45">
      <c r="B8" s="51"/>
      <c r="C8" s="51"/>
    </row>
    <row r="9" spans="1:10" x14ac:dyDescent="0.4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5">
        <v>0</v>
      </c>
      <c r="C2" s="5">
        <v>0</v>
      </c>
      <c r="D2" s="5">
        <v>0</v>
      </c>
      <c r="E2" s="5">
        <v>418202.00599289918</v>
      </c>
      <c r="F2" s="5">
        <v>0</v>
      </c>
      <c r="G2" s="5">
        <v>0</v>
      </c>
      <c r="H2" s="51">
        <v>0</v>
      </c>
      <c r="I2" s="47"/>
      <c r="J2" s="4"/>
    </row>
    <row r="3" spans="1:10" x14ac:dyDescent="0.45">
      <c r="A3" s="1" t="s">
        <v>10</v>
      </c>
      <c r="B3" s="51">
        <v>0</v>
      </c>
      <c r="C3" s="51">
        <v>0</v>
      </c>
      <c r="D3" s="51">
        <v>0</v>
      </c>
      <c r="E3" s="51">
        <v>1877331.9589756895</v>
      </c>
      <c r="F3" s="51">
        <v>0</v>
      </c>
      <c r="G3" s="5">
        <v>0</v>
      </c>
      <c r="H3" s="5">
        <v>0</v>
      </c>
      <c r="J3" s="4"/>
    </row>
    <row r="4" spans="1:10" x14ac:dyDescent="0.45">
      <c r="A4" s="1" t="s">
        <v>11</v>
      </c>
      <c r="B4" s="51">
        <v>0</v>
      </c>
      <c r="C4" s="51">
        <v>0</v>
      </c>
      <c r="D4" s="51">
        <v>0</v>
      </c>
      <c r="E4" s="11">
        <v>500</v>
      </c>
      <c r="F4" s="51">
        <v>0</v>
      </c>
      <c r="G4" s="5">
        <v>0</v>
      </c>
      <c r="H4" s="5">
        <v>0</v>
      </c>
    </row>
    <row r="5" spans="1:10" x14ac:dyDescent="0.45">
      <c r="A5" s="1" t="s">
        <v>12</v>
      </c>
      <c r="B5" s="51">
        <v>0</v>
      </c>
      <c r="C5" s="51">
        <v>0</v>
      </c>
      <c r="D5" s="51">
        <v>0</v>
      </c>
      <c r="E5" s="4">
        <v>88936.333333333328</v>
      </c>
      <c r="F5" s="51">
        <v>0</v>
      </c>
      <c r="G5" s="5">
        <v>0</v>
      </c>
      <c r="H5" s="5">
        <v>0</v>
      </c>
    </row>
    <row r="6" spans="1:10" x14ac:dyDescent="0.45">
      <c r="A6" s="1" t="s">
        <v>13</v>
      </c>
      <c r="B6" s="51">
        <v>0</v>
      </c>
      <c r="C6" s="51">
        <v>0</v>
      </c>
      <c r="D6" s="51">
        <v>0</v>
      </c>
      <c r="E6" s="4">
        <v>1625.9125475047001</v>
      </c>
      <c r="F6" s="51">
        <v>0</v>
      </c>
      <c r="G6" s="5">
        <v>0</v>
      </c>
      <c r="H6" s="5">
        <v>0</v>
      </c>
    </row>
    <row r="7" spans="1:10" x14ac:dyDescent="0.45">
      <c r="A7" s="1" t="s">
        <v>14</v>
      </c>
      <c r="B7" s="51">
        <v>0</v>
      </c>
      <c r="C7" s="51">
        <v>0</v>
      </c>
      <c r="D7" s="51">
        <v>0</v>
      </c>
      <c r="E7" s="51">
        <v>0</v>
      </c>
      <c r="F7" s="51">
        <v>0</v>
      </c>
      <c r="G7" s="5">
        <v>0</v>
      </c>
      <c r="H7" s="5">
        <v>0</v>
      </c>
    </row>
    <row r="8" spans="1:10" x14ac:dyDescent="0.4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topLeftCell="A22" workbookViewId="0">
      <selection activeCell="A32" sqref="A32"/>
    </sheetView>
  </sheetViews>
  <sheetFormatPr defaultColWidth="9.1328125" defaultRowHeight="14.25" x14ac:dyDescent="0.45"/>
  <cols>
    <col min="1" max="16384" width="9.1328125" style="14"/>
  </cols>
  <sheetData>
    <row r="1" spans="1:1" x14ac:dyDescent="0.45">
      <c r="A1" s="13" t="s">
        <v>371</v>
      </c>
    </row>
    <row r="2" spans="1:1" x14ac:dyDescent="0.45">
      <c r="A2" s="34">
        <v>5</v>
      </c>
    </row>
    <row r="4" spans="1:1" x14ac:dyDescent="0.45">
      <c r="A4" s="14" t="s">
        <v>366</v>
      </c>
    </row>
    <row r="5" spans="1:1" x14ac:dyDescent="0.45">
      <c r="A5" s="14" t="s">
        <v>367</v>
      </c>
    </row>
    <row r="6" spans="1:1" x14ac:dyDescent="0.45">
      <c r="A6" s="14" t="s">
        <v>368</v>
      </c>
    </row>
    <row r="7" spans="1:1" x14ac:dyDescent="0.45">
      <c r="A7" s="14" t="s">
        <v>369</v>
      </c>
    </row>
    <row r="8" spans="1:1" x14ac:dyDescent="0.45">
      <c r="A8" s="14" t="s">
        <v>370</v>
      </c>
    </row>
    <row r="10" spans="1:1" x14ac:dyDescent="0.45">
      <c r="A10" s="13" t="s">
        <v>505</v>
      </c>
    </row>
    <row r="11" spans="1:1" x14ac:dyDescent="0.45">
      <c r="A11" s="34">
        <v>4</v>
      </c>
    </row>
    <row r="13" spans="1:1" x14ac:dyDescent="0.45">
      <c r="A13" s="14" t="s">
        <v>372</v>
      </c>
    </row>
    <row r="14" spans="1:1" x14ac:dyDescent="0.45">
      <c r="A14" s="14" t="s">
        <v>373</v>
      </c>
    </row>
    <row r="15" spans="1:1" x14ac:dyDescent="0.45">
      <c r="A15" s="14" t="s">
        <v>368</v>
      </c>
    </row>
    <row r="16" spans="1:1" x14ac:dyDescent="0.45">
      <c r="A16" s="14" t="s">
        <v>374</v>
      </c>
    </row>
    <row r="17" spans="1:1" x14ac:dyDescent="0.45">
      <c r="A17" s="14" t="s">
        <v>375</v>
      </c>
    </row>
    <row r="19" spans="1:1" x14ac:dyDescent="0.45">
      <c r="A19" s="14" t="s">
        <v>376</v>
      </c>
    </row>
    <row r="20" spans="1:1" x14ac:dyDescent="0.45">
      <c r="A20" s="14" t="s">
        <v>377</v>
      </c>
    </row>
    <row r="21" spans="1:1" x14ac:dyDescent="0.45">
      <c r="A21" s="14" t="s">
        <v>378</v>
      </c>
    </row>
    <row r="22" spans="1:1" x14ac:dyDescent="0.45">
      <c r="A22" s="14" t="s">
        <v>379</v>
      </c>
    </row>
    <row r="23" spans="1:1" x14ac:dyDescent="0.45">
      <c r="A23" s="14" t="s">
        <v>380</v>
      </c>
    </row>
    <row r="24" spans="1:1" x14ac:dyDescent="0.45">
      <c r="A24" s="14" t="s">
        <v>381</v>
      </c>
    </row>
    <row r="25" spans="1:1" x14ac:dyDescent="0.45">
      <c r="A25" s="14" t="s">
        <v>382</v>
      </c>
    </row>
    <row r="27" spans="1:1" x14ac:dyDescent="0.45">
      <c r="A27" s="13" t="s">
        <v>615</v>
      </c>
    </row>
    <row r="28" spans="1:1" x14ac:dyDescent="0.45">
      <c r="A28" s="14" t="s">
        <v>616</v>
      </c>
    </row>
    <row r="29" spans="1:1" x14ac:dyDescent="0.45">
      <c r="A29" s="14" t="s">
        <v>617</v>
      </c>
    </row>
    <row r="30" spans="1:1" x14ac:dyDescent="0.45">
      <c r="A30" s="14" t="s">
        <v>618</v>
      </c>
    </row>
    <row r="31" spans="1:1" x14ac:dyDescent="0.45">
      <c r="A31" s="14" t="s">
        <v>619</v>
      </c>
    </row>
    <row r="39" spans="1:1" x14ac:dyDescent="0.45">
      <c r="A39" s="13" t="s">
        <v>508</v>
      </c>
    </row>
    <row r="40" spans="1:1" x14ac:dyDescent="0.45">
      <c r="A40" s="34">
        <v>0.75</v>
      </c>
    </row>
    <row r="41" spans="1:1" x14ac:dyDescent="0.45">
      <c r="A41" s="14" t="s">
        <v>509</v>
      </c>
    </row>
    <row r="42" spans="1:1" x14ac:dyDescent="0.45">
      <c r="A42" s="14" t="s">
        <v>510</v>
      </c>
    </row>
    <row r="43" spans="1:1" x14ac:dyDescent="0.45">
      <c r="A43" s="14" t="s">
        <v>511</v>
      </c>
    </row>
    <row r="44" spans="1:1" x14ac:dyDescent="0.45">
      <c r="A44" s="14" t="s">
        <v>512</v>
      </c>
    </row>
    <row r="45" spans="1:1" x14ac:dyDescent="0.45">
      <c r="A45" s="14" t="s">
        <v>513</v>
      </c>
    </row>
    <row r="46" spans="1:1" x14ac:dyDescent="0.45">
      <c r="A46" s="14" t="s">
        <v>514</v>
      </c>
    </row>
    <row r="47" spans="1:1" x14ac:dyDescent="0.45">
      <c r="A47" s="14" t="s">
        <v>515</v>
      </c>
    </row>
    <row r="48" spans="1:1" x14ac:dyDescent="0.45">
      <c r="A48" s="14" t="s">
        <v>516</v>
      </c>
    </row>
    <row r="49" spans="1:1" x14ac:dyDescent="0.45">
      <c r="A49" s="14" t="s">
        <v>517</v>
      </c>
    </row>
    <row r="50" spans="1:1" x14ac:dyDescent="0.45">
      <c r="A50" s="14" t="s">
        <v>518</v>
      </c>
    </row>
    <row r="51" spans="1:1" x14ac:dyDescent="0.45">
      <c r="A51" s="14" t="s">
        <v>519</v>
      </c>
    </row>
    <row r="52" spans="1:1" x14ac:dyDescent="0.45">
      <c r="A52" s="14" t="s">
        <v>520</v>
      </c>
    </row>
    <row r="53" spans="1:1" x14ac:dyDescent="0.45">
      <c r="A53" s="14" t="s">
        <v>521</v>
      </c>
    </row>
    <row r="54" spans="1:1" x14ac:dyDescent="0.45">
      <c r="A54" s="14" t="s">
        <v>522</v>
      </c>
    </row>
    <row r="55" spans="1:1" x14ac:dyDescent="0.45">
      <c r="A55"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91"/>
  <sheetViews>
    <sheetView workbookViewId="0">
      <selection activeCell="E9" sqref="E9"/>
    </sheetView>
  </sheetViews>
  <sheetFormatPr defaultColWidth="9.1328125" defaultRowHeight="14.25" x14ac:dyDescent="0.45"/>
  <cols>
    <col min="1" max="1" width="23.265625" style="14" customWidth="1"/>
    <col min="2" max="2" width="18.86328125" style="14" customWidth="1"/>
    <col min="3" max="3" width="24.1328125" style="14" customWidth="1"/>
    <col min="4" max="4" width="14.73046875" style="14" customWidth="1"/>
    <col min="5" max="5" width="16.265625" style="14" customWidth="1"/>
    <col min="6" max="6" width="18" style="7" customWidth="1"/>
    <col min="7" max="7" width="9.1328125" style="14"/>
    <col min="8" max="9" width="9.1328125" style="14" customWidth="1"/>
    <col min="10" max="16384" width="9.1328125" style="14"/>
  </cols>
  <sheetData>
    <row r="1" spans="1:42" x14ac:dyDescent="0.45">
      <c r="A1" s="14" t="s">
        <v>388</v>
      </c>
      <c r="H1" s="35" t="s">
        <v>386</v>
      </c>
      <c r="I1" s="36"/>
      <c r="J1" s="37"/>
      <c r="K1" s="37"/>
      <c r="L1" s="37"/>
    </row>
    <row r="2" spans="1:42" x14ac:dyDescent="0.45">
      <c r="A2" s="14" t="s">
        <v>389</v>
      </c>
      <c r="H2" s="9" t="s">
        <v>383</v>
      </c>
      <c r="I2" s="38">
        <v>1</v>
      </c>
    </row>
    <row r="3" spans="1:42" x14ac:dyDescent="0.45">
      <c r="A3" s="14" t="s">
        <v>390</v>
      </c>
      <c r="H3" s="9" t="s">
        <v>384</v>
      </c>
      <c r="I3" s="38">
        <v>-0.3</v>
      </c>
    </row>
    <row r="4" spans="1:42" ht="14.65" thickBot="1" x14ac:dyDescent="0.5">
      <c r="A4" s="14" t="s">
        <v>391</v>
      </c>
      <c r="H4" s="10" t="s">
        <v>385</v>
      </c>
      <c r="I4" s="39">
        <v>-17</v>
      </c>
    </row>
    <row r="5" spans="1:42" x14ac:dyDescent="0.45">
      <c r="A5" s="14" t="s">
        <v>392</v>
      </c>
    </row>
    <row r="6" spans="1:42" ht="28.5" x14ac:dyDescent="0.45">
      <c r="A6" s="15"/>
      <c r="B6" s="15"/>
      <c r="C6" s="15"/>
      <c r="D6" s="2" t="s">
        <v>17</v>
      </c>
      <c r="E6" s="2" t="s">
        <v>17</v>
      </c>
      <c r="F6" s="2" t="s">
        <v>387</v>
      </c>
    </row>
    <row r="7" spans="1:42" x14ac:dyDescent="0.4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45">
      <c r="A8" s="14" t="s">
        <v>9</v>
      </c>
      <c r="B8" s="14" t="s">
        <v>16</v>
      </c>
      <c r="C8" s="14" t="s">
        <v>1</v>
      </c>
      <c r="D8" s="41">
        <f>SUM(SUM(INDEX('AEO 40'!23:25,0,MATCH($D$7,'AEO 40'!$1:$1,0))),SUM(INDEX('AEO 40'!48:50,0,MATCH($D$7,'AEO 40'!$1:$1,0))))/INDEX('AEO 40'!65:65,MATCH($D$7,'AEO 40'!$1:$1,0))</f>
        <v>1.4550689995755717E-3</v>
      </c>
      <c r="E8" s="14">
        <v>0.25</v>
      </c>
      <c r="F8" s="7" t="str">
        <f>IF(D8=E8,"n/a",IF(OR(C8="battery electric vehicle",C8="natural gas vehicle",C8="plugin hybrid vehicle"),"s-curve","linear"))</f>
        <v>s-curve</v>
      </c>
      <c r="H8" s="42"/>
      <c r="I8" s="41">
        <f>D8</f>
        <v>1.4550689995755717E-3</v>
      </c>
      <c r="J8" s="14">
        <f>IF($F8="s-curve",$D8+($E8-$D8)*$I$2/(1+EXP($I$3*(COUNT($I$7:J$7)+$I$4))),TREND($D8:$E8,$D$7:$E$7,J$7))</f>
        <v>4.185817897601975E-3</v>
      </c>
      <c r="K8" s="14">
        <f>IF($F8="s-curve",$D8+($E8-$D8)*$I$2/(1+EXP($I$3*(COUNT($I$7:K$7)+$I$4))),TREND($D8:$E8,$D$7:$E$7,K$7))</f>
        <v>5.127079687378207E-3</v>
      </c>
      <c r="L8" s="14">
        <f>IF($F8="s-curve",$D8+($E8-$D8)*$I$2/(1+EXP($I$3*(COUNT($I$7:L$7)+$I$4))),TREND($D8:$E8,$D$7:$E$7,L$7))</f>
        <v>6.3862764192791919E-3</v>
      </c>
      <c r="M8" s="14">
        <f>IF($F8="s-curve",$D8+($E8-$D8)*$I$2/(1+EXP($I$3*(COUNT($I$7:M$7)+$I$4))),TREND($D8:$E8,$D$7:$E$7,M$7))</f>
        <v>8.0656169329564303E-3</v>
      </c>
      <c r="N8" s="14">
        <f>IF($F8="s-curve",$D8+($E8-$D8)*$I$2/(1+EXP($I$3*(COUNT($I$7:N$7)+$I$4))),TREND($D8:$E8,$D$7:$E$7,N$7))</f>
        <v>1.0296107782945969E-2</v>
      </c>
      <c r="O8" s="14">
        <f>IF($F8="s-curve",$D8+($E8-$D8)*$I$2/(1+EXP($I$3*(COUNT($I$7:O$7)+$I$4))),TREND($D8:$E8,$D$7:$E$7,O$7))</f>
        <v>1.3242529376128787E-2</v>
      </c>
      <c r="P8" s="14">
        <f>IF($F8="s-curve",$D8+($E8-$D8)*$I$2/(1+EXP($I$3*(COUNT($I$7:P$7)+$I$4))),TREND($D8:$E8,$D$7:$E$7,P$7))</f>
        <v>1.710677743562693E-2</v>
      </c>
      <c r="Q8" s="14">
        <f>IF($F8="s-curve",$D8+($E8-$D8)*$I$2/(1+EXP($I$3*(COUNT($I$7:Q$7)+$I$4))),TREND($D8:$E8,$D$7:$E$7,Q$7))</f>
        <v>2.2127221110776751E-2</v>
      </c>
      <c r="R8" s="14">
        <f>IF($F8="s-curve",$D8+($E8-$D8)*$I$2/(1+EXP($I$3*(COUNT($I$7:R$7)+$I$4))),TREND($D8:$E8,$D$7:$E$7,R$7))</f>
        <v>2.8570530896004826E-2</v>
      </c>
      <c r="S8" s="14">
        <f>IF($F8="s-curve",$D8+($E8-$D8)*$I$2/(1+EXP($I$3*(COUNT($I$7:S$7)+$I$4))),TREND($D8:$E8,$D$7:$E$7,S$7))</f>
        <v>3.6711432137604041E-2</v>
      </c>
      <c r="T8" s="14">
        <f>IF($F8="s-curve",$D8+($E8-$D8)*$I$2/(1+EXP($I$3*(COUNT($I$7:T$7)+$I$4))),TREND($D8:$E8,$D$7:$E$7,T$7))</f>
        <v>4.6796008226742694E-2</v>
      </c>
      <c r="U8" s="14">
        <f>IF($F8="s-curve",$D8+($E8-$D8)*$I$2/(1+EXP($I$3*(COUNT($I$7:U$7)+$I$4))),TREND($D8:$E8,$D$7:$E$7,U$7))</f>
        <v>5.8987060713120543E-2</v>
      </c>
      <c r="V8" s="14">
        <f>IF($F8="s-curve",$D8+($E8-$D8)*$I$2/(1+EXP($I$3*(COUNT($I$7:V$7)+$I$4))),TREND($D8:$E8,$D$7:$E$7,V$7))</f>
        <v>7.3297104925282325E-2</v>
      </c>
      <c r="W8" s="14">
        <f>IF($F8="s-curve",$D8+($E8-$D8)*$I$2/(1+EXP($I$3*(COUNT($I$7:W$7)+$I$4))),TREND($D8:$E8,$D$7:$E$7,W$7))</f>
        <v>8.9525397919120758E-2</v>
      </c>
      <c r="X8" s="14">
        <f>IF($F8="s-curve",$D8+($E8-$D8)*$I$2/(1+EXP($I$3*(COUNT($I$7:X$7)+$I$4))),TREND($D8:$E8,$D$7:$E$7,X$7))</f>
        <v>0.10722522429533606</v>
      </c>
      <c r="Y8" s="14">
        <f>IF($F8="s-curve",$D8+($E8-$D8)*$I$2/(1+EXP($I$3*(COUNT($I$7:Y$7)+$I$4))),TREND($D8:$E8,$D$7:$E$7,Y$7))</f>
        <v>0.1257275344997878</v>
      </c>
      <c r="Z8" s="14">
        <f>IF($F8="s-curve",$D8+($E8-$D8)*$I$2/(1+EXP($I$3*(COUNT($I$7:Z$7)+$I$4))),TREND($D8:$E8,$D$7:$E$7,Z$7))</f>
        <v>0.1442298447042395</v>
      </c>
      <c r="AA8" s="14">
        <f>IF($F8="s-curve",$D8+($E8-$D8)*$I$2/(1+EXP($I$3*(COUNT($I$7:AA$7)+$I$4))),TREND($D8:$E8,$D$7:$E$7,AA$7))</f>
        <v>0.16192967108045481</v>
      </c>
      <c r="AB8" s="14">
        <f>IF($F8="s-curve",$D8+($E8-$D8)*$I$2/(1+EXP($I$3*(COUNT($I$7:AB$7)+$I$4))),TREND($D8:$E8,$D$7:$E$7,AB$7))</f>
        <v>0.17815796407429324</v>
      </c>
      <c r="AC8" s="14">
        <f>IF($F8="s-curve",$D8+($E8-$D8)*$I$2/(1+EXP($I$3*(COUNT($I$7:AC$7)+$I$4))),TREND($D8:$E8,$D$7:$E$7,AC$7))</f>
        <v>0.19246800828645502</v>
      </c>
      <c r="AD8" s="14">
        <f>IF($F8="s-curve",$D8+($E8-$D8)*$I$2/(1+EXP($I$3*(COUNT($I$7:AD$7)+$I$4))),TREND($D8:$E8,$D$7:$E$7,AD$7))</f>
        <v>0.20465906077283286</v>
      </c>
      <c r="AE8" s="14">
        <f>IF($F8="s-curve",$D8+($E8-$D8)*$I$2/(1+EXP($I$3*(COUNT($I$7:AE$7)+$I$4))),TREND($D8:$E8,$D$7:$E$7,AE$7))</f>
        <v>0.21474363686197154</v>
      </c>
      <c r="AF8" s="14">
        <f>IF($F8="s-curve",$D8+($E8-$D8)*$I$2/(1+EXP($I$3*(COUNT($I$7:AF$7)+$I$4))),TREND($D8:$E8,$D$7:$E$7,AF$7))</f>
        <v>0.22288453810357076</v>
      </c>
      <c r="AG8" s="14">
        <f>IF($F8="s-curve",$D8+($E8-$D8)*$I$2/(1+EXP($I$3*(COUNT($I$7:AG$7)+$I$4))),TREND($D8:$E8,$D$7:$E$7,AG$7))</f>
        <v>0.22932784788879884</v>
      </c>
      <c r="AH8" s="14">
        <f>IF($F8="s-curve",$D8+($E8-$D8)*$I$2/(1+EXP($I$3*(COUNT($I$7:AH$7)+$I$4))),TREND($D8:$E8,$D$7:$E$7,AH$7))</f>
        <v>0.23434829156394865</v>
      </c>
      <c r="AI8" s="14">
        <f>IF($F8="s-curve",$D8+($E8-$D8)*$I$2/(1+EXP($I$3*(COUNT($I$7:AI$7)+$I$4))),TREND($D8:$E8,$D$7:$E$7,AI$7))</f>
        <v>0.2382125396234468</v>
      </c>
      <c r="AJ8" s="14">
        <f>IF($F8="s-curve",$D8+($E8-$D8)*$I$2/(1+EXP($I$3*(COUNT($I$7:AJ$7)+$I$4))),TREND($D8:$E8,$D$7:$E$7,AJ$7))</f>
        <v>0.24115896121662961</v>
      </c>
      <c r="AK8" s="14">
        <f>IF($F8="s-curve",$D8+($E8-$D8)*$I$2/(1+EXP($I$3*(COUNT($I$7:AK$7)+$I$4))),TREND($D8:$E8,$D$7:$E$7,AK$7))</f>
        <v>0.24338945206661913</v>
      </c>
      <c r="AL8" s="14">
        <f>IF($F8="s-curve",$D8+($E8-$D8)*$I$2/(1+EXP($I$3*(COUNT($I$7:AL$7)+$I$4))),TREND($D8:$E8,$D$7:$E$7,AL$7))</f>
        <v>0.2450687925802964</v>
      </c>
      <c r="AM8" s="14">
        <f>IF($F8="s-curve",$D8+($E8-$D8)*$I$2/(1+EXP($I$3*(COUNT($I$7:AM$7)+$I$4))),TREND($D8:$E8,$D$7:$E$7,AM$7))</f>
        <v>0.24632798931219738</v>
      </c>
      <c r="AN8" s="14">
        <f>IF($F8="s-curve",$D8+($E8-$D8)*$I$2/(1+EXP($I$3*(COUNT($I$7:AN$7)+$I$4))),TREND($D8:$E8,$D$7:$E$7,AN$7))</f>
        <v>0.24726925110197362</v>
      </c>
      <c r="AO8" s="14">
        <f>IF($F8="s-curve",$D8+($E8-$D8)*$I$2/(1+EXP($I$3*(COUNT($I$7:AO$7)+$I$4))),TREND($D8:$E8,$D$7:$E$7,AO$7))</f>
        <v>0.24797123431595183</v>
      </c>
      <c r="AP8" s="14">
        <f>IF($F8="s-curve",$D8+($E8-$D8)*$I$2/(1+EXP($I$3*(COUNT($I$7:AP$7)+$I$4))),TREND($D8:$E8,$D$7:$E$7,AP$7))</f>
        <v>0.24849386705639792</v>
      </c>
    </row>
    <row r="9" spans="1:42" x14ac:dyDescent="0.45">
      <c r="C9" s="14" t="s">
        <v>2</v>
      </c>
      <c r="D9" s="41">
        <v>0</v>
      </c>
      <c r="E9" s="41">
        <v>0</v>
      </c>
      <c r="F9" s="7" t="str">
        <f t="shared" ref="F9:F82" si="1">IF(D9=E9,"n/a",IF(OR(C9="battery electric vehicle",C9="natural gas vehicle",C9="plugin hybrid vehicle"),"s-curve","linear"))</f>
        <v>n/a</v>
      </c>
      <c r="H9" s="42"/>
      <c r="I9" s="41">
        <f t="shared" ref="I9:I12" si="2">D9</f>
        <v>0</v>
      </c>
      <c r="J9" s="14">
        <f>IF($F9="s-curve",$D9+($E9-$D9)*$I$2/(1+EXP($I$3*(COUNT($I$7:J$7)+$I$4))),TREND($D9:$E9,$D$7:$E$7,J$7))</f>
        <v>0</v>
      </c>
      <c r="K9" s="14">
        <f>IF($F9="s-curve",$D9+($E9-$D9)*$I$2/(1+EXP($I$3*(COUNT($I$7:K$7)+$I$4))),TREND($D9:$E9,$D$7:$E$7,K$7))</f>
        <v>0</v>
      </c>
      <c r="L9" s="14">
        <f>IF($F9="s-curve",$D9+($E9-$D9)*$I$2/(1+EXP($I$3*(COUNT($I$7:L$7)+$I$4))),TREND($D9:$E9,$D$7:$E$7,L$7))</f>
        <v>0</v>
      </c>
      <c r="M9" s="14">
        <f>IF($F9="s-curve",$D9+($E9-$D9)*$I$2/(1+EXP($I$3*(COUNT($I$7:M$7)+$I$4))),TREND($D9:$E9,$D$7:$E$7,M$7))</f>
        <v>0</v>
      </c>
      <c r="N9" s="14">
        <f>IF($F9="s-curve",$D9+($E9-$D9)*$I$2/(1+EXP($I$3*(COUNT($I$7:N$7)+$I$4))),TREND($D9:$E9,$D$7:$E$7,N$7))</f>
        <v>0</v>
      </c>
      <c r="O9" s="14">
        <f>IF($F9="s-curve",$D9+($E9-$D9)*$I$2/(1+EXP($I$3*(COUNT($I$7:O$7)+$I$4))),TREND($D9:$E9,$D$7:$E$7,O$7))</f>
        <v>0</v>
      </c>
      <c r="P9" s="14">
        <f>IF($F9="s-curve",$D9+($E9-$D9)*$I$2/(1+EXP($I$3*(COUNT($I$7:P$7)+$I$4))),TREND($D9:$E9,$D$7:$E$7,P$7))</f>
        <v>0</v>
      </c>
      <c r="Q9" s="14">
        <f>IF($F9="s-curve",$D9+($E9-$D9)*$I$2/(1+EXP($I$3*(COUNT($I$7:Q$7)+$I$4))),TREND($D9:$E9,$D$7:$E$7,Q$7))</f>
        <v>0</v>
      </c>
      <c r="R9" s="14">
        <f>IF($F9="s-curve",$D9+($E9-$D9)*$I$2/(1+EXP($I$3*(COUNT($I$7:R$7)+$I$4))),TREND($D9:$E9,$D$7:$E$7,R$7))</f>
        <v>0</v>
      </c>
      <c r="S9" s="14">
        <f>IF($F9="s-curve",$D9+($E9-$D9)*$I$2/(1+EXP($I$3*(COUNT($I$7:S$7)+$I$4))),TREND($D9:$E9,$D$7:$E$7,S$7))</f>
        <v>0</v>
      </c>
      <c r="T9" s="14">
        <f>IF($F9="s-curve",$D9+($E9-$D9)*$I$2/(1+EXP($I$3*(COUNT($I$7:T$7)+$I$4))),TREND($D9:$E9,$D$7:$E$7,T$7))</f>
        <v>0</v>
      </c>
      <c r="U9" s="14">
        <f>IF($F9="s-curve",$D9+($E9-$D9)*$I$2/(1+EXP($I$3*(COUNT($I$7:U$7)+$I$4))),TREND($D9:$E9,$D$7:$E$7,U$7))</f>
        <v>0</v>
      </c>
      <c r="V9" s="14">
        <f>IF($F9="s-curve",$D9+($E9-$D9)*$I$2/(1+EXP($I$3*(COUNT($I$7:V$7)+$I$4))),TREND($D9:$E9,$D$7:$E$7,V$7))</f>
        <v>0</v>
      </c>
      <c r="W9" s="14">
        <f>IF($F9="s-curve",$D9+($E9-$D9)*$I$2/(1+EXP($I$3*(COUNT($I$7:W$7)+$I$4))),TREND($D9:$E9,$D$7:$E$7,W$7))</f>
        <v>0</v>
      </c>
      <c r="X9" s="14">
        <f>IF($F9="s-curve",$D9+($E9-$D9)*$I$2/(1+EXP($I$3*(COUNT($I$7:X$7)+$I$4))),TREND($D9:$E9,$D$7:$E$7,X$7))</f>
        <v>0</v>
      </c>
      <c r="Y9" s="14">
        <f>IF($F9="s-curve",$D9+($E9-$D9)*$I$2/(1+EXP($I$3*(COUNT($I$7:Y$7)+$I$4))),TREND($D9:$E9,$D$7:$E$7,Y$7))</f>
        <v>0</v>
      </c>
      <c r="Z9" s="14">
        <f>IF($F9="s-curve",$D9+($E9-$D9)*$I$2/(1+EXP($I$3*(COUNT($I$7:Z$7)+$I$4))),TREND($D9:$E9,$D$7:$E$7,Z$7))</f>
        <v>0</v>
      </c>
      <c r="AA9" s="14">
        <f>IF($F9="s-curve",$D9+($E9-$D9)*$I$2/(1+EXP($I$3*(COUNT($I$7:AA$7)+$I$4))),TREND($D9:$E9,$D$7:$E$7,AA$7))</f>
        <v>0</v>
      </c>
      <c r="AB9" s="14">
        <f>IF($F9="s-curve",$D9+($E9-$D9)*$I$2/(1+EXP($I$3*(COUNT($I$7:AB$7)+$I$4))),TREND($D9:$E9,$D$7:$E$7,AB$7))</f>
        <v>0</v>
      </c>
      <c r="AC9" s="14">
        <f>IF($F9="s-curve",$D9+($E9-$D9)*$I$2/(1+EXP($I$3*(COUNT($I$7:AC$7)+$I$4))),TREND($D9:$E9,$D$7:$E$7,AC$7))</f>
        <v>0</v>
      </c>
      <c r="AD9" s="14">
        <f>IF($F9="s-curve",$D9+($E9-$D9)*$I$2/(1+EXP($I$3*(COUNT($I$7:AD$7)+$I$4))),TREND($D9:$E9,$D$7:$E$7,AD$7))</f>
        <v>0</v>
      </c>
      <c r="AE9" s="14">
        <f>IF($F9="s-curve",$D9+($E9-$D9)*$I$2/(1+EXP($I$3*(COUNT($I$7:AE$7)+$I$4))),TREND($D9:$E9,$D$7:$E$7,AE$7))</f>
        <v>0</v>
      </c>
      <c r="AF9" s="14">
        <f>IF($F9="s-curve",$D9+($E9-$D9)*$I$2/(1+EXP($I$3*(COUNT($I$7:AF$7)+$I$4))),TREND($D9:$E9,$D$7:$E$7,AF$7))</f>
        <v>0</v>
      </c>
      <c r="AG9" s="14">
        <f>IF($F9="s-curve",$D9+($E9-$D9)*$I$2/(1+EXP($I$3*(COUNT($I$7:AG$7)+$I$4))),TREND($D9:$E9,$D$7:$E$7,AG$7))</f>
        <v>0</v>
      </c>
      <c r="AH9" s="14">
        <f>IF($F9="s-curve",$D9+($E9-$D9)*$I$2/(1+EXP($I$3*(COUNT($I$7:AH$7)+$I$4))),TREND($D9:$E9,$D$7:$E$7,AH$7))</f>
        <v>0</v>
      </c>
      <c r="AI9" s="14">
        <f>IF($F9="s-curve",$D9+($E9-$D9)*$I$2/(1+EXP($I$3*(COUNT($I$7:AI$7)+$I$4))),TREND($D9:$E9,$D$7:$E$7,AI$7))</f>
        <v>0</v>
      </c>
      <c r="AJ9" s="14">
        <f>IF($F9="s-curve",$D9+($E9-$D9)*$I$2/(1+EXP($I$3*(COUNT($I$7:AJ$7)+$I$4))),TREND($D9:$E9,$D$7:$E$7,AJ$7))</f>
        <v>0</v>
      </c>
      <c r="AK9" s="14">
        <f>IF($F9="s-curve",$D9+($E9-$D9)*$I$2/(1+EXP($I$3*(COUNT($I$7:AK$7)+$I$4))),TREND($D9:$E9,$D$7:$E$7,AK$7))</f>
        <v>0</v>
      </c>
      <c r="AL9" s="14">
        <f>IF($F9="s-curve",$D9+($E9-$D9)*$I$2/(1+EXP($I$3*(COUNT($I$7:AL$7)+$I$4))),TREND($D9:$E9,$D$7:$E$7,AL$7))</f>
        <v>0</v>
      </c>
      <c r="AM9" s="14">
        <f>IF($F9="s-curve",$D9+($E9-$D9)*$I$2/(1+EXP($I$3*(COUNT($I$7:AM$7)+$I$4))),TREND($D9:$E9,$D$7:$E$7,AM$7))</f>
        <v>0</v>
      </c>
      <c r="AN9" s="14">
        <f>IF($F9="s-curve",$D9+($E9-$D9)*$I$2/(1+EXP($I$3*(COUNT($I$7:AN$7)+$I$4))),TREND($D9:$E9,$D$7:$E$7,AN$7))</f>
        <v>0</v>
      </c>
      <c r="AO9" s="14">
        <f>IF($F9="s-curve",$D9+($E9-$D9)*$I$2/(1+EXP($I$3*(COUNT($I$7:AO$7)+$I$4))),TREND($D9:$E9,$D$7:$E$7,AO$7))</f>
        <v>0</v>
      </c>
      <c r="AP9" s="14">
        <f>IF($F9="s-curve",$D9+($E9-$D9)*$I$2/(1+EXP($I$3*(COUNT($I$7:AP$7)+$I$4))),TREND($D9:$E9,$D$7:$E$7,AP$7))</f>
        <v>0</v>
      </c>
    </row>
    <row r="10" spans="1:42" x14ac:dyDescent="0.4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45">
      <c r="C11" s="14" t="s">
        <v>4</v>
      </c>
      <c r="D11" s="41">
        <f>'SYVbT-passenger'!E2/SUM('SYVbT-passenger'!B2:H2)</f>
        <v>4.9584365801992401E-2</v>
      </c>
      <c r="E11" s="41">
        <f>D11</f>
        <v>4.9584365801992401E-2</v>
      </c>
      <c r="F11" s="7" t="str">
        <f t="shared" si="1"/>
        <v>n/a</v>
      </c>
      <c r="H11" s="42"/>
      <c r="I11" s="41">
        <f t="shared" si="2"/>
        <v>4.9584365801992401E-2</v>
      </c>
      <c r="J11" s="14">
        <f>IF($F11="s-curve",$D11+($E11-$D11)*$I$2/(1+EXP($I$3*(COUNT($I$7:J$7)+$I$4))),TREND($D11:$E11,$D$7:$E$7,J$7))</f>
        <v>4.9584365801992401E-2</v>
      </c>
      <c r="K11" s="14">
        <f>IF($F11="s-curve",$D11+($E11-$D11)*$I$2/(1+EXP($I$3*(COUNT($I$7:K$7)+$I$4))),TREND($D11:$E11,$D$7:$E$7,K$7))</f>
        <v>4.9584365801992401E-2</v>
      </c>
      <c r="L11" s="14">
        <f>IF($F11="s-curve",$D11+($E11-$D11)*$I$2/(1+EXP($I$3*(COUNT($I$7:L$7)+$I$4))),TREND($D11:$E11,$D$7:$E$7,L$7))</f>
        <v>4.9584365801992401E-2</v>
      </c>
      <c r="M11" s="14">
        <f>IF($F11="s-curve",$D11+($E11-$D11)*$I$2/(1+EXP($I$3*(COUNT($I$7:M$7)+$I$4))),TREND($D11:$E11,$D$7:$E$7,M$7))</f>
        <v>4.9584365801992401E-2</v>
      </c>
      <c r="N11" s="14">
        <f>IF($F11="s-curve",$D11+($E11-$D11)*$I$2/(1+EXP($I$3*(COUNT($I$7:N$7)+$I$4))),TREND($D11:$E11,$D$7:$E$7,N$7))</f>
        <v>4.9584365801992401E-2</v>
      </c>
      <c r="O11" s="14">
        <f>IF($F11="s-curve",$D11+($E11-$D11)*$I$2/(1+EXP($I$3*(COUNT($I$7:O$7)+$I$4))),TREND($D11:$E11,$D$7:$E$7,O$7))</f>
        <v>4.9584365801992401E-2</v>
      </c>
      <c r="P11" s="14">
        <f>IF($F11="s-curve",$D11+($E11-$D11)*$I$2/(1+EXP($I$3*(COUNT($I$7:P$7)+$I$4))),TREND($D11:$E11,$D$7:$E$7,P$7))</f>
        <v>4.9584365801992401E-2</v>
      </c>
      <c r="Q11" s="14">
        <f>IF($F11="s-curve",$D11+($E11-$D11)*$I$2/(1+EXP($I$3*(COUNT($I$7:Q$7)+$I$4))),TREND($D11:$E11,$D$7:$E$7,Q$7))</f>
        <v>4.9584365801992401E-2</v>
      </c>
      <c r="R11" s="14">
        <f>IF($F11="s-curve",$D11+($E11-$D11)*$I$2/(1+EXP($I$3*(COUNT($I$7:R$7)+$I$4))),TREND($D11:$E11,$D$7:$E$7,R$7))</f>
        <v>4.9584365801992401E-2</v>
      </c>
      <c r="S11" s="14">
        <f>IF($F11="s-curve",$D11+($E11-$D11)*$I$2/(1+EXP($I$3*(COUNT($I$7:S$7)+$I$4))),TREND($D11:$E11,$D$7:$E$7,S$7))</f>
        <v>4.9584365801992401E-2</v>
      </c>
      <c r="T11" s="14">
        <f>IF($F11="s-curve",$D11+($E11-$D11)*$I$2/(1+EXP($I$3*(COUNT($I$7:T$7)+$I$4))),TREND($D11:$E11,$D$7:$E$7,T$7))</f>
        <v>4.9584365801992401E-2</v>
      </c>
      <c r="U11" s="14">
        <f>IF($F11="s-curve",$D11+($E11-$D11)*$I$2/(1+EXP($I$3*(COUNT($I$7:U$7)+$I$4))),TREND($D11:$E11,$D$7:$E$7,U$7))</f>
        <v>4.9584365801992401E-2</v>
      </c>
      <c r="V11" s="14">
        <f>IF($F11="s-curve",$D11+($E11-$D11)*$I$2/(1+EXP($I$3*(COUNT($I$7:V$7)+$I$4))),TREND($D11:$E11,$D$7:$E$7,V$7))</f>
        <v>4.9584365801992401E-2</v>
      </c>
      <c r="W11" s="14">
        <f>IF($F11="s-curve",$D11+($E11-$D11)*$I$2/(1+EXP($I$3*(COUNT($I$7:W$7)+$I$4))),TREND($D11:$E11,$D$7:$E$7,W$7))</f>
        <v>4.9584365801992401E-2</v>
      </c>
      <c r="X11" s="14">
        <f>IF($F11="s-curve",$D11+($E11-$D11)*$I$2/(1+EXP($I$3*(COUNT($I$7:X$7)+$I$4))),TREND($D11:$E11,$D$7:$E$7,X$7))</f>
        <v>4.9584365801992401E-2</v>
      </c>
      <c r="Y11" s="14">
        <f>IF($F11="s-curve",$D11+($E11-$D11)*$I$2/(1+EXP($I$3*(COUNT($I$7:Y$7)+$I$4))),TREND($D11:$E11,$D$7:$E$7,Y$7))</f>
        <v>4.9584365801992401E-2</v>
      </c>
      <c r="Z11" s="14">
        <f>IF($F11="s-curve",$D11+($E11-$D11)*$I$2/(1+EXP($I$3*(COUNT($I$7:Z$7)+$I$4))),TREND($D11:$E11,$D$7:$E$7,Z$7))</f>
        <v>4.9584365801992401E-2</v>
      </c>
      <c r="AA11" s="14">
        <f>IF($F11="s-curve",$D11+($E11-$D11)*$I$2/(1+EXP($I$3*(COUNT($I$7:AA$7)+$I$4))),TREND($D11:$E11,$D$7:$E$7,AA$7))</f>
        <v>4.9584365801992401E-2</v>
      </c>
      <c r="AB11" s="14">
        <f>IF($F11="s-curve",$D11+($E11-$D11)*$I$2/(1+EXP($I$3*(COUNT($I$7:AB$7)+$I$4))),TREND($D11:$E11,$D$7:$E$7,AB$7))</f>
        <v>4.9584365801992401E-2</v>
      </c>
      <c r="AC11" s="14">
        <f>IF($F11="s-curve",$D11+($E11-$D11)*$I$2/(1+EXP($I$3*(COUNT($I$7:AC$7)+$I$4))),TREND($D11:$E11,$D$7:$E$7,AC$7))</f>
        <v>4.9584365801992401E-2</v>
      </c>
      <c r="AD11" s="14">
        <f>IF($F11="s-curve",$D11+($E11-$D11)*$I$2/(1+EXP($I$3*(COUNT($I$7:AD$7)+$I$4))),TREND($D11:$E11,$D$7:$E$7,AD$7))</f>
        <v>4.9584365801992401E-2</v>
      </c>
      <c r="AE11" s="14">
        <f>IF($F11="s-curve",$D11+($E11-$D11)*$I$2/(1+EXP($I$3*(COUNT($I$7:AE$7)+$I$4))),TREND($D11:$E11,$D$7:$E$7,AE$7))</f>
        <v>4.9584365801992401E-2</v>
      </c>
      <c r="AF11" s="14">
        <f>IF($F11="s-curve",$D11+($E11-$D11)*$I$2/(1+EXP($I$3*(COUNT($I$7:AF$7)+$I$4))),TREND($D11:$E11,$D$7:$E$7,AF$7))</f>
        <v>4.9584365801992401E-2</v>
      </c>
      <c r="AG11" s="14">
        <f>IF($F11="s-curve",$D11+($E11-$D11)*$I$2/(1+EXP($I$3*(COUNT($I$7:AG$7)+$I$4))),TREND($D11:$E11,$D$7:$E$7,AG$7))</f>
        <v>4.9584365801992401E-2</v>
      </c>
      <c r="AH11" s="14">
        <f>IF($F11="s-curve",$D11+($E11-$D11)*$I$2/(1+EXP($I$3*(COUNT($I$7:AH$7)+$I$4))),TREND($D11:$E11,$D$7:$E$7,AH$7))</f>
        <v>4.9584365801992401E-2</v>
      </c>
      <c r="AI11" s="14">
        <f>IF($F11="s-curve",$D11+($E11-$D11)*$I$2/(1+EXP($I$3*(COUNT($I$7:AI$7)+$I$4))),TREND($D11:$E11,$D$7:$E$7,AI$7))</f>
        <v>4.9584365801992401E-2</v>
      </c>
      <c r="AJ11" s="14">
        <f>IF($F11="s-curve",$D11+($E11-$D11)*$I$2/(1+EXP($I$3*(COUNT($I$7:AJ$7)+$I$4))),TREND($D11:$E11,$D$7:$E$7,AJ$7))</f>
        <v>4.9584365801992401E-2</v>
      </c>
      <c r="AK11" s="14">
        <f>IF($F11="s-curve",$D11+($E11-$D11)*$I$2/(1+EXP($I$3*(COUNT($I$7:AK$7)+$I$4))),TREND($D11:$E11,$D$7:$E$7,AK$7))</f>
        <v>4.9584365801992401E-2</v>
      </c>
      <c r="AL11" s="14">
        <f>IF($F11="s-curve",$D11+($E11-$D11)*$I$2/(1+EXP($I$3*(COUNT($I$7:AL$7)+$I$4))),TREND($D11:$E11,$D$7:$E$7,AL$7))</f>
        <v>4.9584365801992401E-2</v>
      </c>
      <c r="AM11" s="14">
        <f>IF($F11="s-curve",$D11+($E11-$D11)*$I$2/(1+EXP($I$3*(COUNT($I$7:AM$7)+$I$4))),TREND($D11:$E11,$D$7:$E$7,AM$7))</f>
        <v>4.9584365801992401E-2</v>
      </c>
      <c r="AN11" s="14">
        <f>IF($F11="s-curve",$D11+($E11-$D11)*$I$2/(1+EXP($I$3*(COUNT($I$7:AN$7)+$I$4))),TREND($D11:$E11,$D$7:$E$7,AN$7))</f>
        <v>4.9584365801992401E-2</v>
      </c>
      <c r="AO11" s="14">
        <f>IF($F11="s-curve",$D11+($E11-$D11)*$I$2/(1+EXP($I$3*(COUNT($I$7:AO$7)+$I$4))),TREND($D11:$E11,$D$7:$E$7,AO$7))</f>
        <v>4.9584365801992401E-2</v>
      </c>
      <c r="AP11" s="14">
        <f>IF($F11="s-curve",$D11+($E11-$D11)*$I$2/(1+EXP($I$3*(COUNT($I$7:AP$7)+$I$4))),TREND($D11:$E11,$D$7:$E$7,AP$7))</f>
        <v>4.9584365801992401E-2</v>
      </c>
    </row>
    <row r="12" spans="1:42" x14ac:dyDescent="0.45">
      <c r="C12" s="14" t="s">
        <v>5</v>
      </c>
      <c r="D12" s="41">
        <f>SUM(SUM(INDEX('AEO 40'!26:27,0,MATCH(D$7,'AEO 40'!$1:$1,0))),SUM(INDEX('AEO 40'!51:52,0,MATCH(D$7,'AEO 40'!$1:$1,0))))/INDEX('AEO 40'!$65:$65,MATCH(D$7,'AEO 40'!$1:$1,0))</f>
        <v>1.4094947551288909E-3</v>
      </c>
      <c r="E12" s="41">
        <f>D12</f>
        <v>1.4094947551288909E-3</v>
      </c>
      <c r="F12" s="7" t="str">
        <f>IF(D12=E12,"n/a",IF(OR(C12="battery electric vehicle",C12="natural gas vehicle",C12="plugin hybrid vehicle",C12="hydrogen vehicle"),"s-curve","linear"))</f>
        <v>n/a</v>
      </c>
      <c r="H12" s="42"/>
      <c r="I12" s="41">
        <f t="shared" si="2"/>
        <v>1.4094947551288909E-3</v>
      </c>
      <c r="J12" s="14">
        <f>IF($F12="s-curve",$D12+($E12-$D12)*$I$2/(1+EXP($I$3*(COUNT($I$7:J$7)+$I$4))),TREND($D12:$E12,$D$7:$E$7,J$7))</f>
        <v>1.4094947551288909E-3</v>
      </c>
      <c r="K12" s="14">
        <f>IF($F12="s-curve",$D12+($E12-$D12)*$I$2/(1+EXP($I$3*(COUNT($I$7:K$7)+$I$4))),TREND($D12:$E12,$D$7:$E$7,K$7))</f>
        <v>1.4094947551288909E-3</v>
      </c>
      <c r="L12" s="14">
        <f>IF($F12="s-curve",$D12+($E12-$D12)*$I$2/(1+EXP($I$3*(COUNT($I$7:L$7)+$I$4))),TREND($D12:$E12,$D$7:$E$7,L$7))</f>
        <v>1.4094947551288909E-3</v>
      </c>
      <c r="M12" s="14">
        <f>IF($F12="s-curve",$D12+($E12-$D12)*$I$2/(1+EXP($I$3*(COUNT($I$7:M$7)+$I$4))),TREND($D12:$E12,$D$7:$E$7,M$7))</f>
        <v>1.4094947551288909E-3</v>
      </c>
      <c r="N12" s="14">
        <f>IF($F12="s-curve",$D12+($E12-$D12)*$I$2/(1+EXP($I$3*(COUNT($I$7:N$7)+$I$4))),TREND($D12:$E12,$D$7:$E$7,N$7))</f>
        <v>1.4094947551288909E-3</v>
      </c>
      <c r="O12" s="14">
        <f>IF($F12="s-curve",$D12+($E12-$D12)*$I$2/(1+EXP($I$3*(COUNT($I$7:O$7)+$I$4))),TREND($D12:$E12,$D$7:$E$7,O$7))</f>
        <v>1.4094947551288909E-3</v>
      </c>
      <c r="P12" s="14">
        <f>IF($F12="s-curve",$D12+($E12-$D12)*$I$2/(1+EXP($I$3*(COUNT($I$7:P$7)+$I$4))),TREND($D12:$E12,$D$7:$E$7,P$7))</f>
        <v>1.4094947551288909E-3</v>
      </c>
      <c r="Q12" s="14">
        <f>IF($F12="s-curve",$D12+($E12-$D12)*$I$2/(1+EXP($I$3*(COUNT($I$7:Q$7)+$I$4))),TREND($D12:$E12,$D$7:$E$7,Q$7))</f>
        <v>1.4094947551288909E-3</v>
      </c>
      <c r="R12" s="14">
        <f>IF($F12="s-curve",$D12+($E12-$D12)*$I$2/(1+EXP($I$3*(COUNT($I$7:R$7)+$I$4))),TREND($D12:$E12,$D$7:$E$7,R$7))</f>
        <v>1.4094947551288909E-3</v>
      </c>
      <c r="S12" s="14">
        <f>IF($F12="s-curve",$D12+($E12-$D12)*$I$2/(1+EXP($I$3*(COUNT($I$7:S$7)+$I$4))),TREND($D12:$E12,$D$7:$E$7,S$7))</f>
        <v>1.4094947551288909E-3</v>
      </c>
      <c r="T12" s="14">
        <f>IF($F12="s-curve",$D12+($E12-$D12)*$I$2/(1+EXP($I$3*(COUNT($I$7:T$7)+$I$4))),TREND($D12:$E12,$D$7:$E$7,T$7))</f>
        <v>1.4094947551288909E-3</v>
      </c>
      <c r="U12" s="14">
        <f>IF($F12="s-curve",$D12+($E12-$D12)*$I$2/(1+EXP($I$3*(COUNT($I$7:U$7)+$I$4))),TREND($D12:$E12,$D$7:$E$7,U$7))</f>
        <v>1.4094947551288909E-3</v>
      </c>
      <c r="V12" s="14">
        <f>IF($F12="s-curve",$D12+($E12-$D12)*$I$2/(1+EXP($I$3*(COUNT($I$7:V$7)+$I$4))),TREND($D12:$E12,$D$7:$E$7,V$7))</f>
        <v>1.4094947551288909E-3</v>
      </c>
      <c r="W12" s="14">
        <f>IF($F12="s-curve",$D12+($E12-$D12)*$I$2/(1+EXP($I$3*(COUNT($I$7:W$7)+$I$4))),TREND($D12:$E12,$D$7:$E$7,W$7))</f>
        <v>1.4094947551288909E-3</v>
      </c>
      <c r="X12" s="14">
        <f>IF($F12="s-curve",$D12+($E12-$D12)*$I$2/(1+EXP($I$3*(COUNT($I$7:X$7)+$I$4))),TREND($D12:$E12,$D$7:$E$7,X$7))</f>
        <v>1.4094947551288909E-3</v>
      </c>
      <c r="Y12" s="14">
        <f>IF($F12="s-curve",$D12+($E12-$D12)*$I$2/(1+EXP($I$3*(COUNT($I$7:Y$7)+$I$4))),TREND($D12:$E12,$D$7:$E$7,Y$7))</f>
        <v>1.4094947551288909E-3</v>
      </c>
      <c r="Z12" s="14">
        <f>IF($F12="s-curve",$D12+($E12-$D12)*$I$2/(1+EXP($I$3*(COUNT($I$7:Z$7)+$I$4))),TREND($D12:$E12,$D$7:$E$7,Z$7))</f>
        <v>1.4094947551288909E-3</v>
      </c>
      <c r="AA12" s="14">
        <f>IF($F12="s-curve",$D12+($E12-$D12)*$I$2/(1+EXP($I$3*(COUNT($I$7:AA$7)+$I$4))),TREND($D12:$E12,$D$7:$E$7,AA$7))</f>
        <v>1.4094947551288909E-3</v>
      </c>
      <c r="AB12" s="14">
        <f>IF($F12="s-curve",$D12+($E12-$D12)*$I$2/(1+EXP($I$3*(COUNT($I$7:AB$7)+$I$4))),TREND($D12:$E12,$D$7:$E$7,AB$7))</f>
        <v>1.4094947551288909E-3</v>
      </c>
      <c r="AC12" s="14">
        <f>IF($F12="s-curve",$D12+($E12-$D12)*$I$2/(1+EXP($I$3*(COUNT($I$7:AC$7)+$I$4))),TREND($D12:$E12,$D$7:$E$7,AC$7))</f>
        <v>1.4094947551288909E-3</v>
      </c>
      <c r="AD12" s="14">
        <f>IF($F12="s-curve",$D12+($E12-$D12)*$I$2/(1+EXP($I$3*(COUNT($I$7:AD$7)+$I$4))),TREND($D12:$E12,$D$7:$E$7,AD$7))</f>
        <v>1.4094947551288909E-3</v>
      </c>
      <c r="AE12" s="14">
        <f>IF($F12="s-curve",$D12+($E12-$D12)*$I$2/(1+EXP($I$3*(COUNT($I$7:AE$7)+$I$4))),TREND($D12:$E12,$D$7:$E$7,AE$7))</f>
        <v>1.4094947551288909E-3</v>
      </c>
      <c r="AF12" s="14">
        <f>IF($F12="s-curve",$D12+($E12-$D12)*$I$2/(1+EXP($I$3*(COUNT($I$7:AF$7)+$I$4))),TREND($D12:$E12,$D$7:$E$7,AF$7))</f>
        <v>1.4094947551288909E-3</v>
      </c>
      <c r="AG12" s="14">
        <f>IF($F12="s-curve",$D12+($E12-$D12)*$I$2/(1+EXP($I$3*(COUNT($I$7:AG$7)+$I$4))),TREND($D12:$E12,$D$7:$E$7,AG$7))</f>
        <v>1.4094947551288909E-3</v>
      </c>
      <c r="AH12" s="14">
        <f>IF($F12="s-curve",$D12+($E12-$D12)*$I$2/(1+EXP($I$3*(COUNT($I$7:AH$7)+$I$4))),TREND($D12:$E12,$D$7:$E$7,AH$7))</f>
        <v>1.4094947551288909E-3</v>
      </c>
      <c r="AI12" s="14">
        <f>IF($F12="s-curve",$D12+($E12-$D12)*$I$2/(1+EXP($I$3*(COUNT($I$7:AI$7)+$I$4))),TREND($D12:$E12,$D$7:$E$7,AI$7))</f>
        <v>1.4094947551288909E-3</v>
      </c>
      <c r="AJ12" s="14">
        <f>IF($F12="s-curve",$D12+($E12-$D12)*$I$2/(1+EXP($I$3*(COUNT($I$7:AJ$7)+$I$4))),TREND($D12:$E12,$D$7:$E$7,AJ$7))</f>
        <v>1.4094947551288909E-3</v>
      </c>
      <c r="AK12" s="14">
        <f>IF($F12="s-curve",$D12+($E12-$D12)*$I$2/(1+EXP($I$3*(COUNT($I$7:AK$7)+$I$4))),TREND($D12:$E12,$D$7:$E$7,AK$7))</f>
        <v>1.4094947551288909E-3</v>
      </c>
      <c r="AL12" s="14">
        <f>IF($F12="s-curve",$D12+($E12-$D12)*$I$2/(1+EXP($I$3*(COUNT($I$7:AL$7)+$I$4))),TREND($D12:$E12,$D$7:$E$7,AL$7))</f>
        <v>1.4094947551288909E-3</v>
      </c>
      <c r="AM12" s="14">
        <f>IF($F12="s-curve",$D12+($E12-$D12)*$I$2/(1+EXP($I$3*(COUNT($I$7:AM$7)+$I$4))),TREND($D12:$E12,$D$7:$E$7,AM$7))</f>
        <v>1.4094947551288909E-3</v>
      </c>
      <c r="AN12" s="14">
        <f>IF($F12="s-curve",$D12+($E12-$D12)*$I$2/(1+EXP($I$3*(COUNT($I$7:AN$7)+$I$4))),TREND($D12:$E12,$D$7:$E$7,AN$7))</f>
        <v>1.4094947551288909E-3</v>
      </c>
      <c r="AO12" s="14">
        <f>IF($F12="s-curve",$D12+($E12-$D12)*$I$2/(1+EXP($I$3*(COUNT($I$7:AO$7)+$I$4))),TREND($D12:$E12,$D$7:$E$7,AO$7))</f>
        <v>1.4094947551288909E-3</v>
      </c>
      <c r="AP12" s="14">
        <f>IF($F12="s-curve",$D12+($E12-$D12)*$I$2/(1+EXP($I$3*(COUNT($I$7:AP$7)+$I$4))),TREND($D12:$E12,$D$7:$E$7,AP$7))</f>
        <v>1.4094947551288909E-3</v>
      </c>
    </row>
    <row r="13" spans="1:42" x14ac:dyDescent="0.45">
      <c r="C13" s="14" t="s">
        <v>503</v>
      </c>
      <c r="D13" s="41">
        <v>0</v>
      </c>
      <c r="E13" s="41">
        <v>0</v>
      </c>
      <c r="F13" s="7" t="str">
        <f>IF(D13=E13,"n/a",IF(OR(C13="battery electric vehicle",C13="natural gas vehicle",C13="plugin hybrid vehicle",C13="hydrogen vehicle"),"s-curve","linear"))</f>
        <v>n/a</v>
      </c>
      <c r="H13" s="42"/>
      <c r="I13" s="41">
        <f t="shared" ref="I13:I21" si="3">D13</f>
        <v>0</v>
      </c>
      <c r="J13" s="14">
        <f>IF($F13="s-curve",$D13+($E13-$D13)*$I$2/(1+EXP($I$3*(COUNT($I$7:J$7)+$I$4))),TREND($D13:$E13,$D$7:$E$7,J$7))</f>
        <v>0</v>
      </c>
      <c r="K13" s="14">
        <f>IF($F13="s-curve",$D13+($E13-$D13)*$I$2/(1+EXP($I$3*(COUNT($I$7:K$7)+$I$4))),TREND($D13:$E13,$D$7:$E$7,K$7))</f>
        <v>0</v>
      </c>
      <c r="L13" s="14">
        <f>IF($F13="s-curve",$D13+($E13-$D13)*$I$2/(1+EXP($I$3*(COUNT($I$7:L$7)+$I$4))),TREND($D13:$E13,$D$7:$E$7,L$7))</f>
        <v>0</v>
      </c>
      <c r="M13" s="14">
        <f>IF($F13="s-curve",$D13+($E13-$D13)*$I$2/(1+EXP($I$3*(COUNT($I$7:M$7)+$I$4))),TREND($D13:$E13,$D$7:$E$7,M$7))</f>
        <v>0</v>
      </c>
      <c r="N13" s="14">
        <f>IF($F13="s-curve",$D13+($E13-$D13)*$I$2/(1+EXP($I$3*(COUNT($I$7:N$7)+$I$4))),TREND($D13:$E13,$D$7:$E$7,N$7))</f>
        <v>0</v>
      </c>
      <c r="O13" s="14">
        <f>IF($F13="s-curve",$D13+($E13-$D13)*$I$2/(1+EXP($I$3*(COUNT($I$7:O$7)+$I$4))),TREND($D13:$E13,$D$7:$E$7,O$7))</f>
        <v>0</v>
      </c>
      <c r="P13" s="14">
        <f>IF($F13="s-curve",$D13+($E13-$D13)*$I$2/(1+EXP($I$3*(COUNT($I$7:P$7)+$I$4))),TREND($D13:$E13,$D$7:$E$7,P$7))</f>
        <v>0</v>
      </c>
      <c r="Q13" s="14">
        <f>IF($F13="s-curve",$D13+($E13-$D13)*$I$2/(1+EXP($I$3*(COUNT($I$7:Q$7)+$I$4))),TREND($D13:$E13,$D$7:$E$7,Q$7))</f>
        <v>0</v>
      </c>
      <c r="R13" s="14">
        <f>IF($F13="s-curve",$D13+($E13-$D13)*$I$2/(1+EXP($I$3*(COUNT($I$7:R$7)+$I$4))),TREND($D13:$E13,$D$7:$E$7,R$7))</f>
        <v>0</v>
      </c>
      <c r="S13" s="14">
        <f>IF($F13="s-curve",$D13+($E13-$D13)*$I$2/(1+EXP($I$3*(COUNT($I$7:S$7)+$I$4))),TREND($D13:$E13,$D$7:$E$7,S$7))</f>
        <v>0</v>
      </c>
      <c r="T13" s="14">
        <f>IF($F13="s-curve",$D13+($E13-$D13)*$I$2/(1+EXP($I$3*(COUNT($I$7:T$7)+$I$4))),TREND($D13:$E13,$D$7:$E$7,T$7))</f>
        <v>0</v>
      </c>
      <c r="U13" s="14">
        <f>IF($F13="s-curve",$D13+($E13-$D13)*$I$2/(1+EXP($I$3*(COUNT($I$7:U$7)+$I$4))),TREND($D13:$E13,$D$7:$E$7,U$7))</f>
        <v>0</v>
      </c>
      <c r="V13" s="14">
        <f>IF($F13="s-curve",$D13+($E13-$D13)*$I$2/(1+EXP($I$3*(COUNT($I$7:V$7)+$I$4))),TREND($D13:$E13,$D$7:$E$7,V$7))</f>
        <v>0</v>
      </c>
      <c r="W13" s="14">
        <f>IF($F13="s-curve",$D13+($E13-$D13)*$I$2/(1+EXP($I$3*(COUNT($I$7:W$7)+$I$4))),TREND($D13:$E13,$D$7:$E$7,W$7))</f>
        <v>0</v>
      </c>
      <c r="X13" s="14">
        <f>IF($F13="s-curve",$D13+($E13-$D13)*$I$2/(1+EXP($I$3*(COUNT($I$7:X$7)+$I$4))),TREND($D13:$E13,$D$7:$E$7,X$7))</f>
        <v>0</v>
      </c>
      <c r="Y13" s="14">
        <f>IF($F13="s-curve",$D13+($E13-$D13)*$I$2/(1+EXP($I$3*(COUNT($I$7:Y$7)+$I$4))),TREND($D13:$E13,$D$7:$E$7,Y$7))</f>
        <v>0</v>
      </c>
      <c r="Z13" s="14">
        <f>IF($F13="s-curve",$D13+($E13-$D13)*$I$2/(1+EXP($I$3*(COUNT($I$7:Z$7)+$I$4))),TREND($D13:$E13,$D$7:$E$7,Z$7))</f>
        <v>0</v>
      </c>
      <c r="AA13" s="14">
        <f>IF($F13="s-curve",$D13+($E13-$D13)*$I$2/(1+EXP($I$3*(COUNT($I$7:AA$7)+$I$4))),TREND($D13:$E13,$D$7:$E$7,AA$7))</f>
        <v>0</v>
      </c>
      <c r="AB13" s="14">
        <f>IF($F13="s-curve",$D13+($E13-$D13)*$I$2/(1+EXP($I$3*(COUNT($I$7:AB$7)+$I$4))),TREND($D13:$E13,$D$7:$E$7,AB$7))</f>
        <v>0</v>
      </c>
      <c r="AC13" s="14">
        <f>IF($F13="s-curve",$D13+($E13-$D13)*$I$2/(1+EXP($I$3*(COUNT($I$7:AC$7)+$I$4))),TREND($D13:$E13,$D$7:$E$7,AC$7))</f>
        <v>0</v>
      </c>
      <c r="AD13" s="14">
        <f>IF($F13="s-curve",$D13+($E13-$D13)*$I$2/(1+EXP($I$3*(COUNT($I$7:AD$7)+$I$4))),TREND($D13:$E13,$D$7:$E$7,AD$7))</f>
        <v>0</v>
      </c>
      <c r="AE13" s="14">
        <f>IF($F13="s-curve",$D13+($E13-$D13)*$I$2/(1+EXP($I$3*(COUNT($I$7:AE$7)+$I$4))),TREND($D13:$E13,$D$7:$E$7,AE$7))</f>
        <v>0</v>
      </c>
      <c r="AF13" s="14">
        <f>IF($F13="s-curve",$D13+($E13-$D13)*$I$2/(1+EXP($I$3*(COUNT($I$7:AF$7)+$I$4))),TREND($D13:$E13,$D$7:$E$7,AF$7))</f>
        <v>0</v>
      </c>
      <c r="AG13" s="14">
        <f>IF($F13="s-curve",$D13+($E13-$D13)*$I$2/(1+EXP($I$3*(COUNT($I$7:AG$7)+$I$4))),TREND($D13:$E13,$D$7:$E$7,AG$7))</f>
        <v>0</v>
      </c>
      <c r="AH13" s="14">
        <f>IF($F13="s-curve",$D13+($E13-$D13)*$I$2/(1+EXP($I$3*(COUNT($I$7:AH$7)+$I$4))),TREND($D13:$E13,$D$7:$E$7,AH$7))</f>
        <v>0</v>
      </c>
      <c r="AI13" s="14">
        <f>IF($F13="s-curve",$D13+($E13-$D13)*$I$2/(1+EXP($I$3*(COUNT($I$7:AI$7)+$I$4))),TREND($D13:$E13,$D$7:$E$7,AI$7))</f>
        <v>0</v>
      </c>
      <c r="AJ13" s="14">
        <f>IF($F13="s-curve",$D13+($E13-$D13)*$I$2/(1+EXP($I$3*(COUNT($I$7:AJ$7)+$I$4))),TREND($D13:$E13,$D$7:$E$7,AJ$7))</f>
        <v>0</v>
      </c>
      <c r="AK13" s="14">
        <f>IF($F13="s-curve",$D13+($E13-$D13)*$I$2/(1+EXP($I$3*(COUNT($I$7:AK$7)+$I$4))),TREND($D13:$E13,$D$7:$E$7,AK$7))</f>
        <v>0</v>
      </c>
      <c r="AL13" s="14">
        <f>IF($F13="s-curve",$D13+($E13-$D13)*$I$2/(1+EXP($I$3*(COUNT($I$7:AL$7)+$I$4))),TREND($D13:$E13,$D$7:$E$7,AL$7))</f>
        <v>0</v>
      </c>
      <c r="AM13" s="14">
        <f>IF($F13="s-curve",$D13+($E13-$D13)*$I$2/(1+EXP($I$3*(COUNT($I$7:AM$7)+$I$4))),TREND($D13:$E13,$D$7:$E$7,AM$7))</f>
        <v>0</v>
      </c>
      <c r="AN13" s="14">
        <f>IF($F13="s-curve",$D13+($E13-$D13)*$I$2/(1+EXP($I$3*(COUNT($I$7:AN$7)+$I$4))),TREND($D13:$E13,$D$7:$E$7,AN$7))</f>
        <v>0</v>
      </c>
      <c r="AO13" s="14">
        <f>IF($F13="s-curve",$D13+($E13-$D13)*$I$2/(1+EXP($I$3*(COUNT($I$7:AO$7)+$I$4))),TREND($D13:$E13,$D$7:$E$7,AO$7))</f>
        <v>0</v>
      </c>
      <c r="AP13" s="14">
        <f>IF($F13="s-curve",$D13+($E13-$D13)*$I$2/(1+EXP($I$3*(COUNT($I$7:AP$7)+$I$4))),TREND($D13:$E13,$D$7:$E$7,AP$7))</f>
        <v>0</v>
      </c>
    </row>
    <row r="14" spans="1:42" ht="14.65" thickBot="1" x14ac:dyDescent="0.5">
      <c r="A14" s="44"/>
      <c r="B14" s="44"/>
      <c r="C14" s="44" t="s">
        <v>504</v>
      </c>
      <c r="D14" s="49">
        <v>0</v>
      </c>
      <c r="E14" s="49">
        <v>0</v>
      </c>
      <c r="F14" s="8" t="str">
        <f>IF(D14=E14,"n/a",IF(OR(C14="battery electric vehicle",C14="natural gas vehicle",C14="plugin hybrid vehicle",C14="hydrogen vehicle"),"s-curve","linear"))</f>
        <v>n/a</v>
      </c>
      <c r="H14" s="42"/>
      <c r="I14" s="41">
        <f t="shared" si="3"/>
        <v>0</v>
      </c>
      <c r="J14" s="14">
        <f>IF($F14="s-curve",$D14+($E14-$D14)*$I$2/(1+EXP($I$3*(COUNT($I$7:J$7)+$I$4))),TREND($D14:$E14,$D$7:$E$7,J$7))</f>
        <v>0</v>
      </c>
      <c r="K14" s="14">
        <f>IF($F14="s-curve",$D14+($E14-$D14)*$I$2/(1+EXP($I$3*(COUNT($I$7:K$7)+$I$4))),TREND($D14:$E14,$D$7:$E$7,K$7))</f>
        <v>0</v>
      </c>
      <c r="L14" s="14">
        <f>IF($F14="s-curve",$D14+($E14-$D14)*$I$2/(1+EXP($I$3*(COUNT($I$7:L$7)+$I$4))),TREND($D14:$E14,$D$7:$E$7,L$7))</f>
        <v>0</v>
      </c>
      <c r="M14" s="14">
        <f>IF($F14="s-curve",$D14+($E14-$D14)*$I$2/(1+EXP($I$3*(COUNT($I$7:M$7)+$I$4))),TREND($D14:$E14,$D$7:$E$7,M$7))</f>
        <v>0</v>
      </c>
      <c r="N14" s="14">
        <f>IF($F14="s-curve",$D14+($E14-$D14)*$I$2/(1+EXP($I$3*(COUNT($I$7:N$7)+$I$4))),TREND($D14:$E14,$D$7:$E$7,N$7))</f>
        <v>0</v>
      </c>
      <c r="O14" s="14">
        <f>IF($F14="s-curve",$D14+($E14-$D14)*$I$2/(1+EXP($I$3*(COUNT($I$7:O$7)+$I$4))),TREND($D14:$E14,$D$7:$E$7,O$7))</f>
        <v>0</v>
      </c>
      <c r="P14" s="14">
        <f>IF($F14="s-curve",$D14+($E14-$D14)*$I$2/(1+EXP($I$3*(COUNT($I$7:P$7)+$I$4))),TREND($D14:$E14,$D$7:$E$7,P$7))</f>
        <v>0</v>
      </c>
      <c r="Q14" s="14">
        <f>IF($F14="s-curve",$D14+($E14-$D14)*$I$2/(1+EXP($I$3*(COUNT($I$7:Q$7)+$I$4))),TREND($D14:$E14,$D$7:$E$7,Q$7))</f>
        <v>0</v>
      </c>
      <c r="R14" s="14">
        <f>IF($F14="s-curve",$D14+($E14-$D14)*$I$2/(1+EXP($I$3*(COUNT($I$7:R$7)+$I$4))),TREND($D14:$E14,$D$7:$E$7,R$7))</f>
        <v>0</v>
      </c>
      <c r="S14" s="14">
        <f>IF($F14="s-curve",$D14+($E14-$D14)*$I$2/(1+EXP($I$3*(COUNT($I$7:S$7)+$I$4))),TREND($D14:$E14,$D$7:$E$7,S$7))</f>
        <v>0</v>
      </c>
      <c r="T14" s="14">
        <f>IF($F14="s-curve",$D14+($E14-$D14)*$I$2/(1+EXP($I$3*(COUNT($I$7:T$7)+$I$4))),TREND($D14:$E14,$D$7:$E$7,T$7))</f>
        <v>0</v>
      </c>
      <c r="U14" s="14">
        <f>IF($F14="s-curve",$D14+($E14-$D14)*$I$2/(1+EXP($I$3*(COUNT($I$7:U$7)+$I$4))),TREND($D14:$E14,$D$7:$E$7,U$7))</f>
        <v>0</v>
      </c>
      <c r="V14" s="14">
        <f>IF($F14="s-curve",$D14+($E14-$D14)*$I$2/(1+EXP($I$3*(COUNT($I$7:V$7)+$I$4))),TREND($D14:$E14,$D$7:$E$7,V$7))</f>
        <v>0</v>
      </c>
      <c r="W14" s="14">
        <f>IF($F14="s-curve",$D14+($E14-$D14)*$I$2/(1+EXP($I$3*(COUNT($I$7:W$7)+$I$4))),TREND($D14:$E14,$D$7:$E$7,W$7))</f>
        <v>0</v>
      </c>
      <c r="X14" s="14">
        <f>IF($F14="s-curve",$D14+($E14-$D14)*$I$2/(1+EXP($I$3*(COUNT($I$7:X$7)+$I$4))),TREND($D14:$E14,$D$7:$E$7,X$7))</f>
        <v>0</v>
      </c>
      <c r="Y14" s="14">
        <f>IF($F14="s-curve",$D14+($E14-$D14)*$I$2/(1+EXP($I$3*(COUNT($I$7:Y$7)+$I$4))),TREND($D14:$E14,$D$7:$E$7,Y$7))</f>
        <v>0</v>
      </c>
      <c r="Z14" s="14">
        <f>IF($F14="s-curve",$D14+($E14-$D14)*$I$2/(1+EXP($I$3*(COUNT($I$7:Z$7)+$I$4))),TREND($D14:$E14,$D$7:$E$7,Z$7))</f>
        <v>0</v>
      </c>
      <c r="AA14" s="14">
        <f>IF($F14="s-curve",$D14+($E14-$D14)*$I$2/(1+EXP($I$3*(COUNT($I$7:AA$7)+$I$4))),TREND($D14:$E14,$D$7:$E$7,AA$7))</f>
        <v>0</v>
      </c>
      <c r="AB14" s="14">
        <f>IF($F14="s-curve",$D14+($E14-$D14)*$I$2/(1+EXP($I$3*(COUNT($I$7:AB$7)+$I$4))),TREND($D14:$E14,$D$7:$E$7,AB$7))</f>
        <v>0</v>
      </c>
      <c r="AC14" s="14">
        <f>IF($F14="s-curve",$D14+($E14-$D14)*$I$2/(1+EXP($I$3*(COUNT($I$7:AC$7)+$I$4))),TREND($D14:$E14,$D$7:$E$7,AC$7))</f>
        <v>0</v>
      </c>
      <c r="AD14" s="14">
        <f>IF($F14="s-curve",$D14+($E14-$D14)*$I$2/(1+EXP($I$3*(COUNT($I$7:AD$7)+$I$4))),TREND($D14:$E14,$D$7:$E$7,AD$7))</f>
        <v>0</v>
      </c>
      <c r="AE14" s="14">
        <f>IF($F14="s-curve",$D14+($E14-$D14)*$I$2/(1+EXP($I$3*(COUNT($I$7:AE$7)+$I$4))),TREND($D14:$E14,$D$7:$E$7,AE$7))</f>
        <v>0</v>
      </c>
      <c r="AF14" s="14">
        <f>IF($F14="s-curve",$D14+($E14-$D14)*$I$2/(1+EXP($I$3*(COUNT($I$7:AF$7)+$I$4))),TREND($D14:$E14,$D$7:$E$7,AF$7))</f>
        <v>0</v>
      </c>
      <c r="AG14" s="14">
        <f>IF($F14="s-curve",$D14+($E14-$D14)*$I$2/(1+EXP($I$3*(COUNT($I$7:AG$7)+$I$4))),TREND($D14:$E14,$D$7:$E$7,AG$7))</f>
        <v>0</v>
      </c>
      <c r="AH14" s="14">
        <f>IF($F14="s-curve",$D14+($E14-$D14)*$I$2/(1+EXP($I$3*(COUNT($I$7:AH$7)+$I$4))),TREND($D14:$E14,$D$7:$E$7,AH$7))</f>
        <v>0</v>
      </c>
      <c r="AI14" s="14">
        <f>IF($F14="s-curve",$D14+($E14-$D14)*$I$2/(1+EXP($I$3*(COUNT($I$7:AI$7)+$I$4))),TREND($D14:$E14,$D$7:$E$7,AI$7))</f>
        <v>0</v>
      </c>
      <c r="AJ14" s="14">
        <f>IF($F14="s-curve",$D14+($E14-$D14)*$I$2/(1+EXP($I$3*(COUNT($I$7:AJ$7)+$I$4))),TREND($D14:$E14,$D$7:$E$7,AJ$7))</f>
        <v>0</v>
      </c>
      <c r="AK14" s="14">
        <f>IF($F14="s-curve",$D14+($E14-$D14)*$I$2/(1+EXP($I$3*(COUNT($I$7:AK$7)+$I$4))),TREND($D14:$E14,$D$7:$E$7,AK$7))</f>
        <v>0</v>
      </c>
      <c r="AL14" s="14">
        <f>IF($F14="s-curve",$D14+($E14-$D14)*$I$2/(1+EXP($I$3*(COUNT($I$7:AL$7)+$I$4))),TREND($D14:$E14,$D$7:$E$7,AL$7))</f>
        <v>0</v>
      </c>
      <c r="AM14" s="14">
        <f>IF($F14="s-curve",$D14+($E14-$D14)*$I$2/(1+EXP($I$3*(COUNT($I$7:AM$7)+$I$4))),TREND($D14:$E14,$D$7:$E$7,AM$7))</f>
        <v>0</v>
      </c>
      <c r="AN14" s="14">
        <f>IF($F14="s-curve",$D14+($E14-$D14)*$I$2/(1+EXP($I$3*(COUNT($I$7:AN$7)+$I$4))),TREND($D14:$E14,$D$7:$E$7,AN$7))</f>
        <v>0</v>
      </c>
      <c r="AO14" s="14">
        <f>IF($F14="s-curve",$D14+($E14-$D14)*$I$2/(1+EXP($I$3*(COUNT($I$7:AO$7)+$I$4))),TREND($D14:$E14,$D$7:$E$7,AO$7))</f>
        <v>0</v>
      </c>
      <c r="AP14" s="14">
        <f>IF($F14="s-curve",$D14+($E14-$D14)*$I$2/(1+EXP($I$3*(COUNT($I$7:AP$7)+$I$4))),TREND($D14:$E14,$D$7:$E$7,AP$7))</f>
        <v>0</v>
      </c>
    </row>
    <row r="15" spans="1:42" x14ac:dyDescent="0.45">
      <c r="A15" s="43" t="s">
        <v>9</v>
      </c>
      <c r="B15" s="14" t="s">
        <v>15</v>
      </c>
      <c r="C15" s="14" t="s">
        <v>1</v>
      </c>
      <c r="D15" s="41">
        <f>D8</f>
        <v>1.4550689995755717E-3</v>
      </c>
      <c r="E15" s="14">
        <f>E8</f>
        <v>0.25</v>
      </c>
      <c r="F15" s="7" t="str">
        <f t="shared" si="1"/>
        <v>s-curve</v>
      </c>
      <c r="H15" s="42"/>
      <c r="I15" s="41">
        <f t="shared" si="3"/>
        <v>1.4550689995755717E-3</v>
      </c>
      <c r="J15" s="14">
        <f>IF($F15="s-curve",$D15+($E15-$D15)*$I$2/(1+EXP($I$3*(COUNT($I$7:J$7)+$I$4))),TREND($D15:$E15,$D$7:$E$7,J$7))</f>
        <v>4.185817897601975E-3</v>
      </c>
      <c r="K15" s="14">
        <f>IF($F15="s-curve",$D15+($E15-$D15)*$I$2/(1+EXP($I$3*(COUNT($I$7:K$7)+$I$4))),TREND($D15:$E15,$D$7:$E$7,K$7))</f>
        <v>5.127079687378207E-3</v>
      </c>
      <c r="L15" s="14">
        <f>IF($F15="s-curve",$D15+($E15-$D15)*$I$2/(1+EXP($I$3*(COUNT($I$7:L$7)+$I$4))),TREND($D15:$E15,$D$7:$E$7,L$7))</f>
        <v>6.3862764192791919E-3</v>
      </c>
      <c r="M15" s="14">
        <f>IF($F15="s-curve",$D15+($E15-$D15)*$I$2/(1+EXP($I$3*(COUNT($I$7:M$7)+$I$4))),TREND($D15:$E15,$D$7:$E$7,M$7))</f>
        <v>8.0656169329564303E-3</v>
      </c>
      <c r="N15" s="14">
        <f>IF($F15="s-curve",$D15+($E15-$D15)*$I$2/(1+EXP($I$3*(COUNT($I$7:N$7)+$I$4))),TREND($D15:$E15,$D$7:$E$7,N$7))</f>
        <v>1.0296107782945969E-2</v>
      </c>
      <c r="O15" s="14">
        <f>IF($F15="s-curve",$D15+($E15-$D15)*$I$2/(1+EXP($I$3*(COUNT($I$7:O$7)+$I$4))),TREND($D15:$E15,$D$7:$E$7,O$7))</f>
        <v>1.3242529376128787E-2</v>
      </c>
      <c r="P15" s="14">
        <f>IF($F15="s-curve",$D15+($E15-$D15)*$I$2/(1+EXP($I$3*(COUNT($I$7:P$7)+$I$4))),TREND($D15:$E15,$D$7:$E$7,P$7))</f>
        <v>1.710677743562693E-2</v>
      </c>
      <c r="Q15" s="14">
        <f>IF($F15="s-curve",$D15+($E15-$D15)*$I$2/(1+EXP($I$3*(COUNT($I$7:Q$7)+$I$4))),TREND($D15:$E15,$D$7:$E$7,Q$7))</f>
        <v>2.2127221110776751E-2</v>
      </c>
      <c r="R15" s="14">
        <f>IF($F15="s-curve",$D15+($E15-$D15)*$I$2/(1+EXP($I$3*(COUNT($I$7:R$7)+$I$4))),TREND($D15:$E15,$D$7:$E$7,R$7))</f>
        <v>2.8570530896004826E-2</v>
      </c>
      <c r="S15" s="14">
        <f>IF($F15="s-curve",$D15+($E15-$D15)*$I$2/(1+EXP($I$3*(COUNT($I$7:S$7)+$I$4))),TREND($D15:$E15,$D$7:$E$7,S$7))</f>
        <v>3.6711432137604041E-2</v>
      </c>
      <c r="T15" s="14">
        <f>IF($F15="s-curve",$D15+($E15-$D15)*$I$2/(1+EXP($I$3*(COUNT($I$7:T$7)+$I$4))),TREND($D15:$E15,$D$7:$E$7,T$7))</f>
        <v>4.6796008226742694E-2</v>
      </c>
      <c r="U15" s="14">
        <f>IF($F15="s-curve",$D15+($E15-$D15)*$I$2/(1+EXP($I$3*(COUNT($I$7:U$7)+$I$4))),TREND($D15:$E15,$D$7:$E$7,U$7))</f>
        <v>5.8987060713120543E-2</v>
      </c>
      <c r="V15" s="14">
        <f>IF($F15="s-curve",$D15+($E15-$D15)*$I$2/(1+EXP($I$3*(COUNT($I$7:V$7)+$I$4))),TREND($D15:$E15,$D$7:$E$7,V$7))</f>
        <v>7.3297104925282325E-2</v>
      </c>
      <c r="W15" s="14">
        <f>IF($F15="s-curve",$D15+($E15-$D15)*$I$2/(1+EXP($I$3*(COUNT($I$7:W$7)+$I$4))),TREND($D15:$E15,$D$7:$E$7,W$7))</f>
        <v>8.9525397919120758E-2</v>
      </c>
      <c r="X15" s="14">
        <f>IF($F15="s-curve",$D15+($E15-$D15)*$I$2/(1+EXP($I$3*(COUNT($I$7:X$7)+$I$4))),TREND($D15:$E15,$D$7:$E$7,X$7))</f>
        <v>0.10722522429533606</v>
      </c>
      <c r="Y15" s="14">
        <f>IF($F15="s-curve",$D15+($E15-$D15)*$I$2/(1+EXP($I$3*(COUNT($I$7:Y$7)+$I$4))),TREND($D15:$E15,$D$7:$E$7,Y$7))</f>
        <v>0.1257275344997878</v>
      </c>
      <c r="Z15" s="14">
        <f>IF($F15="s-curve",$D15+($E15-$D15)*$I$2/(1+EXP($I$3*(COUNT($I$7:Z$7)+$I$4))),TREND($D15:$E15,$D$7:$E$7,Z$7))</f>
        <v>0.1442298447042395</v>
      </c>
      <c r="AA15" s="14">
        <f>IF($F15="s-curve",$D15+($E15-$D15)*$I$2/(1+EXP($I$3*(COUNT($I$7:AA$7)+$I$4))),TREND($D15:$E15,$D$7:$E$7,AA$7))</f>
        <v>0.16192967108045481</v>
      </c>
      <c r="AB15" s="14">
        <f>IF($F15="s-curve",$D15+($E15-$D15)*$I$2/(1+EXP($I$3*(COUNT($I$7:AB$7)+$I$4))),TREND($D15:$E15,$D$7:$E$7,AB$7))</f>
        <v>0.17815796407429324</v>
      </c>
      <c r="AC15" s="14">
        <f>IF($F15="s-curve",$D15+($E15-$D15)*$I$2/(1+EXP($I$3*(COUNT($I$7:AC$7)+$I$4))),TREND($D15:$E15,$D$7:$E$7,AC$7))</f>
        <v>0.19246800828645502</v>
      </c>
      <c r="AD15" s="14">
        <f>IF($F15="s-curve",$D15+($E15-$D15)*$I$2/(1+EXP($I$3*(COUNT($I$7:AD$7)+$I$4))),TREND($D15:$E15,$D$7:$E$7,AD$7))</f>
        <v>0.20465906077283286</v>
      </c>
      <c r="AE15" s="14">
        <f>IF($F15="s-curve",$D15+($E15-$D15)*$I$2/(1+EXP($I$3*(COUNT($I$7:AE$7)+$I$4))),TREND($D15:$E15,$D$7:$E$7,AE$7))</f>
        <v>0.21474363686197154</v>
      </c>
      <c r="AF15" s="14">
        <f>IF($F15="s-curve",$D15+($E15-$D15)*$I$2/(1+EXP($I$3*(COUNT($I$7:AF$7)+$I$4))),TREND($D15:$E15,$D$7:$E$7,AF$7))</f>
        <v>0.22288453810357076</v>
      </c>
      <c r="AG15" s="14">
        <f>IF($F15="s-curve",$D15+($E15-$D15)*$I$2/(1+EXP($I$3*(COUNT($I$7:AG$7)+$I$4))),TREND($D15:$E15,$D$7:$E$7,AG$7))</f>
        <v>0.22932784788879884</v>
      </c>
      <c r="AH15" s="14">
        <f>IF($F15="s-curve",$D15+($E15-$D15)*$I$2/(1+EXP($I$3*(COUNT($I$7:AH$7)+$I$4))),TREND($D15:$E15,$D$7:$E$7,AH$7))</f>
        <v>0.23434829156394865</v>
      </c>
      <c r="AI15" s="14">
        <f>IF($F15="s-curve",$D15+($E15-$D15)*$I$2/(1+EXP($I$3*(COUNT($I$7:AI$7)+$I$4))),TREND($D15:$E15,$D$7:$E$7,AI$7))</f>
        <v>0.2382125396234468</v>
      </c>
      <c r="AJ15" s="14">
        <f>IF($F15="s-curve",$D15+($E15-$D15)*$I$2/(1+EXP($I$3*(COUNT($I$7:AJ$7)+$I$4))),TREND($D15:$E15,$D$7:$E$7,AJ$7))</f>
        <v>0.24115896121662961</v>
      </c>
      <c r="AK15" s="14">
        <f>IF($F15="s-curve",$D15+($E15-$D15)*$I$2/(1+EXP($I$3*(COUNT($I$7:AK$7)+$I$4))),TREND($D15:$E15,$D$7:$E$7,AK$7))</f>
        <v>0.24338945206661913</v>
      </c>
      <c r="AL15" s="14">
        <f>IF($F15="s-curve",$D15+($E15-$D15)*$I$2/(1+EXP($I$3*(COUNT($I$7:AL$7)+$I$4))),TREND($D15:$E15,$D$7:$E$7,AL$7))</f>
        <v>0.2450687925802964</v>
      </c>
      <c r="AM15" s="14">
        <f>IF($F15="s-curve",$D15+($E15-$D15)*$I$2/(1+EXP($I$3*(COUNT($I$7:AM$7)+$I$4))),TREND($D15:$E15,$D$7:$E$7,AM$7))</f>
        <v>0.24632798931219738</v>
      </c>
      <c r="AN15" s="14">
        <f>IF($F15="s-curve",$D15+($E15-$D15)*$I$2/(1+EXP($I$3*(COUNT($I$7:AN$7)+$I$4))),TREND($D15:$E15,$D$7:$E$7,AN$7))</f>
        <v>0.24726925110197362</v>
      </c>
      <c r="AO15" s="14">
        <f>IF($F15="s-curve",$D15+($E15-$D15)*$I$2/(1+EXP($I$3*(COUNT($I$7:AO$7)+$I$4))),TREND($D15:$E15,$D$7:$E$7,AO$7))</f>
        <v>0.24797123431595183</v>
      </c>
      <c r="AP15" s="14">
        <f>IF($F15="s-curve",$D15+($E15-$D15)*$I$2/(1+EXP($I$3*(COUNT($I$7:AP$7)+$I$4))),TREND($D15:$E15,$D$7:$E$7,AP$7))</f>
        <v>0.24849386705639792</v>
      </c>
    </row>
    <row r="16" spans="1:42" x14ac:dyDescent="0.45">
      <c r="C16" s="14" t="s">
        <v>2</v>
      </c>
      <c r="D16" s="41">
        <f>SUM(SUM(INDEX('AEO 40'!$30:$31,0,MATCH($D$7,'AEO 40'!$1:$1,0))),SUM(INDEX('AEO 40'!$55:$56,0,MATCH($D$7,'AEO 40'!$1:$1,0))))/INDEX('AEO 40'!$65:$65,MATCH($D$7,'AEO 40'!$1:$1,0))</f>
        <v>5.5794652063621928E-4</v>
      </c>
      <c r="E16" s="41">
        <f>E9</f>
        <v>0</v>
      </c>
      <c r="F16" s="7" t="s">
        <v>480</v>
      </c>
      <c r="H16" s="42"/>
      <c r="I16" s="41">
        <f t="shared" si="3"/>
        <v>5.5794652063621928E-4</v>
      </c>
      <c r="J16" s="14">
        <f>IF($F16="s-curve",$D16+($E16-$D16)*$I$2/(1+EXP($I$3*(COUNT($I$7:J$7)+$I$4))),TREND($D16:$E16,$D$7:$E$7,J$7))</f>
        <v>5.4103905031390592E-4</v>
      </c>
      <c r="K16" s="14">
        <f>IF($F16="s-curve",$D16+($E16-$D16)*$I$2/(1+EXP($I$3*(COUNT($I$7:K$7)+$I$4))),TREND($D16:$E16,$D$7:$E$7,K$7))</f>
        <v>5.2413157999160048E-4</v>
      </c>
      <c r="L16" s="14">
        <f>IF($F16="s-curve",$D16+($E16-$D16)*$I$2/(1+EXP($I$3*(COUNT($I$7:L$7)+$I$4))),TREND($D16:$E16,$D$7:$E$7,L$7))</f>
        <v>5.072241096692881E-4</v>
      </c>
      <c r="M16" s="14">
        <f>IF($F16="s-curve",$D16+($E16-$D16)*$I$2/(1+EXP($I$3*(COUNT($I$7:M$7)+$I$4))),TREND($D16:$E16,$D$7:$E$7,M$7))</f>
        <v>4.9031663934697572E-4</v>
      </c>
      <c r="N16" s="14">
        <f>IF($F16="s-curve",$D16+($E16-$D16)*$I$2/(1+EXP($I$3*(COUNT($I$7:N$7)+$I$4))),TREND($D16:$E16,$D$7:$E$7,N$7))</f>
        <v>4.7340916902467028E-4</v>
      </c>
      <c r="O16" s="14">
        <f>IF($F16="s-curve",$D16+($E16-$D16)*$I$2/(1+EXP($I$3*(COUNT($I$7:O$7)+$I$4))),TREND($D16:$E16,$D$7:$E$7,O$7))</f>
        <v>4.5650169870235791E-4</v>
      </c>
      <c r="P16" s="14">
        <f>IF($F16="s-curve",$D16+($E16-$D16)*$I$2/(1+EXP($I$3*(COUNT($I$7:P$7)+$I$4))),TREND($D16:$E16,$D$7:$E$7,P$7))</f>
        <v>4.3959422838005247E-4</v>
      </c>
      <c r="Q16" s="14">
        <f>IF($F16="s-curve",$D16+($E16-$D16)*$I$2/(1+EXP($I$3*(COUNT($I$7:Q$7)+$I$4))),TREND($D16:$E16,$D$7:$E$7,Q$7))</f>
        <v>4.2268675805774009E-4</v>
      </c>
      <c r="R16" s="14">
        <f>IF($F16="s-curve",$D16+($E16-$D16)*$I$2/(1+EXP($I$3*(COUNT($I$7:R$7)+$I$4))),TREND($D16:$E16,$D$7:$E$7,R$7))</f>
        <v>4.0577928773542771E-4</v>
      </c>
      <c r="S16" s="14">
        <f>IF($F16="s-curve",$D16+($E16-$D16)*$I$2/(1+EXP($I$3*(COUNT($I$7:S$7)+$I$4))),TREND($D16:$E16,$D$7:$E$7,S$7))</f>
        <v>3.8887181741312227E-4</v>
      </c>
      <c r="T16" s="14">
        <f>IF($F16="s-curve",$D16+($E16-$D16)*$I$2/(1+EXP($I$3*(COUNT($I$7:T$7)+$I$4))),TREND($D16:$E16,$D$7:$E$7,T$7))</f>
        <v>3.7196434709080989E-4</v>
      </c>
      <c r="U16" s="14">
        <f>IF($F16="s-curve",$D16+($E16-$D16)*$I$2/(1+EXP($I$3*(COUNT($I$7:U$7)+$I$4))),TREND($D16:$E16,$D$7:$E$7,U$7))</f>
        <v>3.5505687676850445E-4</v>
      </c>
      <c r="V16" s="14">
        <f>IF($F16="s-curve",$D16+($E16-$D16)*$I$2/(1+EXP($I$3*(COUNT($I$7:V$7)+$I$4))),TREND($D16:$E16,$D$7:$E$7,V$7))</f>
        <v>3.3814940644619207E-4</v>
      </c>
      <c r="W16" s="14">
        <f>IF($F16="s-curve",$D16+($E16-$D16)*$I$2/(1+EXP($I$3*(COUNT($I$7:W$7)+$I$4))),TREND($D16:$E16,$D$7:$E$7,W$7))</f>
        <v>3.2124193612387969E-4</v>
      </c>
      <c r="X16" s="14">
        <f>IF($F16="s-curve",$D16+($E16-$D16)*$I$2/(1+EXP($I$3*(COUNT($I$7:X$7)+$I$4))),TREND($D16:$E16,$D$7:$E$7,X$7))</f>
        <v>3.0433446580157425E-4</v>
      </c>
      <c r="Y16" s="14">
        <f>IF($F16="s-curve",$D16+($E16-$D16)*$I$2/(1+EXP($I$3*(COUNT($I$7:Y$7)+$I$4))),TREND($D16:$E16,$D$7:$E$7,Y$7))</f>
        <v>2.8742699547926187E-4</v>
      </c>
      <c r="Z16" s="14">
        <f>IF($F16="s-curve",$D16+($E16-$D16)*$I$2/(1+EXP($I$3*(COUNT($I$7:Z$7)+$I$4))),TREND($D16:$E16,$D$7:$E$7,Z$7))</f>
        <v>2.7051952515695643E-4</v>
      </c>
      <c r="AA16" s="14">
        <f>IF($F16="s-curve",$D16+($E16-$D16)*$I$2/(1+EXP($I$3*(COUNT($I$7:AA$7)+$I$4))),TREND($D16:$E16,$D$7:$E$7,AA$7))</f>
        <v>2.5361205483464405E-4</v>
      </c>
      <c r="AB16" s="14">
        <f>IF($F16="s-curve",$D16+($E16-$D16)*$I$2/(1+EXP($I$3*(COUNT($I$7:AB$7)+$I$4))),TREND($D16:$E16,$D$7:$E$7,AB$7))</f>
        <v>2.3670458451233167E-4</v>
      </c>
      <c r="AC16" s="14">
        <f>IF($F16="s-curve",$D16+($E16-$D16)*$I$2/(1+EXP($I$3*(COUNT($I$7:AC$7)+$I$4))),TREND($D16:$E16,$D$7:$E$7,AC$7))</f>
        <v>2.1979711419002623E-4</v>
      </c>
      <c r="AD16" s="14">
        <f>IF($F16="s-curve",$D16+($E16-$D16)*$I$2/(1+EXP($I$3*(COUNT($I$7:AD$7)+$I$4))),TREND($D16:$E16,$D$7:$E$7,AD$7))</f>
        <v>2.0288964386771385E-4</v>
      </c>
      <c r="AE16" s="14">
        <f>IF($F16="s-curve",$D16+($E16-$D16)*$I$2/(1+EXP($I$3*(COUNT($I$7:AE$7)+$I$4))),TREND($D16:$E16,$D$7:$E$7,AE$7))</f>
        <v>1.8598217354540147E-4</v>
      </c>
      <c r="AF16" s="14">
        <f>IF($F16="s-curve",$D16+($E16-$D16)*$I$2/(1+EXP($I$3*(COUNT($I$7:AF$7)+$I$4))),TREND($D16:$E16,$D$7:$E$7,AF$7))</f>
        <v>1.6907470322309603E-4</v>
      </c>
      <c r="AG16" s="14">
        <f>IF($F16="s-curve",$D16+($E16-$D16)*$I$2/(1+EXP($I$3*(COUNT($I$7:AG$7)+$I$4))),TREND($D16:$E16,$D$7:$E$7,AG$7))</f>
        <v>1.5216723290078366E-4</v>
      </c>
      <c r="AH16" s="14">
        <f>IF($F16="s-curve",$D16+($E16-$D16)*$I$2/(1+EXP($I$3*(COUNT($I$7:AH$7)+$I$4))),TREND($D16:$E16,$D$7:$E$7,AH$7))</f>
        <v>1.3525976257847822E-4</v>
      </c>
      <c r="AI16" s="14">
        <f>IF($F16="s-curve",$D16+($E16-$D16)*$I$2/(1+EXP($I$3*(COUNT($I$7:AI$7)+$I$4))),TREND($D16:$E16,$D$7:$E$7,AI$7))</f>
        <v>1.1835229225616584E-4</v>
      </c>
      <c r="AJ16" s="14">
        <f>IF($F16="s-curve",$D16+($E16-$D16)*$I$2/(1+EXP($I$3*(COUNT($I$7:AJ$7)+$I$4))),TREND($D16:$E16,$D$7:$E$7,AJ$7))</f>
        <v>1.0144482193385346E-4</v>
      </c>
      <c r="AK16" s="14">
        <f>IF($F16="s-curve",$D16+($E16-$D16)*$I$2/(1+EXP($I$3*(COUNT($I$7:AK$7)+$I$4))),TREND($D16:$E16,$D$7:$E$7,AK$7))</f>
        <v>8.4537351611548017E-5</v>
      </c>
      <c r="AL16" s="14">
        <f>IF($F16="s-curve",$D16+($E16-$D16)*$I$2/(1+EXP($I$3*(COUNT($I$7:AL$7)+$I$4))),TREND($D16:$E16,$D$7:$E$7,AL$7))</f>
        <v>6.7629881289235638E-5</v>
      </c>
      <c r="AM16" s="14">
        <f>IF($F16="s-curve",$D16+($E16-$D16)*$I$2/(1+EXP($I$3*(COUNT($I$7:AM$7)+$I$4))),TREND($D16:$E16,$D$7:$E$7,AM$7))</f>
        <v>5.0722410966930198E-5</v>
      </c>
      <c r="AN16" s="14">
        <f>IF($F16="s-curve",$D16+($E16-$D16)*$I$2/(1+EXP($I$3*(COUNT($I$7:AN$7)+$I$4))),TREND($D16:$E16,$D$7:$E$7,AN$7))</f>
        <v>3.3814940644617819E-5</v>
      </c>
      <c r="AO16" s="14">
        <f>IF($F16="s-curve",$D16+($E16-$D16)*$I$2/(1+EXP($I$3*(COUNT($I$7:AO$7)+$I$4))),TREND($D16:$E16,$D$7:$E$7,AO$7))</f>
        <v>1.690747032230544E-5</v>
      </c>
      <c r="AP16" s="14">
        <f>IF($F16="s-curve",$D16+($E16-$D16)*$I$2/(1+EXP($I$3*(COUNT($I$7:AP$7)+$I$4))),TREND($D16:$E16,$D$7:$E$7,AP$7))</f>
        <v>0</v>
      </c>
    </row>
    <row r="17" spans="1:42" x14ac:dyDescent="0.45">
      <c r="C17" s="14" t="s">
        <v>3</v>
      </c>
      <c r="D17" s="14">
        <v>0</v>
      </c>
      <c r="E17" s="14">
        <v>0</v>
      </c>
      <c r="F17" s="7" t="str">
        <f t="shared" si="1"/>
        <v>n/a</v>
      </c>
      <c r="H17" s="42"/>
      <c r="I17" s="41">
        <f t="shared" si="3"/>
        <v>0</v>
      </c>
      <c r="J17" s="14">
        <f>IF($F17="s-curve",$D17+($E17-$D17)*$I$2/(1+EXP($I$3*(COUNT($I$7:J$7)+$I$4))),TREND($D17:$E17,$D$7:$E$7,J$7))</f>
        <v>0</v>
      </c>
      <c r="K17" s="14">
        <f>IF($F17="s-curve",$D17+($E17-$D17)*$I$2/(1+EXP($I$3*(COUNT($I$7:K$7)+$I$4))),TREND($D17:$E17,$D$7:$E$7,K$7))</f>
        <v>0</v>
      </c>
      <c r="L17" s="14">
        <f>IF($F17="s-curve",$D17+($E17-$D17)*$I$2/(1+EXP($I$3*(COUNT($I$7:L$7)+$I$4))),TREND($D17:$E17,$D$7:$E$7,L$7))</f>
        <v>0</v>
      </c>
      <c r="M17" s="14">
        <f>IF($F17="s-curve",$D17+($E17-$D17)*$I$2/(1+EXP($I$3*(COUNT($I$7:M$7)+$I$4))),TREND($D17:$E17,$D$7:$E$7,M$7))</f>
        <v>0</v>
      </c>
      <c r="N17" s="14">
        <f>IF($F17="s-curve",$D17+($E17-$D17)*$I$2/(1+EXP($I$3*(COUNT($I$7:N$7)+$I$4))),TREND($D17:$E17,$D$7:$E$7,N$7))</f>
        <v>0</v>
      </c>
      <c r="O17" s="14">
        <f>IF($F17="s-curve",$D17+($E17-$D17)*$I$2/(1+EXP($I$3*(COUNT($I$7:O$7)+$I$4))),TREND($D17:$E17,$D$7:$E$7,O$7))</f>
        <v>0</v>
      </c>
      <c r="P17" s="14">
        <f>IF($F17="s-curve",$D17+($E17-$D17)*$I$2/(1+EXP($I$3*(COUNT($I$7:P$7)+$I$4))),TREND($D17:$E17,$D$7:$E$7,P$7))</f>
        <v>0</v>
      </c>
      <c r="Q17" s="14">
        <f>IF($F17="s-curve",$D17+($E17-$D17)*$I$2/(1+EXP($I$3*(COUNT($I$7:Q$7)+$I$4))),TREND($D17:$E17,$D$7:$E$7,Q$7))</f>
        <v>0</v>
      </c>
      <c r="R17" s="14">
        <f>IF($F17="s-curve",$D17+($E17-$D17)*$I$2/(1+EXP($I$3*(COUNT($I$7:R$7)+$I$4))),TREND($D17:$E17,$D$7:$E$7,R$7))</f>
        <v>0</v>
      </c>
      <c r="S17" s="14">
        <f>IF($F17="s-curve",$D17+($E17-$D17)*$I$2/(1+EXP($I$3*(COUNT($I$7:S$7)+$I$4))),TREND($D17:$E17,$D$7:$E$7,S$7))</f>
        <v>0</v>
      </c>
      <c r="T17" s="14">
        <f>IF($F17="s-curve",$D17+($E17-$D17)*$I$2/(1+EXP($I$3*(COUNT($I$7:T$7)+$I$4))),TREND($D17:$E17,$D$7:$E$7,T$7))</f>
        <v>0</v>
      </c>
      <c r="U17" s="14">
        <f>IF($F17="s-curve",$D17+($E17-$D17)*$I$2/(1+EXP($I$3*(COUNT($I$7:U$7)+$I$4))),TREND($D17:$E17,$D$7:$E$7,U$7))</f>
        <v>0</v>
      </c>
      <c r="V17" s="14">
        <f>IF($F17="s-curve",$D17+($E17-$D17)*$I$2/(1+EXP($I$3*(COUNT($I$7:V$7)+$I$4))),TREND($D17:$E17,$D$7:$E$7,V$7))</f>
        <v>0</v>
      </c>
      <c r="W17" s="14">
        <f>IF($F17="s-curve",$D17+($E17-$D17)*$I$2/(1+EXP($I$3*(COUNT($I$7:W$7)+$I$4))),TREND($D17:$E17,$D$7:$E$7,W$7))</f>
        <v>0</v>
      </c>
      <c r="X17" s="14">
        <f>IF($F17="s-curve",$D17+($E17-$D17)*$I$2/(1+EXP($I$3*(COUNT($I$7:X$7)+$I$4))),TREND($D17:$E17,$D$7:$E$7,X$7))</f>
        <v>0</v>
      </c>
      <c r="Y17" s="14">
        <f>IF($F17="s-curve",$D17+($E17-$D17)*$I$2/(1+EXP($I$3*(COUNT($I$7:Y$7)+$I$4))),TREND($D17:$E17,$D$7:$E$7,Y$7))</f>
        <v>0</v>
      </c>
      <c r="Z17" s="14">
        <f>IF($F17="s-curve",$D17+($E17-$D17)*$I$2/(1+EXP($I$3*(COUNT($I$7:Z$7)+$I$4))),TREND($D17:$E17,$D$7:$E$7,Z$7))</f>
        <v>0</v>
      </c>
      <c r="AA17" s="14">
        <f>IF($F17="s-curve",$D17+($E17-$D17)*$I$2/(1+EXP($I$3*(COUNT($I$7:AA$7)+$I$4))),TREND($D17:$E17,$D$7:$E$7,AA$7))</f>
        <v>0</v>
      </c>
      <c r="AB17" s="14">
        <f>IF($F17="s-curve",$D17+($E17-$D17)*$I$2/(1+EXP($I$3*(COUNT($I$7:AB$7)+$I$4))),TREND($D17:$E17,$D$7:$E$7,AB$7))</f>
        <v>0</v>
      </c>
      <c r="AC17" s="14">
        <f>IF($F17="s-curve",$D17+($E17-$D17)*$I$2/(1+EXP($I$3*(COUNT($I$7:AC$7)+$I$4))),TREND($D17:$E17,$D$7:$E$7,AC$7))</f>
        <v>0</v>
      </c>
      <c r="AD17" s="14">
        <f>IF($F17="s-curve",$D17+($E17-$D17)*$I$2/(1+EXP($I$3*(COUNT($I$7:AD$7)+$I$4))),TREND($D17:$E17,$D$7:$E$7,AD$7))</f>
        <v>0</v>
      </c>
      <c r="AE17" s="14">
        <f>IF($F17="s-curve",$D17+($E17-$D17)*$I$2/(1+EXP($I$3*(COUNT($I$7:AE$7)+$I$4))),TREND($D17:$E17,$D$7:$E$7,AE$7))</f>
        <v>0</v>
      </c>
      <c r="AF17" s="14">
        <f>IF($F17="s-curve",$D17+($E17-$D17)*$I$2/(1+EXP($I$3*(COUNT($I$7:AF$7)+$I$4))),TREND($D17:$E17,$D$7:$E$7,AF$7))</f>
        <v>0</v>
      </c>
      <c r="AG17" s="14">
        <f>IF($F17="s-curve",$D17+($E17-$D17)*$I$2/(1+EXP($I$3*(COUNT($I$7:AG$7)+$I$4))),TREND($D17:$E17,$D$7:$E$7,AG$7))</f>
        <v>0</v>
      </c>
      <c r="AH17" s="14">
        <f>IF($F17="s-curve",$D17+($E17-$D17)*$I$2/(1+EXP($I$3*(COUNT($I$7:AH$7)+$I$4))),TREND($D17:$E17,$D$7:$E$7,AH$7))</f>
        <v>0</v>
      </c>
      <c r="AI17" s="14">
        <f>IF($F17="s-curve",$D17+($E17-$D17)*$I$2/(1+EXP($I$3*(COUNT($I$7:AI$7)+$I$4))),TREND($D17:$E17,$D$7:$E$7,AI$7))</f>
        <v>0</v>
      </c>
      <c r="AJ17" s="14">
        <f>IF($F17="s-curve",$D17+($E17-$D17)*$I$2/(1+EXP($I$3*(COUNT($I$7:AJ$7)+$I$4))),TREND($D17:$E17,$D$7:$E$7,AJ$7))</f>
        <v>0</v>
      </c>
      <c r="AK17" s="14">
        <f>IF($F17="s-curve",$D17+($E17-$D17)*$I$2/(1+EXP($I$3*(COUNT($I$7:AK$7)+$I$4))),TREND($D17:$E17,$D$7:$E$7,AK$7))</f>
        <v>0</v>
      </c>
      <c r="AL17" s="14">
        <f>IF($F17="s-curve",$D17+($E17-$D17)*$I$2/(1+EXP($I$3*(COUNT($I$7:AL$7)+$I$4))),TREND($D17:$E17,$D$7:$E$7,AL$7))</f>
        <v>0</v>
      </c>
      <c r="AM17" s="14">
        <f>IF($F17="s-curve",$D17+($E17-$D17)*$I$2/(1+EXP($I$3*(COUNT($I$7:AM$7)+$I$4))),TREND($D17:$E17,$D$7:$E$7,AM$7))</f>
        <v>0</v>
      </c>
      <c r="AN17" s="14">
        <f>IF($F17="s-curve",$D17+($E17-$D17)*$I$2/(1+EXP($I$3*(COUNT($I$7:AN$7)+$I$4))),TREND($D17:$E17,$D$7:$E$7,AN$7))</f>
        <v>0</v>
      </c>
      <c r="AO17" s="14">
        <f>IF($F17="s-curve",$D17+($E17-$D17)*$I$2/(1+EXP($I$3*(COUNT($I$7:AO$7)+$I$4))),TREND($D17:$E17,$D$7:$E$7,AO$7))</f>
        <v>0</v>
      </c>
      <c r="AP17" s="14">
        <f>IF($F17="s-curve",$D17+($E17-$D17)*$I$2/(1+EXP($I$3*(COUNT($I$7:AP$7)+$I$4))),TREND($D17:$E17,$D$7:$E$7,AP$7))</f>
        <v>0</v>
      </c>
    </row>
    <row r="18" spans="1:42" x14ac:dyDescent="0.45">
      <c r="C18" s="14" t="s">
        <v>4</v>
      </c>
      <c r="D18" s="41">
        <f>'SYVbT-freight'!E2/SUM('SYVbT-freight'!2:2)</f>
        <v>1</v>
      </c>
      <c r="E18" s="33">
        <v>1</v>
      </c>
      <c r="F18" s="7" t="str">
        <f t="shared" si="1"/>
        <v>n/a</v>
      </c>
      <c r="H18" s="42"/>
      <c r="I18" s="41">
        <f t="shared" si="3"/>
        <v>1</v>
      </c>
      <c r="J18" s="14">
        <f>IF($F18="s-curve",$D18+($E18-$D18)*$I$2/(1+EXP($I$3*(COUNT($I$7:J$7)+$I$4))),TREND($D18:$E18,$D$7:$E$7,J$7))</f>
        <v>1</v>
      </c>
      <c r="K18" s="14">
        <f>IF($F18="s-curve",$D18+($E18-$D18)*$I$2/(1+EXP($I$3*(COUNT($I$7:K$7)+$I$4))),TREND($D18:$E18,$D$7:$E$7,K$7))</f>
        <v>1</v>
      </c>
      <c r="L18" s="14">
        <f>IF($F18="s-curve",$D18+($E18-$D18)*$I$2/(1+EXP($I$3*(COUNT($I$7:L$7)+$I$4))),TREND($D18:$E18,$D$7:$E$7,L$7))</f>
        <v>1</v>
      </c>
      <c r="M18" s="14">
        <f>IF($F18="s-curve",$D18+($E18-$D18)*$I$2/(1+EXP($I$3*(COUNT($I$7:M$7)+$I$4))),TREND($D18:$E18,$D$7:$E$7,M$7))</f>
        <v>1</v>
      </c>
      <c r="N18" s="14">
        <f>IF($F18="s-curve",$D18+($E18-$D18)*$I$2/(1+EXP($I$3*(COUNT($I$7:N$7)+$I$4))),TREND($D18:$E18,$D$7:$E$7,N$7))</f>
        <v>1</v>
      </c>
      <c r="O18" s="14">
        <f>IF($F18="s-curve",$D18+($E18-$D18)*$I$2/(1+EXP($I$3*(COUNT($I$7:O$7)+$I$4))),TREND($D18:$E18,$D$7:$E$7,O$7))</f>
        <v>1</v>
      </c>
      <c r="P18" s="14">
        <f>IF($F18="s-curve",$D18+($E18-$D18)*$I$2/(1+EXP($I$3*(COUNT($I$7:P$7)+$I$4))),TREND($D18:$E18,$D$7:$E$7,P$7))</f>
        <v>1</v>
      </c>
      <c r="Q18" s="14">
        <f>IF($F18="s-curve",$D18+($E18-$D18)*$I$2/(1+EXP($I$3*(COUNT($I$7:Q$7)+$I$4))),TREND($D18:$E18,$D$7:$E$7,Q$7))</f>
        <v>1</v>
      </c>
      <c r="R18" s="14">
        <f>IF($F18="s-curve",$D18+($E18-$D18)*$I$2/(1+EXP($I$3*(COUNT($I$7:R$7)+$I$4))),TREND($D18:$E18,$D$7:$E$7,R$7))</f>
        <v>1</v>
      </c>
      <c r="S18" s="14">
        <f>IF($F18="s-curve",$D18+($E18-$D18)*$I$2/(1+EXP($I$3*(COUNT($I$7:S$7)+$I$4))),TREND($D18:$E18,$D$7:$E$7,S$7))</f>
        <v>1</v>
      </c>
      <c r="T18" s="14">
        <f>IF($F18="s-curve",$D18+($E18-$D18)*$I$2/(1+EXP($I$3*(COUNT($I$7:T$7)+$I$4))),TREND($D18:$E18,$D$7:$E$7,T$7))</f>
        <v>1</v>
      </c>
      <c r="U18" s="14">
        <f>IF($F18="s-curve",$D18+($E18-$D18)*$I$2/(1+EXP($I$3*(COUNT($I$7:U$7)+$I$4))),TREND($D18:$E18,$D$7:$E$7,U$7))</f>
        <v>1</v>
      </c>
      <c r="V18" s="14">
        <f>IF($F18="s-curve",$D18+($E18-$D18)*$I$2/(1+EXP($I$3*(COUNT($I$7:V$7)+$I$4))),TREND($D18:$E18,$D$7:$E$7,V$7))</f>
        <v>1</v>
      </c>
      <c r="W18" s="14">
        <f>IF($F18="s-curve",$D18+($E18-$D18)*$I$2/(1+EXP($I$3*(COUNT($I$7:W$7)+$I$4))),TREND($D18:$E18,$D$7:$E$7,W$7))</f>
        <v>1</v>
      </c>
      <c r="X18" s="14">
        <f>IF($F18="s-curve",$D18+($E18-$D18)*$I$2/(1+EXP($I$3*(COUNT($I$7:X$7)+$I$4))),TREND($D18:$E18,$D$7:$E$7,X$7))</f>
        <v>1</v>
      </c>
      <c r="Y18" s="14">
        <f>IF($F18="s-curve",$D18+($E18-$D18)*$I$2/(1+EXP($I$3*(COUNT($I$7:Y$7)+$I$4))),TREND($D18:$E18,$D$7:$E$7,Y$7))</f>
        <v>1</v>
      </c>
      <c r="Z18" s="14">
        <f>IF($F18="s-curve",$D18+($E18-$D18)*$I$2/(1+EXP($I$3*(COUNT($I$7:Z$7)+$I$4))),TREND($D18:$E18,$D$7:$E$7,Z$7))</f>
        <v>1</v>
      </c>
      <c r="AA18" s="14">
        <f>IF($F18="s-curve",$D18+($E18-$D18)*$I$2/(1+EXP($I$3*(COUNT($I$7:AA$7)+$I$4))),TREND($D18:$E18,$D$7:$E$7,AA$7))</f>
        <v>1</v>
      </c>
      <c r="AB18" s="14">
        <f>IF($F18="s-curve",$D18+($E18-$D18)*$I$2/(1+EXP($I$3*(COUNT($I$7:AB$7)+$I$4))),TREND($D18:$E18,$D$7:$E$7,AB$7))</f>
        <v>1</v>
      </c>
      <c r="AC18" s="14">
        <f>IF($F18="s-curve",$D18+($E18-$D18)*$I$2/(1+EXP($I$3*(COUNT($I$7:AC$7)+$I$4))),TREND($D18:$E18,$D$7:$E$7,AC$7))</f>
        <v>1</v>
      </c>
      <c r="AD18" s="14">
        <f>IF($F18="s-curve",$D18+($E18-$D18)*$I$2/(1+EXP($I$3*(COUNT($I$7:AD$7)+$I$4))),TREND($D18:$E18,$D$7:$E$7,AD$7))</f>
        <v>1</v>
      </c>
      <c r="AE18" s="14">
        <f>IF($F18="s-curve",$D18+($E18-$D18)*$I$2/(1+EXP($I$3*(COUNT($I$7:AE$7)+$I$4))),TREND($D18:$E18,$D$7:$E$7,AE$7))</f>
        <v>1</v>
      </c>
      <c r="AF18" s="14">
        <f>IF($F18="s-curve",$D18+($E18-$D18)*$I$2/(1+EXP($I$3*(COUNT($I$7:AF$7)+$I$4))),TREND($D18:$E18,$D$7:$E$7,AF$7))</f>
        <v>1</v>
      </c>
      <c r="AG18" s="14">
        <f>IF($F18="s-curve",$D18+($E18-$D18)*$I$2/(1+EXP($I$3*(COUNT($I$7:AG$7)+$I$4))),TREND($D18:$E18,$D$7:$E$7,AG$7))</f>
        <v>1</v>
      </c>
      <c r="AH18" s="14">
        <f>IF($F18="s-curve",$D18+($E18-$D18)*$I$2/(1+EXP($I$3*(COUNT($I$7:AH$7)+$I$4))),TREND($D18:$E18,$D$7:$E$7,AH$7))</f>
        <v>1</v>
      </c>
      <c r="AI18" s="14">
        <f>IF($F18="s-curve",$D18+($E18-$D18)*$I$2/(1+EXP($I$3*(COUNT($I$7:AI$7)+$I$4))),TREND($D18:$E18,$D$7:$E$7,AI$7))</f>
        <v>1</v>
      </c>
      <c r="AJ18" s="14">
        <f>IF($F18="s-curve",$D18+($E18-$D18)*$I$2/(1+EXP($I$3*(COUNT($I$7:AJ$7)+$I$4))),TREND($D18:$E18,$D$7:$E$7,AJ$7))</f>
        <v>1</v>
      </c>
      <c r="AK18" s="14">
        <f>IF($F18="s-curve",$D18+($E18-$D18)*$I$2/(1+EXP($I$3*(COUNT($I$7:AK$7)+$I$4))),TREND($D18:$E18,$D$7:$E$7,AK$7))</f>
        <v>1</v>
      </c>
      <c r="AL18" s="14">
        <f>IF($F18="s-curve",$D18+($E18-$D18)*$I$2/(1+EXP($I$3*(COUNT($I$7:AL$7)+$I$4))),TREND($D18:$E18,$D$7:$E$7,AL$7))</f>
        <v>1</v>
      </c>
      <c r="AM18" s="14">
        <f>IF($F18="s-curve",$D18+($E18-$D18)*$I$2/(1+EXP($I$3*(COUNT($I$7:AM$7)+$I$4))),TREND($D18:$E18,$D$7:$E$7,AM$7))</f>
        <v>1</v>
      </c>
      <c r="AN18" s="14">
        <f>IF($F18="s-curve",$D18+($E18-$D18)*$I$2/(1+EXP($I$3*(COUNT($I$7:AN$7)+$I$4))),TREND($D18:$E18,$D$7:$E$7,AN$7))</f>
        <v>1</v>
      </c>
      <c r="AO18" s="14">
        <f>IF($F18="s-curve",$D18+($E18-$D18)*$I$2/(1+EXP($I$3*(COUNT($I$7:AO$7)+$I$4))),TREND($D18:$E18,$D$7:$E$7,AO$7))</f>
        <v>1</v>
      </c>
      <c r="AP18" s="14">
        <f>IF($F18="s-curve",$D18+($E18-$D18)*$I$2/(1+EXP($I$3*(COUNT($I$7:AP$7)+$I$4))),TREND($D18:$E18,$D$7:$E$7,AP$7))</f>
        <v>1</v>
      </c>
    </row>
    <row r="19" spans="1:42" x14ac:dyDescent="0.45">
      <c r="C19" s="14" t="s">
        <v>5</v>
      </c>
      <c r="D19" s="41">
        <f>D12</f>
        <v>1.4094947551288909E-3</v>
      </c>
      <c r="E19" s="41">
        <f>E12</f>
        <v>1.4094947551288909E-3</v>
      </c>
      <c r="F19" s="7" t="str">
        <f t="shared" si="1"/>
        <v>n/a</v>
      </c>
      <c r="H19" s="42"/>
      <c r="I19" s="41">
        <f t="shared" si="3"/>
        <v>1.4094947551288909E-3</v>
      </c>
      <c r="J19" s="14">
        <f>IF($F19="s-curve",$D19+($E19-$D19)*$I$2/(1+EXP($I$3*(COUNT($I$7:J$7)+$I$4))),TREND($D19:$E19,$D$7:$E$7,J$7))</f>
        <v>1.4094947551288909E-3</v>
      </c>
      <c r="K19" s="14">
        <f>IF($F19="s-curve",$D19+($E19-$D19)*$I$2/(1+EXP($I$3*(COUNT($I$7:K$7)+$I$4))),TREND($D19:$E19,$D$7:$E$7,K$7))</f>
        <v>1.4094947551288909E-3</v>
      </c>
      <c r="L19" s="14">
        <f>IF($F19="s-curve",$D19+($E19-$D19)*$I$2/(1+EXP($I$3*(COUNT($I$7:L$7)+$I$4))),TREND($D19:$E19,$D$7:$E$7,L$7))</f>
        <v>1.4094947551288909E-3</v>
      </c>
      <c r="M19" s="14">
        <f>IF($F19="s-curve",$D19+($E19-$D19)*$I$2/(1+EXP($I$3*(COUNT($I$7:M$7)+$I$4))),TREND($D19:$E19,$D$7:$E$7,M$7))</f>
        <v>1.4094947551288909E-3</v>
      </c>
      <c r="N19" s="14">
        <f>IF($F19="s-curve",$D19+($E19-$D19)*$I$2/(1+EXP($I$3*(COUNT($I$7:N$7)+$I$4))),TREND($D19:$E19,$D$7:$E$7,N$7))</f>
        <v>1.4094947551288909E-3</v>
      </c>
      <c r="O19" s="14">
        <f>IF($F19="s-curve",$D19+($E19-$D19)*$I$2/(1+EXP($I$3*(COUNT($I$7:O$7)+$I$4))),TREND($D19:$E19,$D$7:$E$7,O$7))</f>
        <v>1.4094947551288909E-3</v>
      </c>
      <c r="P19" s="14">
        <f>IF($F19="s-curve",$D19+($E19-$D19)*$I$2/(1+EXP($I$3*(COUNT($I$7:P$7)+$I$4))),TREND($D19:$E19,$D$7:$E$7,P$7))</f>
        <v>1.4094947551288909E-3</v>
      </c>
      <c r="Q19" s="14">
        <f>IF($F19="s-curve",$D19+($E19-$D19)*$I$2/(1+EXP($I$3*(COUNT($I$7:Q$7)+$I$4))),TREND($D19:$E19,$D$7:$E$7,Q$7))</f>
        <v>1.4094947551288909E-3</v>
      </c>
      <c r="R19" s="14">
        <f>IF($F19="s-curve",$D19+($E19-$D19)*$I$2/(1+EXP($I$3*(COUNT($I$7:R$7)+$I$4))),TREND($D19:$E19,$D$7:$E$7,R$7))</f>
        <v>1.4094947551288909E-3</v>
      </c>
      <c r="S19" s="14">
        <f>IF($F19="s-curve",$D19+($E19-$D19)*$I$2/(1+EXP($I$3*(COUNT($I$7:S$7)+$I$4))),TREND($D19:$E19,$D$7:$E$7,S$7))</f>
        <v>1.4094947551288909E-3</v>
      </c>
      <c r="T19" s="14">
        <f>IF($F19="s-curve",$D19+($E19-$D19)*$I$2/(1+EXP($I$3*(COUNT($I$7:T$7)+$I$4))),TREND($D19:$E19,$D$7:$E$7,T$7))</f>
        <v>1.4094947551288909E-3</v>
      </c>
      <c r="U19" s="14">
        <f>IF($F19="s-curve",$D19+($E19-$D19)*$I$2/(1+EXP($I$3*(COUNT($I$7:U$7)+$I$4))),TREND($D19:$E19,$D$7:$E$7,U$7))</f>
        <v>1.4094947551288909E-3</v>
      </c>
      <c r="V19" s="14">
        <f>IF($F19="s-curve",$D19+($E19-$D19)*$I$2/(1+EXP($I$3*(COUNT($I$7:V$7)+$I$4))),TREND($D19:$E19,$D$7:$E$7,V$7))</f>
        <v>1.4094947551288909E-3</v>
      </c>
      <c r="W19" s="14">
        <f>IF($F19="s-curve",$D19+($E19-$D19)*$I$2/(1+EXP($I$3*(COUNT($I$7:W$7)+$I$4))),TREND($D19:$E19,$D$7:$E$7,W$7))</f>
        <v>1.4094947551288909E-3</v>
      </c>
      <c r="X19" s="14">
        <f>IF($F19="s-curve",$D19+($E19-$D19)*$I$2/(1+EXP($I$3*(COUNT($I$7:X$7)+$I$4))),TREND($D19:$E19,$D$7:$E$7,X$7))</f>
        <v>1.4094947551288909E-3</v>
      </c>
      <c r="Y19" s="14">
        <f>IF($F19="s-curve",$D19+($E19-$D19)*$I$2/(1+EXP($I$3*(COUNT($I$7:Y$7)+$I$4))),TREND($D19:$E19,$D$7:$E$7,Y$7))</f>
        <v>1.4094947551288909E-3</v>
      </c>
      <c r="Z19" s="14">
        <f>IF($F19="s-curve",$D19+($E19-$D19)*$I$2/(1+EXP($I$3*(COUNT($I$7:Z$7)+$I$4))),TREND($D19:$E19,$D$7:$E$7,Z$7))</f>
        <v>1.4094947551288909E-3</v>
      </c>
      <c r="AA19" s="14">
        <f>IF($F19="s-curve",$D19+($E19-$D19)*$I$2/(1+EXP($I$3*(COUNT($I$7:AA$7)+$I$4))),TREND($D19:$E19,$D$7:$E$7,AA$7))</f>
        <v>1.4094947551288909E-3</v>
      </c>
      <c r="AB19" s="14">
        <f>IF($F19="s-curve",$D19+($E19-$D19)*$I$2/(1+EXP($I$3*(COUNT($I$7:AB$7)+$I$4))),TREND($D19:$E19,$D$7:$E$7,AB$7))</f>
        <v>1.4094947551288909E-3</v>
      </c>
      <c r="AC19" s="14">
        <f>IF($F19="s-curve",$D19+($E19-$D19)*$I$2/(1+EXP($I$3*(COUNT($I$7:AC$7)+$I$4))),TREND($D19:$E19,$D$7:$E$7,AC$7))</f>
        <v>1.4094947551288909E-3</v>
      </c>
      <c r="AD19" s="14">
        <f>IF($F19="s-curve",$D19+($E19-$D19)*$I$2/(1+EXP($I$3*(COUNT($I$7:AD$7)+$I$4))),TREND($D19:$E19,$D$7:$E$7,AD$7))</f>
        <v>1.4094947551288909E-3</v>
      </c>
      <c r="AE19" s="14">
        <f>IF($F19="s-curve",$D19+($E19-$D19)*$I$2/(1+EXP($I$3*(COUNT($I$7:AE$7)+$I$4))),TREND($D19:$E19,$D$7:$E$7,AE$7))</f>
        <v>1.4094947551288909E-3</v>
      </c>
      <c r="AF19" s="14">
        <f>IF($F19="s-curve",$D19+($E19-$D19)*$I$2/(1+EXP($I$3*(COUNT($I$7:AF$7)+$I$4))),TREND($D19:$E19,$D$7:$E$7,AF$7))</f>
        <v>1.4094947551288909E-3</v>
      </c>
      <c r="AG19" s="14">
        <f>IF($F19="s-curve",$D19+($E19-$D19)*$I$2/(1+EXP($I$3*(COUNT($I$7:AG$7)+$I$4))),TREND($D19:$E19,$D$7:$E$7,AG$7))</f>
        <v>1.4094947551288909E-3</v>
      </c>
      <c r="AH19" s="14">
        <f>IF($F19="s-curve",$D19+($E19-$D19)*$I$2/(1+EXP($I$3*(COUNT($I$7:AH$7)+$I$4))),TREND($D19:$E19,$D$7:$E$7,AH$7))</f>
        <v>1.4094947551288909E-3</v>
      </c>
      <c r="AI19" s="14">
        <f>IF($F19="s-curve",$D19+($E19-$D19)*$I$2/(1+EXP($I$3*(COUNT($I$7:AI$7)+$I$4))),TREND($D19:$E19,$D$7:$E$7,AI$7))</f>
        <v>1.4094947551288909E-3</v>
      </c>
      <c r="AJ19" s="14">
        <f>IF($F19="s-curve",$D19+($E19-$D19)*$I$2/(1+EXP($I$3*(COUNT($I$7:AJ$7)+$I$4))),TREND($D19:$E19,$D$7:$E$7,AJ$7))</f>
        <v>1.4094947551288909E-3</v>
      </c>
      <c r="AK19" s="14">
        <f>IF($F19="s-curve",$D19+($E19-$D19)*$I$2/(1+EXP($I$3*(COUNT($I$7:AK$7)+$I$4))),TREND($D19:$E19,$D$7:$E$7,AK$7))</f>
        <v>1.4094947551288909E-3</v>
      </c>
      <c r="AL19" s="14">
        <f>IF($F19="s-curve",$D19+($E19-$D19)*$I$2/(1+EXP($I$3*(COUNT($I$7:AL$7)+$I$4))),TREND($D19:$E19,$D$7:$E$7,AL$7))</f>
        <v>1.4094947551288909E-3</v>
      </c>
      <c r="AM19" s="14">
        <f>IF($F19="s-curve",$D19+($E19-$D19)*$I$2/(1+EXP($I$3*(COUNT($I$7:AM$7)+$I$4))),TREND($D19:$E19,$D$7:$E$7,AM$7))</f>
        <v>1.4094947551288909E-3</v>
      </c>
      <c r="AN19" s="14">
        <f>IF($F19="s-curve",$D19+($E19-$D19)*$I$2/(1+EXP($I$3*(COUNT($I$7:AN$7)+$I$4))),TREND($D19:$E19,$D$7:$E$7,AN$7))</f>
        <v>1.4094947551288909E-3</v>
      </c>
      <c r="AO19" s="14">
        <f>IF($F19="s-curve",$D19+($E19-$D19)*$I$2/(1+EXP($I$3*(COUNT($I$7:AO$7)+$I$4))),TREND($D19:$E19,$D$7:$E$7,AO$7))</f>
        <v>1.4094947551288909E-3</v>
      </c>
      <c r="AP19" s="14">
        <f>IF($F19="s-curve",$D19+($E19-$D19)*$I$2/(1+EXP($I$3*(COUNT($I$7:AP$7)+$I$4))),TREND($D19:$E19,$D$7:$E$7,AP$7))</f>
        <v>1.4094947551288909E-3</v>
      </c>
    </row>
    <row r="20" spans="1:42" x14ac:dyDescent="0.45">
      <c r="C20" s="14" t="s">
        <v>503</v>
      </c>
      <c r="D20" s="41">
        <f>'SYVbT-freight'!G2/SUM('SYVbT-freight'!2:2)</f>
        <v>0</v>
      </c>
      <c r="E20" s="41">
        <f>E13</f>
        <v>0</v>
      </c>
      <c r="F20" s="7" t="str">
        <f t="shared" ref="F20:F21" si="4">IF(D20=E20,"n/a",IF(OR(C20="battery electric vehicle",C20="natural gas vehicle",C20="plugin hybrid vehicle",C20="hydrogen vehicle"),"s-curve","linear"))</f>
        <v>n/a</v>
      </c>
      <c r="H20" s="42"/>
      <c r="I20" s="41">
        <f t="shared" si="3"/>
        <v>0</v>
      </c>
      <c r="J20" s="14">
        <f>IF($F20="s-curve",$D20+($E20-$D20)*$I$2/(1+EXP($I$3*(COUNT($I$7:J$7)+$I$4))),TREND($D20:$E20,$D$7:$E$7,J$7))</f>
        <v>0</v>
      </c>
      <c r="K20" s="14">
        <f>IF($F20="s-curve",$D20+($E20-$D20)*$I$2/(1+EXP($I$3*(COUNT($I$7:K$7)+$I$4))),TREND($D20:$E20,$D$7:$E$7,K$7))</f>
        <v>0</v>
      </c>
      <c r="L20" s="14">
        <f>IF($F20="s-curve",$D20+($E20-$D20)*$I$2/(1+EXP($I$3*(COUNT($I$7:L$7)+$I$4))),TREND($D20:$E20,$D$7:$E$7,L$7))</f>
        <v>0</v>
      </c>
      <c r="M20" s="14">
        <f>IF($F20="s-curve",$D20+($E20-$D20)*$I$2/(1+EXP($I$3*(COUNT($I$7:M$7)+$I$4))),TREND($D20:$E20,$D$7:$E$7,M$7))</f>
        <v>0</v>
      </c>
      <c r="N20" s="14">
        <f>IF($F20="s-curve",$D20+($E20-$D20)*$I$2/(1+EXP($I$3*(COUNT($I$7:N$7)+$I$4))),TREND($D20:$E20,$D$7:$E$7,N$7))</f>
        <v>0</v>
      </c>
      <c r="O20" s="14">
        <f>IF($F20="s-curve",$D20+($E20-$D20)*$I$2/(1+EXP($I$3*(COUNT($I$7:O$7)+$I$4))),TREND($D20:$E20,$D$7:$E$7,O$7))</f>
        <v>0</v>
      </c>
      <c r="P20" s="14">
        <f>IF($F20="s-curve",$D20+($E20-$D20)*$I$2/(1+EXP($I$3*(COUNT($I$7:P$7)+$I$4))),TREND($D20:$E20,$D$7:$E$7,P$7))</f>
        <v>0</v>
      </c>
      <c r="Q20" s="14">
        <f>IF($F20="s-curve",$D20+($E20-$D20)*$I$2/(1+EXP($I$3*(COUNT($I$7:Q$7)+$I$4))),TREND($D20:$E20,$D$7:$E$7,Q$7))</f>
        <v>0</v>
      </c>
      <c r="R20" s="14">
        <f>IF($F20="s-curve",$D20+($E20-$D20)*$I$2/(1+EXP($I$3*(COUNT($I$7:R$7)+$I$4))),TREND($D20:$E20,$D$7:$E$7,R$7))</f>
        <v>0</v>
      </c>
      <c r="S20" s="14">
        <f>IF($F20="s-curve",$D20+($E20-$D20)*$I$2/(1+EXP($I$3*(COUNT($I$7:S$7)+$I$4))),TREND($D20:$E20,$D$7:$E$7,S$7))</f>
        <v>0</v>
      </c>
      <c r="T20" s="14">
        <f>IF($F20="s-curve",$D20+($E20-$D20)*$I$2/(1+EXP($I$3*(COUNT($I$7:T$7)+$I$4))),TREND($D20:$E20,$D$7:$E$7,T$7))</f>
        <v>0</v>
      </c>
      <c r="U20" s="14">
        <f>IF($F20="s-curve",$D20+($E20-$D20)*$I$2/(1+EXP($I$3*(COUNT($I$7:U$7)+$I$4))),TREND($D20:$E20,$D$7:$E$7,U$7))</f>
        <v>0</v>
      </c>
      <c r="V20" s="14">
        <f>IF($F20="s-curve",$D20+($E20-$D20)*$I$2/(1+EXP($I$3*(COUNT($I$7:V$7)+$I$4))),TREND($D20:$E20,$D$7:$E$7,V$7))</f>
        <v>0</v>
      </c>
      <c r="W20" s="14">
        <f>IF($F20="s-curve",$D20+($E20-$D20)*$I$2/(1+EXP($I$3*(COUNT($I$7:W$7)+$I$4))),TREND($D20:$E20,$D$7:$E$7,W$7))</f>
        <v>0</v>
      </c>
      <c r="X20" s="14">
        <f>IF($F20="s-curve",$D20+($E20-$D20)*$I$2/(1+EXP($I$3*(COUNT($I$7:X$7)+$I$4))),TREND($D20:$E20,$D$7:$E$7,X$7))</f>
        <v>0</v>
      </c>
      <c r="Y20" s="14">
        <f>IF($F20="s-curve",$D20+($E20-$D20)*$I$2/(1+EXP($I$3*(COUNT($I$7:Y$7)+$I$4))),TREND($D20:$E20,$D$7:$E$7,Y$7))</f>
        <v>0</v>
      </c>
      <c r="Z20" s="14">
        <f>IF($F20="s-curve",$D20+($E20-$D20)*$I$2/(1+EXP($I$3*(COUNT($I$7:Z$7)+$I$4))),TREND($D20:$E20,$D$7:$E$7,Z$7))</f>
        <v>0</v>
      </c>
      <c r="AA20" s="14">
        <f>IF($F20="s-curve",$D20+($E20-$D20)*$I$2/(1+EXP($I$3*(COUNT($I$7:AA$7)+$I$4))),TREND($D20:$E20,$D$7:$E$7,AA$7))</f>
        <v>0</v>
      </c>
      <c r="AB20" s="14">
        <f>IF($F20="s-curve",$D20+($E20-$D20)*$I$2/(1+EXP($I$3*(COUNT($I$7:AB$7)+$I$4))),TREND($D20:$E20,$D$7:$E$7,AB$7))</f>
        <v>0</v>
      </c>
      <c r="AC20" s="14">
        <f>IF($F20="s-curve",$D20+($E20-$D20)*$I$2/(1+EXP($I$3*(COUNT($I$7:AC$7)+$I$4))),TREND($D20:$E20,$D$7:$E$7,AC$7))</f>
        <v>0</v>
      </c>
      <c r="AD20" s="14">
        <f>IF($F20="s-curve",$D20+($E20-$D20)*$I$2/(1+EXP($I$3*(COUNT($I$7:AD$7)+$I$4))),TREND($D20:$E20,$D$7:$E$7,AD$7))</f>
        <v>0</v>
      </c>
      <c r="AE20" s="14">
        <f>IF($F20="s-curve",$D20+($E20-$D20)*$I$2/(1+EXP($I$3*(COUNT($I$7:AE$7)+$I$4))),TREND($D20:$E20,$D$7:$E$7,AE$7))</f>
        <v>0</v>
      </c>
      <c r="AF20" s="14">
        <f>IF($F20="s-curve",$D20+($E20-$D20)*$I$2/(1+EXP($I$3*(COUNT($I$7:AF$7)+$I$4))),TREND($D20:$E20,$D$7:$E$7,AF$7))</f>
        <v>0</v>
      </c>
      <c r="AG20" s="14">
        <f>IF($F20="s-curve",$D20+($E20-$D20)*$I$2/(1+EXP($I$3*(COUNT($I$7:AG$7)+$I$4))),TREND($D20:$E20,$D$7:$E$7,AG$7))</f>
        <v>0</v>
      </c>
      <c r="AH20" s="14">
        <f>IF($F20="s-curve",$D20+($E20-$D20)*$I$2/(1+EXP($I$3*(COUNT($I$7:AH$7)+$I$4))),TREND($D20:$E20,$D$7:$E$7,AH$7))</f>
        <v>0</v>
      </c>
      <c r="AI20" s="14">
        <f>IF($F20="s-curve",$D20+($E20-$D20)*$I$2/(1+EXP($I$3*(COUNT($I$7:AI$7)+$I$4))),TREND($D20:$E20,$D$7:$E$7,AI$7))</f>
        <v>0</v>
      </c>
      <c r="AJ20" s="14">
        <f>IF($F20="s-curve",$D20+($E20-$D20)*$I$2/(1+EXP($I$3*(COUNT($I$7:AJ$7)+$I$4))),TREND($D20:$E20,$D$7:$E$7,AJ$7))</f>
        <v>0</v>
      </c>
      <c r="AK20" s="14">
        <f>IF($F20="s-curve",$D20+($E20-$D20)*$I$2/(1+EXP($I$3*(COUNT($I$7:AK$7)+$I$4))),TREND($D20:$E20,$D$7:$E$7,AK$7))</f>
        <v>0</v>
      </c>
      <c r="AL20" s="14">
        <f>IF($F20="s-curve",$D20+($E20-$D20)*$I$2/(1+EXP($I$3*(COUNT($I$7:AL$7)+$I$4))),TREND($D20:$E20,$D$7:$E$7,AL$7))</f>
        <v>0</v>
      </c>
      <c r="AM20" s="14">
        <f>IF($F20="s-curve",$D20+($E20-$D20)*$I$2/(1+EXP($I$3*(COUNT($I$7:AM$7)+$I$4))),TREND($D20:$E20,$D$7:$E$7,AM$7))</f>
        <v>0</v>
      </c>
      <c r="AN20" s="14">
        <f>IF($F20="s-curve",$D20+($E20-$D20)*$I$2/(1+EXP($I$3*(COUNT($I$7:AN$7)+$I$4))),TREND($D20:$E20,$D$7:$E$7,AN$7))</f>
        <v>0</v>
      </c>
      <c r="AO20" s="14">
        <f>IF($F20="s-curve",$D20+($E20-$D20)*$I$2/(1+EXP($I$3*(COUNT($I$7:AO$7)+$I$4))),TREND($D20:$E20,$D$7:$E$7,AO$7))</f>
        <v>0</v>
      </c>
      <c r="AP20" s="14">
        <f>IF($F20="s-curve",$D20+($E20-$D20)*$I$2/(1+EXP($I$3*(COUNT($I$7:AP$7)+$I$4))),TREND($D20:$E20,$D$7:$E$7,AP$7))</f>
        <v>0</v>
      </c>
    </row>
    <row r="21" spans="1:42" ht="14.65" thickBot="1" x14ac:dyDescent="0.5">
      <c r="A21" s="44"/>
      <c r="B21" s="44"/>
      <c r="C21" s="44" t="s">
        <v>504</v>
      </c>
      <c r="D21" s="49">
        <f>'SYVbT-freight'!H2/SUM('SYVbT-freight'!2:2)</f>
        <v>0</v>
      </c>
      <c r="E21" s="49">
        <f>E14</f>
        <v>0</v>
      </c>
      <c r="F21" s="8" t="str">
        <f t="shared" si="4"/>
        <v>n/a</v>
      </c>
      <c r="H21" s="42"/>
      <c r="I21" s="41">
        <f t="shared" si="3"/>
        <v>0</v>
      </c>
      <c r="J21" s="14">
        <f>IF($F21="s-curve",$D21+($E21-$D21)*$I$2/(1+EXP($I$3*(COUNT($I$7:J$7)+$I$4))),TREND($D21:$E21,$D$7:$E$7,J$7))</f>
        <v>0</v>
      </c>
      <c r="K21" s="14">
        <f>IF($F21="s-curve",$D21+($E21-$D21)*$I$2/(1+EXP($I$3*(COUNT($I$7:K$7)+$I$4))),TREND($D21:$E21,$D$7:$E$7,K$7))</f>
        <v>0</v>
      </c>
      <c r="L21" s="14">
        <f>IF($F21="s-curve",$D21+($E21-$D21)*$I$2/(1+EXP($I$3*(COUNT($I$7:L$7)+$I$4))),TREND($D21:$E21,$D$7:$E$7,L$7))</f>
        <v>0</v>
      </c>
      <c r="M21" s="14">
        <f>IF($F21="s-curve",$D21+($E21-$D21)*$I$2/(1+EXP($I$3*(COUNT($I$7:M$7)+$I$4))),TREND($D21:$E21,$D$7:$E$7,M$7))</f>
        <v>0</v>
      </c>
      <c r="N21" s="14">
        <f>IF($F21="s-curve",$D21+($E21-$D21)*$I$2/(1+EXP($I$3*(COUNT($I$7:N$7)+$I$4))),TREND($D21:$E21,$D$7:$E$7,N$7))</f>
        <v>0</v>
      </c>
      <c r="O21" s="14">
        <f>IF($F21="s-curve",$D21+($E21-$D21)*$I$2/(1+EXP($I$3*(COUNT($I$7:O$7)+$I$4))),TREND($D21:$E21,$D$7:$E$7,O$7))</f>
        <v>0</v>
      </c>
      <c r="P21" s="14">
        <f>IF($F21="s-curve",$D21+($E21-$D21)*$I$2/(1+EXP($I$3*(COUNT($I$7:P$7)+$I$4))),TREND($D21:$E21,$D$7:$E$7,P$7))</f>
        <v>0</v>
      </c>
      <c r="Q21" s="14">
        <f>IF($F21="s-curve",$D21+($E21-$D21)*$I$2/(1+EXP($I$3*(COUNT($I$7:Q$7)+$I$4))),TREND($D21:$E21,$D$7:$E$7,Q$7))</f>
        <v>0</v>
      </c>
      <c r="R21" s="14">
        <f>IF($F21="s-curve",$D21+($E21-$D21)*$I$2/(1+EXP($I$3*(COUNT($I$7:R$7)+$I$4))),TREND($D21:$E21,$D$7:$E$7,R$7))</f>
        <v>0</v>
      </c>
      <c r="S21" s="14">
        <f>IF($F21="s-curve",$D21+($E21-$D21)*$I$2/(1+EXP($I$3*(COUNT($I$7:S$7)+$I$4))),TREND($D21:$E21,$D$7:$E$7,S$7))</f>
        <v>0</v>
      </c>
      <c r="T21" s="14">
        <f>IF($F21="s-curve",$D21+($E21-$D21)*$I$2/(1+EXP($I$3*(COUNT($I$7:T$7)+$I$4))),TREND($D21:$E21,$D$7:$E$7,T$7))</f>
        <v>0</v>
      </c>
      <c r="U21" s="14">
        <f>IF($F21="s-curve",$D21+($E21-$D21)*$I$2/(1+EXP($I$3*(COUNT($I$7:U$7)+$I$4))),TREND($D21:$E21,$D$7:$E$7,U$7))</f>
        <v>0</v>
      </c>
      <c r="V21" s="14">
        <f>IF($F21="s-curve",$D21+($E21-$D21)*$I$2/(1+EXP($I$3*(COUNT($I$7:V$7)+$I$4))),TREND($D21:$E21,$D$7:$E$7,V$7))</f>
        <v>0</v>
      </c>
      <c r="W21" s="14">
        <f>IF($F21="s-curve",$D21+($E21-$D21)*$I$2/(1+EXP($I$3*(COUNT($I$7:W$7)+$I$4))),TREND($D21:$E21,$D$7:$E$7,W$7))</f>
        <v>0</v>
      </c>
      <c r="X21" s="14">
        <f>IF($F21="s-curve",$D21+($E21-$D21)*$I$2/(1+EXP($I$3*(COUNT($I$7:X$7)+$I$4))),TREND($D21:$E21,$D$7:$E$7,X$7))</f>
        <v>0</v>
      </c>
      <c r="Y21" s="14">
        <f>IF($F21="s-curve",$D21+($E21-$D21)*$I$2/(1+EXP($I$3*(COUNT($I$7:Y$7)+$I$4))),TREND($D21:$E21,$D$7:$E$7,Y$7))</f>
        <v>0</v>
      </c>
      <c r="Z21" s="14">
        <f>IF($F21="s-curve",$D21+($E21-$D21)*$I$2/(1+EXP($I$3*(COUNT($I$7:Z$7)+$I$4))),TREND($D21:$E21,$D$7:$E$7,Z$7))</f>
        <v>0</v>
      </c>
      <c r="AA21" s="14">
        <f>IF($F21="s-curve",$D21+($E21-$D21)*$I$2/(1+EXP($I$3*(COUNT($I$7:AA$7)+$I$4))),TREND($D21:$E21,$D$7:$E$7,AA$7))</f>
        <v>0</v>
      </c>
      <c r="AB21" s="14">
        <f>IF($F21="s-curve",$D21+($E21-$D21)*$I$2/(1+EXP($I$3*(COUNT($I$7:AB$7)+$I$4))),TREND($D21:$E21,$D$7:$E$7,AB$7))</f>
        <v>0</v>
      </c>
      <c r="AC21" s="14">
        <f>IF($F21="s-curve",$D21+($E21-$D21)*$I$2/(1+EXP($I$3*(COUNT($I$7:AC$7)+$I$4))),TREND($D21:$E21,$D$7:$E$7,AC$7))</f>
        <v>0</v>
      </c>
      <c r="AD21" s="14">
        <f>IF($F21="s-curve",$D21+($E21-$D21)*$I$2/(1+EXP($I$3*(COUNT($I$7:AD$7)+$I$4))),TREND($D21:$E21,$D$7:$E$7,AD$7))</f>
        <v>0</v>
      </c>
      <c r="AE21" s="14">
        <f>IF($F21="s-curve",$D21+($E21-$D21)*$I$2/(1+EXP($I$3*(COUNT($I$7:AE$7)+$I$4))),TREND($D21:$E21,$D$7:$E$7,AE$7))</f>
        <v>0</v>
      </c>
      <c r="AF21" s="14">
        <f>IF($F21="s-curve",$D21+($E21-$D21)*$I$2/(1+EXP($I$3*(COUNT($I$7:AF$7)+$I$4))),TREND($D21:$E21,$D$7:$E$7,AF$7))</f>
        <v>0</v>
      </c>
      <c r="AG21" s="14">
        <f>IF($F21="s-curve",$D21+($E21-$D21)*$I$2/(1+EXP($I$3*(COUNT($I$7:AG$7)+$I$4))),TREND($D21:$E21,$D$7:$E$7,AG$7))</f>
        <v>0</v>
      </c>
      <c r="AH21" s="14">
        <f>IF($F21="s-curve",$D21+($E21-$D21)*$I$2/(1+EXP($I$3*(COUNT($I$7:AH$7)+$I$4))),TREND($D21:$E21,$D$7:$E$7,AH$7))</f>
        <v>0</v>
      </c>
      <c r="AI21" s="14">
        <f>IF($F21="s-curve",$D21+($E21-$D21)*$I$2/(1+EXP($I$3*(COUNT($I$7:AI$7)+$I$4))),TREND($D21:$E21,$D$7:$E$7,AI$7))</f>
        <v>0</v>
      </c>
      <c r="AJ21" s="14">
        <f>IF($F21="s-curve",$D21+($E21-$D21)*$I$2/(1+EXP($I$3*(COUNT($I$7:AJ$7)+$I$4))),TREND($D21:$E21,$D$7:$E$7,AJ$7))</f>
        <v>0</v>
      </c>
      <c r="AK21" s="14">
        <f>IF($F21="s-curve",$D21+($E21-$D21)*$I$2/(1+EXP($I$3*(COUNT($I$7:AK$7)+$I$4))),TREND($D21:$E21,$D$7:$E$7,AK$7))</f>
        <v>0</v>
      </c>
      <c r="AL21" s="14">
        <f>IF($F21="s-curve",$D21+($E21-$D21)*$I$2/(1+EXP($I$3*(COUNT($I$7:AL$7)+$I$4))),TREND($D21:$E21,$D$7:$E$7,AL$7))</f>
        <v>0</v>
      </c>
      <c r="AM21" s="14">
        <f>IF($F21="s-curve",$D21+($E21-$D21)*$I$2/(1+EXP($I$3*(COUNT($I$7:AM$7)+$I$4))),TREND($D21:$E21,$D$7:$E$7,AM$7))</f>
        <v>0</v>
      </c>
      <c r="AN21" s="14">
        <f>IF($F21="s-curve",$D21+($E21-$D21)*$I$2/(1+EXP($I$3*(COUNT($I$7:AN$7)+$I$4))),TREND($D21:$E21,$D$7:$E$7,AN$7))</f>
        <v>0</v>
      </c>
      <c r="AO21" s="14">
        <f>IF($F21="s-curve",$D21+($E21-$D21)*$I$2/(1+EXP($I$3*(COUNT($I$7:AO$7)+$I$4))),TREND($D21:$E21,$D$7:$E$7,AO$7))</f>
        <v>0</v>
      </c>
      <c r="AP21" s="14">
        <f>IF($F21="s-curve",$D21+($E21-$D21)*$I$2/(1+EXP($I$3*(COUNT($I$7:AP$7)+$I$4))),TREND($D21:$E21,$D$7:$E$7,AP$7))</f>
        <v>0</v>
      </c>
    </row>
    <row r="22" spans="1:42" x14ac:dyDescent="0.45">
      <c r="A22" s="14" t="s">
        <v>10</v>
      </c>
      <c r="B22" s="14" t="s">
        <v>16</v>
      </c>
      <c r="C22" s="14" t="s">
        <v>1</v>
      </c>
      <c r="D22" s="41">
        <f>'SYVbT-passenger'!B3/SUM('SYVbT-passenger'!3:3)</f>
        <v>0</v>
      </c>
      <c r="E22" s="33">
        <f>E8</f>
        <v>0.25</v>
      </c>
      <c r="F22" s="7" t="str">
        <f t="shared" si="1"/>
        <v>s-curve</v>
      </c>
      <c r="H22" s="42"/>
      <c r="I22" s="41">
        <f t="shared" ref="I22:I77" si="5">D22</f>
        <v>0</v>
      </c>
      <c r="J22" s="14">
        <f>IF($F22="s-curve",$D22+($E22-$D22)*$I$2/(1+EXP($I$3*(COUNT($I$7:J$7)+$I$4))),TREND($D22:$E22,$D$7:$E$7,J$7))</f>
        <v>2.7467356576482949E-3</v>
      </c>
      <c r="K22" s="14">
        <f>IF($F22="s-curve",$D22+($E22-$D22)*$I$2/(1+EXP($I$3*(COUNT($I$7:K$7)+$I$4))),TREND($D22:$E22,$D$7:$E$7,K$7))</f>
        <v>3.6935079233182638E-3</v>
      </c>
      <c r="L22" s="14">
        <f>IF($F22="s-curve",$D22+($E22-$D22)*$I$2/(1+EXP($I$3*(COUNT($I$7:L$7)+$I$4))),TREND($D22:$E22,$D$7:$E$7,L$7))</f>
        <v>4.9600764335193774E-3</v>
      </c>
      <c r="M22" s="14">
        <f>IF($F22="s-curve",$D22+($E22-$D22)*$I$2/(1+EXP($I$3*(COUNT($I$7:M$7)+$I$4))),TREND($D22:$E22,$D$7:$E$7,M$7))</f>
        <v>6.6492483942164659E-3</v>
      </c>
      <c r="N22" s="14">
        <f>IF($F22="s-curve",$D22+($E22-$D22)*$I$2/(1+EXP($I$3*(COUNT($I$7:N$7)+$I$4))),TREND($D22:$E22,$D$7:$E$7,N$7))</f>
        <v>8.8927973181590451E-3</v>
      </c>
      <c r="O22" s="14">
        <f>IF($F22="s-curve",$D22+($E22-$D22)*$I$2/(1+EXP($I$3*(COUNT($I$7:O$7)+$I$4))),TREND($D22:$E22,$D$7:$E$7,O$7))</f>
        <v>1.1856468294391695E-2</v>
      </c>
      <c r="P22" s="14">
        <f>IF($F22="s-curve",$D22+($E22-$D22)*$I$2/(1+EXP($I$3*(COUNT($I$7:P$7)+$I$4))),TREND($D22:$E22,$D$7:$E$7,P$7))</f>
        <v>1.5743339014249128E-2</v>
      </c>
      <c r="Q22" s="14">
        <f>IF($F22="s-curve",$D22+($E22-$D22)*$I$2/(1+EXP($I$3*(COUNT($I$7:Q$7)+$I$4))),TREND($D22:$E22,$D$7:$E$7,Q$7))</f>
        <v>2.0793174123480595E-2</v>
      </c>
      <c r="R22" s="14">
        <f>IF($F22="s-curve",$D22+($E22-$D22)*$I$2/(1+EXP($I$3*(COUNT($I$7:R$7)+$I$4))),TREND($D22:$E22,$D$7:$E$7,R$7))</f>
        <v>2.7274205298903231E-2</v>
      </c>
      <c r="S22" s="14">
        <f>IF($F22="s-curve",$D22+($E22-$D22)*$I$2/(1+EXP($I$3*(COUNT($I$7:S$7)+$I$4))),TREND($D22:$E22,$D$7:$E$7,S$7))</f>
        <v>3.5462766225121956E-2</v>
      </c>
      <c r="T22" s="14">
        <f>IF($F22="s-curve",$D22+($E22-$D22)*$I$2/(1+EXP($I$3*(COUNT($I$7:T$7)+$I$4))),TREND($D22:$E22,$D$7:$E$7,T$7))</f>
        <v>4.5606380951589087E-2</v>
      </c>
      <c r="U22" s="14">
        <f>IF($F22="s-curve",$D22+($E22-$D22)*$I$2/(1+EXP($I$3*(COUNT($I$7:U$7)+$I$4))),TREND($D22:$E22,$D$7:$E$7,U$7))</f>
        <v>5.7868804125245595E-2</v>
      </c>
      <c r="V22" s="14">
        <f>IF($F22="s-curve",$D22+($E22-$D22)*$I$2/(1+EXP($I$3*(COUNT($I$7:V$7)+$I$4))),TREND($D22:$E22,$D$7:$E$7,V$7))</f>
        <v>7.2262624343749013E-2</v>
      </c>
      <c r="W22" s="14">
        <f>IF($F22="s-curve",$D22+($E22-$D22)*$I$2/(1+EXP($I$3*(COUNT($I$7:W$7)+$I$4))),TREND($D22:$E22,$D$7:$E$7,W$7))</f>
        <v>8.8585923443551137E-2</v>
      </c>
      <c r="X22" s="14">
        <f>IF($F22="s-curve",$D22+($E22-$D22)*$I$2/(1+EXP($I$3*(COUNT($I$7:X$7)+$I$4))),TREND($D22:$E22,$D$7:$E$7,X$7))</f>
        <v>0.10638937079708526</v>
      </c>
      <c r="Y22" s="14">
        <f>IF($F22="s-curve",$D22+($E22-$D22)*$I$2/(1+EXP($I$3*(COUNT($I$7:Y$7)+$I$4))),TREND($D22:$E22,$D$7:$E$7,Y$7))</f>
        <v>0.125</v>
      </c>
      <c r="Z22" s="14">
        <f>IF($F22="s-curve",$D22+($E22-$D22)*$I$2/(1+EXP($I$3*(COUNT($I$7:Z$7)+$I$4))),TREND($D22:$E22,$D$7:$E$7,Z$7))</f>
        <v>0.14361062920291476</v>
      </c>
      <c r="AA22" s="14">
        <f>IF($F22="s-curve",$D22+($E22-$D22)*$I$2/(1+EXP($I$3*(COUNT($I$7:AA$7)+$I$4))),TREND($D22:$E22,$D$7:$E$7,AA$7))</f>
        <v>0.16141407655644885</v>
      </c>
      <c r="AB22" s="14">
        <f>IF($F22="s-curve",$D22+($E22-$D22)*$I$2/(1+EXP($I$3*(COUNT($I$7:AB$7)+$I$4))),TREND($D22:$E22,$D$7:$E$7,AB$7))</f>
        <v>0.17773737565625097</v>
      </c>
      <c r="AC22" s="14">
        <f>IF($F22="s-curve",$D22+($E22-$D22)*$I$2/(1+EXP($I$3*(COUNT($I$7:AC$7)+$I$4))),TREND($D22:$E22,$D$7:$E$7,AC$7))</f>
        <v>0.19213119587475438</v>
      </c>
      <c r="AD22" s="14">
        <f>IF($F22="s-curve",$D22+($E22-$D22)*$I$2/(1+EXP($I$3*(COUNT($I$7:AD$7)+$I$4))),TREND($D22:$E22,$D$7:$E$7,AD$7))</f>
        <v>0.20439361904841091</v>
      </c>
      <c r="AE22" s="14">
        <f>IF($F22="s-curve",$D22+($E22-$D22)*$I$2/(1+EXP($I$3*(COUNT($I$7:AE$7)+$I$4))),TREND($D22:$E22,$D$7:$E$7,AE$7))</f>
        <v>0.21453723377487807</v>
      </c>
      <c r="AF22" s="14">
        <f>IF($F22="s-curve",$D22+($E22-$D22)*$I$2/(1+EXP($I$3*(COUNT($I$7:AF$7)+$I$4))),TREND($D22:$E22,$D$7:$E$7,AF$7))</f>
        <v>0.22272579470109677</v>
      </c>
      <c r="AG22" s="14">
        <f>IF($F22="s-curve",$D22+($E22-$D22)*$I$2/(1+EXP($I$3*(COUNT($I$7:AG$7)+$I$4))),TREND($D22:$E22,$D$7:$E$7,AG$7))</f>
        <v>0.22920682587651942</v>
      </c>
      <c r="AH22" s="14">
        <f>IF($F22="s-curve",$D22+($E22-$D22)*$I$2/(1+EXP($I$3*(COUNT($I$7:AH$7)+$I$4))),TREND($D22:$E22,$D$7:$E$7,AH$7))</f>
        <v>0.23425666098575088</v>
      </c>
      <c r="AI22" s="14">
        <f>IF($F22="s-curve",$D22+($E22-$D22)*$I$2/(1+EXP($I$3*(COUNT($I$7:AI$7)+$I$4))),TREND($D22:$E22,$D$7:$E$7,AI$7))</f>
        <v>0.23814353170560834</v>
      </c>
      <c r="AJ22" s="14">
        <f>IF($F22="s-curve",$D22+($E22-$D22)*$I$2/(1+EXP($I$3*(COUNT($I$7:AJ$7)+$I$4))),TREND($D22:$E22,$D$7:$E$7,AJ$7))</f>
        <v>0.24110720268184097</v>
      </c>
      <c r="AK22" s="14">
        <f>IF($F22="s-curve",$D22+($E22-$D22)*$I$2/(1+EXP($I$3*(COUNT($I$7:AK$7)+$I$4))),TREND($D22:$E22,$D$7:$E$7,AK$7))</f>
        <v>0.24335075160578351</v>
      </c>
      <c r="AL22" s="14">
        <f>IF($F22="s-curve",$D22+($E22-$D22)*$I$2/(1+EXP($I$3*(COUNT($I$7:AL$7)+$I$4))),TREND($D22:$E22,$D$7:$E$7,AL$7))</f>
        <v>0.24503992356648063</v>
      </c>
      <c r="AM22" s="14">
        <f>IF($F22="s-curve",$D22+($E22-$D22)*$I$2/(1+EXP($I$3*(COUNT($I$7:AM$7)+$I$4))),TREND($D22:$E22,$D$7:$E$7,AM$7))</f>
        <v>0.24630649207668173</v>
      </c>
      <c r="AN22" s="14">
        <f>IF($F22="s-curve",$D22+($E22-$D22)*$I$2/(1+EXP($I$3*(COUNT($I$7:AN$7)+$I$4))),TREND($D22:$E22,$D$7:$E$7,AN$7))</f>
        <v>0.2472532643423517</v>
      </c>
      <c r="AO22" s="14">
        <f>IF($F22="s-curve",$D22+($E22-$D22)*$I$2/(1+EXP($I$3*(COUNT($I$7:AO$7)+$I$4))),TREND($D22:$E22,$D$7:$E$7,AO$7))</f>
        <v>0.24795935721171003</v>
      </c>
      <c r="AP22" s="14">
        <f>IF($F22="s-curve",$D22+($E22-$D22)*$I$2/(1+EXP($I$3*(COUNT($I$7:AP$7)+$I$4))),TREND($D22:$E22,$D$7:$E$7,AP$7))</f>
        <v>0.24848504962710394</v>
      </c>
    </row>
    <row r="23" spans="1:42" x14ac:dyDescent="0.45">
      <c r="C23" s="14" t="s">
        <v>2</v>
      </c>
      <c r="D23" s="41">
        <f>'SYVbT-passenger'!D3/SUM('SYVbT-passenger'!3:3)</f>
        <v>0</v>
      </c>
      <c r="E23" s="41">
        <f>E30</f>
        <v>0</v>
      </c>
      <c r="F23" s="7" t="str">
        <f t="shared" si="1"/>
        <v>n/a</v>
      </c>
      <c r="H23" s="42"/>
      <c r="I23" s="41">
        <f t="shared" si="5"/>
        <v>0</v>
      </c>
      <c r="J23" s="14">
        <f>IF($F23="s-curve",$D23+($E23-$D23)*$I$2/(1+EXP($I$3*(COUNT($I$7:J$7)+$I$4))),TREND($D23:$E23,$D$7:$E$7,J$7))</f>
        <v>0</v>
      </c>
      <c r="K23" s="14">
        <f>IF($F23="s-curve",$D23+($E23-$D23)*$I$2/(1+EXP($I$3*(COUNT($I$7:K$7)+$I$4))),TREND($D23:$E23,$D$7:$E$7,K$7))</f>
        <v>0</v>
      </c>
      <c r="L23" s="14">
        <f>IF($F23="s-curve",$D23+($E23-$D23)*$I$2/(1+EXP($I$3*(COUNT($I$7:L$7)+$I$4))),TREND($D23:$E23,$D$7:$E$7,L$7))</f>
        <v>0</v>
      </c>
      <c r="M23" s="14">
        <f>IF($F23="s-curve",$D23+($E23-$D23)*$I$2/(1+EXP($I$3*(COUNT($I$7:M$7)+$I$4))),TREND($D23:$E23,$D$7:$E$7,M$7))</f>
        <v>0</v>
      </c>
      <c r="N23" s="14">
        <f>IF($F23="s-curve",$D23+($E23-$D23)*$I$2/(1+EXP($I$3*(COUNT($I$7:N$7)+$I$4))),TREND($D23:$E23,$D$7:$E$7,N$7))</f>
        <v>0</v>
      </c>
      <c r="O23" s="14">
        <f>IF($F23="s-curve",$D23+($E23-$D23)*$I$2/(1+EXP($I$3*(COUNT($I$7:O$7)+$I$4))),TREND($D23:$E23,$D$7:$E$7,O$7))</f>
        <v>0</v>
      </c>
      <c r="P23" s="14">
        <f>IF($F23="s-curve",$D23+($E23-$D23)*$I$2/(1+EXP($I$3*(COUNT($I$7:P$7)+$I$4))),TREND($D23:$E23,$D$7:$E$7,P$7))</f>
        <v>0</v>
      </c>
      <c r="Q23" s="14">
        <f>IF($F23="s-curve",$D23+($E23-$D23)*$I$2/(1+EXP($I$3*(COUNT($I$7:Q$7)+$I$4))),TREND($D23:$E23,$D$7:$E$7,Q$7))</f>
        <v>0</v>
      </c>
      <c r="R23" s="14">
        <f>IF($F23="s-curve",$D23+($E23-$D23)*$I$2/(1+EXP($I$3*(COUNT($I$7:R$7)+$I$4))),TREND($D23:$E23,$D$7:$E$7,R$7))</f>
        <v>0</v>
      </c>
      <c r="S23" s="14">
        <f>IF($F23="s-curve",$D23+($E23-$D23)*$I$2/(1+EXP($I$3*(COUNT($I$7:S$7)+$I$4))),TREND($D23:$E23,$D$7:$E$7,S$7))</f>
        <v>0</v>
      </c>
      <c r="T23" s="14">
        <f>IF($F23="s-curve",$D23+($E23-$D23)*$I$2/(1+EXP($I$3*(COUNT($I$7:T$7)+$I$4))),TREND($D23:$E23,$D$7:$E$7,T$7))</f>
        <v>0</v>
      </c>
      <c r="U23" s="14">
        <f>IF($F23="s-curve",$D23+($E23-$D23)*$I$2/(1+EXP($I$3*(COUNT($I$7:U$7)+$I$4))),TREND($D23:$E23,$D$7:$E$7,U$7))</f>
        <v>0</v>
      </c>
      <c r="V23" s="14">
        <f>IF($F23="s-curve",$D23+($E23-$D23)*$I$2/(1+EXP($I$3*(COUNT($I$7:V$7)+$I$4))),TREND($D23:$E23,$D$7:$E$7,V$7))</f>
        <v>0</v>
      </c>
      <c r="W23" s="14">
        <f>IF($F23="s-curve",$D23+($E23-$D23)*$I$2/(1+EXP($I$3*(COUNT($I$7:W$7)+$I$4))),TREND($D23:$E23,$D$7:$E$7,W$7))</f>
        <v>0</v>
      </c>
      <c r="X23" s="14">
        <f>IF($F23="s-curve",$D23+($E23-$D23)*$I$2/(1+EXP($I$3*(COUNT($I$7:X$7)+$I$4))),TREND($D23:$E23,$D$7:$E$7,X$7))</f>
        <v>0</v>
      </c>
      <c r="Y23" s="14">
        <f>IF($F23="s-curve",$D23+($E23-$D23)*$I$2/(1+EXP($I$3*(COUNT($I$7:Y$7)+$I$4))),TREND($D23:$E23,$D$7:$E$7,Y$7))</f>
        <v>0</v>
      </c>
      <c r="Z23" s="14">
        <f>IF($F23="s-curve",$D23+($E23-$D23)*$I$2/(1+EXP($I$3*(COUNT($I$7:Z$7)+$I$4))),TREND($D23:$E23,$D$7:$E$7,Z$7))</f>
        <v>0</v>
      </c>
      <c r="AA23" s="14">
        <f>IF($F23="s-curve",$D23+($E23-$D23)*$I$2/(1+EXP($I$3*(COUNT($I$7:AA$7)+$I$4))),TREND($D23:$E23,$D$7:$E$7,AA$7))</f>
        <v>0</v>
      </c>
      <c r="AB23" s="14">
        <f>IF($F23="s-curve",$D23+($E23-$D23)*$I$2/(1+EXP($I$3*(COUNT($I$7:AB$7)+$I$4))),TREND($D23:$E23,$D$7:$E$7,AB$7))</f>
        <v>0</v>
      </c>
      <c r="AC23" s="14">
        <f>IF($F23="s-curve",$D23+($E23-$D23)*$I$2/(1+EXP($I$3*(COUNT($I$7:AC$7)+$I$4))),TREND($D23:$E23,$D$7:$E$7,AC$7))</f>
        <v>0</v>
      </c>
      <c r="AD23" s="14">
        <f>IF($F23="s-curve",$D23+($E23-$D23)*$I$2/(1+EXP($I$3*(COUNT($I$7:AD$7)+$I$4))),TREND($D23:$E23,$D$7:$E$7,AD$7))</f>
        <v>0</v>
      </c>
      <c r="AE23" s="14">
        <f>IF($F23="s-curve",$D23+($E23-$D23)*$I$2/(1+EXP($I$3*(COUNT($I$7:AE$7)+$I$4))),TREND($D23:$E23,$D$7:$E$7,AE$7))</f>
        <v>0</v>
      </c>
      <c r="AF23" s="14">
        <f>IF($F23="s-curve",$D23+($E23-$D23)*$I$2/(1+EXP($I$3*(COUNT($I$7:AF$7)+$I$4))),TREND($D23:$E23,$D$7:$E$7,AF$7))</f>
        <v>0</v>
      </c>
      <c r="AG23" s="14">
        <f>IF($F23="s-curve",$D23+($E23-$D23)*$I$2/(1+EXP($I$3*(COUNT($I$7:AG$7)+$I$4))),TREND($D23:$E23,$D$7:$E$7,AG$7))</f>
        <v>0</v>
      </c>
      <c r="AH23" s="14">
        <f>IF($F23="s-curve",$D23+($E23-$D23)*$I$2/(1+EXP($I$3*(COUNT($I$7:AH$7)+$I$4))),TREND($D23:$E23,$D$7:$E$7,AH$7))</f>
        <v>0</v>
      </c>
      <c r="AI23" s="14">
        <f>IF($F23="s-curve",$D23+($E23-$D23)*$I$2/(1+EXP($I$3*(COUNT($I$7:AI$7)+$I$4))),TREND($D23:$E23,$D$7:$E$7,AI$7))</f>
        <v>0</v>
      </c>
      <c r="AJ23" s="14">
        <f>IF($F23="s-curve",$D23+($E23-$D23)*$I$2/(1+EXP($I$3*(COUNT($I$7:AJ$7)+$I$4))),TREND($D23:$E23,$D$7:$E$7,AJ$7))</f>
        <v>0</v>
      </c>
      <c r="AK23" s="14">
        <f>IF($F23="s-curve",$D23+($E23-$D23)*$I$2/(1+EXP($I$3*(COUNT($I$7:AK$7)+$I$4))),TREND($D23:$E23,$D$7:$E$7,AK$7))</f>
        <v>0</v>
      </c>
      <c r="AL23" s="14">
        <f>IF($F23="s-curve",$D23+($E23-$D23)*$I$2/(1+EXP($I$3*(COUNT($I$7:AL$7)+$I$4))),TREND($D23:$E23,$D$7:$E$7,AL$7))</f>
        <v>0</v>
      </c>
      <c r="AM23" s="14">
        <f>IF($F23="s-curve",$D23+($E23-$D23)*$I$2/(1+EXP($I$3*(COUNT($I$7:AM$7)+$I$4))),TREND($D23:$E23,$D$7:$E$7,AM$7))</f>
        <v>0</v>
      </c>
      <c r="AN23" s="14">
        <f>IF($F23="s-curve",$D23+($E23-$D23)*$I$2/(1+EXP($I$3*(COUNT($I$7:AN$7)+$I$4))),TREND($D23:$E23,$D$7:$E$7,AN$7))</f>
        <v>0</v>
      </c>
      <c r="AO23" s="14">
        <f>IF($F23="s-curve",$D23+($E23-$D23)*$I$2/(1+EXP($I$3*(COUNT($I$7:AO$7)+$I$4))),TREND($D23:$E23,$D$7:$E$7,AO$7))</f>
        <v>0</v>
      </c>
      <c r="AP23" s="14">
        <f>IF($F23="s-curve",$D23+($E23-$D23)*$I$2/(1+EXP($I$3*(COUNT($I$7:AP$7)+$I$4))),TREND($D23:$E23,$D$7:$E$7,AP$7))</f>
        <v>0</v>
      </c>
    </row>
    <row r="24" spans="1:42" x14ac:dyDescent="0.45">
      <c r="C24" s="14" t="s">
        <v>3</v>
      </c>
      <c r="D24" s="41">
        <f>'SYVbT-passenger'!D3/SUM('SYVbT-passenger'!3:3)</f>
        <v>0</v>
      </c>
      <c r="E24" s="41">
        <v>0</v>
      </c>
      <c r="F24" s="7" t="str">
        <f t="shared" si="1"/>
        <v>n/a</v>
      </c>
      <c r="H24" s="42"/>
      <c r="I24" s="41">
        <f t="shared" si="5"/>
        <v>0</v>
      </c>
      <c r="J24" s="14">
        <f>IF($F24="s-curve",$D24+($E24-$D24)*$I$2/(1+EXP($I$3*(COUNT($I$7:J$7)+$I$4))),TREND($D24:$E24,$D$7:$E$7,J$7))</f>
        <v>0</v>
      </c>
      <c r="K24" s="14">
        <f>IF($F24="s-curve",$D24+($E24-$D24)*$I$2/(1+EXP($I$3*(COUNT($I$7:K$7)+$I$4))),TREND($D24:$E24,$D$7:$E$7,K$7))</f>
        <v>0</v>
      </c>
      <c r="L24" s="14">
        <f>IF($F24="s-curve",$D24+($E24-$D24)*$I$2/(1+EXP($I$3*(COUNT($I$7:L$7)+$I$4))),TREND($D24:$E24,$D$7:$E$7,L$7))</f>
        <v>0</v>
      </c>
      <c r="M24" s="14">
        <f>IF($F24="s-curve",$D24+($E24-$D24)*$I$2/(1+EXP($I$3*(COUNT($I$7:M$7)+$I$4))),TREND($D24:$E24,$D$7:$E$7,M$7))</f>
        <v>0</v>
      </c>
      <c r="N24" s="14">
        <f>IF($F24="s-curve",$D24+($E24-$D24)*$I$2/(1+EXP($I$3*(COUNT($I$7:N$7)+$I$4))),TREND($D24:$E24,$D$7:$E$7,N$7))</f>
        <v>0</v>
      </c>
      <c r="O24" s="14">
        <f>IF($F24="s-curve",$D24+($E24-$D24)*$I$2/(1+EXP($I$3*(COUNT($I$7:O$7)+$I$4))),TREND($D24:$E24,$D$7:$E$7,O$7))</f>
        <v>0</v>
      </c>
      <c r="P24" s="14">
        <f>IF($F24="s-curve",$D24+($E24-$D24)*$I$2/(1+EXP($I$3*(COUNT($I$7:P$7)+$I$4))),TREND($D24:$E24,$D$7:$E$7,P$7))</f>
        <v>0</v>
      </c>
      <c r="Q24" s="14">
        <f>IF($F24="s-curve",$D24+($E24-$D24)*$I$2/(1+EXP($I$3*(COUNT($I$7:Q$7)+$I$4))),TREND($D24:$E24,$D$7:$E$7,Q$7))</f>
        <v>0</v>
      </c>
      <c r="R24" s="14">
        <f>IF($F24="s-curve",$D24+($E24-$D24)*$I$2/(1+EXP($I$3*(COUNT($I$7:R$7)+$I$4))),TREND($D24:$E24,$D$7:$E$7,R$7))</f>
        <v>0</v>
      </c>
      <c r="S24" s="14">
        <f>IF($F24="s-curve",$D24+($E24-$D24)*$I$2/(1+EXP($I$3*(COUNT($I$7:S$7)+$I$4))),TREND($D24:$E24,$D$7:$E$7,S$7))</f>
        <v>0</v>
      </c>
      <c r="T24" s="14">
        <f>IF($F24="s-curve",$D24+($E24-$D24)*$I$2/(1+EXP($I$3*(COUNT($I$7:T$7)+$I$4))),TREND($D24:$E24,$D$7:$E$7,T$7))</f>
        <v>0</v>
      </c>
      <c r="U24" s="14">
        <f>IF($F24="s-curve",$D24+($E24-$D24)*$I$2/(1+EXP($I$3*(COUNT($I$7:U$7)+$I$4))),TREND($D24:$E24,$D$7:$E$7,U$7))</f>
        <v>0</v>
      </c>
      <c r="V24" s="14">
        <f>IF($F24="s-curve",$D24+($E24-$D24)*$I$2/(1+EXP($I$3*(COUNT($I$7:V$7)+$I$4))),TREND($D24:$E24,$D$7:$E$7,V$7))</f>
        <v>0</v>
      </c>
      <c r="W24" s="14">
        <f>IF($F24="s-curve",$D24+($E24-$D24)*$I$2/(1+EXP($I$3*(COUNT($I$7:W$7)+$I$4))),TREND($D24:$E24,$D$7:$E$7,W$7))</f>
        <v>0</v>
      </c>
      <c r="X24" s="14">
        <f>IF($F24="s-curve",$D24+($E24-$D24)*$I$2/(1+EXP($I$3*(COUNT($I$7:X$7)+$I$4))),TREND($D24:$E24,$D$7:$E$7,X$7))</f>
        <v>0</v>
      </c>
      <c r="Y24" s="14">
        <f>IF($F24="s-curve",$D24+($E24-$D24)*$I$2/(1+EXP($I$3*(COUNT($I$7:Y$7)+$I$4))),TREND($D24:$E24,$D$7:$E$7,Y$7))</f>
        <v>0</v>
      </c>
      <c r="Z24" s="14">
        <f>IF($F24="s-curve",$D24+($E24-$D24)*$I$2/(1+EXP($I$3*(COUNT($I$7:Z$7)+$I$4))),TREND($D24:$E24,$D$7:$E$7,Z$7))</f>
        <v>0</v>
      </c>
      <c r="AA24" s="14">
        <f>IF($F24="s-curve",$D24+($E24-$D24)*$I$2/(1+EXP($I$3*(COUNT($I$7:AA$7)+$I$4))),TREND($D24:$E24,$D$7:$E$7,AA$7))</f>
        <v>0</v>
      </c>
      <c r="AB24" s="14">
        <f>IF($F24="s-curve",$D24+($E24-$D24)*$I$2/(1+EXP($I$3*(COUNT($I$7:AB$7)+$I$4))),TREND($D24:$E24,$D$7:$E$7,AB$7))</f>
        <v>0</v>
      </c>
      <c r="AC24" s="14">
        <f>IF($F24="s-curve",$D24+($E24-$D24)*$I$2/(1+EXP($I$3*(COUNT($I$7:AC$7)+$I$4))),TREND($D24:$E24,$D$7:$E$7,AC$7))</f>
        <v>0</v>
      </c>
      <c r="AD24" s="14">
        <f>IF($F24="s-curve",$D24+($E24-$D24)*$I$2/(1+EXP($I$3*(COUNT($I$7:AD$7)+$I$4))),TREND($D24:$E24,$D$7:$E$7,AD$7))</f>
        <v>0</v>
      </c>
      <c r="AE24" s="14">
        <f>IF($F24="s-curve",$D24+($E24-$D24)*$I$2/(1+EXP($I$3*(COUNT($I$7:AE$7)+$I$4))),TREND($D24:$E24,$D$7:$E$7,AE$7))</f>
        <v>0</v>
      </c>
      <c r="AF24" s="14">
        <f>IF($F24="s-curve",$D24+($E24-$D24)*$I$2/(1+EXP($I$3*(COUNT($I$7:AF$7)+$I$4))),TREND($D24:$E24,$D$7:$E$7,AF$7))</f>
        <v>0</v>
      </c>
      <c r="AG24" s="14">
        <f>IF($F24="s-curve",$D24+($E24-$D24)*$I$2/(1+EXP($I$3*(COUNT($I$7:AG$7)+$I$4))),TREND($D24:$E24,$D$7:$E$7,AG$7))</f>
        <v>0</v>
      </c>
      <c r="AH24" s="14">
        <f>IF($F24="s-curve",$D24+($E24-$D24)*$I$2/(1+EXP($I$3*(COUNT($I$7:AH$7)+$I$4))),TREND($D24:$E24,$D$7:$E$7,AH$7))</f>
        <v>0</v>
      </c>
      <c r="AI24" s="14">
        <f>IF($F24="s-curve",$D24+($E24-$D24)*$I$2/(1+EXP($I$3*(COUNT($I$7:AI$7)+$I$4))),TREND($D24:$E24,$D$7:$E$7,AI$7))</f>
        <v>0</v>
      </c>
      <c r="AJ24" s="14">
        <f>IF($F24="s-curve",$D24+($E24-$D24)*$I$2/(1+EXP($I$3*(COUNT($I$7:AJ$7)+$I$4))),TREND($D24:$E24,$D$7:$E$7,AJ$7))</f>
        <v>0</v>
      </c>
      <c r="AK24" s="14">
        <f>IF($F24="s-curve",$D24+($E24-$D24)*$I$2/(1+EXP($I$3*(COUNT($I$7:AK$7)+$I$4))),TREND($D24:$E24,$D$7:$E$7,AK$7))</f>
        <v>0</v>
      </c>
      <c r="AL24" s="14">
        <f>IF($F24="s-curve",$D24+($E24-$D24)*$I$2/(1+EXP($I$3*(COUNT($I$7:AL$7)+$I$4))),TREND($D24:$E24,$D$7:$E$7,AL$7))</f>
        <v>0</v>
      </c>
      <c r="AM24" s="14">
        <f>IF($F24="s-curve",$D24+($E24-$D24)*$I$2/(1+EXP($I$3*(COUNT($I$7:AM$7)+$I$4))),TREND($D24:$E24,$D$7:$E$7,AM$7))</f>
        <v>0</v>
      </c>
      <c r="AN24" s="14">
        <f>IF($F24="s-curve",$D24+($E24-$D24)*$I$2/(1+EXP($I$3*(COUNT($I$7:AN$7)+$I$4))),TREND($D24:$E24,$D$7:$E$7,AN$7))</f>
        <v>0</v>
      </c>
      <c r="AO24" s="14">
        <f>IF($F24="s-curve",$D24+($E24-$D24)*$I$2/(1+EXP($I$3*(COUNT($I$7:AO$7)+$I$4))),TREND($D24:$E24,$D$7:$E$7,AO$7))</f>
        <v>0</v>
      </c>
      <c r="AP24" s="14">
        <f>IF($F24="s-curve",$D24+($E24-$D24)*$I$2/(1+EXP($I$3*(COUNT($I$7:AP$7)+$I$4))),TREND($D24:$E24,$D$7:$E$7,AP$7))</f>
        <v>0</v>
      </c>
    </row>
    <row r="25" spans="1:42" x14ac:dyDescent="0.4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45">
      <c r="C26" s="14" t="s">
        <v>5</v>
      </c>
      <c r="D26" s="41">
        <f>'SYVbT-passenger'!F3/SUM('SYVbT-passenger'!3:3)</f>
        <v>0</v>
      </c>
      <c r="E26" s="41">
        <v>0</v>
      </c>
      <c r="F26" s="7" t="str">
        <f t="shared" si="1"/>
        <v>n/a</v>
      </c>
      <c r="H26" s="42"/>
      <c r="I26" s="41">
        <f t="shared" si="5"/>
        <v>0</v>
      </c>
      <c r="J26" s="14">
        <f>IF($F26="s-curve",$D26+($E26-$D26)*$I$2/(1+EXP($I$3*(COUNT($I$7:J$7)+$I$4))),TREND($D26:$E26,$D$7:$E$7,J$7))</f>
        <v>0</v>
      </c>
      <c r="K26" s="14">
        <f>IF($F26="s-curve",$D26+($E26-$D26)*$I$2/(1+EXP($I$3*(COUNT($I$7:K$7)+$I$4))),TREND($D26:$E26,$D$7:$E$7,K$7))</f>
        <v>0</v>
      </c>
      <c r="L26" s="14">
        <f>IF($F26="s-curve",$D26+($E26-$D26)*$I$2/(1+EXP($I$3*(COUNT($I$7:L$7)+$I$4))),TREND($D26:$E26,$D$7:$E$7,L$7))</f>
        <v>0</v>
      </c>
      <c r="M26" s="14">
        <f>IF($F26="s-curve",$D26+($E26-$D26)*$I$2/(1+EXP($I$3*(COUNT($I$7:M$7)+$I$4))),TREND($D26:$E26,$D$7:$E$7,M$7))</f>
        <v>0</v>
      </c>
      <c r="N26" s="14">
        <f>IF($F26="s-curve",$D26+($E26-$D26)*$I$2/(1+EXP($I$3*(COUNT($I$7:N$7)+$I$4))),TREND($D26:$E26,$D$7:$E$7,N$7))</f>
        <v>0</v>
      </c>
      <c r="O26" s="14">
        <f>IF($F26="s-curve",$D26+($E26-$D26)*$I$2/(1+EXP($I$3*(COUNT($I$7:O$7)+$I$4))),TREND($D26:$E26,$D$7:$E$7,O$7))</f>
        <v>0</v>
      </c>
      <c r="P26" s="14">
        <f>IF($F26="s-curve",$D26+($E26-$D26)*$I$2/(1+EXP($I$3*(COUNT($I$7:P$7)+$I$4))),TREND($D26:$E26,$D$7:$E$7,P$7))</f>
        <v>0</v>
      </c>
      <c r="Q26" s="14">
        <f>IF($F26="s-curve",$D26+($E26-$D26)*$I$2/(1+EXP($I$3*(COUNT($I$7:Q$7)+$I$4))),TREND($D26:$E26,$D$7:$E$7,Q$7))</f>
        <v>0</v>
      </c>
      <c r="R26" s="14">
        <f>IF($F26="s-curve",$D26+($E26-$D26)*$I$2/(1+EXP($I$3*(COUNT($I$7:R$7)+$I$4))),TREND($D26:$E26,$D$7:$E$7,R$7))</f>
        <v>0</v>
      </c>
      <c r="S26" s="14">
        <f>IF($F26="s-curve",$D26+($E26-$D26)*$I$2/(1+EXP($I$3*(COUNT($I$7:S$7)+$I$4))),TREND($D26:$E26,$D$7:$E$7,S$7))</f>
        <v>0</v>
      </c>
      <c r="T26" s="14">
        <f>IF($F26="s-curve",$D26+($E26-$D26)*$I$2/(1+EXP($I$3*(COUNT($I$7:T$7)+$I$4))),TREND($D26:$E26,$D$7:$E$7,T$7))</f>
        <v>0</v>
      </c>
      <c r="U26" s="14">
        <f>IF($F26="s-curve",$D26+($E26-$D26)*$I$2/(1+EXP($I$3*(COUNT($I$7:U$7)+$I$4))),TREND($D26:$E26,$D$7:$E$7,U$7))</f>
        <v>0</v>
      </c>
      <c r="V26" s="14">
        <f>IF($F26="s-curve",$D26+($E26-$D26)*$I$2/(1+EXP($I$3*(COUNT($I$7:V$7)+$I$4))),TREND($D26:$E26,$D$7:$E$7,V$7))</f>
        <v>0</v>
      </c>
      <c r="W26" s="14">
        <f>IF($F26="s-curve",$D26+($E26-$D26)*$I$2/(1+EXP($I$3*(COUNT($I$7:W$7)+$I$4))),TREND($D26:$E26,$D$7:$E$7,W$7))</f>
        <v>0</v>
      </c>
      <c r="X26" s="14">
        <f>IF($F26="s-curve",$D26+($E26-$D26)*$I$2/(1+EXP($I$3*(COUNT($I$7:X$7)+$I$4))),TREND($D26:$E26,$D$7:$E$7,X$7))</f>
        <v>0</v>
      </c>
      <c r="Y26" s="14">
        <f>IF($F26="s-curve",$D26+($E26-$D26)*$I$2/(1+EXP($I$3*(COUNT($I$7:Y$7)+$I$4))),TREND($D26:$E26,$D$7:$E$7,Y$7))</f>
        <v>0</v>
      </c>
      <c r="Z26" s="14">
        <f>IF($F26="s-curve",$D26+($E26-$D26)*$I$2/(1+EXP($I$3*(COUNT($I$7:Z$7)+$I$4))),TREND($D26:$E26,$D$7:$E$7,Z$7))</f>
        <v>0</v>
      </c>
      <c r="AA26" s="14">
        <f>IF($F26="s-curve",$D26+($E26-$D26)*$I$2/(1+EXP($I$3*(COUNT($I$7:AA$7)+$I$4))),TREND($D26:$E26,$D$7:$E$7,AA$7))</f>
        <v>0</v>
      </c>
      <c r="AB26" s="14">
        <f>IF($F26="s-curve",$D26+($E26-$D26)*$I$2/(1+EXP($I$3*(COUNT($I$7:AB$7)+$I$4))),TREND($D26:$E26,$D$7:$E$7,AB$7))</f>
        <v>0</v>
      </c>
      <c r="AC26" s="14">
        <f>IF($F26="s-curve",$D26+($E26-$D26)*$I$2/(1+EXP($I$3*(COUNT($I$7:AC$7)+$I$4))),TREND($D26:$E26,$D$7:$E$7,AC$7))</f>
        <v>0</v>
      </c>
      <c r="AD26" s="14">
        <f>IF($F26="s-curve",$D26+($E26-$D26)*$I$2/(1+EXP($I$3*(COUNT($I$7:AD$7)+$I$4))),TREND($D26:$E26,$D$7:$E$7,AD$7))</f>
        <v>0</v>
      </c>
      <c r="AE26" s="14">
        <f>IF($F26="s-curve",$D26+($E26-$D26)*$I$2/(1+EXP($I$3*(COUNT($I$7:AE$7)+$I$4))),TREND($D26:$E26,$D$7:$E$7,AE$7))</f>
        <v>0</v>
      </c>
      <c r="AF26" s="14">
        <f>IF($F26="s-curve",$D26+($E26-$D26)*$I$2/(1+EXP($I$3*(COUNT($I$7:AF$7)+$I$4))),TREND($D26:$E26,$D$7:$E$7,AF$7))</f>
        <v>0</v>
      </c>
      <c r="AG26" s="14">
        <f>IF($F26="s-curve",$D26+($E26-$D26)*$I$2/(1+EXP($I$3*(COUNT($I$7:AG$7)+$I$4))),TREND($D26:$E26,$D$7:$E$7,AG$7))</f>
        <v>0</v>
      </c>
      <c r="AH26" s="14">
        <f>IF($F26="s-curve",$D26+($E26-$D26)*$I$2/(1+EXP($I$3*(COUNT($I$7:AH$7)+$I$4))),TREND($D26:$E26,$D$7:$E$7,AH$7))</f>
        <v>0</v>
      </c>
      <c r="AI26" s="14">
        <f>IF($F26="s-curve",$D26+($E26-$D26)*$I$2/(1+EXP($I$3*(COUNT($I$7:AI$7)+$I$4))),TREND($D26:$E26,$D$7:$E$7,AI$7))</f>
        <v>0</v>
      </c>
      <c r="AJ26" s="14">
        <f>IF($F26="s-curve",$D26+($E26-$D26)*$I$2/(1+EXP($I$3*(COUNT($I$7:AJ$7)+$I$4))),TREND($D26:$E26,$D$7:$E$7,AJ$7))</f>
        <v>0</v>
      </c>
      <c r="AK26" s="14">
        <f>IF($F26="s-curve",$D26+($E26-$D26)*$I$2/(1+EXP($I$3*(COUNT($I$7:AK$7)+$I$4))),TREND($D26:$E26,$D$7:$E$7,AK$7))</f>
        <v>0</v>
      </c>
      <c r="AL26" s="14">
        <f>IF($F26="s-curve",$D26+($E26-$D26)*$I$2/(1+EXP($I$3*(COUNT($I$7:AL$7)+$I$4))),TREND($D26:$E26,$D$7:$E$7,AL$7))</f>
        <v>0</v>
      </c>
      <c r="AM26" s="14">
        <f>IF($F26="s-curve",$D26+($E26-$D26)*$I$2/(1+EXP($I$3*(COUNT($I$7:AM$7)+$I$4))),TREND($D26:$E26,$D$7:$E$7,AM$7))</f>
        <v>0</v>
      </c>
      <c r="AN26" s="14">
        <f>IF($F26="s-curve",$D26+($E26-$D26)*$I$2/(1+EXP($I$3*(COUNT($I$7:AN$7)+$I$4))),TREND($D26:$E26,$D$7:$E$7,AN$7))</f>
        <v>0</v>
      </c>
      <c r="AO26" s="14">
        <f>IF($F26="s-curve",$D26+($E26-$D26)*$I$2/(1+EXP($I$3*(COUNT($I$7:AO$7)+$I$4))),TREND($D26:$E26,$D$7:$E$7,AO$7))</f>
        <v>0</v>
      </c>
      <c r="AP26" s="14">
        <f>IF($F26="s-curve",$D26+($E26-$D26)*$I$2/(1+EXP($I$3*(COUNT($I$7:AP$7)+$I$4))),TREND($D26:$E26,$D$7:$E$7,AP$7))</f>
        <v>0</v>
      </c>
    </row>
    <row r="27" spans="1:42" x14ac:dyDescent="0.45">
      <c r="C27" s="14" t="s">
        <v>503</v>
      </c>
      <c r="D27" s="41">
        <v>0</v>
      </c>
      <c r="E27" s="41">
        <v>0</v>
      </c>
      <c r="F27" s="7" t="str">
        <f>IF(D27=E27,"n/a",IF(OR(C27="battery electric vehicle",C27="natural gas vehicle",C27="plugin hybrid vehicle",C27="hydrogen vehicle"),"s-curve","linear"))</f>
        <v>n/a</v>
      </c>
      <c r="H27" s="42"/>
      <c r="I27" s="41">
        <f>D27</f>
        <v>0</v>
      </c>
      <c r="J27" s="14">
        <f>IF($F27="s-curve",$D27+($E27-$D27)*$I$2/(1+EXP($I$3*(COUNT($I$7:J$7)+$I$4))),TREND($D27:$E27,$D$7:$E$7,J$7))</f>
        <v>0</v>
      </c>
      <c r="K27" s="14">
        <f>IF($F27="s-curve",$D27+($E27-$D27)*$I$2/(1+EXP($I$3*(COUNT($I$7:K$7)+$I$4))),TREND($D27:$E27,$D$7:$E$7,K$7))</f>
        <v>0</v>
      </c>
      <c r="L27" s="14">
        <f>IF($F27="s-curve",$D27+($E27-$D27)*$I$2/(1+EXP($I$3*(COUNT($I$7:L$7)+$I$4))),TREND($D27:$E27,$D$7:$E$7,L$7))</f>
        <v>0</v>
      </c>
      <c r="M27" s="14">
        <f>IF($F27="s-curve",$D27+($E27-$D27)*$I$2/(1+EXP($I$3*(COUNT($I$7:M$7)+$I$4))),TREND($D27:$E27,$D$7:$E$7,M$7))</f>
        <v>0</v>
      </c>
      <c r="N27" s="14">
        <f>IF($F27="s-curve",$D27+($E27-$D27)*$I$2/(1+EXP($I$3*(COUNT($I$7:N$7)+$I$4))),TREND($D27:$E27,$D$7:$E$7,N$7))</f>
        <v>0</v>
      </c>
      <c r="O27" s="14">
        <f>IF($F27="s-curve",$D27+($E27-$D27)*$I$2/(1+EXP($I$3*(COUNT($I$7:O$7)+$I$4))),TREND($D27:$E27,$D$7:$E$7,O$7))</f>
        <v>0</v>
      </c>
      <c r="P27" s="14">
        <f>IF($F27="s-curve",$D27+($E27-$D27)*$I$2/(1+EXP($I$3*(COUNT($I$7:P$7)+$I$4))),TREND($D27:$E27,$D$7:$E$7,P$7))</f>
        <v>0</v>
      </c>
      <c r="Q27" s="14">
        <f>IF($F27="s-curve",$D27+($E27-$D27)*$I$2/(1+EXP($I$3*(COUNT($I$7:Q$7)+$I$4))),TREND($D27:$E27,$D$7:$E$7,Q$7))</f>
        <v>0</v>
      </c>
      <c r="R27" s="14">
        <f>IF($F27="s-curve",$D27+($E27-$D27)*$I$2/(1+EXP($I$3*(COUNT($I$7:R$7)+$I$4))),TREND($D27:$E27,$D$7:$E$7,R$7))</f>
        <v>0</v>
      </c>
      <c r="S27" s="14">
        <f>IF($F27="s-curve",$D27+($E27-$D27)*$I$2/(1+EXP($I$3*(COUNT($I$7:S$7)+$I$4))),TREND($D27:$E27,$D$7:$E$7,S$7))</f>
        <v>0</v>
      </c>
      <c r="T27" s="14">
        <f>IF($F27="s-curve",$D27+($E27-$D27)*$I$2/(1+EXP($I$3*(COUNT($I$7:T$7)+$I$4))),TREND($D27:$E27,$D$7:$E$7,T$7))</f>
        <v>0</v>
      </c>
      <c r="U27" s="14">
        <f>IF($F27="s-curve",$D27+($E27-$D27)*$I$2/(1+EXP($I$3*(COUNT($I$7:U$7)+$I$4))),TREND($D27:$E27,$D$7:$E$7,U$7))</f>
        <v>0</v>
      </c>
      <c r="V27" s="14">
        <f>IF($F27="s-curve",$D27+($E27-$D27)*$I$2/(1+EXP($I$3*(COUNT($I$7:V$7)+$I$4))),TREND($D27:$E27,$D$7:$E$7,V$7))</f>
        <v>0</v>
      </c>
      <c r="W27" s="14">
        <f>IF($F27="s-curve",$D27+($E27-$D27)*$I$2/(1+EXP($I$3*(COUNT($I$7:W$7)+$I$4))),TREND($D27:$E27,$D$7:$E$7,W$7))</f>
        <v>0</v>
      </c>
      <c r="X27" s="14">
        <f>IF($F27="s-curve",$D27+($E27-$D27)*$I$2/(1+EXP($I$3*(COUNT($I$7:X$7)+$I$4))),TREND($D27:$E27,$D$7:$E$7,X$7))</f>
        <v>0</v>
      </c>
      <c r="Y27" s="14">
        <f>IF($F27="s-curve",$D27+($E27-$D27)*$I$2/(1+EXP($I$3*(COUNT($I$7:Y$7)+$I$4))),TREND($D27:$E27,$D$7:$E$7,Y$7))</f>
        <v>0</v>
      </c>
      <c r="Z27" s="14">
        <f>IF($F27="s-curve",$D27+($E27-$D27)*$I$2/(1+EXP($I$3*(COUNT($I$7:Z$7)+$I$4))),TREND($D27:$E27,$D$7:$E$7,Z$7))</f>
        <v>0</v>
      </c>
      <c r="AA27" s="14">
        <f>IF($F27="s-curve",$D27+($E27-$D27)*$I$2/(1+EXP($I$3*(COUNT($I$7:AA$7)+$I$4))),TREND($D27:$E27,$D$7:$E$7,AA$7))</f>
        <v>0</v>
      </c>
      <c r="AB27" s="14">
        <f>IF($F27="s-curve",$D27+($E27-$D27)*$I$2/(1+EXP($I$3*(COUNT($I$7:AB$7)+$I$4))),TREND($D27:$E27,$D$7:$E$7,AB$7))</f>
        <v>0</v>
      </c>
      <c r="AC27" s="14">
        <f>IF($F27="s-curve",$D27+($E27-$D27)*$I$2/(1+EXP($I$3*(COUNT($I$7:AC$7)+$I$4))),TREND($D27:$E27,$D$7:$E$7,AC$7))</f>
        <v>0</v>
      </c>
      <c r="AD27" s="14">
        <f>IF($F27="s-curve",$D27+($E27-$D27)*$I$2/(1+EXP($I$3*(COUNT($I$7:AD$7)+$I$4))),TREND($D27:$E27,$D$7:$E$7,AD$7))</f>
        <v>0</v>
      </c>
      <c r="AE27" s="14">
        <f>IF($F27="s-curve",$D27+($E27-$D27)*$I$2/(1+EXP($I$3*(COUNT($I$7:AE$7)+$I$4))),TREND($D27:$E27,$D$7:$E$7,AE$7))</f>
        <v>0</v>
      </c>
      <c r="AF27" s="14">
        <f>IF($F27="s-curve",$D27+($E27-$D27)*$I$2/(1+EXP($I$3*(COUNT($I$7:AF$7)+$I$4))),TREND($D27:$E27,$D$7:$E$7,AF$7))</f>
        <v>0</v>
      </c>
      <c r="AG27" s="14">
        <f>IF($F27="s-curve",$D27+($E27-$D27)*$I$2/(1+EXP($I$3*(COUNT($I$7:AG$7)+$I$4))),TREND($D27:$E27,$D$7:$E$7,AG$7))</f>
        <v>0</v>
      </c>
      <c r="AH27" s="14">
        <f>IF($F27="s-curve",$D27+($E27-$D27)*$I$2/(1+EXP($I$3*(COUNT($I$7:AH$7)+$I$4))),TREND($D27:$E27,$D$7:$E$7,AH$7))</f>
        <v>0</v>
      </c>
      <c r="AI27" s="14">
        <f>IF($F27="s-curve",$D27+($E27-$D27)*$I$2/(1+EXP($I$3*(COUNT($I$7:AI$7)+$I$4))),TREND($D27:$E27,$D$7:$E$7,AI$7))</f>
        <v>0</v>
      </c>
      <c r="AJ27" s="14">
        <f>IF($F27="s-curve",$D27+($E27-$D27)*$I$2/(1+EXP($I$3*(COUNT($I$7:AJ$7)+$I$4))),TREND($D27:$E27,$D$7:$E$7,AJ$7))</f>
        <v>0</v>
      </c>
      <c r="AK27" s="14">
        <f>IF($F27="s-curve",$D27+($E27-$D27)*$I$2/(1+EXP($I$3*(COUNT($I$7:AK$7)+$I$4))),TREND($D27:$E27,$D$7:$E$7,AK$7))</f>
        <v>0</v>
      </c>
      <c r="AL27" s="14">
        <f>IF($F27="s-curve",$D27+($E27-$D27)*$I$2/(1+EXP($I$3*(COUNT($I$7:AL$7)+$I$4))),TREND($D27:$E27,$D$7:$E$7,AL$7))</f>
        <v>0</v>
      </c>
      <c r="AM27" s="14">
        <f>IF($F27="s-curve",$D27+($E27-$D27)*$I$2/(1+EXP($I$3*(COUNT($I$7:AM$7)+$I$4))),TREND($D27:$E27,$D$7:$E$7,AM$7))</f>
        <v>0</v>
      </c>
      <c r="AN27" s="14">
        <f>IF($F27="s-curve",$D27+($E27-$D27)*$I$2/(1+EXP($I$3*(COUNT($I$7:AN$7)+$I$4))),TREND($D27:$E27,$D$7:$E$7,AN$7))</f>
        <v>0</v>
      </c>
      <c r="AO27" s="14">
        <f>IF($F27="s-curve",$D27+($E27-$D27)*$I$2/(1+EXP($I$3*(COUNT($I$7:AO$7)+$I$4))),TREND($D27:$E27,$D$7:$E$7,AO$7))</f>
        <v>0</v>
      </c>
      <c r="AP27" s="14">
        <f>IF($F27="s-curve",$D27+($E27-$D27)*$I$2/(1+EXP($I$3*(COUNT($I$7:AP$7)+$I$4))),TREND($D27:$E27,$D$7:$E$7,AP$7))</f>
        <v>0</v>
      </c>
    </row>
    <row r="28" spans="1:42" ht="14.65" thickBot="1" x14ac:dyDescent="0.5">
      <c r="A28" s="44"/>
      <c r="B28" s="44"/>
      <c r="C28" s="44" t="s">
        <v>504</v>
      </c>
      <c r="D28" s="49">
        <v>0</v>
      </c>
      <c r="E28" s="49">
        <v>0</v>
      </c>
      <c r="F28" s="8" t="str">
        <f>IF(D28=E28,"n/a",IF(OR(C28="battery electric vehicle",C28="natural gas vehicle",C28="plugin hybrid vehicle",C28="hydrogen vehicle"),"s-curve","linear"))</f>
        <v>n/a</v>
      </c>
      <c r="H28" s="42"/>
      <c r="I28" s="41">
        <f>D28</f>
        <v>0</v>
      </c>
      <c r="J28" s="14">
        <f>IF($F28="s-curve",$D28+($E28-$D28)*$I$2/(1+EXP($I$3*(COUNT($I$7:J$7)+$I$4))),TREND($D28:$E28,$D$7:$E$7,J$7))</f>
        <v>0</v>
      </c>
      <c r="K28" s="14">
        <f>IF($F28="s-curve",$D28+($E28-$D28)*$I$2/(1+EXP($I$3*(COUNT($I$7:K$7)+$I$4))),TREND($D28:$E28,$D$7:$E$7,K$7))</f>
        <v>0</v>
      </c>
      <c r="L28" s="14">
        <f>IF($F28="s-curve",$D28+($E28-$D28)*$I$2/(1+EXP($I$3*(COUNT($I$7:L$7)+$I$4))),TREND($D28:$E28,$D$7:$E$7,L$7))</f>
        <v>0</v>
      </c>
      <c r="M28" s="14">
        <f>IF($F28="s-curve",$D28+($E28-$D28)*$I$2/(1+EXP($I$3*(COUNT($I$7:M$7)+$I$4))),TREND($D28:$E28,$D$7:$E$7,M$7))</f>
        <v>0</v>
      </c>
      <c r="N28" s="14">
        <f>IF($F28="s-curve",$D28+($E28-$D28)*$I$2/(1+EXP($I$3*(COUNT($I$7:N$7)+$I$4))),TREND($D28:$E28,$D$7:$E$7,N$7))</f>
        <v>0</v>
      </c>
      <c r="O28" s="14">
        <f>IF($F28="s-curve",$D28+($E28-$D28)*$I$2/(1+EXP($I$3*(COUNT($I$7:O$7)+$I$4))),TREND($D28:$E28,$D$7:$E$7,O$7))</f>
        <v>0</v>
      </c>
      <c r="P28" s="14">
        <f>IF($F28="s-curve",$D28+($E28-$D28)*$I$2/(1+EXP($I$3*(COUNT($I$7:P$7)+$I$4))),TREND($D28:$E28,$D$7:$E$7,P$7))</f>
        <v>0</v>
      </c>
      <c r="Q28" s="14">
        <f>IF($F28="s-curve",$D28+($E28-$D28)*$I$2/(1+EXP($I$3*(COUNT($I$7:Q$7)+$I$4))),TREND($D28:$E28,$D$7:$E$7,Q$7))</f>
        <v>0</v>
      </c>
      <c r="R28" s="14">
        <f>IF($F28="s-curve",$D28+($E28-$D28)*$I$2/(1+EXP($I$3*(COUNT($I$7:R$7)+$I$4))),TREND($D28:$E28,$D$7:$E$7,R$7))</f>
        <v>0</v>
      </c>
      <c r="S28" s="14">
        <f>IF($F28="s-curve",$D28+($E28-$D28)*$I$2/(1+EXP($I$3*(COUNT($I$7:S$7)+$I$4))),TREND($D28:$E28,$D$7:$E$7,S$7))</f>
        <v>0</v>
      </c>
      <c r="T28" s="14">
        <f>IF($F28="s-curve",$D28+($E28-$D28)*$I$2/(1+EXP($I$3*(COUNT($I$7:T$7)+$I$4))),TREND($D28:$E28,$D$7:$E$7,T$7))</f>
        <v>0</v>
      </c>
      <c r="U28" s="14">
        <f>IF($F28="s-curve",$D28+($E28-$D28)*$I$2/(1+EXP($I$3*(COUNT($I$7:U$7)+$I$4))),TREND($D28:$E28,$D$7:$E$7,U$7))</f>
        <v>0</v>
      </c>
      <c r="V28" s="14">
        <f>IF($F28="s-curve",$D28+($E28-$D28)*$I$2/(1+EXP($I$3*(COUNT($I$7:V$7)+$I$4))),TREND($D28:$E28,$D$7:$E$7,V$7))</f>
        <v>0</v>
      </c>
      <c r="W28" s="14">
        <f>IF($F28="s-curve",$D28+($E28-$D28)*$I$2/(1+EXP($I$3*(COUNT($I$7:W$7)+$I$4))),TREND($D28:$E28,$D$7:$E$7,W$7))</f>
        <v>0</v>
      </c>
      <c r="X28" s="14">
        <f>IF($F28="s-curve",$D28+($E28-$D28)*$I$2/(1+EXP($I$3*(COUNT($I$7:X$7)+$I$4))),TREND($D28:$E28,$D$7:$E$7,X$7))</f>
        <v>0</v>
      </c>
      <c r="Y28" s="14">
        <f>IF($F28="s-curve",$D28+($E28-$D28)*$I$2/(1+EXP($I$3*(COUNT($I$7:Y$7)+$I$4))),TREND($D28:$E28,$D$7:$E$7,Y$7))</f>
        <v>0</v>
      </c>
      <c r="Z28" s="14">
        <f>IF($F28="s-curve",$D28+($E28-$D28)*$I$2/(1+EXP($I$3*(COUNT($I$7:Z$7)+$I$4))),TREND($D28:$E28,$D$7:$E$7,Z$7))</f>
        <v>0</v>
      </c>
      <c r="AA28" s="14">
        <f>IF($F28="s-curve",$D28+($E28-$D28)*$I$2/(1+EXP($I$3*(COUNT($I$7:AA$7)+$I$4))),TREND($D28:$E28,$D$7:$E$7,AA$7))</f>
        <v>0</v>
      </c>
      <c r="AB28" s="14">
        <f>IF($F28="s-curve",$D28+($E28-$D28)*$I$2/(1+EXP($I$3*(COUNT($I$7:AB$7)+$I$4))),TREND($D28:$E28,$D$7:$E$7,AB$7))</f>
        <v>0</v>
      </c>
      <c r="AC28" s="14">
        <f>IF($F28="s-curve",$D28+($E28-$D28)*$I$2/(1+EXP($I$3*(COUNT($I$7:AC$7)+$I$4))),TREND($D28:$E28,$D$7:$E$7,AC$7))</f>
        <v>0</v>
      </c>
      <c r="AD28" s="14">
        <f>IF($F28="s-curve",$D28+($E28-$D28)*$I$2/(1+EXP($I$3*(COUNT($I$7:AD$7)+$I$4))),TREND($D28:$E28,$D$7:$E$7,AD$7))</f>
        <v>0</v>
      </c>
      <c r="AE28" s="14">
        <f>IF($F28="s-curve",$D28+($E28-$D28)*$I$2/(1+EXP($I$3*(COUNT($I$7:AE$7)+$I$4))),TREND($D28:$E28,$D$7:$E$7,AE$7))</f>
        <v>0</v>
      </c>
      <c r="AF28" s="14">
        <f>IF($F28="s-curve",$D28+($E28-$D28)*$I$2/(1+EXP($I$3*(COUNT($I$7:AF$7)+$I$4))),TREND($D28:$E28,$D$7:$E$7,AF$7))</f>
        <v>0</v>
      </c>
      <c r="AG28" s="14">
        <f>IF($F28="s-curve",$D28+($E28-$D28)*$I$2/(1+EXP($I$3*(COUNT($I$7:AG$7)+$I$4))),TREND($D28:$E28,$D$7:$E$7,AG$7))</f>
        <v>0</v>
      </c>
      <c r="AH28" s="14">
        <f>IF($F28="s-curve",$D28+($E28-$D28)*$I$2/(1+EXP($I$3*(COUNT($I$7:AH$7)+$I$4))),TREND($D28:$E28,$D$7:$E$7,AH$7))</f>
        <v>0</v>
      </c>
      <c r="AI28" s="14">
        <f>IF($F28="s-curve",$D28+($E28-$D28)*$I$2/(1+EXP($I$3*(COUNT($I$7:AI$7)+$I$4))),TREND($D28:$E28,$D$7:$E$7,AI$7))</f>
        <v>0</v>
      </c>
      <c r="AJ28" s="14">
        <f>IF($F28="s-curve",$D28+($E28-$D28)*$I$2/(1+EXP($I$3*(COUNT($I$7:AJ$7)+$I$4))),TREND($D28:$E28,$D$7:$E$7,AJ$7))</f>
        <v>0</v>
      </c>
      <c r="AK28" s="14">
        <f>IF($F28="s-curve",$D28+($E28-$D28)*$I$2/(1+EXP($I$3*(COUNT($I$7:AK$7)+$I$4))),TREND($D28:$E28,$D$7:$E$7,AK$7))</f>
        <v>0</v>
      </c>
      <c r="AL28" s="14">
        <f>IF($F28="s-curve",$D28+($E28-$D28)*$I$2/(1+EXP($I$3*(COUNT($I$7:AL$7)+$I$4))),TREND($D28:$E28,$D$7:$E$7,AL$7))</f>
        <v>0</v>
      </c>
      <c r="AM28" s="14">
        <f>IF($F28="s-curve",$D28+($E28-$D28)*$I$2/(1+EXP($I$3*(COUNT($I$7:AM$7)+$I$4))),TREND($D28:$E28,$D$7:$E$7,AM$7))</f>
        <v>0</v>
      </c>
      <c r="AN28" s="14">
        <f>IF($F28="s-curve",$D28+($E28-$D28)*$I$2/(1+EXP($I$3*(COUNT($I$7:AN$7)+$I$4))),TREND($D28:$E28,$D$7:$E$7,AN$7))</f>
        <v>0</v>
      </c>
      <c r="AO28" s="14">
        <f>IF($F28="s-curve",$D28+($E28-$D28)*$I$2/(1+EXP($I$3*(COUNT($I$7:AO$7)+$I$4))),TREND($D28:$E28,$D$7:$E$7,AO$7))</f>
        <v>0</v>
      </c>
      <c r="AP28" s="14">
        <f>IF($F28="s-curve",$D28+($E28-$D28)*$I$2/(1+EXP($I$3*(COUNT($I$7:AP$7)+$I$4))),TREND($D28:$E28,$D$7:$E$7,AP$7))</f>
        <v>0</v>
      </c>
    </row>
    <row r="29" spans="1:42" x14ac:dyDescent="0.4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50'!$1:$1,0))/2</f>
        <v>3.2481188361120066E-2</v>
      </c>
      <c r="F29" s="7" t="str">
        <f t="shared" si="1"/>
        <v>s-curve</v>
      </c>
      <c r="H29" s="42"/>
      <c r="I29" s="41">
        <f t="shared" si="5"/>
        <v>0</v>
      </c>
      <c r="J29" s="14">
        <f>IF($F29="s-curve",$D29+($E29-$D29)*$I$2/(1+EXP($I$3*(COUNT($I$7:J$7)+$I$4))),TREND($D29:$E29,$D$7:$E$7,J$7))</f>
        <v>3.5686895309711711E-4</v>
      </c>
      <c r="K29" s="14">
        <f>IF($F29="s-curve",$D29+($E29-$D29)*$I$2/(1+EXP($I$3*(COUNT($I$7:K$7)+$I$4))),TREND($D29:$E29,$D$7:$E$7,K$7))</f>
        <v>4.7987810628235975E-4</v>
      </c>
      <c r="L29" s="14">
        <f>IF($F29="s-curve",$D29+($E29-$D29)*$I$2/(1+EXP($I$3*(COUNT($I$7:L$7)+$I$4))),TREND($D29:$E29,$D$7:$E$7,L$7))</f>
        <v>6.4443670769078214E-4</v>
      </c>
      <c r="M29" s="14">
        <f>IF($F29="s-curve",$D29+($E29-$D29)*$I$2/(1+EXP($I$3*(COUNT($I$7:M$7)+$I$4))),TREND($D29:$E29,$D$7:$E$7,M$7))</f>
        <v>8.6390195820968069E-4</v>
      </c>
      <c r="N29" s="14">
        <f>IF($F29="s-curve",$D29+($E29-$D29)*$I$2/(1+EXP($I$3*(COUNT($I$7:N$7)+$I$4))),TREND($D29:$E29,$D$7:$E$7,N$7))</f>
        <v>1.1553944989935491E-3</v>
      </c>
      <c r="O29" s="14">
        <f>IF($F29="s-curve",$D29+($E29-$D29)*$I$2/(1+EXP($I$3*(COUNT($I$7:O$7)+$I$4))),TREND($D29:$E29,$D$7:$E$7,O$7))</f>
        <v>1.5404487198711384E-3</v>
      </c>
      <c r="P29" s="14">
        <f>IF($F29="s-curve",$D29+($E29-$D29)*$I$2/(1+EXP($I$3*(COUNT($I$7:P$7)+$I$4))),TREND($D29:$E29,$D$7:$E$7,P$7))</f>
        <v>2.0454494398191845E-3</v>
      </c>
      <c r="Q29" s="14">
        <f>IF($F29="s-curve",$D29+($E29-$D29)*$I$2/(1+EXP($I$3*(COUNT($I$7:Q$7)+$I$4))),TREND($D29:$E29,$D$7:$E$7,Q$7))</f>
        <v>2.7015480213213629E-3</v>
      </c>
      <c r="R29" s="14">
        <f>IF($F29="s-curve",$D29+($E29-$D29)*$I$2/(1+EXP($I$3*(COUNT($I$7:R$7)+$I$4))),TREND($D29:$E29,$D$7:$E$7,R$7))</f>
        <v>3.5435943988541391E-3</v>
      </c>
      <c r="S29" s="14">
        <f>IF($F29="s-curve",$D29+($E29-$D29)*$I$2/(1+EXP($I$3*(COUNT($I$7:S$7)+$I$4))),TREND($D29:$E29,$D$7:$E$7,S$7))</f>
        <v>4.6074911582582121E-3</v>
      </c>
      <c r="T29" s="14">
        <f>IF($F29="s-curve",$D29+($E29-$D29)*$I$2/(1+EXP($I$3*(COUNT($I$7:T$7)+$I$4))),TREND($D29:$E29,$D$7:$E$7,T$7))</f>
        <v>5.9253978006302537E-3</v>
      </c>
      <c r="U29" s="14">
        <f>IF($F29="s-curve",$D29+($E29-$D29)*$I$2/(1+EXP($I$3*(COUNT($I$7:U$7)+$I$4))),TREND($D29:$E29,$D$7:$E$7,U$7))</f>
        <v>7.5185901080994559E-3</v>
      </c>
      <c r="V29" s="14">
        <f>IF($F29="s-curve",$D29+($E29-$D29)*$I$2/(1+EXP($I$3*(COUNT($I$7:V$7)+$I$4))),TREND($D29:$E29,$D$7:$E$7,V$7))</f>
        <v>9.3887036511126881E-3</v>
      </c>
      <c r="W29" s="14">
        <f>IF($F29="s-curve",$D29+($E29-$D29)*$I$2/(1+EXP($I$3*(COUNT($I$7:W$7)+$I$4))),TREND($D29:$E29,$D$7:$E$7,W$7))</f>
        <v>1.1509504262054986E-2</v>
      </c>
      <c r="X29" s="14">
        <f>IF($F29="s-curve",$D29+($E29-$D29)*$I$2/(1+EXP($I$3*(COUNT($I$7:X$7)+$I$4))),TREND($D29:$E29,$D$7:$E$7,X$7))</f>
        <v>1.382261276992469E-2</v>
      </c>
      <c r="Y29" s="14">
        <f>IF($F29="s-curve",$D29+($E29-$D29)*$I$2/(1+EXP($I$3*(COUNT($I$7:Y$7)+$I$4))),TREND($D29:$E29,$D$7:$E$7,Y$7))</f>
        <v>1.6240594180560033E-2</v>
      </c>
      <c r="Z29" s="14">
        <f>IF($F29="s-curve",$D29+($E29-$D29)*$I$2/(1+EXP($I$3*(COUNT($I$7:Z$7)+$I$4))),TREND($D29:$E29,$D$7:$E$7,Z$7))</f>
        <v>1.8658575591195378E-2</v>
      </c>
      <c r="AA29" s="14">
        <f>IF($F29="s-curve",$D29+($E29-$D29)*$I$2/(1+EXP($I$3*(COUNT($I$7:AA$7)+$I$4))),TREND($D29:$E29,$D$7:$E$7,AA$7))</f>
        <v>2.097168409906508E-2</v>
      </c>
      <c r="AB29" s="14">
        <f>IF($F29="s-curve",$D29+($E29-$D29)*$I$2/(1+EXP($I$3*(COUNT($I$7:AB$7)+$I$4))),TREND($D29:$E29,$D$7:$E$7,AB$7))</f>
        <v>2.3092484710007376E-2</v>
      </c>
      <c r="AC29" s="14">
        <f>IF($F29="s-curve",$D29+($E29-$D29)*$I$2/(1+EXP($I$3*(COUNT($I$7:AC$7)+$I$4))),TREND($D29:$E29,$D$7:$E$7,AC$7))</f>
        <v>2.4962598253020607E-2</v>
      </c>
      <c r="AD29" s="14">
        <f>IF($F29="s-curve",$D29+($E29-$D29)*$I$2/(1+EXP($I$3*(COUNT($I$7:AD$7)+$I$4))),TREND($D29:$E29,$D$7:$E$7,AD$7))</f>
        <v>2.655579056048981E-2</v>
      </c>
      <c r="AE29" s="14">
        <f>IF($F29="s-curve",$D29+($E29-$D29)*$I$2/(1+EXP($I$3*(COUNT($I$7:AE$7)+$I$4))),TREND($D29:$E29,$D$7:$E$7,AE$7))</f>
        <v>2.7873697202861855E-2</v>
      </c>
      <c r="AF29" s="14">
        <f>IF($F29="s-curve",$D29+($E29-$D29)*$I$2/(1+EXP($I$3*(COUNT($I$7:AF$7)+$I$4))),TREND($D29:$E29,$D$7:$E$7,AF$7))</f>
        <v>2.8937593962265928E-2</v>
      </c>
      <c r="AG29" s="14">
        <f>IF($F29="s-curve",$D29+($E29-$D29)*$I$2/(1+EXP($I$3*(COUNT($I$7:AG$7)+$I$4))),TREND($D29:$E29,$D$7:$E$7,AG$7))</f>
        <v>2.9779640339798703E-2</v>
      </c>
      <c r="AH29" s="14">
        <f>IF($F29="s-curve",$D29+($E29-$D29)*$I$2/(1+EXP($I$3*(COUNT($I$7:AH$7)+$I$4))),TREND($D29:$E29,$D$7:$E$7,AH$7))</f>
        <v>3.0435738921300883E-2</v>
      </c>
      <c r="AI29" s="14">
        <f>IF($F29="s-curve",$D29+($E29-$D29)*$I$2/(1+EXP($I$3*(COUNT($I$7:AI$7)+$I$4))),TREND($D29:$E29,$D$7:$E$7,AI$7))</f>
        <v>3.0940739641248931E-2</v>
      </c>
      <c r="AJ29" s="14">
        <f>IF($F29="s-curve",$D29+($E29-$D29)*$I$2/(1+EXP($I$3*(COUNT($I$7:AJ$7)+$I$4))),TREND($D29:$E29,$D$7:$E$7,AJ$7))</f>
        <v>3.1325793862126521E-2</v>
      </c>
      <c r="AK29" s="14">
        <f>IF($F29="s-curve",$D29+($E29-$D29)*$I$2/(1+EXP($I$3*(COUNT($I$7:AK$7)+$I$4))),TREND($D29:$E29,$D$7:$E$7,AK$7))</f>
        <v>3.161728640291038E-2</v>
      </c>
      <c r="AL29" s="14">
        <f>IF($F29="s-curve",$D29+($E29-$D29)*$I$2/(1+EXP($I$3*(COUNT($I$7:AL$7)+$I$4))),TREND($D29:$E29,$D$7:$E$7,AL$7))</f>
        <v>3.1836751653429286E-2</v>
      </c>
      <c r="AM29" s="14">
        <f>IF($F29="s-curve",$D29+($E29-$D29)*$I$2/(1+EXP($I$3*(COUNT($I$7:AM$7)+$I$4))),TREND($D29:$E29,$D$7:$E$7,AM$7))</f>
        <v>3.2001310254837705E-2</v>
      </c>
      <c r="AN29" s="14">
        <f>IF($F29="s-curve",$D29+($E29-$D29)*$I$2/(1+EXP($I$3*(COUNT($I$7:AN$7)+$I$4))),TREND($D29:$E29,$D$7:$E$7,AN$7))</f>
        <v>3.2124319408022947E-2</v>
      </c>
      <c r="AO29" s="14">
        <f>IF($F29="s-curve",$D29+($E29-$D29)*$I$2/(1+EXP($I$3*(COUNT($I$7:AO$7)+$I$4))),TREND($D29:$E29,$D$7:$E$7,AO$7))</f>
        <v>3.2216058349983236E-2</v>
      </c>
      <c r="AP29" s="14">
        <f>IF($F29="s-curve",$D29+($E29-$D29)*$I$2/(1+EXP($I$3*(COUNT($I$7:AP$7)+$I$4))),TREND($D29:$E29,$D$7:$E$7,AP$7))</f>
        <v>3.2284358807440926E-2</v>
      </c>
    </row>
    <row r="30" spans="1:42" x14ac:dyDescent="0.45">
      <c r="C30" s="14" t="s">
        <v>2</v>
      </c>
      <c r="D30" s="41">
        <v>0</v>
      </c>
      <c r="E30" s="41">
        <v>0</v>
      </c>
      <c r="F30" s="7" t="str">
        <f t="shared" si="1"/>
        <v>n/a</v>
      </c>
      <c r="H30" s="42"/>
      <c r="I30" s="41">
        <f t="shared" si="5"/>
        <v>0</v>
      </c>
      <c r="J30" s="14">
        <f>IF($F30="s-curve",$D30+($E30-$D30)*$I$2/(1+EXP($I$3*(COUNT($I$7:J$7)+$I$4))),TREND($D30:$E30,$D$7:$E$7,J$7))</f>
        <v>0</v>
      </c>
      <c r="K30" s="14">
        <f>IF($F30="s-curve",$D30+($E30-$D30)*$I$2/(1+EXP($I$3*(COUNT($I$7:K$7)+$I$4))),TREND($D30:$E30,$D$7:$E$7,K$7))</f>
        <v>0</v>
      </c>
      <c r="L30" s="14">
        <f>IF($F30="s-curve",$D30+($E30-$D30)*$I$2/(1+EXP($I$3*(COUNT($I$7:L$7)+$I$4))),TREND($D30:$E30,$D$7:$E$7,L$7))</f>
        <v>0</v>
      </c>
      <c r="M30" s="14">
        <f>IF($F30="s-curve",$D30+($E30-$D30)*$I$2/(1+EXP($I$3*(COUNT($I$7:M$7)+$I$4))),TREND($D30:$E30,$D$7:$E$7,M$7))</f>
        <v>0</v>
      </c>
      <c r="N30" s="14">
        <f>IF($F30="s-curve",$D30+($E30-$D30)*$I$2/(1+EXP($I$3*(COUNT($I$7:N$7)+$I$4))),TREND($D30:$E30,$D$7:$E$7,N$7))</f>
        <v>0</v>
      </c>
      <c r="O30" s="14">
        <f>IF($F30="s-curve",$D30+($E30-$D30)*$I$2/(1+EXP($I$3*(COUNT($I$7:O$7)+$I$4))),TREND($D30:$E30,$D$7:$E$7,O$7))</f>
        <v>0</v>
      </c>
      <c r="P30" s="14">
        <f>IF($F30="s-curve",$D30+($E30-$D30)*$I$2/(1+EXP($I$3*(COUNT($I$7:P$7)+$I$4))),TREND($D30:$E30,$D$7:$E$7,P$7))</f>
        <v>0</v>
      </c>
      <c r="Q30" s="14">
        <f>IF($F30="s-curve",$D30+($E30-$D30)*$I$2/(1+EXP($I$3*(COUNT($I$7:Q$7)+$I$4))),TREND($D30:$E30,$D$7:$E$7,Q$7))</f>
        <v>0</v>
      </c>
      <c r="R30" s="14">
        <f>IF($F30="s-curve",$D30+($E30-$D30)*$I$2/(1+EXP($I$3*(COUNT($I$7:R$7)+$I$4))),TREND($D30:$E30,$D$7:$E$7,R$7))</f>
        <v>0</v>
      </c>
      <c r="S30" s="14">
        <f>IF($F30="s-curve",$D30+($E30-$D30)*$I$2/(1+EXP($I$3*(COUNT($I$7:S$7)+$I$4))),TREND($D30:$E30,$D$7:$E$7,S$7))</f>
        <v>0</v>
      </c>
      <c r="T30" s="14">
        <f>IF($F30="s-curve",$D30+($E30-$D30)*$I$2/(1+EXP($I$3*(COUNT($I$7:T$7)+$I$4))),TREND($D30:$E30,$D$7:$E$7,T$7))</f>
        <v>0</v>
      </c>
      <c r="U30" s="14">
        <f>IF($F30="s-curve",$D30+($E30-$D30)*$I$2/(1+EXP($I$3*(COUNT($I$7:U$7)+$I$4))),TREND($D30:$E30,$D$7:$E$7,U$7))</f>
        <v>0</v>
      </c>
      <c r="V30" s="14">
        <f>IF($F30="s-curve",$D30+($E30-$D30)*$I$2/(1+EXP($I$3*(COUNT($I$7:V$7)+$I$4))),TREND($D30:$E30,$D$7:$E$7,V$7))</f>
        <v>0</v>
      </c>
      <c r="W30" s="14">
        <f>IF($F30="s-curve",$D30+($E30-$D30)*$I$2/(1+EXP($I$3*(COUNT($I$7:W$7)+$I$4))),TREND($D30:$E30,$D$7:$E$7,W$7))</f>
        <v>0</v>
      </c>
      <c r="X30" s="14">
        <f>IF($F30="s-curve",$D30+($E30-$D30)*$I$2/(1+EXP($I$3*(COUNT($I$7:X$7)+$I$4))),TREND($D30:$E30,$D$7:$E$7,X$7))</f>
        <v>0</v>
      </c>
      <c r="Y30" s="14">
        <f>IF($F30="s-curve",$D30+($E30-$D30)*$I$2/(1+EXP($I$3*(COUNT($I$7:Y$7)+$I$4))),TREND($D30:$E30,$D$7:$E$7,Y$7))</f>
        <v>0</v>
      </c>
      <c r="Z30" s="14">
        <f>IF($F30="s-curve",$D30+($E30-$D30)*$I$2/(1+EXP($I$3*(COUNT($I$7:Z$7)+$I$4))),TREND($D30:$E30,$D$7:$E$7,Z$7))</f>
        <v>0</v>
      </c>
      <c r="AA30" s="14">
        <f>IF($F30="s-curve",$D30+($E30-$D30)*$I$2/(1+EXP($I$3*(COUNT($I$7:AA$7)+$I$4))),TREND($D30:$E30,$D$7:$E$7,AA$7))</f>
        <v>0</v>
      </c>
      <c r="AB30" s="14">
        <f>IF($F30="s-curve",$D30+($E30-$D30)*$I$2/(1+EXP($I$3*(COUNT($I$7:AB$7)+$I$4))),TREND($D30:$E30,$D$7:$E$7,AB$7))</f>
        <v>0</v>
      </c>
      <c r="AC30" s="14">
        <f>IF($F30="s-curve",$D30+($E30-$D30)*$I$2/(1+EXP($I$3*(COUNT($I$7:AC$7)+$I$4))),TREND($D30:$E30,$D$7:$E$7,AC$7))</f>
        <v>0</v>
      </c>
      <c r="AD30" s="14">
        <f>IF($F30="s-curve",$D30+($E30-$D30)*$I$2/(1+EXP($I$3*(COUNT($I$7:AD$7)+$I$4))),TREND($D30:$E30,$D$7:$E$7,AD$7))</f>
        <v>0</v>
      </c>
      <c r="AE30" s="14">
        <f>IF($F30="s-curve",$D30+($E30-$D30)*$I$2/(1+EXP($I$3*(COUNT($I$7:AE$7)+$I$4))),TREND($D30:$E30,$D$7:$E$7,AE$7))</f>
        <v>0</v>
      </c>
      <c r="AF30" s="14">
        <f>IF($F30="s-curve",$D30+($E30-$D30)*$I$2/(1+EXP($I$3*(COUNT($I$7:AF$7)+$I$4))),TREND($D30:$E30,$D$7:$E$7,AF$7))</f>
        <v>0</v>
      </c>
      <c r="AG30" s="14">
        <f>IF($F30="s-curve",$D30+($E30-$D30)*$I$2/(1+EXP($I$3*(COUNT($I$7:AG$7)+$I$4))),TREND($D30:$E30,$D$7:$E$7,AG$7))</f>
        <v>0</v>
      </c>
      <c r="AH30" s="14">
        <f>IF($F30="s-curve",$D30+($E30-$D30)*$I$2/(1+EXP($I$3*(COUNT($I$7:AH$7)+$I$4))),TREND($D30:$E30,$D$7:$E$7,AH$7))</f>
        <v>0</v>
      </c>
      <c r="AI30" s="14">
        <f>IF($F30="s-curve",$D30+($E30-$D30)*$I$2/(1+EXP($I$3*(COUNT($I$7:AI$7)+$I$4))),TREND($D30:$E30,$D$7:$E$7,AI$7))</f>
        <v>0</v>
      </c>
      <c r="AJ30" s="14">
        <f>IF($F30="s-curve",$D30+($E30-$D30)*$I$2/(1+EXP($I$3*(COUNT($I$7:AJ$7)+$I$4))),TREND($D30:$E30,$D$7:$E$7,AJ$7))</f>
        <v>0</v>
      </c>
      <c r="AK30" s="14">
        <f>IF($F30="s-curve",$D30+($E30-$D30)*$I$2/(1+EXP($I$3*(COUNT($I$7:AK$7)+$I$4))),TREND($D30:$E30,$D$7:$E$7,AK$7))</f>
        <v>0</v>
      </c>
      <c r="AL30" s="14">
        <f>IF($F30="s-curve",$D30+($E30-$D30)*$I$2/(1+EXP($I$3*(COUNT($I$7:AL$7)+$I$4))),TREND($D30:$E30,$D$7:$E$7,AL$7))</f>
        <v>0</v>
      </c>
      <c r="AM30" s="14">
        <f>IF($F30="s-curve",$D30+($E30-$D30)*$I$2/(1+EXP($I$3*(COUNT($I$7:AM$7)+$I$4))),TREND($D30:$E30,$D$7:$E$7,AM$7))</f>
        <v>0</v>
      </c>
      <c r="AN30" s="14">
        <f>IF($F30="s-curve",$D30+($E30-$D30)*$I$2/(1+EXP($I$3*(COUNT($I$7:AN$7)+$I$4))),TREND($D30:$E30,$D$7:$E$7,AN$7))</f>
        <v>0</v>
      </c>
      <c r="AO30" s="14">
        <f>IF($F30="s-curve",$D30+($E30-$D30)*$I$2/(1+EXP($I$3*(COUNT($I$7:AO$7)+$I$4))),TREND($D30:$E30,$D$7:$E$7,AO$7))</f>
        <v>0</v>
      </c>
      <c r="AP30" s="14">
        <f>IF($F30="s-curve",$D30+($E30-$D30)*$I$2/(1+EXP($I$3*(COUNT($I$7:AP$7)+$I$4))),TREND($D30:$E30,$D$7:$E$7,AP$7))</f>
        <v>0</v>
      </c>
    </row>
    <row r="31" spans="1:42" x14ac:dyDescent="0.45">
      <c r="C31" s="14" t="s">
        <v>3</v>
      </c>
      <c r="D31" s="41">
        <v>0</v>
      </c>
      <c r="E31" s="41">
        <v>0</v>
      </c>
      <c r="F31" s="7" t="str">
        <f t="shared" si="1"/>
        <v>n/a</v>
      </c>
      <c r="H31" s="42"/>
      <c r="I31" s="41">
        <f t="shared" si="5"/>
        <v>0</v>
      </c>
      <c r="J31" s="14">
        <f>IF($F31="s-curve",$D31+($E31-$D31)*$I$2/(1+EXP($I$3*(COUNT($I$7:J$7)+$I$4))),TREND($D31:$E31,$D$7:$E$7,J$7))</f>
        <v>0</v>
      </c>
      <c r="K31" s="14">
        <f>IF($F31="s-curve",$D31+($E31-$D31)*$I$2/(1+EXP($I$3*(COUNT($I$7:K$7)+$I$4))),TREND($D31:$E31,$D$7:$E$7,K$7))</f>
        <v>0</v>
      </c>
      <c r="L31" s="14">
        <f>IF($F31="s-curve",$D31+($E31-$D31)*$I$2/(1+EXP($I$3*(COUNT($I$7:L$7)+$I$4))),TREND($D31:$E31,$D$7:$E$7,L$7))</f>
        <v>0</v>
      </c>
      <c r="M31" s="14">
        <f>IF($F31="s-curve",$D31+($E31-$D31)*$I$2/(1+EXP($I$3*(COUNT($I$7:M$7)+$I$4))),TREND($D31:$E31,$D$7:$E$7,M$7))</f>
        <v>0</v>
      </c>
      <c r="N31" s="14">
        <f>IF($F31="s-curve",$D31+($E31-$D31)*$I$2/(1+EXP($I$3*(COUNT($I$7:N$7)+$I$4))),TREND($D31:$E31,$D$7:$E$7,N$7))</f>
        <v>0</v>
      </c>
      <c r="O31" s="14">
        <f>IF($F31="s-curve",$D31+($E31-$D31)*$I$2/(1+EXP($I$3*(COUNT($I$7:O$7)+$I$4))),TREND($D31:$E31,$D$7:$E$7,O$7))</f>
        <v>0</v>
      </c>
      <c r="P31" s="14">
        <f>IF($F31="s-curve",$D31+($E31-$D31)*$I$2/(1+EXP($I$3*(COUNT($I$7:P$7)+$I$4))),TREND($D31:$E31,$D$7:$E$7,P$7))</f>
        <v>0</v>
      </c>
      <c r="Q31" s="14">
        <f>IF($F31="s-curve",$D31+($E31-$D31)*$I$2/(1+EXP($I$3*(COUNT($I$7:Q$7)+$I$4))),TREND($D31:$E31,$D$7:$E$7,Q$7))</f>
        <v>0</v>
      </c>
      <c r="R31" s="14">
        <f>IF($F31="s-curve",$D31+($E31-$D31)*$I$2/(1+EXP($I$3*(COUNT($I$7:R$7)+$I$4))),TREND($D31:$E31,$D$7:$E$7,R$7))</f>
        <v>0</v>
      </c>
      <c r="S31" s="14">
        <f>IF($F31="s-curve",$D31+($E31-$D31)*$I$2/(1+EXP($I$3*(COUNT($I$7:S$7)+$I$4))),TREND($D31:$E31,$D$7:$E$7,S$7))</f>
        <v>0</v>
      </c>
      <c r="T31" s="14">
        <f>IF($F31="s-curve",$D31+($E31-$D31)*$I$2/(1+EXP($I$3*(COUNT($I$7:T$7)+$I$4))),TREND($D31:$E31,$D$7:$E$7,T$7))</f>
        <v>0</v>
      </c>
      <c r="U31" s="14">
        <f>IF($F31="s-curve",$D31+($E31-$D31)*$I$2/(1+EXP($I$3*(COUNT($I$7:U$7)+$I$4))),TREND($D31:$E31,$D$7:$E$7,U$7))</f>
        <v>0</v>
      </c>
      <c r="V31" s="14">
        <f>IF($F31="s-curve",$D31+($E31-$D31)*$I$2/(1+EXP($I$3*(COUNT($I$7:V$7)+$I$4))),TREND($D31:$E31,$D$7:$E$7,V$7))</f>
        <v>0</v>
      </c>
      <c r="W31" s="14">
        <f>IF($F31="s-curve",$D31+($E31-$D31)*$I$2/(1+EXP($I$3*(COUNT($I$7:W$7)+$I$4))),TREND($D31:$E31,$D$7:$E$7,W$7))</f>
        <v>0</v>
      </c>
      <c r="X31" s="14">
        <f>IF($F31="s-curve",$D31+($E31-$D31)*$I$2/(1+EXP($I$3*(COUNT($I$7:X$7)+$I$4))),TREND($D31:$E31,$D$7:$E$7,X$7))</f>
        <v>0</v>
      </c>
      <c r="Y31" s="14">
        <f>IF($F31="s-curve",$D31+($E31-$D31)*$I$2/(1+EXP($I$3*(COUNT($I$7:Y$7)+$I$4))),TREND($D31:$E31,$D$7:$E$7,Y$7))</f>
        <v>0</v>
      </c>
      <c r="Z31" s="14">
        <f>IF($F31="s-curve",$D31+($E31-$D31)*$I$2/(1+EXP($I$3*(COUNT($I$7:Z$7)+$I$4))),TREND($D31:$E31,$D$7:$E$7,Z$7))</f>
        <v>0</v>
      </c>
      <c r="AA31" s="14">
        <f>IF($F31="s-curve",$D31+($E31-$D31)*$I$2/(1+EXP($I$3*(COUNT($I$7:AA$7)+$I$4))),TREND($D31:$E31,$D$7:$E$7,AA$7))</f>
        <v>0</v>
      </c>
      <c r="AB31" s="14">
        <f>IF($F31="s-curve",$D31+($E31-$D31)*$I$2/(1+EXP($I$3*(COUNT($I$7:AB$7)+$I$4))),TREND($D31:$E31,$D$7:$E$7,AB$7))</f>
        <v>0</v>
      </c>
      <c r="AC31" s="14">
        <f>IF($F31="s-curve",$D31+($E31-$D31)*$I$2/(1+EXP($I$3*(COUNT($I$7:AC$7)+$I$4))),TREND($D31:$E31,$D$7:$E$7,AC$7))</f>
        <v>0</v>
      </c>
      <c r="AD31" s="14">
        <f>IF($F31="s-curve",$D31+($E31-$D31)*$I$2/(1+EXP($I$3*(COUNT($I$7:AD$7)+$I$4))),TREND($D31:$E31,$D$7:$E$7,AD$7))</f>
        <v>0</v>
      </c>
      <c r="AE31" s="14">
        <f>IF($F31="s-curve",$D31+($E31-$D31)*$I$2/(1+EXP($I$3*(COUNT($I$7:AE$7)+$I$4))),TREND($D31:$E31,$D$7:$E$7,AE$7))</f>
        <v>0</v>
      </c>
      <c r="AF31" s="14">
        <f>IF($F31="s-curve",$D31+($E31-$D31)*$I$2/(1+EXP($I$3*(COUNT($I$7:AF$7)+$I$4))),TREND($D31:$E31,$D$7:$E$7,AF$7))</f>
        <v>0</v>
      </c>
      <c r="AG31" s="14">
        <f>IF($F31="s-curve",$D31+($E31-$D31)*$I$2/(1+EXP($I$3*(COUNT($I$7:AG$7)+$I$4))),TREND($D31:$E31,$D$7:$E$7,AG$7))</f>
        <v>0</v>
      </c>
      <c r="AH31" s="14">
        <f>IF($F31="s-curve",$D31+($E31-$D31)*$I$2/(1+EXP($I$3*(COUNT($I$7:AH$7)+$I$4))),TREND($D31:$E31,$D$7:$E$7,AH$7))</f>
        <v>0</v>
      </c>
      <c r="AI31" s="14">
        <f>IF($F31="s-curve",$D31+($E31-$D31)*$I$2/(1+EXP($I$3*(COUNT($I$7:AI$7)+$I$4))),TREND($D31:$E31,$D$7:$E$7,AI$7))</f>
        <v>0</v>
      </c>
      <c r="AJ31" s="14">
        <f>IF($F31="s-curve",$D31+($E31-$D31)*$I$2/(1+EXP($I$3*(COUNT($I$7:AJ$7)+$I$4))),TREND($D31:$E31,$D$7:$E$7,AJ$7))</f>
        <v>0</v>
      </c>
      <c r="AK31" s="14">
        <f>IF($F31="s-curve",$D31+($E31-$D31)*$I$2/(1+EXP($I$3*(COUNT($I$7:AK$7)+$I$4))),TREND($D31:$E31,$D$7:$E$7,AK$7))</f>
        <v>0</v>
      </c>
      <c r="AL31" s="14">
        <f>IF($F31="s-curve",$D31+($E31-$D31)*$I$2/(1+EXP($I$3*(COUNT($I$7:AL$7)+$I$4))),TREND($D31:$E31,$D$7:$E$7,AL$7))</f>
        <v>0</v>
      </c>
      <c r="AM31" s="14">
        <f>IF($F31="s-curve",$D31+($E31-$D31)*$I$2/(1+EXP($I$3*(COUNT($I$7:AM$7)+$I$4))),TREND($D31:$E31,$D$7:$E$7,AM$7))</f>
        <v>0</v>
      </c>
      <c r="AN31" s="14">
        <f>IF($F31="s-curve",$D31+($E31-$D31)*$I$2/(1+EXP($I$3*(COUNT($I$7:AN$7)+$I$4))),TREND($D31:$E31,$D$7:$E$7,AN$7))</f>
        <v>0</v>
      </c>
      <c r="AO31" s="14">
        <f>IF($F31="s-curve",$D31+($E31-$D31)*$I$2/(1+EXP($I$3*(COUNT($I$7:AO$7)+$I$4))),TREND($D31:$E31,$D$7:$E$7,AO$7))</f>
        <v>0</v>
      </c>
      <c r="AP31" s="14">
        <f>IF($F31="s-curve",$D31+($E31-$D31)*$I$2/(1+EXP($I$3*(COUNT($I$7:AP$7)+$I$4))),TREND($D31:$E31,$D$7:$E$7,AP$7))</f>
        <v>0</v>
      </c>
    </row>
    <row r="32" spans="1:42" x14ac:dyDescent="0.4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4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50'!$1:$1,0))/2</f>
        <v>1.9408756932147605E-2</v>
      </c>
      <c r="F33" s="7" t="str">
        <f>IF(D33=E33,"n/a",IF(OR(C33="battery electric vehicle",C33="natural gas vehicle",C33="plugin hybrid vehicle"),"s-curve","linear"))</f>
        <v>s-curve</v>
      </c>
      <c r="H33" s="42"/>
      <c r="I33" s="41">
        <f t="shared" si="5"/>
        <v>0</v>
      </c>
      <c r="J33" s="14">
        <f>IF($F33="s-curve",$D33+($E33-$D33)*$I$2/(1+EXP($I$3*(COUNT($I$7:J$7)+$I$4))),TREND($D33:$E33,$D$7:$E$7,J$7))</f>
        <v>2.1324289894463343E-4</v>
      </c>
      <c r="K33" s="14">
        <f>IF($F33="s-curve",$D33+($E33-$D33)*$I$2/(1+EXP($I$3*(COUNT($I$7:K$7)+$I$4))),TREND($D33:$E33,$D$7:$E$7,K$7))</f>
        <v>2.8674559004258183E-4</v>
      </c>
      <c r="L33" s="14">
        <f>IF($F33="s-curve",$D33+($E33-$D33)*$I$2/(1+EXP($I$3*(COUNT($I$7:L$7)+$I$4))),TREND($D33:$E33,$D$7:$E$7,L$7))</f>
        <v>3.8507567145220473E-4</v>
      </c>
      <c r="M33" s="14">
        <f>IF($F33="s-curve",$D33+($E33-$D33)*$I$2/(1+EXP($I$3*(COUNT($I$7:M$7)+$I$4))),TREND($D33:$E33,$D$7:$E$7,M$7))</f>
        <v>5.1621458345928065E-4</v>
      </c>
      <c r="N33" s="14">
        <f>IF($F33="s-curve",$D33+($E33-$D33)*$I$2/(1+EXP($I$3*(COUNT($I$7:N$7)+$I$4))),TREND($D33:$E33,$D$7:$E$7,N$7))</f>
        <v>6.9039256638001197E-4</v>
      </c>
      <c r="O33" s="14">
        <f>IF($F33="s-curve",$D33+($E33-$D33)*$I$2/(1+EXP($I$3*(COUNT($I$7:O$7)+$I$4))),TREND($D33:$E33,$D$7:$E$7,O$7))</f>
        <v>9.2047724479825236E-4</v>
      </c>
      <c r="P33" s="14">
        <f>IF($F33="s-curve",$D33+($E33-$D33)*$I$2/(1+EXP($I$3*(COUNT($I$7:P$7)+$I$4))),TREND($D33:$E33,$D$7:$E$7,P$7))</f>
        <v>1.2222345609118302E-3</v>
      </c>
      <c r="Q33" s="14">
        <f>IF($F33="s-curve",$D33+($E33-$D33)*$I$2/(1+EXP($I$3*(COUNT($I$7:Q$7)+$I$4))),TREND($D33:$E33,$D$7:$E$7,Q$7))</f>
        <v>1.6142786496418247E-3</v>
      </c>
      <c r="R33" s="14">
        <f>IF($F33="s-curve",$D33+($E33-$D33)*$I$2/(1+EXP($I$3*(COUNT($I$7:R$7)+$I$4))),TREND($D33:$E33,$D$7:$E$7,R$7))</f>
        <v>2.1174336846556201E-3</v>
      </c>
      <c r="S33" s="14">
        <f>IF($F33="s-curve",$D33+($E33-$D33)*$I$2/(1+EXP($I$3*(COUNT($I$7:S$7)+$I$4))),TREND($D33:$E33,$D$7:$E$7,S$7))</f>
        <v>2.7531528392198629E-3</v>
      </c>
      <c r="T33" s="14">
        <f>IF($F33="s-curve",$D33+($E33-$D33)*$I$2/(1+EXP($I$3*(COUNT($I$7:T$7)+$I$4))),TREND($D33:$E33,$D$7:$E$7,T$7))</f>
        <v>3.5406526497772767E-3</v>
      </c>
      <c r="U33" s="14">
        <f>IF($F33="s-curve",$D33+($E33-$D33)*$I$2/(1+EXP($I$3*(COUNT($I$7:U$7)+$I$4))),TREND($D33:$E33,$D$7:$E$7,U$7))</f>
        <v>4.492646212883809E-3</v>
      </c>
      <c r="V33" s="14">
        <f>IF($F33="s-curve",$D33+($E33-$D33)*$I$2/(1+EXP($I$3*(COUNT($I$7:V$7)+$I$4))),TREND($D33:$E33,$D$7:$E$7,V$7))</f>
        <v>5.610110844667668E-3</v>
      </c>
      <c r="W33" s="14">
        <f>IF($F33="s-curve",$D33+($E33-$D33)*$I$2/(1+EXP($I$3*(COUNT($I$7:W$7)+$I$4))),TREND($D33:$E33,$D$7:$E$7,W$7))</f>
        <v>6.8773706229028802E-3</v>
      </c>
      <c r="X33" s="14">
        <f>IF($F33="s-curve",$D33+($E33-$D33)*$I$2/(1+EXP($I$3*(COUNT($I$7:X$7)+$I$4))),TREND($D33:$E33,$D$7:$E$7,X$7))</f>
        <v>8.2595417518590009E-3</v>
      </c>
      <c r="Y33" s="14">
        <f>IF($F33="s-curve",$D33+($E33-$D33)*$I$2/(1+EXP($I$3*(COUNT($I$7:Y$7)+$I$4))),TREND($D33:$E33,$D$7:$E$7,Y$7))</f>
        <v>9.7043784660738024E-3</v>
      </c>
      <c r="Z33" s="14">
        <f>IF($F33="s-curve",$D33+($E33-$D33)*$I$2/(1+EXP($I$3*(COUNT($I$7:Z$7)+$I$4))),TREND($D33:$E33,$D$7:$E$7,Z$7))</f>
        <v>1.1149215180288604E-2</v>
      </c>
      <c r="AA33" s="14">
        <f>IF($F33="s-curve",$D33+($E33-$D33)*$I$2/(1+EXP($I$3*(COUNT($I$7:AA$7)+$I$4))),TREND($D33:$E33,$D$7:$E$7,AA$7))</f>
        <v>1.2531386309244724E-2</v>
      </c>
      <c r="AB33" s="14">
        <f>IF($F33="s-curve",$D33+($E33-$D33)*$I$2/(1+EXP($I$3*(COUNT($I$7:AB$7)+$I$4))),TREND($D33:$E33,$D$7:$E$7,AB$7))</f>
        <v>1.3798646087479936E-2</v>
      </c>
      <c r="AC33" s="14">
        <f>IF($F33="s-curve",$D33+($E33-$D33)*$I$2/(1+EXP($I$3*(COUNT($I$7:AC$7)+$I$4))),TREND($D33:$E33,$D$7:$E$7,AC$7))</f>
        <v>1.4916110719263794E-2</v>
      </c>
      <c r="AD33" s="14">
        <f>IF($F33="s-curve",$D33+($E33-$D33)*$I$2/(1+EXP($I$3*(COUNT($I$7:AD$7)+$I$4))),TREND($D33:$E33,$D$7:$E$7,AD$7))</f>
        <v>1.5868104282370326E-2</v>
      </c>
      <c r="AE33" s="14">
        <f>IF($F33="s-curve",$D33+($E33-$D33)*$I$2/(1+EXP($I$3*(COUNT($I$7:AE$7)+$I$4))),TREND($D33:$E33,$D$7:$E$7,AE$7))</f>
        <v>1.6655604092927743E-2</v>
      </c>
      <c r="AF33" s="14">
        <f>IF($F33="s-curve",$D33+($E33-$D33)*$I$2/(1+EXP($I$3*(COUNT($I$7:AF$7)+$I$4))),TREND($D33:$E33,$D$7:$E$7,AF$7))</f>
        <v>1.7291323247491986E-2</v>
      </c>
      <c r="AG33" s="14">
        <f>IF($F33="s-curve",$D33+($E33-$D33)*$I$2/(1+EXP($I$3*(COUNT($I$7:AG$7)+$I$4))),TREND($D33:$E33,$D$7:$E$7,AG$7))</f>
        <v>1.7794478282505782E-2</v>
      </c>
      <c r="AH33" s="14">
        <f>IF($F33="s-curve",$D33+($E33-$D33)*$I$2/(1+EXP($I$3*(COUNT($I$7:AH$7)+$I$4))),TREND($D33:$E33,$D$7:$E$7,AH$7))</f>
        <v>1.8186522371235775E-2</v>
      </c>
      <c r="AI33" s="14">
        <f>IF($F33="s-curve",$D33+($E33-$D33)*$I$2/(1+EXP($I$3*(COUNT($I$7:AI$7)+$I$4))),TREND($D33:$E33,$D$7:$E$7,AI$7))</f>
        <v>1.8488279687349354E-2</v>
      </c>
      <c r="AJ33" s="14">
        <f>IF($F33="s-curve",$D33+($E33-$D33)*$I$2/(1+EXP($I$3*(COUNT($I$7:AJ$7)+$I$4))),TREND($D33:$E33,$D$7:$E$7,AJ$7))</f>
        <v>1.8718364365767595E-2</v>
      </c>
      <c r="AK33" s="14">
        <f>IF($F33="s-curve",$D33+($E33-$D33)*$I$2/(1+EXP($I$3*(COUNT($I$7:AK$7)+$I$4))),TREND($D33:$E33,$D$7:$E$7,AK$7))</f>
        <v>1.8892542348688323E-2</v>
      </c>
      <c r="AL33" s="14">
        <f>IF($F33="s-curve",$D33+($E33-$D33)*$I$2/(1+EXP($I$3*(COUNT($I$7:AL$7)+$I$4))),TREND($D33:$E33,$D$7:$E$7,AL$7))</f>
        <v>1.90236812606954E-2</v>
      </c>
      <c r="AM33" s="14">
        <f>IF($F33="s-curve",$D33+($E33-$D33)*$I$2/(1+EXP($I$3*(COUNT($I$7:AM$7)+$I$4))),TREND($D33:$E33,$D$7:$E$7,AM$7))</f>
        <v>1.9122011342105023E-2</v>
      </c>
      <c r="AN33" s="14">
        <f>IF($F33="s-curve",$D33+($E33-$D33)*$I$2/(1+EXP($I$3*(COUNT($I$7:AN$7)+$I$4))),TREND($D33:$E33,$D$7:$E$7,AN$7))</f>
        <v>1.9195514033202972E-2</v>
      </c>
      <c r="AO33" s="14">
        <f>IF($F33="s-curve",$D33+($E33-$D33)*$I$2/(1+EXP($I$3*(COUNT($I$7:AO$7)+$I$4))),TREND($D33:$E33,$D$7:$E$7,AO$7))</f>
        <v>1.9250331572694564E-2</v>
      </c>
      <c r="AP33" s="14">
        <f>IF($F33="s-curve",$D33+($E33-$D33)*$I$2/(1+EXP($I$3*(COUNT($I$7:AP$7)+$I$4))),TREND($D33:$E33,$D$7:$E$7,AP$7))</f>
        <v>1.9291143717940381E-2</v>
      </c>
    </row>
    <row r="34" spans="1:42" x14ac:dyDescent="0.45">
      <c r="C34" s="14" t="s">
        <v>503</v>
      </c>
      <c r="D34" s="41">
        <v>0</v>
      </c>
      <c r="E34" s="41">
        <v>0</v>
      </c>
      <c r="F34" s="7" t="str">
        <f>IF(D34=E34,"n/a",IF(OR(C34="battery electric vehicle",C34="natural gas vehicle",C34="plugin hybrid vehicle",C34="hydrogen vehicle"),"s-curve","linear"))</f>
        <v>n/a</v>
      </c>
      <c r="H34" s="42"/>
      <c r="I34" s="41">
        <f>D34</f>
        <v>0</v>
      </c>
      <c r="J34" s="14">
        <f>IF($F34="s-curve",$D34+($E34-$D34)*$I$2/(1+EXP($I$3*(COUNT($I$7:J$7)+$I$4))),TREND($D34:$E34,$D$7:$E$7,J$7))</f>
        <v>0</v>
      </c>
      <c r="K34" s="14">
        <f>IF($F34="s-curve",$D34+($E34-$D34)*$I$2/(1+EXP($I$3*(COUNT($I$7:K$7)+$I$4))),TREND($D34:$E34,$D$7:$E$7,K$7))</f>
        <v>0</v>
      </c>
      <c r="L34" s="14">
        <f>IF($F34="s-curve",$D34+($E34-$D34)*$I$2/(1+EXP($I$3*(COUNT($I$7:L$7)+$I$4))),TREND($D34:$E34,$D$7:$E$7,L$7))</f>
        <v>0</v>
      </c>
      <c r="M34" s="14">
        <f>IF($F34="s-curve",$D34+($E34-$D34)*$I$2/(1+EXP($I$3*(COUNT($I$7:M$7)+$I$4))),TREND($D34:$E34,$D$7:$E$7,M$7))</f>
        <v>0</v>
      </c>
      <c r="N34" s="14">
        <f>IF($F34="s-curve",$D34+($E34-$D34)*$I$2/(1+EXP($I$3*(COUNT($I$7:N$7)+$I$4))),TREND($D34:$E34,$D$7:$E$7,N$7))</f>
        <v>0</v>
      </c>
      <c r="O34" s="14">
        <f>IF($F34="s-curve",$D34+($E34-$D34)*$I$2/(1+EXP($I$3*(COUNT($I$7:O$7)+$I$4))),TREND($D34:$E34,$D$7:$E$7,O$7))</f>
        <v>0</v>
      </c>
      <c r="P34" s="14">
        <f>IF($F34="s-curve",$D34+($E34-$D34)*$I$2/(1+EXP($I$3*(COUNT($I$7:P$7)+$I$4))),TREND($D34:$E34,$D$7:$E$7,P$7))</f>
        <v>0</v>
      </c>
      <c r="Q34" s="14">
        <f>IF($F34="s-curve",$D34+($E34-$D34)*$I$2/(1+EXP($I$3*(COUNT($I$7:Q$7)+$I$4))),TREND($D34:$E34,$D$7:$E$7,Q$7))</f>
        <v>0</v>
      </c>
      <c r="R34" s="14">
        <f>IF($F34="s-curve",$D34+($E34-$D34)*$I$2/(1+EXP($I$3*(COUNT($I$7:R$7)+$I$4))),TREND($D34:$E34,$D$7:$E$7,R$7))</f>
        <v>0</v>
      </c>
      <c r="S34" s="14">
        <f>IF($F34="s-curve",$D34+($E34-$D34)*$I$2/(1+EXP($I$3*(COUNT($I$7:S$7)+$I$4))),TREND($D34:$E34,$D$7:$E$7,S$7))</f>
        <v>0</v>
      </c>
      <c r="T34" s="14">
        <f>IF($F34="s-curve",$D34+($E34-$D34)*$I$2/(1+EXP($I$3*(COUNT($I$7:T$7)+$I$4))),TREND($D34:$E34,$D$7:$E$7,T$7))</f>
        <v>0</v>
      </c>
      <c r="U34" s="14">
        <f>IF($F34="s-curve",$D34+($E34-$D34)*$I$2/(1+EXP($I$3*(COUNT($I$7:U$7)+$I$4))),TREND($D34:$E34,$D$7:$E$7,U$7))</f>
        <v>0</v>
      </c>
      <c r="V34" s="14">
        <f>IF($F34="s-curve",$D34+($E34-$D34)*$I$2/(1+EXP($I$3*(COUNT($I$7:V$7)+$I$4))),TREND($D34:$E34,$D$7:$E$7,V$7))</f>
        <v>0</v>
      </c>
      <c r="W34" s="14">
        <f>IF($F34="s-curve",$D34+($E34-$D34)*$I$2/(1+EXP($I$3*(COUNT($I$7:W$7)+$I$4))),TREND($D34:$E34,$D$7:$E$7,W$7))</f>
        <v>0</v>
      </c>
      <c r="X34" s="14">
        <f>IF($F34="s-curve",$D34+($E34-$D34)*$I$2/(1+EXP($I$3*(COUNT($I$7:X$7)+$I$4))),TREND($D34:$E34,$D$7:$E$7,X$7))</f>
        <v>0</v>
      </c>
      <c r="Y34" s="14">
        <f>IF($F34="s-curve",$D34+($E34-$D34)*$I$2/(1+EXP($I$3*(COUNT($I$7:Y$7)+$I$4))),TREND($D34:$E34,$D$7:$E$7,Y$7))</f>
        <v>0</v>
      </c>
      <c r="Z34" s="14">
        <f>IF($F34="s-curve",$D34+($E34-$D34)*$I$2/(1+EXP($I$3*(COUNT($I$7:Z$7)+$I$4))),TREND($D34:$E34,$D$7:$E$7,Z$7))</f>
        <v>0</v>
      </c>
      <c r="AA34" s="14">
        <f>IF($F34="s-curve",$D34+($E34-$D34)*$I$2/(1+EXP($I$3*(COUNT($I$7:AA$7)+$I$4))),TREND($D34:$E34,$D$7:$E$7,AA$7))</f>
        <v>0</v>
      </c>
      <c r="AB34" s="14">
        <f>IF($F34="s-curve",$D34+($E34-$D34)*$I$2/(1+EXP($I$3*(COUNT($I$7:AB$7)+$I$4))),TREND($D34:$E34,$D$7:$E$7,AB$7))</f>
        <v>0</v>
      </c>
      <c r="AC34" s="14">
        <f>IF($F34="s-curve",$D34+($E34-$D34)*$I$2/(1+EXP($I$3*(COUNT($I$7:AC$7)+$I$4))),TREND($D34:$E34,$D$7:$E$7,AC$7))</f>
        <v>0</v>
      </c>
      <c r="AD34" s="14">
        <f>IF($F34="s-curve",$D34+($E34-$D34)*$I$2/(1+EXP($I$3*(COUNT($I$7:AD$7)+$I$4))),TREND($D34:$E34,$D$7:$E$7,AD$7))</f>
        <v>0</v>
      </c>
      <c r="AE34" s="14">
        <f>IF($F34="s-curve",$D34+($E34-$D34)*$I$2/(1+EXP($I$3*(COUNT($I$7:AE$7)+$I$4))),TREND($D34:$E34,$D$7:$E$7,AE$7))</f>
        <v>0</v>
      </c>
      <c r="AF34" s="14">
        <f>IF($F34="s-curve",$D34+($E34-$D34)*$I$2/(1+EXP($I$3*(COUNT($I$7:AF$7)+$I$4))),TREND($D34:$E34,$D$7:$E$7,AF$7))</f>
        <v>0</v>
      </c>
      <c r="AG34" s="14">
        <f>IF($F34="s-curve",$D34+($E34-$D34)*$I$2/(1+EXP($I$3*(COUNT($I$7:AG$7)+$I$4))),TREND($D34:$E34,$D$7:$E$7,AG$7))</f>
        <v>0</v>
      </c>
      <c r="AH34" s="14">
        <f>IF($F34="s-curve",$D34+($E34-$D34)*$I$2/(1+EXP($I$3*(COUNT($I$7:AH$7)+$I$4))),TREND($D34:$E34,$D$7:$E$7,AH$7))</f>
        <v>0</v>
      </c>
      <c r="AI34" s="14">
        <f>IF($F34="s-curve",$D34+($E34-$D34)*$I$2/(1+EXP($I$3*(COUNT($I$7:AI$7)+$I$4))),TREND($D34:$E34,$D$7:$E$7,AI$7))</f>
        <v>0</v>
      </c>
      <c r="AJ34" s="14">
        <f>IF($F34="s-curve",$D34+($E34-$D34)*$I$2/(1+EXP($I$3*(COUNT($I$7:AJ$7)+$I$4))),TREND($D34:$E34,$D$7:$E$7,AJ$7))</f>
        <v>0</v>
      </c>
      <c r="AK34" s="14">
        <f>IF($F34="s-curve",$D34+($E34-$D34)*$I$2/(1+EXP($I$3*(COUNT($I$7:AK$7)+$I$4))),TREND($D34:$E34,$D$7:$E$7,AK$7))</f>
        <v>0</v>
      </c>
      <c r="AL34" s="14">
        <f>IF($F34="s-curve",$D34+($E34-$D34)*$I$2/(1+EXP($I$3*(COUNT($I$7:AL$7)+$I$4))),TREND($D34:$E34,$D$7:$E$7,AL$7))</f>
        <v>0</v>
      </c>
      <c r="AM34" s="14">
        <f>IF($F34="s-curve",$D34+($E34-$D34)*$I$2/(1+EXP($I$3*(COUNT($I$7:AM$7)+$I$4))),TREND($D34:$E34,$D$7:$E$7,AM$7))</f>
        <v>0</v>
      </c>
      <c r="AN34" s="14">
        <f>IF($F34="s-curve",$D34+($E34-$D34)*$I$2/(1+EXP($I$3*(COUNT($I$7:AN$7)+$I$4))),TREND($D34:$E34,$D$7:$E$7,AN$7))</f>
        <v>0</v>
      </c>
      <c r="AO34" s="14">
        <f>IF($F34="s-curve",$D34+($E34-$D34)*$I$2/(1+EXP($I$3*(COUNT($I$7:AO$7)+$I$4))),TREND($D34:$E34,$D$7:$E$7,AO$7))</f>
        <v>0</v>
      </c>
      <c r="AP34" s="14">
        <f>IF($F34="s-curve",$D34+($E34-$D34)*$I$2/(1+EXP($I$3*(COUNT($I$7:AP$7)+$I$4))),TREND($D34:$E34,$D$7:$E$7,AP$7))</f>
        <v>0</v>
      </c>
    </row>
    <row r="35" spans="1:42" ht="14.65" thickBot="1" x14ac:dyDescent="0.5">
      <c r="A35" s="44"/>
      <c r="B35" s="44"/>
      <c r="C35" s="44" t="s">
        <v>504</v>
      </c>
      <c r="D35" s="49">
        <v>0</v>
      </c>
      <c r="E35" s="49">
        <v>0</v>
      </c>
      <c r="F35" s="8" t="str">
        <f>IF(D35=E35,"n/a",IF(OR(C35="battery electric vehicle",C35="natural gas vehicle",C35="plugin hybrid vehicle",C35="hydrogen vehicle"),"s-curve","linear"))</f>
        <v>n/a</v>
      </c>
      <c r="H35" s="42"/>
      <c r="I35" s="41">
        <f>D35</f>
        <v>0</v>
      </c>
      <c r="J35" s="14">
        <f>IF($F35="s-curve",$D35+($E35-$D35)*$I$2/(1+EXP($I$3*(COUNT($I$7:J$7)+$I$4))),TREND($D35:$E35,$D$7:$E$7,J$7))</f>
        <v>0</v>
      </c>
      <c r="K35" s="14">
        <f>IF($F35="s-curve",$D35+($E35-$D35)*$I$2/(1+EXP($I$3*(COUNT($I$7:K$7)+$I$4))),TREND($D35:$E35,$D$7:$E$7,K$7))</f>
        <v>0</v>
      </c>
      <c r="L35" s="14">
        <f>IF($F35="s-curve",$D35+($E35-$D35)*$I$2/(1+EXP($I$3*(COUNT($I$7:L$7)+$I$4))),TREND($D35:$E35,$D$7:$E$7,L$7))</f>
        <v>0</v>
      </c>
      <c r="M35" s="14">
        <f>IF($F35="s-curve",$D35+($E35-$D35)*$I$2/(1+EXP($I$3*(COUNT($I$7:M$7)+$I$4))),TREND($D35:$E35,$D$7:$E$7,M$7))</f>
        <v>0</v>
      </c>
      <c r="N35" s="14">
        <f>IF($F35="s-curve",$D35+($E35-$D35)*$I$2/(1+EXP($I$3*(COUNT($I$7:N$7)+$I$4))),TREND($D35:$E35,$D$7:$E$7,N$7))</f>
        <v>0</v>
      </c>
      <c r="O35" s="14">
        <f>IF($F35="s-curve",$D35+($E35-$D35)*$I$2/(1+EXP($I$3*(COUNT($I$7:O$7)+$I$4))),TREND($D35:$E35,$D$7:$E$7,O$7))</f>
        <v>0</v>
      </c>
      <c r="P35" s="14">
        <f>IF($F35="s-curve",$D35+($E35-$D35)*$I$2/(1+EXP($I$3*(COUNT($I$7:P$7)+$I$4))),TREND($D35:$E35,$D$7:$E$7,P$7))</f>
        <v>0</v>
      </c>
      <c r="Q35" s="14">
        <f>IF($F35="s-curve",$D35+($E35-$D35)*$I$2/(1+EXP($I$3*(COUNT($I$7:Q$7)+$I$4))),TREND($D35:$E35,$D$7:$E$7,Q$7))</f>
        <v>0</v>
      </c>
      <c r="R35" s="14">
        <f>IF($F35="s-curve",$D35+($E35-$D35)*$I$2/(1+EXP($I$3*(COUNT($I$7:R$7)+$I$4))),TREND($D35:$E35,$D$7:$E$7,R$7))</f>
        <v>0</v>
      </c>
      <c r="S35" s="14">
        <f>IF($F35="s-curve",$D35+($E35-$D35)*$I$2/(1+EXP($I$3*(COUNT($I$7:S$7)+$I$4))),TREND($D35:$E35,$D$7:$E$7,S$7))</f>
        <v>0</v>
      </c>
      <c r="T35" s="14">
        <f>IF($F35="s-curve",$D35+($E35-$D35)*$I$2/(1+EXP($I$3*(COUNT($I$7:T$7)+$I$4))),TREND($D35:$E35,$D$7:$E$7,T$7))</f>
        <v>0</v>
      </c>
      <c r="U35" s="14">
        <f>IF($F35="s-curve",$D35+($E35-$D35)*$I$2/(1+EXP($I$3*(COUNT($I$7:U$7)+$I$4))),TREND($D35:$E35,$D$7:$E$7,U$7))</f>
        <v>0</v>
      </c>
      <c r="V35" s="14">
        <f>IF($F35="s-curve",$D35+($E35-$D35)*$I$2/(1+EXP($I$3*(COUNT($I$7:V$7)+$I$4))),TREND($D35:$E35,$D$7:$E$7,V$7))</f>
        <v>0</v>
      </c>
      <c r="W35" s="14">
        <f>IF($F35="s-curve",$D35+($E35-$D35)*$I$2/(1+EXP($I$3*(COUNT($I$7:W$7)+$I$4))),TREND($D35:$E35,$D$7:$E$7,W$7))</f>
        <v>0</v>
      </c>
      <c r="X35" s="14">
        <f>IF($F35="s-curve",$D35+($E35-$D35)*$I$2/(1+EXP($I$3*(COUNT($I$7:X$7)+$I$4))),TREND($D35:$E35,$D$7:$E$7,X$7))</f>
        <v>0</v>
      </c>
      <c r="Y35" s="14">
        <f>IF($F35="s-curve",$D35+($E35-$D35)*$I$2/(1+EXP($I$3*(COUNT($I$7:Y$7)+$I$4))),TREND($D35:$E35,$D$7:$E$7,Y$7))</f>
        <v>0</v>
      </c>
      <c r="Z35" s="14">
        <f>IF($F35="s-curve",$D35+($E35-$D35)*$I$2/(1+EXP($I$3*(COUNT($I$7:Z$7)+$I$4))),TREND($D35:$E35,$D$7:$E$7,Z$7))</f>
        <v>0</v>
      </c>
      <c r="AA35" s="14">
        <f>IF($F35="s-curve",$D35+($E35-$D35)*$I$2/(1+EXP($I$3*(COUNT($I$7:AA$7)+$I$4))),TREND($D35:$E35,$D$7:$E$7,AA$7))</f>
        <v>0</v>
      </c>
      <c r="AB35" s="14">
        <f>IF($F35="s-curve",$D35+($E35-$D35)*$I$2/(1+EXP($I$3*(COUNT($I$7:AB$7)+$I$4))),TREND($D35:$E35,$D$7:$E$7,AB$7))</f>
        <v>0</v>
      </c>
      <c r="AC35" s="14">
        <f>IF($F35="s-curve",$D35+($E35-$D35)*$I$2/(1+EXP($I$3*(COUNT($I$7:AC$7)+$I$4))),TREND($D35:$E35,$D$7:$E$7,AC$7))</f>
        <v>0</v>
      </c>
      <c r="AD35" s="14">
        <f>IF($F35="s-curve",$D35+($E35-$D35)*$I$2/(1+EXP($I$3*(COUNT($I$7:AD$7)+$I$4))),TREND($D35:$E35,$D$7:$E$7,AD$7))</f>
        <v>0</v>
      </c>
      <c r="AE35" s="14">
        <f>IF($F35="s-curve",$D35+($E35-$D35)*$I$2/(1+EXP($I$3*(COUNT($I$7:AE$7)+$I$4))),TREND($D35:$E35,$D$7:$E$7,AE$7))</f>
        <v>0</v>
      </c>
      <c r="AF35" s="14">
        <f>IF($F35="s-curve",$D35+($E35-$D35)*$I$2/(1+EXP($I$3*(COUNT($I$7:AF$7)+$I$4))),TREND($D35:$E35,$D$7:$E$7,AF$7))</f>
        <v>0</v>
      </c>
      <c r="AG35" s="14">
        <f>IF($F35="s-curve",$D35+($E35-$D35)*$I$2/(1+EXP($I$3*(COUNT($I$7:AG$7)+$I$4))),TREND($D35:$E35,$D$7:$E$7,AG$7))</f>
        <v>0</v>
      </c>
      <c r="AH35" s="14">
        <f>IF($F35="s-curve",$D35+($E35-$D35)*$I$2/(1+EXP($I$3*(COUNT($I$7:AH$7)+$I$4))),TREND($D35:$E35,$D$7:$E$7,AH$7))</f>
        <v>0</v>
      </c>
      <c r="AI35" s="14">
        <f>IF($F35="s-curve",$D35+($E35-$D35)*$I$2/(1+EXP($I$3*(COUNT($I$7:AI$7)+$I$4))),TREND($D35:$E35,$D$7:$E$7,AI$7))</f>
        <v>0</v>
      </c>
      <c r="AJ35" s="14">
        <f>IF($F35="s-curve",$D35+($E35-$D35)*$I$2/(1+EXP($I$3*(COUNT($I$7:AJ$7)+$I$4))),TREND($D35:$E35,$D$7:$E$7,AJ$7))</f>
        <v>0</v>
      </c>
      <c r="AK35" s="14">
        <f>IF($F35="s-curve",$D35+($E35-$D35)*$I$2/(1+EXP($I$3*(COUNT($I$7:AK$7)+$I$4))),TREND($D35:$E35,$D$7:$E$7,AK$7))</f>
        <v>0</v>
      </c>
      <c r="AL35" s="14">
        <f>IF($F35="s-curve",$D35+($E35-$D35)*$I$2/(1+EXP($I$3*(COUNT($I$7:AL$7)+$I$4))),TREND($D35:$E35,$D$7:$E$7,AL$7))</f>
        <v>0</v>
      </c>
      <c r="AM35" s="14">
        <f>IF($F35="s-curve",$D35+($E35-$D35)*$I$2/(1+EXP($I$3*(COUNT($I$7:AM$7)+$I$4))),TREND($D35:$E35,$D$7:$E$7,AM$7))</f>
        <v>0</v>
      </c>
      <c r="AN35" s="14">
        <f>IF($F35="s-curve",$D35+($E35-$D35)*$I$2/(1+EXP($I$3*(COUNT($I$7:AN$7)+$I$4))),TREND($D35:$E35,$D$7:$E$7,AN$7))</f>
        <v>0</v>
      </c>
      <c r="AO35" s="14">
        <f>IF($F35="s-curve",$D35+($E35-$D35)*$I$2/(1+EXP($I$3*(COUNT($I$7:AO$7)+$I$4))),TREND($D35:$E35,$D$7:$E$7,AO$7))</f>
        <v>0</v>
      </c>
      <c r="AP35" s="14">
        <f>IF($F35="s-curve",$D35+($E35-$D35)*$I$2/(1+EXP($I$3*(COUNT($I$7:AP$7)+$I$4))),TREND($D35:$E35,$D$7:$E$7,AP$7))</f>
        <v>0</v>
      </c>
    </row>
    <row r="36" spans="1:42" x14ac:dyDescent="0.4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4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4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4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4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4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4.65" thickBot="1" x14ac:dyDescent="0.5">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4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4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4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4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4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4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4.65" thickBot="1" x14ac:dyDescent="0.5">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45">
      <c r="A50" s="14" t="s">
        <v>12</v>
      </c>
      <c r="B50" s="14" t="s">
        <v>16</v>
      </c>
      <c r="C50" s="14" t="s">
        <v>1</v>
      </c>
      <c r="D50" s="41">
        <f>'SYVbT-passenger'!B5/SUM('SYVbT-passenger'!B5:H5)</f>
        <v>1</v>
      </c>
      <c r="E50" s="14">
        <f>Assumptions!A40</f>
        <v>0.75</v>
      </c>
      <c r="F50" s="7" t="str">
        <f t="shared" si="1"/>
        <v>s-curve</v>
      </c>
      <c r="H50" s="42"/>
      <c r="I50" s="41">
        <f t="shared" si="5"/>
        <v>1</v>
      </c>
      <c r="J50" s="14">
        <f>IF($F50="s-curve",$D50+($E50-$D50)*$I$2/(1+EXP($I$3*(COUNT($I$7:J$7)+$I$4))),TREND($D50:$E50,$D$7:$E$7,J$7))</f>
        <v>0.99725326434235173</v>
      </c>
      <c r="K50" s="14">
        <f>IF($F50="s-curve",$D50+($E50-$D50)*$I$2/(1+EXP($I$3*(COUNT($I$7:K$7)+$I$4))),TREND($D50:$E50,$D$7:$E$7,K$7))</f>
        <v>0.99630649207668176</v>
      </c>
      <c r="L50" s="14">
        <f>IF($F50="s-curve",$D50+($E50-$D50)*$I$2/(1+EXP($I$3*(COUNT($I$7:L$7)+$I$4))),TREND($D50:$E50,$D$7:$E$7,L$7))</f>
        <v>0.99503992356648063</v>
      </c>
      <c r="M50" s="14">
        <f>IF($F50="s-curve",$D50+($E50-$D50)*$I$2/(1+EXP($I$3*(COUNT($I$7:M$7)+$I$4))),TREND($D50:$E50,$D$7:$E$7,M$7))</f>
        <v>0.99335075160578357</v>
      </c>
      <c r="N50" s="14">
        <f>IF($F50="s-curve",$D50+($E50-$D50)*$I$2/(1+EXP($I$3*(COUNT($I$7:N$7)+$I$4))),TREND($D50:$E50,$D$7:$E$7,N$7))</f>
        <v>0.99110720268184094</v>
      </c>
      <c r="O50" s="14">
        <f>IF($F50="s-curve",$D50+($E50-$D50)*$I$2/(1+EXP($I$3*(COUNT($I$7:O$7)+$I$4))),TREND($D50:$E50,$D$7:$E$7,O$7))</f>
        <v>0.98814353170560831</v>
      </c>
      <c r="P50" s="14">
        <f>IF($F50="s-curve",$D50+($E50-$D50)*$I$2/(1+EXP($I$3*(COUNT($I$7:P$7)+$I$4))),TREND($D50:$E50,$D$7:$E$7,P$7))</f>
        <v>0.98425666098575082</v>
      </c>
      <c r="Q50" s="14">
        <f>IF($F50="s-curve",$D50+($E50-$D50)*$I$2/(1+EXP($I$3*(COUNT($I$7:Q$7)+$I$4))),TREND($D50:$E50,$D$7:$E$7,Q$7))</f>
        <v>0.97920682587651942</v>
      </c>
      <c r="R50" s="14">
        <f>IF($F50="s-curve",$D50+($E50-$D50)*$I$2/(1+EXP($I$3*(COUNT($I$7:R$7)+$I$4))),TREND($D50:$E50,$D$7:$E$7,R$7))</f>
        <v>0.97272579470109677</v>
      </c>
      <c r="S50" s="14">
        <f>IF($F50="s-curve",$D50+($E50-$D50)*$I$2/(1+EXP($I$3*(COUNT($I$7:S$7)+$I$4))),TREND($D50:$E50,$D$7:$E$7,S$7))</f>
        <v>0.9645372337748781</v>
      </c>
      <c r="T50" s="14">
        <f>IF($F50="s-curve",$D50+($E50-$D50)*$I$2/(1+EXP($I$3*(COUNT($I$7:T$7)+$I$4))),TREND($D50:$E50,$D$7:$E$7,T$7))</f>
        <v>0.95439361904841091</v>
      </c>
      <c r="U50" s="14">
        <f>IF($F50="s-curve",$D50+($E50-$D50)*$I$2/(1+EXP($I$3*(COUNT($I$7:U$7)+$I$4))),TREND($D50:$E50,$D$7:$E$7,U$7))</f>
        <v>0.94213119587475436</v>
      </c>
      <c r="V50" s="14">
        <f>IF($F50="s-curve",$D50+($E50-$D50)*$I$2/(1+EXP($I$3*(COUNT($I$7:V$7)+$I$4))),TREND($D50:$E50,$D$7:$E$7,V$7))</f>
        <v>0.92773737565625103</v>
      </c>
      <c r="W50" s="14">
        <f>IF($F50="s-curve",$D50+($E50-$D50)*$I$2/(1+EXP($I$3*(COUNT($I$7:W$7)+$I$4))),TREND($D50:$E50,$D$7:$E$7,W$7))</f>
        <v>0.9114140765564489</v>
      </c>
      <c r="X50" s="14">
        <f>IF($F50="s-curve",$D50+($E50-$D50)*$I$2/(1+EXP($I$3*(COUNT($I$7:X$7)+$I$4))),TREND($D50:$E50,$D$7:$E$7,X$7))</f>
        <v>0.89361062920291479</v>
      </c>
      <c r="Y50" s="14">
        <f>IF($F50="s-curve",$D50+($E50-$D50)*$I$2/(1+EXP($I$3*(COUNT($I$7:Y$7)+$I$4))),TREND($D50:$E50,$D$7:$E$7,Y$7))</f>
        <v>0.875</v>
      </c>
      <c r="Z50" s="14">
        <f>IF($F50="s-curve",$D50+($E50-$D50)*$I$2/(1+EXP($I$3*(COUNT($I$7:Z$7)+$I$4))),TREND($D50:$E50,$D$7:$E$7,Z$7))</f>
        <v>0.85638937079708521</v>
      </c>
      <c r="AA50" s="14">
        <f>IF($F50="s-curve",$D50+($E50-$D50)*$I$2/(1+EXP($I$3*(COUNT($I$7:AA$7)+$I$4))),TREND($D50:$E50,$D$7:$E$7,AA$7))</f>
        <v>0.8385859234435511</v>
      </c>
      <c r="AB50" s="14">
        <f>IF($F50="s-curve",$D50+($E50-$D50)*$I$2/(1+EXP($I$3*(COUNT($I$7:AB$7)+$I$4))),TREND($D50:$E50,$D$7:$E$7,AB$7))</f>
        <v>0.82226262434374897</v>
      </c>
      <c r="AC50" s="14">
        <f>IF($F50="s-curve",$D50+($E50-$D50)*$I$2/(1+EXP($I$3*(COUNT($I$7:AC$7)+$I$4))),TREND($D50:$E50,$D$7:$E$7,AC$7))</f>
        <v>0.80786880412524564</v>
      </c>
      <c r="AD50" s="14">
        <f>IF($F50="s-curve",$D50+($E50-$D50)*$I$2/(1+EXP($I$3*(COUNT($I$7:AD$7)+$I$4))),TREND($D50:$E50,$D$7:$E$7,AD$7))</f>
        <v>0.79560638095158909</v>
      </c>
      <c r="AE50" s="14">
        <f>IF($F50="s-curve",$D50+($E50-$D50)*$I$2/(1+EXP($I$3*(COUNT($I$7:AE$7)+$I$4))),TREND($D50:$E50,$D$7:$E$7,AE$7))</f>
        <v>0.7854627662251219</v>
      </c>
      <c r="AF50" s="14">
        <f>IF($F50="s-curve",$D50+($E50-$D50)*$I$2/(1+EXP($I$3*(COUNT($I$7:AF$7)+$I$4))),TREND($D50:$E50,$D$7:$E$7,AF$7))</f>
        <v>0.77727420529890323</v>
      </c>
      <c r="AG50" s="14">
        <f>IF($F50="s-curve",$D50+($E50-$D50)*$I$2/(1+EXP($I$3*(COUNT($I$7:AG$7)+$I$4))),TREND($D50:$E50,$D$7:$E$7,AG$7))</f>
        <v>0.77079317412348058</v>
      </c>
      <c r="AH50" s="14">
        <f>IF($F50="s-curve",$D50+($E50-$D50)*$I$2/(1+EXP($I$3*(COUNT($I$7:AH$7)+$I$4))),TREND($D50:$E50,$D$7:$E$7,AH$7))</f>
        <v>0.76574333901424918</v>
      </c>
      <c r="AI50" s="14">
        <f>IF($F50="s-curve",$D50+($E50-$D50)*$I$2/(1+EXP($I$3*(COUNT($I$7:AI$7)+$I$4))),TREND($D50:$E50,$D$7:$E$7,AI$7))</f>
        <v>0.76185646829439169</v>
      </c>
      <c r="AJ50" s="14">
        <f>IF($F50="s-curve",$D50+($E50-$D50)*$I$2/(1+EXP($I$3*(COUNT($I$7:AJ$7)+$I$4))),TREND($D50:$E50,$D$7:$E$7,AJ$7))</f>
        <v>0.75889279731815906</v>
      </c>
      <c r="AK50" s="14">
        <f>IF($F50="s-curve",$D50+($E50-$D50)*$I$2/(1+EXP($I$3*(COUNT($I$7:AK$7)+$I$4))),TREND($D50:$E50,$D$7:$E$7,AK$7))</f>
        <v>0.75664924839421643</v>
      </c>
      <c r="AL50" s="14">
        <f>IF($F50="s-curve",$D50+($E50-$D50)*$I$2/(1+EXP($I$3*(COUNT($I$7:AL$7)+$I$4))),TREND($D50:$E50,$D$7:$E$7,AL$7))</f>
        <v>0.75496007643351937</v>
      </c>
      <c r="AM50" s="14">
        <f>IF($F50="s-curve",$D50+($E50-$D50)*$I$2/(1+EXP($I$3*(COUNT($I$7:AM$7)+$I$4))),TREND($D50:$E50,$D$7:$E$7,AM$7))</f>
        <v>0.75369350792331824</v>
      </c>
      <c r="AN50" s="14">
        <f>IF($F50="s-curve",$D50+($E50-$D50)*$I$2/(1+EXP($I$3*(COUNT($I$7:AN$7)+$I$4))),TREND($D50:$E50,$D$7:$E$7,AN$7))</f>
        <v>0.75274673565764827</v>
      </c>
      <c r="AO50" s="14">
        <f>IF($F50="s-curve",$D50+($E50-$D50)*$I$2/(1+EXP($I$3*(COUNT($I$7:AO$7)+$I$4))),TREND($D50:$E50,$D$7:$E$7,AO$7))</f>
        <v>0.75204064278828997</v>
      </c>
      <c r="AP50" s="14">
        <f>IF($F50="s-curve",$D50+($E50-$D50)*$I$2/(1+EXP($I$3*(COUNT($I$7:AP$7)+$I$4))),TREND($D50:$E50,$D$7:$E$7,AP$7))</f>
        <v>0.75151495037289606</v>
      </c>
    </row>
    <row r="51" spans="1:42" x14ac:dyDescent="0.4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4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45">
      <c r="C53" s="14" t="s">
        <v>4</v>
      </c>
      <c r="D53" s="41">
        <f>'SYVbT-passenger'!E5/SUM('SYVbT-passenger'!B5:H5)</f>
        <v>0</v>
      </c>
      <c r="E53" s="14">
        <f>Assumptions!A40</f>
        <v>0.75</v>
      </c>
      <c r="F53" s="7" t="str">
        <f t="shared" si="1"/>
        <v>linear</v>
      </c>
      <c r="H53" s="42"/>
      <c r="I53" s="41">
        <f t="shared" si="5"/>
        <v>0</v>
      </c>
      <c r="J53" s="14">
        <f>IF($F53="s-curve",$D53+($E53-$D53)*$I$2/(1+EXP($I$3*(COUNT($I$7:J$7)+$I$4))),TREND($D53:$E53,$D$7:$E$7,J$7))</f>
        <v>2.2727272727273373E-2</v>
      </c>
      <c r="K53" s="14">
        <f>IF($F53="s-curve",$D53+($E53-$D53)*$I$2/(1+EXP($I$3*(COUNT($I$7:K$7)+$I$4))),TREND($D53:$E53,$D$7:$E$7,K$7))</f>
        <v>4.5454545454546746E-2</v>
      </c>
      <c r="L53" s="14">
        <f>IF($F53="s-curve",$D53+($E53-$D53)*$I$2/(1+EXP($I$3*(COUNT($I$7:L$7)+$I$4))),TREND($D53:$E53,$D$7:$E$7,L$7))</f>
        <v>6.818181818182012E-2</v>
      </c>
      <c r="M53" s="14">
        <f>IF($F53="s-curve",$D53+($E53-$D53)*$I$2/(1+EXP($I$3*(COUNT($I$7:M$7)+$I$4))),TREND($D53:$E53,$D$7:$E$7,M$7))</f>
        <v>9.0909090909086387E-2</v>
      </c>
      <c r="N53" s="14">
        <f>IF($F53="s-curve",$D53+($E53-$D53)*$I$2/(1+EXP($I$3*(COUNT($I$7:N$7)+$I$4))),TREND($D53:$E53,$D$7:$E$7,N$7))</f>
        <v>0.11363636363635976</v>
      </c>
      <c r="O53" s="14">
        <f>IF($F53="s-curve",$D53+($E53-$D53)*$I$2/(1+EXP($I$3*(COUNT($I$7:O$7)+$I$4))),TREND($D53:$E53,$D$7:$E$7,O$7))</f>
        <v>0.13636363636363313</v>
      </c>
      <c r="P53" s="14">
        <f>IF($F53="s-curve",$D53+($E53-$D53)*$I$2/(1+EXP($I$3*(COUNT($I$7:P$7)+$I$4))),TREND($D53:$E53,$D$7:$E$7,P$7))</f>
        <v>0.15909090909090651</v>
      </c>
      <c r="Q53" s="14">
        <f>IF($F53="s-curve",$D53+($E53-$D53)*$I$2/(1+EXP($I$3*(COUNT($I$7:Q$7)+$I$4))),TREND($D53:$E53,$D$7:$E$7,Q$7))</f>
        <v>0.18181818181817988</v>
      </c>
      <c r="R53" s="14">
        <f>IF($F53="s-curve",$D53+($E53-$D53)*$I$2/(1+EXP($I$3*(COUNT($I$7:R$7)+$I$4))),TREND($D53:$E53,$D$7:$E$7,R$7))</f>
        <v>0.20454545454545325</v>
      </c>
      <c r="S53" s="14">
        <f>IF($F53="s-curve",$D53+($E53-$D53)*$I$2/(1+EXP($I$3*(COUNT($I$7:S$7)+$I$4))),TREND($D53:$E53,$D$7:$E$7,S$7))</f>
        <v>0.22727272727272663</v>
      </c>
      <c r="T53" s="14">
        <f>IF($F53="s-curve",$D53+($E53-$D53)*$I$2/(1+EXP($I$3*(COUNT($I$7:T$7)+$I$4))),TREND($D53:$E53,$D$7:$E$7,T$7))</f>
        <v>0.25</v>
      </c>
      <c r="U53" s="14">
        <f>IF($F53="s-curve",$D53+($E53-$D53)*$I$2/(1+EXP($I$3*(COUNT($I$7:U$7)+$I$4))),TREND($D53:$E53,$D$7:$E$7,U$7))</f>
        <v>0.27272727272727337</v>
      </c>
      <c r="V53" s="14">
        <f>IF($F53="s-curve",$D53+($E53-$D53)*$I$2/(1+EXP($I$3*(COUNT($I$7:V$7)+$I$4))),TREND($D53:$E53,$D$7:$E$7,V$7))</f>
        <v>0.29545454545454675</v>
      </c>
      <c r="W53" s="14">
        <f>IF($F53="s-curve",$D53+($E53-$D53)*$I$2/(1+EXP($I$3*(COUNT($I$7:W$7)+$I$4))),TREND($D53:$E53,$D$7:$E$7,W$7))</f>
        <v>0.31818181818182012</v>
      </c>
      <c r="X53" s="14">
        <f>IF($F53="s-curve",$D53+($E53-$D53)*$I$2/(1+EXP($I$3*(COUNT($I$7:X$7)+$I$4))),TREND($D53:$E53,$D$7:$E$7,X$7))</f>
        <v>0.34090909090908639</v>
      </c>
      <c r="Y53" s="14">
        <f>IF($F53="s-curve",$D53+($E53-$D53)*$I$2/(1+EXP($I$3*(COUNT($I$7:Y$7)+$I$4))),TREND($D53:$E53,$D$7:$E$7,Y$7))</f>
        <v>0.36363636363635976</v>
      </c>
      <c r="Z53" s="14">
        <f>IF($F53="s-curve",$D53+($E53-$D53)*$I$2/(1+EXP($I$3*(COUNT($I$7:Z$7)+$I$4))),TREND($D53:$E53,$D$7:$E$7,Z$7))</f>
        <v>0.38636363636363313</v>
      </c>
      <c r="AA53" s="14">
        <f>IF($F53="s-curve",$D53+($E53-$D53)*$I$2/(1+EXP($I$3*(COUNT($I$7:AA$7)+$I$4))),TREND($D53:$E53,$D$7:$E$7,AA$7))</f>
        <v>0.40909090909090651</v>
      </c>
      <c r="AB53" s="14">
        <f>IF($F53="s-curve",$D53+($E53-$D53)*$I$2/(1+EXP($I$3*(COUNT($I$7:AB$7)+$I$4))),TREND($D53:$E53,$D$7:$E$7,AB$7))</f>
        <v>0.43181818181817988</v>
      </c>
      <c r="AC53" s="14">
        <f>IF($F53="s-curve",$D53+($E53-$D53)*$I$2/(1+EXP($I$3*(COUNT($I$7:AC$7)+$I$4))),TREND($D53:$E53,$D$7:$E$7,AC$7))</f>
        <v>0.45454545454545325</v>
      </c>
      <c r="AD53" s="14">
        <f>IF($F53="s-curve",$D53+($E53-$D53)*$I$2/(1+EXP($I$3*(COUNT($I$7:AD$7)+$I$4))),TREND($D53:$E53,$D$7:$E$7,AD$7))</f>
        <v>0.47727272727272663</v>
      </c>
      <c r="AE53" s="14">
        <f>IF($F53="s-curve",$D53+($E53-$D53)*$I$2/(1+EXP($I$3*(COUNT($I$7:AE$7)+$I$4))),TREND($D53:$E53,$D$7:$E$7,AE$7))</f>
        <v>0.5</v>
      </c>
      <c r="AF53" s="14">
        <f>IF($F53="s-curve",$D53+($E53-$D53)*$I$2/(1+EXP($I$3*(COUNT($I$7:AF$7)+$I$4))),TREND($D53:$E53,$D$7:$E$7,AF$7))</f>
        <v>0.52272727272727337</v>
      </c>
      <c r="AG53" s="14">
        <f>IF($F53="s-curve",$D53+($E53-$D53)*$I$2/(1+EXP($I$3*(COUNT($I$7:AG$7)+$I$4))),TREND($D53:$E53,$D$7:$E$7,AG$7))</f>
        <v>0.54545454545454675</v>
      </c>
      <c r="AH53" s="14">
        <f>IF($F53="s-curve",$D53+($E53-$D53)*$I$2/(1+EXP($I$3*(COUNT($I$7:AH$7)+$I$4))),TREND($D53:$E53,$D$7:$E$7,AH$7))</f>
        <v>0.56818181818182012</v>
      </c>
      <c r="AI53" s="14">
        <f>IF($F53="s-curve",$D53+($E53-$D53)*$I$2/(1+EXP($I$3*(COUNT($I$7:AI$7)+$I$4))),TREND($D53:$E53,$D$7:$E$7,AI$7))</f>
        <v>0.59090909090908639</v>
      </c>
      <c r="AJ53" s="14">
        <f>IF($F53="s-curve",$D53+($E53-$D53)*$I$2/(1+EXP($I$3*(COUNT($I$7:AJ$7)+$I$4))),TREND($D53:$E53,$D$7:$E$7,AJ$7))</f>
        <v>0.61363636363635976</v>
      </c>
      <c r="AK53" s="14">
        <f>IF($F53="s-curve",$D53+($E53-$D53)*$I$2/(1+EXP($I$3*(COUNT($I$7:AK$7)+$I$4))),TREND($D53:$E53,$D$7:$E$7,AK$7))</f>
        <v>0.63636363636363313</v>
      </c>
      <c r="AL53" s="14">
        <f>IF($F53="s-curve",$D53+($E53-$D53)*$I$2/(1+EXP($I$3*(COUNT($I$7:AL$7)+$I$4))),TREND($D53:$E53,$D$7:$E$7,AL$7))</f>
        <v>0.65909090909090651</v>
      </c>
      <c r="AM53" s="14">
        <f>IF($F53="s-curve",$D53+($E53-$D53)*$I$2/(1+EXP($I$3*(COUNT($I$7:AM$7)+$I$4))),TREND($D53:$E53,$D$7:$E$7,AM$7))</f>
        <v>0.68181818181817988</v>
      </c>
      <c r="AN53" s="14">
        <f>IF($F53="s-curve",$D53+($E53-$D53)*$I$2/(1+EXP($I$3*(COUNT($I$7:AN$7)+$I$4))),TREND($D53:$E53,$D$7:$E$7,AN$7))</f>
        <v>0.70454545454545325</v>
      </c>
      <c r="AO53" s="14">
        <f>IF($F53="s-curve",$D53+($E53-$D53)*$I$2/(1+EXP($I$3*(COUNT($I$7:AO$7)+$I$4))),TREND($D53:$E53,$D$7:$E$7,AO$7))</f>
        <v>0.72727272727272663</v>
      </c>
      <c r="AP53" s="14">
        <f>IF($F53="s-curve",$D53+($E53-$D53)*$I$2/(1+EXP($I$3*(COUNT($I$7:AP$7)+$I$4))),TREND($D53:$E53,$D$7:$E$7,AP$7))</f>
        <v>0.75</v>
      </c>
    </row>
    <row r="54" spans="1:42" x14ac:dyDescent="0.4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4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4.65" thickBot="1" x14ac:dyDescent="0.5">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4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4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4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4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4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4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4.65" thickBot="1" x14ac:dyDescent="0.5">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4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4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45">
      <c r="C66" s="14" t="s">
        <v>3</v>
      </c>
      <c r="D66" s="14">
        <f>'SYVbT-passenger'!D6/SUM('SYVbT-passenger'!B6:H6)</f>
        <v>0</v>
      </c>
      <c r="E66" s="14">
        <v>1</v>
      </c>
      <c r="F66" s="7" t="str">
        <f t="shared" si="1"/>
        <v>linear</v>
      </c>
      <c r="H66" s="42"/>
      <c r="I66" s="41">
        <f t="shared" si="5"/>
        <v>0</v>
      </c>
      <c r="J66" s="14">
        <f>IF($F66="s-curve",$D66+($E66-$D66)*$I$2/(1+EXP($I$3*(COUNT($I$7:J$7)+$I$4))),TREND($D66:$E66,$D$7:$E$7,J$7))</f>
        <v>3.0303030303031164E-2</v>
      </c>
      <c r="K66" s="14">
        <f>IF($F66="s-curve",$D66+($E66-$D66)*$I$2/(1+EXP($I$3*(COUNT($I$7:K$7)+$I$4))),TREND($D66:$E66,$D$7:$E$7,K$7))</f>
        <v>6.0606060606055223E-2</v>
      </c>
      <c r="L66" s="14">
        <f>IF($F66="s-curve",$D66+($E66-$D66)*$I$2/(1+EXP($I$3*(COUNT($I$7:L$7)+$I$4))),TREND($D66:$E66,$D$7:$E$7,L$7))</f>
        <v>9.0909090909086387E-2</v>
      </c>
      <c r="M66" s="14">
        <f>IF($F66="s-curve",$D66+($E66-$D66)*$I$2/(1+EXP($I$3*(COUNT($I$7:M$7)+$I$4))),TREND($D66:$E66,$D$7:$E$7,M$7))</f>
        <v>0.12121212121211755</v>
      </c>
      <c r="N66" s="14">
        <f>IF($F66="s-curve",$D66+($E66-$D66)*$I$2/(1+EXP($I$3*(COUNT($I$7:N$7)+$I$4))),TREND($D66:$E66,$D$7:$E$7,N$7))</f>
        <v>0.15151515151514872</v>
      </c>
      <c r="O66" s="14">
        <f>IF($F66="s-curve",$D66+($E66-$D66)*$I$2/(1+EXP($I$3*(COUNT($I$7:O$7)+$I$4))),TREND($D66:$E66,$D$7:$E$7,O$7))</f>
        <v>0.18181818181817988</v>
      </c>
      <c r="P66" s="14">
        <f>IF($F66="s-curve",$D66+($E66-$D66)*$I$2/(1+EXP($I$3*(COUNT($I$7:P$7)+$I$4))),TREND($D66:$E66,$D$7:$E$7,P$7))</f>
        <v>0.21212121212121104</v>
      </c>
      <c r="Q66" s="14">
        <f>IF($F66="s-curve",$D66+($E66-$D66)*$I$2/(1+EXP($I$3*(COUNT($I$7:Q$7)+$I$4))),TREND($D66:$E66,$D$7:$E$7,Q$7))</f>
        <v>0.24242424242424221</v>
      </c>
      <c r="R66" s="14">
        <f>IF($F66="s-curve",$D66+($E66-$D66)*$I$2/(1+EXP($I$3*(COUNT($I$7:R$7)+$I$4))),TREND($D66:$E66,$D$7:$E$7,R$7))</f>
        <v>0.27272727272727337</v>
      </c>
      <c r="S66" s="14">
        <f>IF($F66="s-curve",$D66+($E66-$D66)*$I$2/(1+EXP($I$3*(COUNT($I$7:S$7)+$I$4))),TREND($D66:$E66,$D$7:$E$7,S$7))</f>
        <v>0.30303030303030454</v>
      </c>
      <c r="T66" s="14">
        <f>IF($F66="s-curve",$D66+($E66-$D66)*$I$2/(1+EXP($I$3*(COUNT($I$7:T$7)+$I$4))),TREND($D66:$E66,$D$7:$E$7,T$7))</f>
        <v>0.3333333333333286</v>
      </c>
      <c r="U66" s="14">
        <f>IF($F66="s-curve",$D66+($E66-$D66)*$I$2/(1+EXP($I$3*(COUNT($I$7:U$7)+$I$4))),TREND($D66:$E66,$D$7:$E$7,U$7))</f>
        <v>0.36363636363635976</v>
      </c>
      <c r="V66" s="14">
        <f>IF($F66="s-curve",$D66+($E66-$D66)*$I$2/(1+EXP($I$3*(COUNT($I$7:V$7)+$I$4))),TREND($D66:$E66,$D$7:$E$7,V$7))</f>
        <v>0.39393939393939092</v>
      </c>
      <c r="W66" s="14">
        <f>IF($F66="s-curve",$D66+($E66-$D66)*$I$2/(1+EXP($I$3*(COUNT($I$7:W$7)+$I$4))),TREND($D66:$E66,$D$7:$E$7,W$7))</f>
        <v>0.42424242424242209</v>
      </c>
      <c r="X66" s="14">
        <f>IF($F66="s-curve",$D66+($E66-$D66)*$I$2/(1+EXP($I$3*(COUNT($I$7:X$7)+$I$4))),TREND($D66:$E66,$D$7:$E$7,X$7))</f>
        <v>0.45454545454545325</v>
      </c>
      <c r="Y66" s="14">
        <f>IF($F66="s-curve",$D66+($E66-$D66)*$I$2/(1+EXP($I$3*(COUNT($I$7:Y$7)+$I$4))),TREND($D66:$E66,$D$7:$E$7,Y$7))</f>
        <v>0.48484848484848442</v>
      </c>
      <c r="Z66" s="14">
        <f>IF($F66="s-curve",$D66+($E66-$D66)*$I$2/(1+EXP($I$3*(COUNT($I$7:Z$7)+$I$4))),TREND($D66:$E66,$D$7:$E$7,Z$7))</f>
        <v>0.51515151515151558</v>
      </c>
      <c r="AA66" s="14">
        <f>IF($F66="s-curve",$D66+($E66-$D66)*$I$2/(1+EXP($I$3*(COUNT($I$7:AA$7)+$I$4))),TREND($D66:$E66,$D$7:$E$7,AA$7))</f>
        <v>0.54545454545454675</v>
      </c>
      <c r="AB66" s="14">
        <f>IF($F66="s-curve",$D66+($E66-$D66)*$I$2/(1+EXP($I$3*(COUNT($I$7:AB$7)+$I$4))),TREND($D66:$E66,$D$7:$E$7,AB$7))</f>
        <v>0.57575757575757081</v>
      </c>
      <c r="AC66" s="14">
        <f>IF($F66="s-curve",$D66+($E66-$D66)*$I$2/(1+EXP($I$3*(COUNT($I$7:AC$7)+$I$4))),TREND($D66:$E66,$D$7:$E$7,AC$7))</f>
        <v>0.60606060606060197</v>
      </c>
      <c r="AD66" s="14">
        <f>IF($F66="s-curve",$D66+($E66-$D66)*$I$2/(1+EXP($I$3*(COUNT($I$7:AD$7)+$I$4))),TREND($D66:$E66,$D$7:$E$7,AD$7))</f>
        <v>0.63636363636363313</v>
      </c>
      <c r="AE66" s="14">
        <f>IF($F66="s-curve",$D66+($E66-$D66)*$I$2/(1+EXP($I$3*(COUNT($I$7:AE$7)+$I$4))),TREND($D66:$E66,$D$7:$E$7,AE$7))</f>
        <v>0.6666666666666643</v>
      </c>
      <c r="AF66" s="14">
        <f>IF($F66="s-curve",$D66+($E66-$D66)*$I$2/(1+EXP($I$3*(COUNT($I$7:AF$7)+$I$4))),TREND($D66:$E66,$D$7:$E$7,AF$7))</f>
        <v>0.69696969696969546</v>
      </c>
      <c r="AG66" s="14">
        <f>IF($F66="s-curve",$D66+($E66-$D66)*$I$2/(1+EXP($I$3*(COUNT($I$7:AG$7)+$I$4))),TREND($D66:$E66,$D$7:$E$7,AG$7))</f>
        <v>0.72727272727272663</v>
      </c>
      <c r="AH66" s="14">
        <f>IF($F66="s-curve",$D66+($E66-$D66)*$I$2/(1+EXP($I$3*(COUNT($I$7:AH$7)+$I$4))),TREND($D66:$E66,$D$7:$E$7,AH$7))</f>
        <v>0.75757575757575779</v>
      </c>
      <c r="AI66" s="14">
        <f>IF($F66="s-curve",$D66+($E66-$D66)*$I$2/(1+EXP($I$3*(COUNT($I$7:AI$7)+$I$4))),TREND($D66:$E66,$D$7:$E$7,AI$7))</f>
        <v>0.78787878787878896</v>
      </c>
      <c r="AJ66" s="14">
        <f>IF($F66="s-curve",$D66+($E66-$D66)*$I$2/(1+EXP($I$3*(COUNT($I$7:AJ$7)+$I$4))),TREND($D66:$E66,$D$7:$E$7,AJ$7))</f>
        <v>0.81818181818181301</v>
      </c>
      <c r="AK66" s="14">
        <f>IF($F66="s-curve",$D66+($E66-$D66)*$I$2/(1+EXP($I$3*(COUNT($I$7:AK$7)+$I$4))),TREND($D66:$E66,$D$7:$E$7,AK$7))</f>
        <v>0.84848484848484418</v>
      </c>
      <c r="AL66" s="14">
        <f>IF($F66="s-curve",$D66+($E66-$D66)*$I$2/(1+EXP($I$3*(COUNT($I$7:AL$7)+$I$4))),TREND($D66:$E66,$D$7:$E$7,AL$7))</f>
        <v>0.87878787878787534</v>
      </c>
      <c r="AM66" s="14">
        <f>IF($F66="s-curve",$D66+($E66-$D66)*$I$2/(1+EXP($I$3*(COUNT($I$7:AM$7)+$I$4))),TREND($D66:$E66,$D$7:$E$7,AM$7))</f>
        <v>0.90909090909090651</v>
      </c>
      <c r="AN66" s="14">
        <f>IF($F66="s-curve",$D66+($E66-$D66)*$I$2/(1+EXP($I$3*(COUNT($I$7:AN$7)+$I$4))),TREND($D66:$E66,$D$7:$E$7,AN$7))</f>
        <v>0.93939393939393767</v>
      </c>
      <c r="AO66" s="14">
        <f>IF($F66="s-curve",$D66+($E66-$D66)*$I$2/(1+EXP($I$3*(COUNT($I$7:AO$7)+$I$4))),TREND($D66:$E66,$D$7:$E$7,AO$7))</f>
        <v>0.96969696969696884</v>
      </c>
      <c r="AP66" s="14">
        <f>IF($F66="s-curve",$D66+($E66-$D66)*$I$2/(1+EXP($I$3*(COUNT($I$7:AP$7)+$I$4))),TREND($D66:$E66,$D$7:$E$7,AP$7))</f>
        <v>1</v>
      </c>
    </row>
    <row r="67" spans="1:42" x14ac:dyDescent="0.45">
      <c r="C67" s="14" t="s">
        <v>4</v>
      </c>
      <c r="D67" s="14">
        <f>'SYVbT-passenger'!E6/SUM('SYVbT-passenger'!B6:H6)</f>
        <v>1</v>
      </c>
      <c r="E67" s="14">
        <v>1</v>
      </c>
      <c r="F67" s="7" t="str">
        <f t="shared" si="1"/>
        <v>n/a</v>
      </c>
      <c r="H67" s="42"/>
      <c r="I67" s="41">
        <f t="shared" si="5"/>
        <v>1</v>
      </c>
      <c r="J67" s="14">
        <f>IF($F67="s-curve",$D67+($E67-$D67)*$I$2/(1+EXP($I$3*(COUNT($I$7:J$7)+$I$4))),TREND($D67:$E67,$D$7:$E$7,J$7))</f>
        <v>1</v>
      </c>
      <c r="K67" s="14">
        <f>IF($F67="s-curve",$D67+($E67-$D67)*$I$2/(1+EXP($I$3*(COUNT($I$7:K$7)+$I$4))),TREND($D67:$E67,$D$7:$E$7,K$7))</f>
        <v>1</v>
      </c>
      <c r="L67" s="14">
        <f>IF($F67="s-curve",$D67+($E67-$D67)*$I$2/(1+EXP($I$3*(COUNT($I$7:L$7)+$I$4))),TREND($D67:$E67,$D$7:$E$7,L$7))</f>
        <v>1</v>
      </c>
      <c r="M67" s="14">
        <f>IF($F67="s-curve",$D67+($E67-$D67)*$I$2/(1+EXP($I$3*(COUNT($I$7:M$7)+$I$4))),TREND($D67:$E67,$D$7:$E$7,M$7))</f>
        <v>1</v>
      </c>
      <c r="N67" s="14">
        <f>IF($F67="s-curve",$D67+($E67-$D67)*$I$2/(1+EXP($I$3*(COUNT($I$7:N$7)+$I$4))),TREND($D67:$E67,$D$7:$E$7,N$7))</f>
        <v>1</v>
      </c>
      <c r="O67" s="14">
        <f>IF($F67="s-curve",$D67+($E67-$D67)*$I$2/(1+EXP($I$3*(COUNT($I$7:O$7)+$I$4))),TREND($D67:$E67,$D$7:$E$7,O$7))</f>
        <v>1</v>
      </c>
      <c r="P67" s="14">
        <f>IF($F67="s-curve",$D67+($E67-$D67)*$I$2/(1+EXP($I$3*(COUNT($I$7:P$7)+$I$4))),TREND($D67:$E67,$D$7:$E$7,P$7))</f>
        <v>1</v>
      </c>
      <c r="Q67" s="14">
        <f>IF($F67="s-curve",$D67+($E67-$D67)*$I$2/(1+EXP($I$3*(COUNT($I$7:Q$7)+$I$4))),TREND($D67:$E67,$D$7:$E$7,Q$7))</f>
        <v>1</v>
      </c>
      <c r="R67" s="14">
        <f>IF($F67="s-curve",$D67+($E67-$D67)*$I$2/(1+EXP($I$3*(COUNT($I$7:R$7)+$I$4))),TREND($D67:$E67,$D$7:$E$7,R$7))</f>
        <v>1</v>
      </c>
      <c r="S67" s="14">
        <f>IF($F67="s-curve",$D67+($E67-$D67)*$I$2/(1+EXP($I$3*(COUNT($I$7:S$7)+$I$4))),TREND($D67:$E67,$D$7:$E$7,S$7))</f>
        <v>1</v>
      </c>
      <c r="T67" s="14">
        <f>IF($F67="s-curve",$D67+($E67-$D67)*$I$2/(1+EXP($I$3*(COUNT($I$7:T$7)+$I$4))),TREND($D67:$E67,$D$7:$E$7,T$7))</f>
        <v>1</v>
      </c>
      <c r="U67" s="14">
        <f>IF($F67="s-curve",$D67+($E67-$D67)*$I$2/(1+EXP($I$3*(COUNT($I$7:U$7)+$I$4))),TREND($D67:$E67,$D$7:$E$7,U$7))</f>
        <v>1</v>
      </c>
      <c r="V67" s="14">
        <f>IF($F67="s-curve",$D67+($E67-$D67)*$I$2/(1+EXP($I$3*(COUNT($I$7:V$7)+$I$4))),TREND($D67:$E67,$D$7:$E$7,V$7))</f>
        <v>1</v>
      </c>
      <c r="W67" s="14">
        <f>IF($F67="s-curve",$D67+($E67-$D67)*$I$2/(1+EXP($I$3*(COUNT($I$7:W$7)+$I$4))),TREND($D67:$E67,$D$7:$E$7,W$7))</f>
        <v>1</v>
      </c>
      <c r="X67" s="14">
        <f>IF($F67="s-curve",$D67+($E67-$D67)*$I$2/(1+EXP($I$3*(COUNT($I$7:X$7)+$I$4))),TREND($D67:$E67,$D$7:$E$7,X$7))</f>
        <v>1</v>
      </c>
      <c r="Y67" s="14">
        <f>IF($F67="s-curve",$D67+($E67-$D67)*$I$2/(1+EXP($I$3*(COUNT($I$7:Y$7)+$I$4))),TREND($D67:$E67,$D$7:$E$7,Y$7))</f>
        <v>1</v>
      </c>
      <c r="Z67" s="14">
        <f>IF($F67="s-curve",$D67+($E67-$D67)*$I$2/(1+EXP($I$3*(COUNT($I$7:Z$7)+$I$4))),TREND($D67:$E67,$D$7:$E$7,Z$7))</f>
        <v>1</v>
      </c>
      <c r="AA67" s="14">
        <f>IF($F67="s-curve",$D67+($E67-$D67)*$I$2/(1+EXP($I$3*(COUNT($I$7:AA$7)+$I$4))),TREND($D67:$E67,$D$7:$E$7,AA$7))</f>
        <v>1</v>
      </c>
      <c r="AB67" s="14">
        <f>IF($F67="s-curve",$D67+($E67-$D67)*$I$2/(1+EXP($I$3*(COUNT($I$7:AB$7)+$I$4))),TREND($D67:$E67,$D$7:$E$7,AB$7))</f>
        <v>1</v>
      </c>
      <c r="AC67" s="14">
        <f>IF($F67="s-curve",$D67+($E67-$D67)*$I$2/(1+EXP($I$3*(COUNT($I$7:AC$7)+$I$4))),TREND($D67:$E67,$D$7:$E$7,AC$7))</f>
        <v>1</v>
      </c>
      <c r="AD67" s="14">
        <f>IF($F67="s-curve",$D67+($E67-$D67)*$I$2/(1+EXP($I$3*(COUNT($I$7:AD$7)+$I$4))),TREND($D67:$E67,$D$7:$E$7,AD$7))</f>
        <v>1</v>
      </c>
      <c r="AE67" s="14">
        <f>IF($F67="s-curve",$D67+($E67-$D67)*$I$2/(1+EXP($I$3*(COUNT($I$7:AE$7)+$I$4))),TREND($D67:$E67,$D$7:$E$7,AE$7))</f>
        <v>1</v>
      </c>
      <c r="AF67" s="14">
        <f>IF($F67="s-curve",$D67+($E67-$D67)*$I$2/(1+EXP($I$3*(COUNT($I$7:AF$7)+$I$4))),TREND($D67:$E67,$D$7:$E$7,AF$7))</f>
        <v>1</v>
      </c>
      <c r="AG67" s="14">
        <f>IF($F67="s-curve",$D67+($E67-$D67)*$I$2/(1+EXP($I$3*(COUNT($I$7:AG$7)+$I$4))),TREND($D67:$E67,$D$7:$E$7,AG$7))</f>
        <v>1</v>
      </c>
      <c r="AH67" s="14">
        <f>IF($F67="s-curve",$D67+($E67-$D67)*$I$2/(1+EXP($I$3*(COUNT($I$7:AH$7)+$I$4))),TREND($D67:$E67,$D$7:$E$7,AH$7))</f>
        <v>1</v>
      </c>
      <c r="AI67" s="14">
        <f>IF($F67="s-curve",$D67+($E67-$D67)*$I$2/(1+EXP($I$3*(COUNT($I$7:AI$7)+$I$4))),TREND($D67:$E67,$D$7:$E$7,AI$7))</f>
        <v>1</v>
      </c>
      <c r="AJ67" s="14">
        <f>IF($F67="s-curve",$D67+($E67-$D67)*$I$2/(1+EXP($I$3*(COUNT($I$7:AJ$7)+$I$4))),TREND($D67:$E67,$D$7:$E$7,AJ$7))</f>
        <v>1</v>
      </c>
      <c r="AK67" s="14">
        <f>IF($F67="s-curve",$D67+($E67-$D67)*$I$2/(1+EXP($I$3*(COUNT($I$7:AK$7)+$I$4))),TREND($D67:$E67,$D$7:$E$7,AK$7))</f>
        <v>1</v>
      </c>
      <c r="AL67" s="14">
        <f>IF($F67="s-curve",$D67+($E67-$D67)*$I$2/(1+EXP($I$3*(COUNT($I$7:AL$7)+$I$4))),TREND($D67:$E67,$D$7:$E$7,AL$7))</f>
        <v>1</v>
      </c>
      <c r="AM67" s="14">
        <f>IF($F67="s-curve",$D67+($E67-$D67)*$I$2/(1+EXP($I$3*(COUNT($I$7:AM$7)+$I$4))),TREND($D67:$E67,$D$7:$E$7,AM$7))</f>
        <v>1</v>
      </c>
      <c r="AN67" s="14">
        <f>IF($F67="s-curve",$D67+($E67-$D67)*$I$2/(1+EXP($I$3*(COUNT($I$7:AN$7)+$I$4))),TREND($D67:$E67,$D$7:$E$7,AN$7))</f>
        <v>1</v>
      </c>
      <c r="AO67" s="14">
        <f>IF($F67="s-curve",$D67+($E67-$D67)*$I$2/(1+EXP($I$3*(COUNT($I$7:AO$7)+$I$4))),TREND($D67:$E67,$D$7:$E$7,AO$7))</f>
        <v>1</v>
      </c>
      <c r="AP67" s="14">
        <f>IF($F67="s-curve",$D67+($E67-$D67)*$I$2/(1+EXP($I$3*(COUNT($I$7:AP$7)+$I$4))),TREND($D67:$E67,$D$7:$E$7,AP$7))</f>
        <v>1</v>
      </c>
    </row>
    <row r="68" spans="1:42" x14ac:dyDescent="0.4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4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4.65" thickBot="1" x14ac:dyDescent="0.5">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4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4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4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4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4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4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4.65" thickBot="1" x14ac:dyDescent="0.5">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45">
      <c r="A78" s="14" t="s">
        <v>14</v>
      </c>
      <c r="B78" s="14" t="s">
        <v>16</v>
      </c>
      <c r="C78" s="14" t="s">
        <v>1</v>
      </c>
      <c r="D78" s="41">
        <f>'SYVbT-passenger'!B7/SUM('SYVbT-passenger'!7:7)</f>
        <v>0</v>
      </c>
      <c r="E78" s="45">
        <v>0</v>
      </c>
      <c r="F78" s="7" t="str">
        <f t="shared" si="1"/>
        <v>n/a</v>
      </c>
      <c r="H78" s="42"/>
      <c r="I78" s="41">
        <f t="shared" ref="I78:I91" si="12">D78</f>
        <v>0</v>
      </c>
      <c r="J78" s="14">
        <f>IF($F78="s-curve",$D78+($E78-$D78)*$I$2/(1+EXP($I$3*(COUNT($I$7:J$7)+$I$4))),TREND($D78:$E78,$D$7:$E$7,J$7))</f>
        <v>0</v>
      </c>
      <c r="K78" s="14">
        <f>IF($F78="s-curve",$D78+($E78-$D78)*$I$2/(1+EXP($I$3*(COUNT($I$7:K$7)+$I$4))),TREND($D78:$E78,$D$7:$E$7,K$7))</f>
        <v>0</v>
      </c>
      <c r="L78" s="14">
        <f>IF($F78="s-curve",$D78+($E78-$D78)*$I$2/(1+EXP($I$3*(COUNT($I$7:L$7)+$I$4))),TREND($D78:$E78,$D$7:$E$7,L$7))</f>
        <v>0</v>
      </c>
      <c r="M78" s="14">
        <f>IF($F78="s-curve",$D78+($E78-$D78)*$I$2/(1+EXP($I$3*(COUNT($I$7:M$7)+$I$4))),TREND($D78:$E78,$D$7:$E$7,M$7))</f>
        <v>0</v>
      </c>
      <c r="N78" s="14">
        <f>IF($F78="s-curve",$D78+($E78-$D78)*$I$2/(1+EXP($I$3*(COUNT($I$7:N$7)+$I$4))),TREND($D78:$E78,$D$7:$E$7,N$7))</f>
        <v>0</v>
      </c>
      <c r="O78" s="14">
        <f>IF($F78="s-curve",$D78+($E78-$D78)*$I$2/(1+EXP($I$3*(COUNT($I$7:O$7)+$I$4))),TREND($D78:$E78,$D$7:$E$7,O$7))</f>
        <v>0</v>
      </c>
      <c r="P78" s="14">
        <f>IF($F78="s-curve",$D78+($E78-$D78)*$I$2/(1+EXP($I$3*(COUNT($I$7:P$7)+$I$4))),TREND($D78:$E78,$D$7:$E$7,P$7))</f>
        <v>0</v>
      </c>
      <c r="Q78" s="14">
        <f>IF($F78="s-curve",$D78+($E78-$D78)*$I$2/(1+EXP($I$3*(COUNT($I$7:Q$7)+$I$4))),TREND($D78:$E78,$D$7:$E$7,Q$7))</f>
        <v>0</v>
      </c>
      <c r="R78" s="14">
        <f>IF($F78="s-curve",$D78+($E78-$D78)*$I$2/(1+EXP($I$3*(COUNT($I$7:R$7)+$I$4))),TREND($D78:$E78,$D$7:$E$7,R$7))</f>
        <v>0</v>
      </c>
      <c r="S78" s="14">
        <f>IF($F78="s-curve",$D78+($E78-$D78)*$I$2/(1+EXP($I$3*(COUNT($I$7:S$7)+$I$4))),TREND($D78:$E78,$D$7:$E$7,S$7))</f>
        <v>0</v>
      </c>
      <c r="T78" s="14">
        <f>IF($F78="s-curve",$D78+($E78-$D78)*$I$2/(1+EXP($I$3*(COUNT($I$7:T$7)+$I$4))),TREND($D78:$E78,$D$7:$E$7,T$7))</f>
        <v>0</v>
      </c>
      <c r="U78" s="14">
        <f>IF($F78="s-curve",$D78+($E78-$D78)*$I$2/(1+EXP($I$3*(COUNT($I$7:U$7)+$I$4))),TREND($D78:$E78,$D$7:$E$7,U$7))</f>
        <v>0</v>
      </c>
      <c r="V78" s="14">
        <f>IF($F78="s-curve",$D78+($E78-$D78)*$I$2/(1+EXP($I$3*(COUNT($I$7:V$7)+$I$4))),TREND($D78:$E78,$D$7:$E$7,V$7))</f>
        <v>0</v>
      </c>
      <c r="W78" s="14">
        <f>IF($F78="s-curve",$D78+($E78-$D78)*$I$2/(1+EXP($I$3*(COUNT($I$7:W$7)+$I$4))),TREND($D78:$E78,$D$7:$E$7,W$7))</f>
        <v>0</v>
      </c>
      <c r="X78" s="14">
        <f>IF($F78="s-curve",$D78+($E78-$D78)*$I$2/(1+EXP($I$3*(COUNT($I$7:X$7)+$I$4))),TREND($D78:$E78,$D$7:$E$7,X$7))</f>
        <v>0</v>
      </c>
      <c r="Y78" s="14">
        <f>IF($F78="s-curve",$D78+($E78-$D78)*$I$2/(1+EXP($I$3*(COUNT($I$7:Y$7)+$I$4))),TREND($D78:$E78,$D$7:$E$7,Y$7))</f>
        <v>0</v>
      </c>
      <c r="Z78" s="14">
        <f>IF($F78="s-curve",$D78+($E78-$D78)*$I$2/(1+EXP($I$3*(COUNT($I$7:Z$7)+$I$4))),TREND($D78:$E78,$D$7:$E$7,Z$7))</f>
        <v>0</v>
      </c>
      <c r="AA78" s="14">
        <f>IF($F78="s-curve",$D78+($E78-$D78)*$I$2/(1+EXP($I$3*(COUNT($I$7:AA$7)+$I$4))),TREND($D78:$E78,$D$7:$E$7,AA$7))</f>
        <v>0</v>
      </c>
      <c r="AB78" s="14">
        <f>IF($F78="s-curve",$D78+($E78-$D78)*$I$2/(1+EXP($I$3*(COUNT($I$7:AB$7)+$I$4))),TREND($D78:$E78,$D$7:$E$7,AB$7))</f>
        <v>0</v>
      </c>
      <c r="AC78" s="14">
        <f>IF($F78="s-curve",$D78+($E78-$D78)*$I$2/(1+EXP($I$3*(COUNT($I$7:AC$7)+$I$4))),TREND($D78:$E78,$D$7:$E$7,AC$7))</f>
        <v>0</v>
      </c>
      <c r="AD78" s="14">
        <f>IF($F78="s-curve",$D78+($E78-$D78)*$I$2/(1+EXP($I$3*(COUNT($I$7:AD$7)+$I$4))),TREND($D78:$E78,$D$7:$E$7,AD$7))</f>
        <v>0</v>
      </c>
      <c r="AE78" s="14">
        <f>IF($F78="s-curve",$D78+($E78-$D78)*$I$2/(1+EXP($I$3*(COUNT($I$7:AE$7)+$I$4))),TREND($D78:$E78,$D$7:$E$7,AE$7))</f>
        <v>0</v>
      </c>
      <c r="AF78" s="14">
        <f>IF($F78="s-curve",$D78+($E78-$D78)*$I$2/(1+EXP($I$3*(COUNT($I$7:AF$7)+$I$4))),TREND($D78:$E78,$D$7:$E$7,AF$7))</f>
        <v>0</v>
      </c>
      <c r="AG78" s="14">
        <f>IF($F78="s-curve",$D78+($E78-$D78)*$I$2/(1+EXP($I$3*(COUNT($I$7:AG$7)+$I$4))),TREND($D78:$E78,$D$7:$E$7,AG$7))</f>
        <v>0</v>
      </c>
      <c r="AH78" s="14">
        <f>IF($F78="s-curve",$D78+($E78-$D78)*$I$2/(1+EXP($I$3*(COUNT($I$7:AH$7)+$I$4))),TREND($D78:$E78,$D$7:$E$7,AH$7))</f>
        <v>0</v>
      </c>
      <c r="AI78" s="14">
        <f>IF($F78="s-curve",$D78+($E78-$D78)*$I$2/(1+EXP($I$3*(COUNT($I$7:AI$7)+$I$4))),TREND($D78:$E78,$D$7:$E$7,AI$7))</f>
        <v>0</v>
      </c>
      <c r="AJ78" s="14">
        <f>IF($F78="s-curve",$D78+($E78-$D78)*$I$2/(1+EXP($I$3*(COUNT($I$7:AJ$7)+$I$4))),TREND($D78:$E78,$D$7:$E$7,AJ$7))</f>
        <v>0</v>
      </c>
      <c r="AK78" s="14">
        <f>IF($F78="s-curve",$D78+($E78-$D78)*$I$2/(1+EXP($I$3*(COUNT($I$7:AK$7)+$I$4))),TREND($D78:$E78,$D$7:$E$7,AK$7))</f>
        <v>0</v>
      </c>
      <c r="AL78" s="14">
        <f>IF($F78="s-curve",$D78+($E78-$D78)*$I$2/(1+EXP($I$3*(COUNT($I$7:AL$7)+$I$4))),TREND($D78:$E78,$D$7:$E$7,AL$7))</f>
        <v>0</v>
      </c>
      <c r="AM78" s="14">
        <f>IF($F78="s-curve",$D78+($E78-$D78)*$I$2/(1+EXP($I$3*(COUNT($I$7:AM$7)+$I$4))),TREND($D78:$E78,$D$7:$E$7,AM$7))</f>
        <v>0</v>
      </c>
      <c r="AN78" s="14">
        <f>IF($F78="s-curve",$D78+($E78-$D78)*$I$2/(1+EXP($I$3*(COUNT($I$7:AN$7)+$I$4))),TREND($D78:$E78,$D$7:$E$7,AN$7))</f>
        <v>0</v>
      </c>
      <c r="AO78" s="14">
        <f>IF($F78="s-curve",$D78+($E78-$D78)*$I$2/(1+EXP($I$3*(COUNT($I$7:AO$7)+$I$4))),TREND($D78:$E78,$D$7:$E$7,AO$7))</f>
        <v>0</v>
      </c>
      <c r="AP78" s="14">
        <f>IF($F78="s-curve",$D78+($E78-$D78)*$I$2/(1+EXP($I$3*(COUNT($I$7:AP$7)+$I$4))),TREND($D78:$E78,$D$7:$E$7,AP$7))</f>
        <v>0</v>
      </c>
    </row>
    <row r="79" spans="1:42" x14ac:dyDescent="0.4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4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4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4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4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4.65" thickBot="1" x14ac:dyDescent="0.5">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4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4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4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4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4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4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4.65" thickBot="1" x14ac:dyDescent="0.5">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topLeftCell="K1" workbookViewId="0">
      <selection activeCell="AK2" sqref="AK2"/>
    </sheetView>
  </sheetViews>
  <sheetFormatPr defaultColWidth="9.1328125" defaultRowHeight="14.25" x14ac:dyDescent="0.45"/>
  <cols>
    <col min="1" max="1" width="24.3984375" style="14" customWidth="1"/>
    <col min="2" max="3" width="10.863281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6">
        <f>D2</f>
        <v>1.4550689995755717E-3</v>
      </c>
      <c r="C2" s="56">
        <f>D2</f>
        <v>1.4550689995755717E-3</v>
      </c>
      <c r="D2" s="14">
        <f>Data!I8</f>
        <v>1.4550689995755717E-3</v>
      </c>
      <c r="E2" s="14">
        <f>Data!J8</f>
        <v>4.185817897601975E-3</v>
      </c>
      <c r="F2" s="14">
        <f>Data!K8</f>
        <v>5.127079687378207E-3</v>
      </c>
      <c r="G2" s="14">
        <f>Data!L8</f>
        <v>6.3862764192791919E-3</v>
      </c>
      <c r="H2" s="14">
        <f>Data!M8</f>
        <v>8.0656169329564303E-3</v>
      </c>
      <c r="I2" s="14">
        <f>Data!N8</f>
        <v>1.0296107782945969E-2</v>
      </c>
      <c r="J2" s="14">
        <f>Data!O8</f>
        <v>1.3242529376128787E-2</v>
      </c>
      <c r="K2" s="14">
        <f>Data!P8</f>
        <v>1.710677743562693E-2</v>
      </c>
      <c r="L2" s="14">
        <f>Data!Q8</f>
        <v>2.2127221110776751E-2</v>
      </c>
      <c r="M2" s="14">
        <f>Data!R8</f>
        <v>2.8570530896004826E-2</v>
      </c>
      <c r="N2" s="14">
        <f>Data!S8</f>
        <v>3.6711432137604041E-2</v>
      </c>
      <c r="O2" s="14">
        <f>Data!T8</f>
        <v>4.6796008226742694E-2</v>
      </c>
      <c r="P2" s="14">
        <f>Data!U8</f>
        <v>5.8987060713120543E-2</v>
      </c>
      <c r="Q2" s="14">
        <f>Data!V8</f>
        <v>7.3297104925282325E-2</v>
      </c>
      <c r="R2" s="14">
        <f>Data!W8</f>
        <v>8.9525397919120758E-2</v>
      </c>
      <c r="S2" s="14">
        <f>Data!X8</f>
        <v>0.10722522429533606</v>
      </c>
      <c r="T2" s="14">
        <f>Data!Y8</f>
        <v>0.1257275344997878</v>
      </c>
      <c r="U2" s="14">
        <f>Data!Z8</f>
        <v>0.1442298447042395</v>
      </c>
      <c r="V2" s="14">
        <f>Data!AA8</f>
        <v>0.16192967108045481</v>
      </c>
      <c r="W2" s="14">
        <f>Data!AB8</f>
        <v>0.17815796407429324</v>
      </c>
      <c r="X2" s="14">
        <f>Data!AC8</f>
        <v>0.19246800828645502</v>
      </c>
      <c r="Y2" s="14">
        <f>Data!AD8</f>
        <v>0.20465906077283286</v>
      </c>
      <c r="Z2" s="14">
        <f>Data!AE8</f>
        <v>0.21474363686197154</v>
      </c>
      <c r="AA2" s="14">
        <f>Data!AF8</f>
        <v>0.22288453810357076</v>
      </c>
      <c r="AB2" s="14">
        <f>Data!AG8</f>
        <v>0.22932784788879884</v>
      </c>
      <c r="AC2" s="14">
        <f>Data!AH8</f>
        <v>0.23434829156394865</v>
      </c>
      <c r="AD2" s="14">
        <f>Data!AI8</f>
        <v>0.2382125396234468</v>
      </c>
      <c r="AE2" s="14">
        <f>Data!AJ8</f>
        <v>0.24115896121662961</v>
      </c>
      <c r="AF2" s="14">
        <f>Data!AK8</f>
        <v>0.24338945206661913</v>
      </c>
      <c r="AG2" s="14">
        <f>Data!AL8</f>
        <v>0.2450687925802964</v>
      </c>
      <c r="AH2" s="14">
        <f>Data!AM8</f>
        <v>0.24632798931219738</v>
      </c>
      <c r="AI2" s="14">
        <f>Data!AN8</f>
        <v>0.24726925110197362</v>
      </c>
      <c r="AJ2" s="14">
        <f>Data!AO8</f>
        <v>0.24797123431595183</v>
      </c>
      <c r="AK2" s="14">
        <f>Data!AP8</f>
        <v>0.24849386705639792</v>
      </c>
    </row>
    <row r="3" spans="1:37" x14ac:dyDescent="0.45">
      <c r="A3" s="14" t="s">
        <v>2</v>
      </c>
      <c r="B3" s="56">
        <f t="shared" ref="B3:B8" si="0">D3</f>
        <v>0</v>
      </c>
      <c r="C3" s="56">
        <f t="shared" ref="C3:C8" si="1">D3</f>
        <v>0</v>
      </c>
      <c r="D3" s="14">
        <f>Data!I9</f>
        <v>0</v>
      </c>
      <c r="E3" s="14">
        <f>Data!J9</f>
        <v>0</v>
      </c>
      <c r="F3" s="14">
        <f>Data!K9</f>
        <v>0</v>
      </c>
      <c r="G3" s="14">
        <f>Data!L9</f>
        <v>0</v>
      </c>
      <c r="H3" s="14">
        <f>Data!M9</f>
        <v>0</v>
      </c>
      <c r="I3" s="14">
        <f>Data!N9</f>
        <v>0</v>
      </c>
      <c r="J3" s="14">
        <f>Data!O9</f>
        <v>0</v>
      </c>
      <c r="K3" s="14">
        <f>Data!P9</f>
        <v>0</v>
      </c>
      <c r="L3" s="14">
        <f>Data!Q9</f>
        <v>0</v>
      </c>
      <c r="M3" s="14">
        <f>Data!R9</f>
        <v>0</v>
      </c>
      <c r="N3" s="14">
        <f>Data!S9</f>
        <v>0</v>
      </c>
      <c r="O3" s="14">
        <f>Data!T9</f>
        <v>0</v>
      </c>
      <c r="P3" s="14">
        <f>Data!U9</f>
        <v>0</v>
      </c>
      <c r="Q3" s="14">
        <f>Data!V9</f>
        <v>0</v>
      </c>
      <c r="R3" s="14">
        <f>Data!W9</f>
        <v>0</v>
      </c>
      <c r="S3" s="14">
        <f>Data!X9</f>
        <v>0</v>
      </c>
      <c r="T3" s="14">
        <f>Data!Y9</f>
        <v>0</v>
      </c>
      <c r="U3" s="14">
        <f>Data!Z9</f>
        <v>0</v>
      </c>
      <c r="V3" s="14">
        <f>Data!AA9</f>
        <v>0</v>
      </c>
      <c r="W3" s="14">
        <f>Data!AB9</f>
        <v>0</v>
      </c>
      <c r="X3" s="14">
        <f>Data!AC9</f>
        <v>0</v>
      </c>
      <c r="Y3" s="14">
        <f>Data!AD9</f>
        <v>0</v>
      </c>
      <c r="Z3" s="14">
        <f>Data!AE9</f>
        <v>0</v>
      </c>
      <c r="AA3" s="14">
        <f>Data!AF9</f>
        <v>0</v>
      </c>
      <c r="AB3" s="14">
        <f>Data!AG9</f>
        <v>0</v>
      </c>
      <c r="AC3" s="14">
        <f>Data!AH9</f>
        <v>0</v>
      </c>
      <c r="AD3" s="14">
        <f>Data!AI9</f>
        <v>0</v>
      </c>
      <c r="AE3" s="14">
        <f>Data!AJ9</f>
        <v>0</v>
      </c>
      <c r="AF3" s="14">
        <f>Data!AK9</f>
        <v>0</v>
      </c>
      <c r="AG3" s="14">
        <f>Data!AL9</f>
        <v>0</v>
      </c>
      <c r="AH3" s="14">
        <f>Data!AM9</f>
        <v>0</v>
      </c>
      <c r="AI3" s="14">
        <f>Data!AN9</f>
        <v>0</v>
      </c>
      <c r="AJ3" s="14">
        <f>Data!AO9</f>
        <v>0</v>
      </c>
      <c r="AK3" s="14">
        <f>Data!AP9</f>
        <v>0</v>
      </c>
    </row>
    <row r="4" spans="1:37" x14ac:dyDescent="0.4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45">
      <c r="A5" s="14" t="s">
        <v>4</v>
      </c>
      <c r="B5" s="56">
        <f t="shared" si="0"/>
        <v>4.9584365801992401E-2</v>
      </c>
      <c r="C5" s="56">
        <f t="shared" si="1"/>
        <v>4.9584365801992401E-2</v>
      </c>
      <c r="D5" s="14">
        <f>Data!I11</f>
        <v>4.9584365801992401E-2</v>
      </c>
      <c r="E5" s="14">
        <f>Data!J11</f>
        <v>4.9584365801992401E-2</v>
      </c>
      <c r="F5" s="14">
        <f>Data!K11</f>
        <v>4.9584365801992401E-2</v>
      </c>
      <c r="G5" s="14">
        <f>Data!L11</f>
        <v>4.9584365801992401E-2</v>
      </c>
      <c r="H5" s="14">
        <f>Data!M11</f>
        <v>4.9584365801992401E-2</v>
      </c>
      <c r="I5" s="14">
        <f>Data!N11</f>
        <v>4.9584365801992401E-2</v>
      </c>
      <c r="J5" s="14">
        <f>Data!O11</f>
        <v>4.9584365801992401E-2</v>
      </c>
      <c r="K5" s="14">
        <f>Data!P11</f>
        <v>4.9584365801992401E-2</v>
      </c>
      <c r="L5" s="14">
        <f>Data!Q11</f>
        <v>4.9584365801992401E-2</v>
      </c>
      <c r="M5" s="14">
        <f>Data!R11</f>
        <v>4.9584365801992401E-2</v>
      </c>
      <c r="N5" s="14">
        <f>Data!S11</f>
        <v>4.9584365801992401E-2</v>
      </c>
      <c r="O5" s="14">
        <f>Data!T11</f>
        <v>4.9584365801992401E-2</v>
      </c>
      <c r="P5" s="14">
        <f>Data!U11</f>
        <v>4.9584365801992401E-2</v>
      </c>
      <c r="Q5" s="14">
        <f>Data!V11</f>
        <v>4.9584365801992401E-2</v>
      </c>
      <c r="R5" s="14">
        <f>Data!W11</f>
        <v>4.9584365801992401E-2</v>
      </c>
      <c r="S5" s="14">
        <f>Data!X11</f>
        <v>4.9584365801992401E-2</v>
      </c>
      <c r="T5" s="14">
        <f>Data!Y11</f>
        <v>4.9584365801992401E-2</v>
      </c>
      <c r="U5" s="14">
        <f>Data!Z11</f>
        <v>4.9584365801992401E-2</v>
      </c>
      <c r="V5" s="14">
        <f>Data!AA11</f>
        <v>4.9584365801992401E-2</v>
      </c>
      <c r="W5" s="14">
        <f>Data!AB11</f>
        <v>4.9584365801992401E-2</v>
      </c>
      <c r="X5" s="14">
        <f>Data!AC11</f>
        <v>4.9584365801992401E-2</v>
      </c>
      <c r="Y5" s="14">
        <f>Data!AD11</f>
        <v>4.9584365801992401E-2</v>
      </c>
      <c r="Z5" s="14">
        <f>Data!AE11</f>
        <v>4.9584365801992401E-2</v>
      </c>
      <c r="AA5" s="14">
        <f>Data!AF11</f>
        <v>4.9584365801992401E-2</v>
      </c>
      <c r="AB5" s="14">
        <f>Data!AG11</f>
        <v>4.9584365801992401E-2</v>
      </c>
      <c r="AC5" s="14">
        <f>Data!AH11</f>
        <v>4.9584365801992401E-2</v>
      </c>
      <c r="AD5" s="14">
        <f>Data!AI11</f>
        <v>4.9584365801992401E-2</v>
      </c>
      <c r="AE5" s="14">
        <f>Data!AJ11</f>
        <v>4.9584365801992401E-2</v>
      </c>
      <c r="AF5" s="14">
        <f>Data!AK11</f>
        <v>4.9584365801992401E-2</v>
      </c>
      <c r="AG5" s="14">
        <f>Data!AL11</f>
        <v>4.9584365801992401E-2</v>
      </c>
      <c r="AH5" s="14">
        <f>Data!AM11</f>
        <v>4.9584365801992401E-2</v>
      </c>
      <c r="AI5" s="14">
        <f>Data!AN11</f>
        <v>4.9584365801992401E-2</v>
      </c>
      <c r="AJ5" s="14">
        <f>Data!AO11</f>
        <v>4.9584365801992401E-2</v>
      </c>
      <c r="AK5" s="14">
        <f>Data!AP11</f>
        <v>4.9584365801992401E-2</v>
      </c>
    </row>
    <row r="6" spans="1:37" x14ac:dyDescent="0.45">
      <c r="A6" s="14" t="s">
        <v>5</v>
      </c>
      <c r="B6" s="56">
        <f t="shared" si="0"/>
        <v>1.4094947551288909E-3</v>
      </c>
      <c r="C6" s="56">
        <f t="shared" si="1"/>
        <v>1.4094947551288909E-3</v>
      </c>
      <c r="D6" s="14">
        <f>Data!I12</f>
        <v>1.4094947551288909E-3</v>
      </c>
      <c r="E6" s="14">
        <f>Data!J12</f>
        <v>1.4094947551288909E-3</v>
      </c>
      <c r="F6" s="14">
        <f>Data!K12</f>
        <v>1.4094947551288909E-3</v>
      </c>
      <c r="G6" s="14">
        <f>Data!L12</f>
        <v>1.4094947551288909E-3</v>
      </c>
      <c r="H6" s="14">
        <f>Data!M12</f>
        <v>1.4094947551288909E-3</v>
      </c>
      <c r="I6" s="14">
        <f>Data!N12</f>
        <v>1.4094947551288909E-3</v>
      </c>
      <c r="J6" s="14">
        <f>Data!O12</f>
        <v>1.4094947551288909E-3</v>
      </c>
      <c r="K6" s="14">
        <f>Data!P12</f>
        <v>1.4094947551288909E-3</v>
      </c>
      <c r="L6" s="14">
        <f>Data!Q12</f>
        <v>1.4094947551288909E-3</v>
      </c>
      <c r="M6" s="14">
        <f>Data!R12</f>
        <v>1.4094947551288909E-3</v>
      </c>
      <c r="N6" s="14">
        <f>Data!S12</f>
        <v>1.4094947551288909E-3</v>
      </c>
      <c r="O6" s="14">
        <f>Data!T12</f>
        <v>1.4094947551288909E-3</v>
      </c>
      <c r="P6" s="14">
        <f>Data!U12</f>
        <v>1.4094947551288909E-3</v>
      </c>
      <c r="Q6" s="14">
        <f>Data!V12</f>
        <v>1.4094947551288909E-3</v>
      </c>
      <c r="R6" s="14">
        <f>Data!W12</f>
        <v>1.4094947551288909E-3</v>
      </c>
      <c r="S6" s="14">
        <f>Data!X12</f>
        <v>1.4094947551288909E-3</v>
      </c>
      <c r="T6" s="14">
        <f>Data!Y12</f>
        <v>1.4094947551288909E-3</v>
      </c>
      <c r="U6" s="14">
        <f>Data!Z12</f>
        <v>1.4094947551288909E-3</v>
      </c>
      <c r="V6" s="14">
        <f>Data!AA12</f>
        <v>1.4094947551288909E-3</v>
      </c>
      <c r="W6" s="14">
        <f>Data!AB12</f>
        <v>1.4094947551288909E-3</v>
      </c>
      <c r="X6" s="14">
        <f>Data!AC12</f>
        <v>1.4094947551288909E-3</v>
      </c>
      <c r="Y6" s="14">
        <f>Data!AD12</f>
        <v>1.4094947551288909E-3</v>
      </c>
      <c r="Z6" s="14">
        <f>Data!AE12</f>
        <v>1.4094947551288909E-3</v>
      </c>
      <c r="AA6" s="14">
        <f>Data!AF12</f>
        <v>1.4094947551288909E-3</v>
      </c>
      <c r="AB6" s="14">
        <f>Data!AG12</f>
        <v>1.4094947551288909E-3</v>
      </c>
      <c r="AC6" s="14">
        <f>Data!AH12</f>
        <v>1.4094947551288909E-3</v>
      </c>
      <c r="AD6" s="14">
        <f>Data!AI12</f>
        <v>1.4094947551288909E-3</v>
      </c>
      <c r="AE6" s="14">
        <f>Data!AJ12</f>
        <v>1.4094947551288909E-3</v>
      </c>
      <c r="AF6" s="14">
        <f>Data!AK12</f>
        <v>1.4094947551288909E-3</v>
      </c>
      <c r="AG6" s="14">
        <f>Data!AL12</f>
        <v>1.4094947551288909E-3</v>
      </c>
      <c r="AH6" s="14">
        <f>Data!AM12</f>
        <v>1.4094947551288909E-3</v>
      </c>
      <c r="AI6" s="14">
        <f>Data!AN12</f>
        <v>1.4094947551288909E-3</v>
      </c>
      <c r="AJ6" s="14">
        <f>Data!AO12</f>
        <v>1.4094947551288909E-3</v>
      </c>
      <c r="AK6" s="14">
        <f>Data!AP12</f>
        <v>1.4094947551288909E-3</v>
      </c>
    </row>
    <row r="7" spans="1:37" x14ac:dyDescent="0.45">
      <c r="A7" s="14" t="s">
        <v>503</v>
      </c>
      <c r="B7" s="56">
        <f t="shared" si="0"/>
        <v>0</v>
      </c>
      <c r="C7" s="56">
        <f t="shared" si="1"/>
        <v>0</v>
      </c>
      <c r="D7" s="14">
        <f>Data!I13</f>
        <v>0</v>
      </c>
      <c r="E7" s="14">
        <f>Data!J13</f>
        <v>0</v>
      </c>
      <c r="F7" s="14">
        <f>Data!K13</f>
        <v>0</v>
      </c>
      <c r="G7" s="14">
        <f>Data!L13</f>
        <v>0</v>
      </c>
      <c r="H7" s="14">
        <f>Data!M13</f>
        <v>0</v>
      </c>
      <c r="I7" s="14">
        <f>Data!N13</f>
        <v>0</v>
      </c>
      <c r="J7" s="14">
        <f>Data!O13</f>
        <v>0</v>
      </c>
      <c r="K7" s="14">
        <f>Data!P13</f>
        <v>0</v>
      </c>
      <c r="L7" s="14">
        <f>Data!Q13</f>
        <v>0</v>
      </c>
      <c r="M7" s="14">
        <f>Data!R13</f>
        <v>0</v>
      </c>
      <c r="N7" s="14">
        <f>Data!S13</f>
        <v>0</v>
      </c>
      <c r="O7" s="14">
        <f>Data!T13</f>
        <v>0</v>
      </c>
      <c r="P7" s="14">
        <f>Data!U13</f>
        <v>0</v>
      </c>
      <c r="Q7" s="14">
        <f>Data!V13</f>
        <v>0</v>
      </c>
      <c r="R7" s="14">
        <f>Data!W13</f>
        <v>0</v>
      </c>
      <c r="S7" s="14">
        <f>Data!X13</f>
        <v>0</v>
      </c>
      <c r="T7" s="14">
        <f>Data!Y13</f>
        <v>0</v>
      </c>
      <c r="U7" s="14">
        <f>Data!Z13</f>
        <v>0</v>
      </c>
      <c r="V7" s="14">
        <f>Data!AA13</f>
        <v>0</v>
      </c>
      <c r="W7" s="14">
        <f>Data!AB13</f>
        <v>0</v>
      </c>
      <c r="X7" s="14">
        <f>Data!AC13</f>
        <v>0</v>
      </c>
      <c r="Y7" s="14">
        <f>Data!AD13</f>
        <v>0</v>
      </c>
      <c r="Z7" s="14">
        <f>Data!AE13</f>
        <v>0</v>
      </c>
      <c r="AA7" s="14">
        <f>Data!AF13</f>
        <v>0</v>
      </c>
      <c r="AB7" s="14">
        <f>Data!AG13</f>
        <v>0</v>
      </c>
      <c r="AC7" s="14">
        <f>Data!AH13</f>
        <v>0</v>
      </c>
      <c r="AD7" s="14">
        <f>Data!AI13</f>
        <v>0</v>
      </c>
      <c r="AE7" s="14">
        <f>Data!AJ13</f>
        <v>0</v>
      </c>
      <c r="AF7" s="14">
        <f>Data!AK13</f>
        <v>0</v>
      </c>
      <c r="AG7" s="14">
        <f>Data!AL13</f>
        <v>0</v>
      </c>
      <c r="AH7" s="14">
        <f>Data!AM13</f>
        <v>0</v>
      </c>
      <c r="AI7" s="14">
        <f>Data!AN13</f>
        <v>0</v>
      </c>
      <c r="AJ7" s="14">
        <f>Data!AO13</f>
        <v>0</v>
      </c>
      <c r="AK7" s="14">
        <f>Data!AP13</f>
        <v>0</v>
      </c>
    </row>
    <row r="8" spans="1:37" x14ac:dyDescent="0.45">
      <c r="A8" s="14" t="s">
        <v>504</v>
      </c>
      <c r="B8" s="58">
        <f t="shared" si="0"/>
        <v>0</v>
      </c>
      <c r="C8" s="58">
        <f t="shared" si="1"/>
        <v>0</v>
      </c>
      <c r="D8" s="14">
        <f>Data!I14</f>
        <v>0</v>
      </c>
      <c r="E8" s="14">
        <f>Data!J14</f>
        <v>0</v>
      </c>
      <c r="F8" s="14">
        <f>Data!K14</f>
        <v>0</v>
      </c>
      <c r="G8" s="14">
        <f>Data!L14</f>
        <v>0</v>
      </c>
      <c r="H8" s="14">
        <f>Data!M14</f>
        <v>0</v>
      </c>
      <c r="I8" s="14">
        <f>Data!N14</f>
        <v>0</v>
      </c>
      <c r="J8" s="14">
        <f>Data!O14</f>
        <v>0</v>
      </c>
      <c r="K8" s="14">
        <f>Data!P14</f>
        <v>0</v>
      </c>
      <c r="L8" s="14">
        <f>Data!Q14</f>
        <v>0</v>
      </c>
      <c r="M8" s="14">
        <f>Data!R14</f>
        <v>0</v>
      </c>
      <c r="N8" s="14">
        <f>Data!S14</f>
        <v>0</v>
      </c>
      <c r="O8" s="14">
        <f>Data!T14</f>
        <v>0</v>
      </c>
      <c r="P8" s="14">
        <f>Data!U14</f>
        <v>0</v>
      </c>
      <c r="Q8" s="14">
        <f>Data!V14</f>
        <v>0</v>
      </c>
      <c r="R8" s="14">
        <f>Data!W14</f>
        <v>0</v>
      </c>
      <c r="S8" s="14">
        <f>Data!X14</f>
        <v>0</v>
      </c>
      <c r="T8" s="14">
        <f>Data!Y14</f>
        <v>0</v>
      </c>
      <c r="U8" s="14">
        <f>Data!Z14</f>
        <v>0</v>
      </c>
      <c r="V8" s="14">
        <f>Data!AA14</f>
        <v>0</v>
      </c>
      <c r="W8" s="14">
        <f>Data!AB14</f>
        <v>0</v>
      </c>
      <c r="X8" s="14">
        <f>Data!AC14</f>
        <v>0</v>
      </c>
      <c r="Y8" s="14">
        <f>Data!AD14</f>
        <v>0</v>
      </c>
      <c r="Z8" s="14">
        <f>Data!AE14</f>
        <v>0</v>
      </c>
      <c r="AA8" s="14">
        <f>Data!AF14</f>
        <v>0</v>
      </c>
      <c r="AB8" s="14">
        <f>Data!AG14</f>
        <v>0</v>
      </c>
      <c r="AC8" s="14">
        <f>Data!AH14</f>
        <v>0</v>
      </c>
      <c r="AD8" s="14">
        <f>Data!AI14</f>
        <v>0</v>
      </c>
      <c r="AE8" s="14">
        <f>Data!AJ14</f>
        <v>0</v>
      </c>
      <c r="AF8" s="14">
        <f>Data!AK14</f>
        <v>0</v>
      </c>
      <c r="AG8" s="14">
        <f>Data!AL14</f>
        <v>0</v>
      </c>
      <c r="AH8" s="14">
        <f>Data!AM14</f>
        <v>0</v>
      </c>
      <c r="AI8" s="14">
        <f>Data!AN14</f>
        <v>0</v>
      </c>
      <c r="AJ8" s="14">
        <f>Data!AO14</f>
        <v>0</v>
      </c>
      <c r="AK8" s="14">
        <f>Data!AP14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2017-07-01T03:43:09Z</dcterms:created>
  <dcterms:modified xsi:type="dcterms:W3CDTF">2021-03-04T16:40:44Z</dcterms:modified>
</cp:coreProperties>
</file>