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13_ncr:1_{76F2CD22-38B8-479C-ABFC-F2C81EC590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Calculation" sheetId="4" r:id="rId2"/>
    <sheet name="BT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2" i="3"/>
  <c r="AO7" i="4"/>
  <c r="AP7" i="4" s="1"/>
  <c r="V8" i="4"/>
  <c r="U10" i="4"/>
  <c r="V10" i="4"/>
  <c r="V12" i="4"/>
  <c r="U7" i="4"/>
  <c r="T8" i="4"/>
  <c r="T9" i="4"/>
  <c r="V9" i="4" s="1"/>
  <c r="T10" i="4"/>
  <c r="T11" i="4"/>
  <c r="V11" i="4" s="1"/>
  <c r="T12" i="4"/>
  <c r="T13" i="4"/>
  <c r="V13" i="4" s="1"/>
  <c r="T7" i="4"/>
  <c r="V7" i="4" s="1"/>
  <c r="S8" i="4"/>
  <c r="U8" i="4" s="1"/>
  <c r="S9" i="4"/>
  <c r="U9" i="4" s="1"/>
  <c r="S10" i="4"/>
  <c r="S11" i="4"/>
  <c r="U11" i="4" s="1"/>
  <c r="S12" i="4"/>
  <c r="U12" i="4" s="1"/>
  <c r="S13" i="4"/>
  <c r="U13" i="4" s="1"/>
  <c r="U14" i="4" s="1"/>
  <c r="S7" i="4"/>
  <c r="AQ7" i="4" l="1"/>
  <c r="S2" i="3"/>
  <c r="V14" i="4"/>
  <c r="AR7" i="4" l="1"/>
  <c r="T2" i="3"/>
  <c r="AS7" i="4" l="1"/>
  <c r="U2" i="3"/>
  <c r="AT7" i="4" l="1"/>
  <c r="V2" i="3"/>
  <c r="AU7" i="4" l="1"/>
  <c r="W2" i="3"/>
  <c r="AV7" i="4" l="1"/>
  <c r="X2" i="3"/>
  <c r="AW7" i="4" l="1"/>
  <c r="Y2" i="3"/>
  <c r="AX7" i="4" l="1"/>
  <c r="Z2" i="3"/>
  <c r="AY7" i="4" l="1"/>
  <c r="AA2" i="3"/>
  <c r="AZ7" i="4" l="1"/>
  <c r="AB2" i="3"/>
  <c r="BA7" i="4" l="1"/>
  <c r="AC2" i="3"/>
  <c r="BB7" i="4" l="1"/>
  <c r="AD2" i="3"/>
  <c r="BC7" i="4" l="1"/>
  <c r="AE2" i="3"/>
  <c r="BD7" i="4" l="1"/>
  <c r="AF2" i="3"/>
  <c r="BE7" i="4" l="1"/>
  <c r="AG2" i="3"/>
  <c r="BF7" i="4" l="1"/>
  <c r="AH2" i="3"/>
  <c r="BG7" i="4" l="1"/>
  <c r="AI2" i="3"/>
  <c r="BH7" i="4" l="1"/>
  <c r="AK2" i="3" s="1"/>
  <c r="AJ2" i="3"/>
</calcChain>
</file>

<file path=xl/sharedStrings.xml><?xml version="1.0" encoding="utf-8"?>
<sst xmlns="http://schemas.openxmlformats.org/spreadsheetml/2006/main" count="20" uniqueCount="20">
  <si>
    <t>BTC BAU Transmission Capacity</t>
  </si>
  <si>
    <t>Source:</t>
  </si>
  <si>
    <t>BAU Transmission Capacity (MW*miles)</t>
  </si>
  <si>
    <t>http://www.ons.org.br/paginas/sobre-o-sin/o-sistema-em-numeros</t>
  </si>
  <si>
    <t>kV</t>
  </si>
  <si>
    <t>MW</t>
  </si>
  <si>
    <t>km-2017</t>
  </si>
  <si>
    <t>km-2023</t>
  </si>
  <si>
    <t>miles-2017</t>
  </si>
  <si>
    <t>miles-2023</t>
  </si>
  <si>
    <t>MW*miles-2023</t>
  </si>
  <si>
    <t>MW*miles-2017</t>
  </si>
  <si>
    <t>BTC</t>
  </si>
  <si>
    <t>(simplification)</t>
  </si>
  <si>
    <t>ONS - Operador Nacional do Sistema</t>
  </si>
  <si>
    <t>National Operator of the Power System</t>
  </si>
  <si>
    <t>Extensão da Rede de Transmissão</t>
  </si>
  <si>
    <t>Extension of the Transmission Network</t>
  </si>
  <si>
    <t>Sobre o SIN - O Sistema em Números</t>
  </si>
  <si>
    <t>Numbers on the Power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</si>
</sst>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11" fontId="4" fillId="4" borderId="0" xfId="0" applyNumberFormat="1" applyFont="1" applyFill="1" applyAlignment="1">
      <alignment horizontal="center"/>
    </xf>
    <xf numFmtId="9" fontId="0" fillId="0" borderId="0" xfId="2" applyFont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5" fillId="0" borderId="0" xfId="0" applyFont="1"/>
    <xf numFmtId="0" fontId="0" fillId="0" borderId="0" xfId="0" applyFill="1" applyAlignment="1">
      <alignment horizontal="left"/>
    </xf>
    <xf numFmtId="0" fontId="0" fillId="0" borderId="0" xfId="0" applyFont="1" applyFill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Calculation!$Y$6:$BH$6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Calculation!$Y$7:$BH$7</c:f>
              <c:numCache>
                <c:formatCode>0.00E+00</c:formatCode>
                <c:ptCount val="36"/>
                <c:pt idx="0">
                  <c:v>81011851.200000018</c:v>
                </c:pt>
                <c:pt idx="1">
                  <c:v>86456292.750000015</c:v>
                </c:pt>
                <c:pt idx="2">
                  <c:v>91900734.300000012</c:v>
                </c:pt>
                <c:pt idx="3">
                  <c:v>97345175.850000009</c:v>
                </c:pt>
                <c:pt idx="4">
                  <c:v>102789617.40000001</c:v>
                </c:pt>
                <c:pt idx="5">
                  <c:v>108234058.95</c:v>
                </c:pt>
                <c:pt idx="6">
                  <c:v>113678500.5</c:v>
                </c:pt>
                <c:pt idx="7">
                  <c:v>119122942.05</c:v>
                </c:pt>
                <c:pt idx="8">
                  <c:v>124567383.59999999</c:v>
                </c:pt>
                <c:pt idx="9">
                  <c:v>130011825.14999999</c:v>
                </c:pt>
                <c:pt idx="10">
                  <c:v>135456266.69999999</c:v>
                </c:pt>
                <c:pt idx="11">
                  <c:v>140900708.25</c:v>
                </c:pt>
                <c:pt idx="12">
                  <c:v>146345149.79999998</c:v>
                </c:pt>
                <c:pt idx="13">
                  <c:v>151789591.34999996</c:v>
                </c:pt>
                <c:pt idx="14">
                  <c:v>157234032.89999998</c:v>
                </c:pt>
                <c:pt idx="15">
                  <c:v>162678474.44999999</c:v>
                </c:pt>
                <c:pt idx="16">
                  <c:v>162678474.44999999</c:v>
                </c:pt>
                <c:pt idx="17">
                  <c:v>162678474.44999999</c:v>
                </c:pt>
                <c:pt idx="18">
                  <c:v>162678474.44999999</c:v>
                </c:pt>
                <c:pt idx="19">
                  <c:v>162678474.44999999</c:v>
                </c:pt>
                <c:pt idx="20">
                  <c:v>162678474.44999999</c:v>
                </c:pt>
                <c:pt idx="21">
                  <c:v>162678474.44999999</c:v>
                </c:pt>
                <c:pt idx="22">
                  <c:v>162678474.44999999</c:v>
                </c:pt>
                <c:pt idx="23">
                  <c:v>162678474.44999999</c:v>
                </c:pt>
                <c:pt idx="24">
                  <c:v>162678474.44999999</c:v>
                </c:pt>
                <c:pt idx="25">
                  <c:v>162678474.44999999</c:v>
                </c:pt>
                <c:pt idx="26">
                  <c:v>162678474.44999999</c:v>
                </c:pt>
                <c:pt idx="27">
                  <c:v>162678474.44999999</c:v>
                </c:pt>
                <c:pt idx="28">
                  <c:v>162678474.44999999</c:v>
                </c:pt>
                <c:pt idx="29">
                  <c:v>162678474.44999999</c:v>
                </c:pt>
                <c:pt idx="30">
                  <c:v>162678474.44999999</c:v>
                </c:pt>
                <c:pt idx="31">
                  <c:v>162678474.44999999</c:v>
                </c:pt>
                <c:pt idx="32">
                  <c:v>162678474.44999999</c:v>
                </c:pt>
                <c:pt idx="33">
                  <c:v>162678474.44999999</c:v>
                </c:pt>
                <c:pt idx="34">
                  <c:v>162678474.44999999</c:v>
                </c:pt>
                <c:pt idx="35">
                  <c:v>162678474.44999999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8-4829-955B-CA75BD86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57848"/>
        <c:axId val="624353912"/>
      </c:scatterChart>
      <c:valAx>
        <c:axId val="62435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353912"/>
        <c:crosses val="autoZero"/>
        <c:crossBetween val="midCat"/>
      </c:valAx>
      <c:valAx>
        <c:axId val="6243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MW*miles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35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19050</xdr:rowOff>
    </xdr:from>
    <xdr:to>
      <xdr:col>11</xdr:col>
      <xdr:colOff>375884</xdr:colOff>
      <xdr:row>32</xdr:row>
      <xdr:rowOff>65745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F5EBD1-493D-43CB-B3C3-3C553BA4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00050"/>
          <a:ext cx="6757634" cy="5761695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144791</xdr:colOff>
      <xdr:row>14</xdr:row>
      <xdr:rowOff>114300</xdr:rowOff>
    </xdr:from>
    <xdr:to>
      <xdr:col>20</xdr:col>
      <xdr:colOff>513587</xdr:colOff>
      <xdr:row>35</xdr:row>
      <xdr:rowOff>142271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E3016A-2E7C-4F6E-88FC-59FDB1C9E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591" y="2781300"/>
          <a:ext cx="5093196" cy="4028471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36</xdr:row>
      <xdr:rowOff>95250</xdr:rowOff>
    </xdr:from>
    <xdr:to>
      <xdr:col>20</xdr:col>
      <xdr:colOff>980346</xdr:colOff>
      <xdr:row>38</xdr:row>
      <xdr:rowOff>95202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C2E605-CAE4-4A80-94AD-CBDB982C4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0975" y="6953250"/>
          <a:ext cx="5828571" cy="380952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16</xdr:row>
      <xdr:rowOff>47625</xdr:rowOff>
    </xdr:from>
    <xdr:to>
      <xdr:col>30</xdr:col>
      <xdr:colOff>75438</xdr:colOff>
      <xdr:row>35</xdr:row>
      <xdr:rowOff>75744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D1E065-CEB7-4A62-BAC2-F6ECBE1B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3095625"/>
          <a:ext cx="6095238" cy="3647619"/>
        </a:xfrm>
        <a:prstGeom prst="rect">
          <a:avLst/>
        </a:prstGeom>
      </xdr:spPr>
    </xdr:pic>
    <xdr:clientData/>
  </xdr:twoCellAnchor>
  <xdr:twoCellAnchor>
    <xdr:from>
      <xdr:col>30</xdr:col>
      <xdr:colOff>228600</xdr:colOff>
      <xdr:row>10</xdr:row>
      <xdr:rowOff>0</xdr:rowOff>
    </xdr:from>
    <xdr:to>
      <xdr:col>37</xdr:col>
      <xdr:colOff>533400</xdr:colOff>
      <xdr:row>24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B40A71-8703-476C-8FC4-4BE2F801C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org.br/paginas/sobre-o-sin/o-sistema-em-numer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B13" sqref="B12:B13"/>
    </sheetView>
  </sheetViews>
  <sheetFormatPr defaultRowHeight="14.4" x14ac:dyDescent="0.3"/>
  <cols>
    <col min="2" max="2" width="35.5546875" customWidth="1"/>
    <col min="3" max="3" width="8.88671875" style="18"/>
  </cols>
  <sheetData>
    <row r="1" spans="1:13" x14ac:dyDescent="0.3">
      <c r="A1" s="1" t="s">
        <v>0</v>
      </c>
    </row>
    <row r="2" spans="1:13" x14ac:dyDescent="0.3">
      <c r="B2" s="15"/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" t="s">
        <v>1</v>
      </c>
      <c r="B3" s="5" t="s">
        <v>14</v>
      </c>
      <c r="C3" s="17" t="s">
        <v>15</v>
      </c>
      <c r="D3" s="16"/>
      <c r="E3" s="16"/>
      <c r="F3" s="16"/>
      <c r="G3" s="16"/>
      <c r="H3" s="16"/>
      <c r="I3" s="16"/>
      <c r="J3" s="15"/>
      <c r="K3" s="15"/>
      <c r="L3" s="15"/>
      <c r="M3" s="15"/>
    </row>
    <row r="4" spans="1:13" x14ac:dyDescent="0.3">
      <c r="A4" s="1"/>
      <c r="B4" s="20" t="s">
        <v>18</v>
      </c>
      <c r="C4" s="17" t="s">
        <v>19</v>
      </c>
      <c r="D4" s="16"/>
      <c r="E4" s="16"/>
      <c r="F4" s="16"/>
      <c r="G4" s="16"/>
      <c r="H4" s="16"/>
      <c r="I4" s="16"/>
      <c r="J4" s="15"/>
      <c r="K4" s="15"/>
      <c r="L4" s="15"/>
      <c r="M4" s="15"/>
    </row>
    <row r="5" spans="1:13" x14ac:dyDescent="0.3">
      <c r="B5" s="15" t="s">
        <v>16</v>
      </c>
      <c r="C5" s="17" t="s">
        <v>17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B6" s="19">
        <v>2019</v>
      </c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B7" s="2" t="s">
        <v>3</v>
      </c>
    </row>
    <row r="16" spans="1:13" x14ac:dyDescent="0.3">
      <c r="A16" s="15"/>
      <c r="B16" s="15"/>
      <c r="C16" s="17"/>
      <c r="D16" s="15"/>
      <c r="E16" s="15"/>
      <c r="F16" s="15"/>
      <c r="G16" s="15"/>
      <c r="H16" s="15"/>
    </row>
    <row r="17" spans="1:8" x14ac:dyDescent="0.3">
      <c r="A17" s="15"/>
      <c r="B17" s="15"/>
      <c r="C17" s="17"/>
      <c r="D17" s="15"/>
      <c r="E17" s="15"/>
      <c r="F17" s="15"/>
      <c r="G17" s="15"/>
      <c r="H17" s="15"/>
    </row>
    <row r="18" spans="1:8" x14ac:dyDescent="0.3">
      <c r="A18" s="15"/>
      <c r="B18" s="15"/>
      <c r="C18" s="17"/>
      <c r="D18" s="15"/>
      <c r="E18" s="15"/>
      <c r="F18" s="15"/>
      <c r="G18" s="15"/>
      <c r="H18" s="15"/>
    </row>
    <row r="19" spans="1:8" x14ac:dyDescent="0.3">
      <c r="A19" s="15"/>
      <c r="B19" s="15"/>
      <c r="C19" s="17"/>
      <c r="D19" s="15"/>
      <c r="E19" s="15"/>
      <c r="F19" s="15"/>
      <c r="G19" s="15"/>
      <c r="H19" s="15"/>
    </row>
    <row r="20" spans="1:8" x14ac:dyDescent="0.3">
      <c r="A20" s="15"/>
      <c r="B20" s="15"/>
      <c r="C20" s="17"/>
      <c r="D20" s="15"/>
      <c r="E20" s="15"/>
      <c r="F20" s="15"/>
      <c r="G20" s="15"/>
      <c r="H20" s="15"/>
    </row>
    <row r="21" spans="1:8" x14ac:dyDescent="0.3">
      <c r="A21" s="15"/>
      <c r="B21" s="15"/>
      <c r="C21" s="17"/>
      <c r="D21" s="15"/>
      <c r="E21" s="15"/>
      <c r="F21" s="15"/>
      <c r="G21" s="15"/>
      <c r="H21" s="15"/>
    </row>
    <row r="22" spans="1:8" x14ac:dyDescent="0.3">
      <c r="A22" s="15"/>
      <c r="B22" s="16"/>
      <c r="C22" s="17"/>
      <c r="D22" s="15"/>
      <c r="E22" s="15"/>
      <c r="F22" s="15"/>
      <c r="G22" s="15"/>
      <c r="H22" s="15"/>
    </row>
    <row r="23" spans="1:8" x14ac:dyDescent="0.3">
      <c r="A23" s="15"/>
      <c r="B23" s="15"/>
      <c r="C23" s="17"/>
      <c r="D23" s="15"/>
      <c r="E23" s="15"/>
      <c r="F23" s="15"/>
      <c r="G23" s="15"/>
      <c r="H23" s="15"/>
    </row>
    <row r="24" spans="1:8" x14ac:dyDescent="0.3">
      <c r="A24" s="15"/>
      <c r="B24" s="15"/>
      <c r="C24" s="17"/>
      <c r="D24" s="15"/>
      <c r="E24" s="15"/>
      <c r="F24" s="15"/>
      <c r="G24" s="15"/>
      <c r="H24" s="15"/>
    </row>
    <row r="25" spans="1:8" x14ac:dyDescent="0.3">
      <c r="A25" s="15"/>
      <c r="B25" s="15"/>
      <c r="C25" s="17"/>
      <c r="D25" s="15"/>
      <c r="E25" s="15"/>
      <c r="F25" s="15"/>
      <c r="G25" s="15"/>
      <c r="H25" s="15"/>
    </row>
  </sheetData>
  <hyperlinks>
    <hyperlink ref="B7" r:id="rId1" xr:uid="{8D049721-FA0D-486A-BCEB-7E25539AF9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0966-8F3F-4365-9846-7D90013AB552}">
  <dimension ref="A5:BH14"/>
  <sheetViews>
    <sheetView workbookViewId="0">
      <selection activeCell="O15" sqref="O15"/>
    </sheetView>
  </sheetViews>
  <sheetFormatPr defaultRowHeight="14.4" x14ac:dyDescent="0.3"/>
  <cols>
    <col min="14" max="17" width="9.21875" style="6"/>
    <col min="18" max="19" width="10.77734375" style="6" customWidth="1"/>
    <col min="20" max="20" width="12.5546875" style="6" customWidth="1"/>
    <col min="21" max="21" width="17.5546875" style="6" customWidth="1"/>
    <col min="22" max="22" width="16.77734375" style="6" customWidth="1"/>
    <col min="23" max="23" width="9.21875" style="6"/>
    <col min="25" max="25" width="10.21875" bestFit="1" customWidth="1"/>
  </cols>
  <sheetData>
    <row r="5" spans="1:60" x14ac:dyDescent="0.3">
      <c r="Y5" s="14" t="s">
        <v>12</v>
      </c>
    </row>
    <row r="6" spans="1:60" s="1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 s="7"/>
      <c r="O6" s="7" t="s">
        <v>4</v>
      </c>
      <c r="P6" s="7" t="s">
        <v>5</v>
      </c>
      <c r="Q6" s="7" t="s">
        <v>6</v>
      </c>
      <c r="R6" s="7" t="s">
        <v>7</v>
      </c>
      <c r="S6" s="7" t="s">
        <v>8</v>
      </c>
      <c r="T6" s="7" t="s">
        <v>9</v>
      </c>
      <c r="U6" s="7" t="s">
        <v>11</v>
      </c>
      <c r="V6" s="7" t="s">
        <v>10</v>
      </c>
      <c r="W6" s="7"/>
      <c r="Y6" s="1">
        <v>2015</v>
      </c>
      <c r="Z6" s="1">
        <v>2016</v>
      </c>
      <c r="AA6" s="1">
        <v>2017</v>
      </c>
      <c r="AB6" s="1">
        <v>2018</v>
      </c>
      <c r="AC6" s="1">
        <v>2019</v>
      </c>
      <c r="AD6" s="1">
        <v>2020</v>
      </c>
      <c r="AE6" s="1">
        <v>2021</v>
      </c>
      <c r="AF6" s="1">
        <v>2022</v>
      </c>
      <c r="AG6" s="1">
        <v>2023</v>
      </c>
      <c r="AH6" s="1">
        <v>2024</v>
      </c>
      <c r="AI6" s="1">
        <v>2025</v>
      </c>
      <c r="AJ6" s="1">
        <v>2026</v>
      </c>
      <c r="AK6" s="1">
        <v>2027</v>
      </c>
      <c r="AL6" s="1">
        <v>2028</v>
      </c>
      <c r="AM6" s="1">
        <v>2029</v>
      </c>
      <c r="AN6" s="1">
        <v>2030</v>
      </c>
      <c r="AO6" s="1">
        <v>2031</v>
      </c>
      <c r="AP6" s="1">
        <v>2032</v>
      </c>
      <c r="AQ6" s="1">
        <v>2033</v>
      </c>
      <c r="AR6" s="1">
        <v>2034</v>
      </c>
      <c r="AS6" s="1">
        <v>2035</v>
      </c>
      <c r="AT6" s="1">
        <v>2036</v>
      </c>
      <c r="AU6" s="1">
        <v>2037</v>
      </c>
      <c r="AV6" s="1">
        <v>2038</v>
      </c>
      <c r="AW6" s="1">
        <v>2039</v>
      </c>
      <c r="AX6" s="1">
        <v>2040</v>
      </c>
      <c r="AY6" s="1">
        <v>2041</v>
      </c>
      <c r="AZ6" s="1">
        <v>2042</v>
      </c>
      <c r="BA6" s="1">
        <v>2043</v>
      </c>
      <c r="BB6" s="1">
        <v>2044</v>
      </c>
      <c r="BC6" s="1">
        <v>2045</v>
      </c>
      <c r="BD6" s="1">
        <v>2046</v>
      </c>
      <c r="BE6" s="1">
        <v>2047</v>
      </c>
      <c r="BF6" s="1">
        <v>2048</v>
      </c>
      <c r="BG6" s="1">
        <v>2049</v>
      </c>
      <c r="BH6" s="1">
        <v>2050</v>
      </c>
    </row>
    <row r="7" spans="1:60" s="3" customFormat="1" x14ac:dyDescent="0.3">
      <c r="A7"/>
      <c r="B7"/>
      <c r="C7"/>
      <c r="D7"/>
      <c r="E7"/>
      <c r="F7"/>
      <c r="G7"/>
      <c r="H7"/>
      <c r="I7"/>
      <c r="J7"/>
      <c r="K7"/>
      <c r="L7"/>
      <c r="M7"/>
      <c r="N7" s="6"/>
      <c r="O7" s="8">
        <v>800</v>
      </c>
      <c r="P7" s="8">
        <v>4000</v>
      </c>
      <c r="Q7" s="8">
        <v>4600</v>
      </c>
      <c r="R7" s="8">
        <v>9636</v>
      </c>
      <c r="S7" s="8">
        <f>Q7*0.621</f>
        <v>2856.6</v>
      </c>
      <c r="T7" s="8">
        <f>R7*0.621</f>
        <v>5983.9560000000001</v>
      </c>
      <c r="U7" s="8">
        <f>$P7*S7</f>
        <v>11426400</v>
      </c>
      <c r="V7" s="8">
        <f>$P7*T7</f>
        <v>23935824</v>
      </c>
      <c r="W7" s="8"/>
      <c r="X7" s="9"/>
      <c r="Y7" s="3">
        <v>81011851.200000018</v>
      </c>
      <c r="Z7" s="3">
        <v>86456292.750000015</v>
      </c>
      <c r="AA7" s="3">
        <v>91900734.300000012</v>
      </c>
      <c r="AB7" s="3">
        <v>97345175.850000009</v>
      </c>
      <c r="AC7" s="3">
        <v>102789617.40000001</v>
      </c>
      <c r="AD7" s="3">
        <v>108234058.95</v>
      </c>
      <c r="AE7" s="3">
        <v>113678500.5</v>
      </c>
      <c r="AF7" s="3">
        <v>119122942.05</v>
      </c>
      <c r="AG7" s="3">
        <v>124567383.59999999</v>
      </c>
      <c r="AH7" s="3">
        <v>130011825.14999999</v>
      </c>
      <c r="AI7" s="3">
        <v>135456266.69999999</v>
      </c>
      <c r="AJ7" s="3">
        <v>140900708.25</v>
      </c>
      <c r="AK7" s="3">
        <v>146345149.79999998</v>
      </c>
      <c r="AL7" s="3">
        <v>151789591.34999996</v>
      </c>
      <c r="AM7" s="3">
        <v>157234032.89999998</v>
      </c>
      <c r="AN7" s="3">
        <v>162678474.44999999</v>
      </c>
      <c r="AO7" s="3">
        <f>AN7</f>
        <v>162678474.44999999</v>
      </c>
      <c r="AP7" s="3">
        <f t="shared" ref="AP7:BH7" si="0">AO7</f>
        <v>162678474.44999999</v>
      </c>
      <c r="AQ7" s="3">
        <f t="shared" si="0"/>
        <v>162678474.44999999</v>
      </c>
      <c r="AR7" s="3">
        <f t="shared" si="0"/>
        <v>162678474.44999999</v>
      </c>
      <c r="AS7" s="3">
        <f t="shared" si="0"/>
        <v>162678474.44999999</v>
      </c>
      <c r="AT7" s="3">
        <f t="shared" si="0"/>
        <v>162678474.44999999</v>
      </c>
      <c r="AU7" s="3">
        <f t="shared" si="0"/>
        <v>162678474.44999999</v>
      </c>
      <c r="AV7" s="3">
        <f t="shared" si="0"/>
        <v>162678474.44999999</v>
      </c>
      <c r="AW7" s="3">
        <f t="shared" si="0"/>
        <v>162678474.44999999</v>
      </c>
      <c r="AX7" s="3">
        <f t="shared" si="0"/>
        <v>162678474.44999999</v>
      </c>
      <c r="AY7" s="3">
        <f t="shared" si="0"/>
        <v>162678474.44999999</v>
      </c>
      <c r="AZ7" s="3">
        <f t="shared" si="0"/>
        <v>162678474.44999999</v>
      </c>
      <c r="BA7" s="3">
        <f t="shared" si="0"/>
        <v>162678474.44999999</v>
      </c>
      <c r="BB7" s="3">
        <f t="shared" si="0"/>
        <v>162678474.44999999</v>
      </c>
      <c r="BC7" s="3">
        <f t="shared" si="0"/>
        <v>162678474.44999999</v>
      </c>
      <c r="BD7" s="3">
        <f t="shared" si="0"/>
        <v>162678474.44999999</v>
      </c>
      <c r="BE7" s="3">
        <f t="shared" si="0"/>
        <v>162678474.44999999</v>
      </c>
      <c r="BF7" s="3">
        <f t="shared" si="0"/>
        <v>162678474.44999999</v>
      </c>
      <c r="BG7" s="3">
        <f t="shared" si="0"/>
        <v>162678474.44999999</v>
      </c>
      <c r="BH7" s="3">
        <f t="shared" si="0"/>
        <v>162678474.44999999</v>
      </c>
    </row>
    <row r="8" spans="1:60" x14ac:dyDescent="0.3">
      <c r="O8" s="8">
        <v>750</v>
      </c>
      <c r="P8" s="8">
        <v>3500</v>
      </c>
      <c r="Q8" s="8">
        <v>2683</v>
      </c>
      <c r="R8" s="8">
        <v>2683</v>
      </c>
      <c r="S8" s="8">
        <f t="shared" ref="S8:S13" si="1">Q8*0.621</f>
        <v>1666.143</v>
      </c>
      <c r="T8" s="8">
        <f t="shared" ref="T8:T13" si="2">R8*0.621</f>
        <v>1666.143</v>
      </c>
      <c r="U8" s="8">
        <f t="shared" ref="U8:U13" si="3">$P8*S8</f>
        <v>5831500.5</v>
      </c>
      <c r="V8" s="8">
        <f t="shared" ref="V8:V13" si="4">$P8*T8</f>
        <v>5831500.5</v>
      </c>
      <c r="W8" s="8"/>
      <c r="X8" s="9"/>
      <c r="Y8" s="9"/>
      <c r="Z8" s="13"/>
      <c r="AA8" s="9"/>
    </row>
    <row r="9" spans="1:60" x14ac:dyDescent="0.3">
      <c r="O9" s="8">
        <v>600</v>
      </c>
      <c r="P9" s="8">
        <v>3150</v>
      </c>
      <c r="Q9" s="8">
        <v>12816</v>
      </c>
      <c r="R9" s="8">
        <v>12816</v>
      </c>
      <c r="S9" s="8">
        <f t="shared" si="1"/>
        <v>7958.7359999999999</v>
      </c>
      <c r="T9" s="8">
        <f t="shared" si="2"/>
        <v>7958.7359999999999</v>
      </c>
      <c r="U9" s="8">
        <f t="shared" si="3"/>
        <v>25070018.399999999</v>
      </c>
      <c r="V9" s="8">
        <f t="shared" si="4"/>
        <v>25070018.399999999</v>
      </c>
      <c r="W9" s="8"/>
      <c r="X9" s="9"/>
      <c r="Y9" s="9"/>
      <c r="Z9" s="9"/>
      <c r="AA9" s="9"/>
    </row>
    <row r="10" spans="1:60" x14ac:dyDescent="0.3">
      <c r="O10" s="8">
        <v>500</v>
      </c>
      <c r="P10" s="8">
        <v>1200</v>
      </c>
      <c r="Q10" s="8">
        <v>47750</v>
      </c>
      <c r="R10" s="8">
        <v>71891</v>
      </c>
      <c r="S10" s="8">
        <f t="shared" si="1"/>
        <v>29652.75</v>
      </c>
      <c r="T10" s="8">
        <f t="shared" si="2"/>
        <v>44644.311000000002</v>
      </c>
      <c r="U10" s="8">
        <f t="shared" si="3"/>
        <v>35583300</v>
      </c>
      <c r="V10" s="8">
        <f t="shared" si="4"/>
        <v>53573173.200000003</v>
      </c>
      <c r="W10" s="8"/>
      <c r="X10" s="9"/>
      <c r="Y10" s="9"/>
      <c r="Z10" s="9"/>
      <c r="AA10" s="9"/>
    </row>
    <row r="11" spans="1:60" x14ac:dyDescent="0.3">
      <c r="O11" s="8">
        <v>440</v>
      </c>
      <c r="P11" s="8">
        <v>900</v>
      </c>
      <c r="Q11" s="8">
        <v>6748</v>
      </c>
      <c r="R11" s="8">
        <v>6969</v>
      </c>
      <c r="S11" s="8">
        <f t="shared" si="1"/>
        <v>4190.5079999999998</v>
      </c>
      <c r="T11" s="8">
        <f t="shared" si="2"/>
        <v>4327.7489999999998</v>
      </c>
      <c r="U11" s="8">
        <f t="shared" si="3"/>
        <v>3771457.1999999997</v>
      </c>
      <c r="V11" s="8">
        <f t="shared" si="4"/>
        <v>3894974.0999999996</v>
      </c>
      <c r="W11" s="8"/>
      <c r="X11" s="9"/>
      <c r="Y11" s="9"/>
      <c r="Z11" s="9"/>
      <c r="AA11" s="9"/>
    </row>
    <row r="12" spans="1:60" x14ac:dyDescent="0.3">
      <c r="O12" s="8">
        <v>345</v>
      </c>
      <c r="P12" s="8">
        <v>500</v>
      </c>
      <c r="Q12" s="8">
        <v>10320</v>
      </c>
      <c r="R12" s="8">
        <v>11492</v>
      </c>
      <c r="S12" s="8">
        <f t="shared" si="1"/>
        <v>6408.72</v>
      </c>
      <c r="T12" s="8">
        <f t="shared" si="2"/>
        <v>7136.5320000000002</v>
      </c>
      <c r="U12" s="8">
        <f t="shared" si="3"/>
        <v>3204360</v>
      </c>
      <c r="V12" s="8">
        <f t="shared" si="4"/>
        <v>3568266</v>
      </c>
      <c r="W12" s="8"/>
      <c r="X12" s="9"/>
      <c r="Y12" s="9"/>
      <c r="Z12" s="9"/>
      <c r="AA12" s="9"/>
    </row>
    <row r="13" spans="1:60" x14ac:dyDescent="0.3">
      <c r="O13" s="8">
        <v>230</v>
      </c>
      <c r="P13" s="8">
        <v>200</v>
      </c>
      <c r="Q13" s="8">
        <v>56471</v>
      </c>
      <c r="R13" s="8">
        <v>69997</v>
      </c>
      <c r="S13" s="8">
        <f t="shared" si="1"/>
        <v>35068.491000000002</v>
      </c>
      <c r="T13" s="8">
        <f t="shared" si="2"/>
        <v>43468.137000000002</v>
      </c>
      <c r="U13" s="8">
        <f t="shared" si="3"/>
        <v>7013698.2000000002</v>
      </c>
      <c r="V13" s="8">
        <f t="shared" si="4"/>
        <v>8693627.4000000004</v>
      </c>
      <c r="W13" s="8"/>
      <c r="X13" s="9"/>
      <c r="Y13" s="9"/>
      <c r="Z13" s="9"/>
      <c r="AA13" s="9"/>
    </row>
    <row r="14" spans="1:60" x14ac:dyDescent="0.3">
      <c r="O14" s="11" t="s">
        <v>13</v>
      </c>
      <c r="P14" s="10"/>
      <c r="S14" s="8"/>
      <c r="T14" s="8"/>
      <c r="U14" s="12">
        <f>SUM(U7:U13)</f>
        <v>91900734.300000012</v>
      </c>
      <c r="V14" s="12">
        <f>SUM(V7:V13)</f>
        <v>124567383.59999999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P2"/>
  <sheetViews>
    <sheetView workbookViewId="0"/>
  </sheetViews>
  <sheetFormatPr defaultRowHeight="14.4" x14ac:dyDescent="0.3"/>
  <cols>
    <col min="1" max="1" width="38" customWidth="1"/>
    <col min="2" max="42" width="9.44140625" bestFit="1" customWidth="1"/>
  </cols>
  <sheetData>
    <row r="1" spans="1:42" x14ac:dyDescent="0.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42" x14ac:dyDescent="0.3">
      <c r="A2" t="s">
        <v>2</v>
      </c>
      <c r="B2" s="4">
        <f>Calculation!Y7</f>
        <v>81011851.200000018</v>
      </c>
      <c r="C2" s="4">
        <f>Calculation!Z7</f>
        <v>86456292.750000015</v>
      </c>
      <c r="D2" s="4">
        <f>Calculation!AA7</f>
        <v>91900734.300000012</v>
      </c>
      <c r="E2" s="4">
        <f>Calculation!AB7</f>
        <v>97345175.850000009</v>
      </c>
      <c r="F2" s="4">
        <f>Calculation!AC7</f>
        <v>102789617.40000001</v>
      </c>
      <c r="G2" s="4">
        <f>Calculation!AD7</f>
        <v>108234058.95</v>
      </c>
      <c r="H2" s="4">
        <f>Calculation!AE7</f>
        <v>113678500.5</v>
      </c>
      <c r="I2" s="4">
        <f>Calculation!AF7</f>
        <v>119122942.05</v>
      </c>
      <c r="J2" s="4">
        <f>Calculation!AG7</f>
        <v>124567383.59999999</v>
      </c>
      <c r="K2" s="4">
        <f>Calculation!AH7</f>
        <v>130011825.14999999</v>
      </c>
      <c r="L2" s="4">
        <f>Calculation!AI7</f>
        <v>135456266.69999999</v>
      </c>
      <c r="M2" s="4">
        <f>Calculation!AJ7</f>
        <v>140900708.25</v>
      </c>
      <c r="N2" s="4">
        <f>Calculation!AK7</f>
        <v>146345149.79999998</v>
      </c>
      <c r="O2" s="4">
        <f>Calculation!AL7</f>
        <v>151789591.34999996</v>
      </c>
      <c r="P2" s="4">
        <f>Calculation!AM7</f>
        <v>157234032.89999998</v>
      </c>
      <c r="Q2" s="4">
        <f>Calculation!AN7</f>
        <v>162678474.44999999</v>
      </c>
      <c r="R2" s="4">
        <f>Calculation!AO7</f>
        <v>162678474.44999999</v>
      </c>
      <c r="S2" s="4">
        <f>Calculation!AP7</f>
        <v>162678474.44999999</v>
      </c>
      <c r="T2" s="4">
        <f>Calculation!AQ7</f>
        <v>162678474.44999999</v>
      </c>
      <c r="U2" s="4">
        <f>Calculation!AR7</f>
        <v>162678474.44999999</v>
      </c>
      <c r="V2" s="4">
        <f>Calculation!AS7</f>
        <v>162678474.44999999</v>
      </c>
      <c r="W2" s="4">
        <f>Calculation!AT7</f>
        <v>162678474.44999999</v>
      </c>
      <c r="X2" s="4">
        <f>Calculation!AU7</f>
        <v>162678474.44999999</v>
      </c>
      <c r="Y2" s="4">
        <f>Calculation!AV7</f>
        <v>162678474.44999999</v>
      </c>
      <c r="Z2" s="4">
        <f>Calculation!AW7</f>
        <v>162678474.44999999</v>
      </c>
      <c r="AA2" s="4">
        <f>Calculation!AX7</f>
        <v>162678474.44999999</v>
      </c>
      <c r="AB2" s="4">
        <f>Calculation!AY7</f>
        <v>162678474.44999999</v>
      </c>
      <c r="AC2" s="4">
        <f>Calculation!AZ7</f>
        <v>162678474.44999999</v>
      </c>
      <c r="AD2" s="4">
        <f>Calculation!BA7</f>
        <v>162678474.44999999</v>
      </c>
      <c r="AE2" s="4">
        <f>Calculation!BB7</f>
        <v>162678474.44999999</v>
      </c>
      <c r="AF2" s="4">
        <f>Calculation!BC7</f>
        <v>162678474.44999999</v>
      </c>
      <c r="AG2" s="4">
        <f>Calculation!BD7</f>
        <v>162678474.44999999</v>
      </c>
      <c r="AH2" s="4">
        <f>Calculation!BE7</f>
        <v>162678474.44999999</v>
      </c>
      <c r="AI2" s="4">
        <f>Calculation!BF7</f>
        <v>162678474.44999999</v>
      </c>
      <c r="AJ2" s="4">
        <f>Calculation!BG7</f>
        <v>162678474.44999999</v>
      </c>
      <c r="AK2" s="4">
        <f>Calculation!BH7</f>
        <v>162678474.44999999</v>
      </c>
      <c r="AL2" s="4"/>
      <c r="AM2" s="4"/>
      <c r="AN2" s="4"/>
      <c r="AO2" s="4"/>
      <c r="AP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Calculation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2015-07-06T20:49:06Z</dcterms:created>
  <dcterms:modified xsi:type="dcterms:W3CDTF">2020-04-28T00:08:35Z</dcterms:modified>
</cp:coreProperties>
</file>