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070" tabRatio="832" activeTab="1"/>
  </bookViews>
  <sheets>
    <sheet name="About" sheetId="1" r:id="rId1"/>
    <sheet name="Aff Ref" sheetId="13" r:id="rId2"/>
    <sheet name="Set Asides" sheetId="14" r:id="rId3"/>
    <sheet name="Avoided Def" sheetId="12" r:id="rId4"/>
    <sheet name="Impr Forest Mgmt" sheetId="11" r:id="rId5"/>
    <sheet name="Forest Restoration" sheetId="10" r:id="rId6"/>
    <sheet name="PLANAbPiaSY" sheetId="3" r:id="rId7"/>
  </sheets>
  <definedNames>
    <definedName name="acres_per_million_hectares">#REF!</definedName>
  </definedNames>
  <calcPr calcId="144525"/>
</workbook>
</file>

<file path=xl/calcChain.xml><?xml version="1.0" encoding="utf-8"?>
<calcChain xmlns="http://schemas.openxmlformats.org/spreadsheetml/2006/main">
  <c r="A14" i="10" l="1"/>
  <c r="A29" i="13"/>
  <c r="A26" i="13"/>
  <c r="A25" i="13"/>
  <c r="A22" i="13" l="1"/>
  <c r="G5" i="3" l="1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F5" i="3"/>
  <c r="AJ7" i="3" l="1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F3" i="3" l="1"/>
  <c r="L3" i="3"/>
  <c r="I3" i="3"/>
  <c r="M3" i="3"/>
  <c r="Q3" i="3"/>
  <c r="U3" i="3"/>
  <c r="Y3" i="3"/>
  <c r="AC3" i="3"/>
  <c r="AG3" i="3"/>
  <c r="J3" i="3"/>
  <c r="N3" i="3"/>
  <c r="R3" i="3"/>
  <c r="V3" i="3"/>
  <c r="Z3" i="3"/>
  <c r="AH3" i="3"/>
  <c r="H3" i="3"/>
  <c r="T3" i="3"/>
  <c r="AB3" i="3"/>
  <c r="AF3" i="3"/>
  <c r="AD3" i="3"/>
  <c r="G3" i="3"/>
  <c r="K3" i="3"/>
  <c r="O3" i="3"/>
  <c r="S3" i="3"/>
  <c r="W3" i="3"/>
  <c r="AA3" i="3"/>
  <c r="AE3" i="3"/>
  <c r="AI3" i="3"/>
  <c r="P3" i="3"/>
  <c r="X3" i="3"/>
  <c r="AJ3" i="3"/>
  <c r="G2" i="3"/>
  <c r="K2" i="3"/>
  <c r="W2" i="3"/>
  <c r="AE2" i="3"/>
  <c r="I2" i="3"/>
  <c r="Y2" i="3"/>
  <c r="H2" i="3"/>
  <c r="L2" i="3"/>
  <c r="P2" i="3"/>
  <c r="T2" i="3"/>
  <c r="X2" i="3"/>
  <c r="AB2" i="3"/>
  <c r="AF2" i="3"/>
  <c r="AJ2" i="3"/>
  <c r="M2" i="3"/>
  <c r="U2" i="3"/>
  <c r="AG2" i="3"/>
  <c r="J2" i="3"/>
  <c r="N2" i="3"/>
  <c r="R2" i="3"/>
  <c r="V2" i="3"/>
  <c r="Z2" i="3"/>
  <c r="AD2" i="3"/>
  <c r="AH2" i="3"/>
  <c r="O2" i="3"/>
  <c r="S2" i="3"/>
  <c r="AA2" i="3"/>
  <c r="AI2" i="3"/>
  <c r="Q2" i="3"/>
  <c r="AC2" i="3"/>
  <c r="F2" i="3"/>
  <c r="A12" i="12"/>
  <c r="N4" i="3" l="1"/>
  <c r="R4" i="3"/>
  <c r="V4" i="3"/>
  <c r="Z4" i="3"/>
  <c r="AD4" i="3"/>
  <c r="AH4" i="3"/>
  <c r="H4" i="3"/>
  <c r="AE4" i="3"/>
  <c r="I4" i="3"/>
  <c r="AC4" i="3"/>
  <c r="G4" i="3"/>
  <c r="K4" i="3"/>
  <c r="O4" i="3"/>
  <c r="S4" i="3"/>
  <c r="W4" i="3"/>
  <c r="AA4" i="3"/>
  <c r="AI4" i="3"/>
  <c r="L4" i="3"/>
  <c r="P4" i="3"/>
  <c r="T4" i="3"/>
  <c r="X4" i="3"/>
  <c r="AB4" i="3"/>
  <c r="AF4" i="3"/>
  <c r="AJ4" i="3"/>
  <c r="J4" i="3"/>
  <c r="M4" i="3"/>
  <c r="Q4" i="3"/>
  <c r="U4" i="3"/>
  <c r="Y4" i="3"/>
  <c r="AG4" i="3"/>
  <c r="F4" i="3"/>
</calcChain>
</file>

<file path=xl/sharedStrings.xml><?xml version="1.0" encoding="utf-8"?>
<sst xmlns="http://schemas.openxmlformats.org/spreadsheetml/2006/main" count="83" uniqueCount="72">
  <si>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</si>
  <si>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</si>
  <si>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</si>
  <si>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</si>
  <si>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</si>
  <si>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</si>
  <si>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</si>
  <si>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</si>
  <si>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 able to be afforested or reforested per year</t>
  </si>
  <si>
    <t>Acres Available for Afforestation and Reforestation</t>
  </si>
  <si>
    <t>Notes</t>
  </si>
  <si>
    <t>Potential Land Area (acres/year)</t>
  </si>
  <si>
    <t>Several studies analyse this potential.</t>
  </si>
  <si>
    <t>In the reference used here (REF scenario), 16,4 Mha is proposed to be</t>
  </si>
  <si>
    <t>1 hectare = 2,47 acres</t>
  </si>
  <si>
    <t>16,4 Mha = 40,53 Million acres</t>
  </si>
  <si>
    <t>Million acres able to be designated for forest restoration</t>
  </si>
  <si>
    <t>recovery by forest restoration.</t>
  </si>
  <si>
    <t>This represents the total acreage during model run</t>
  </si>
  <si>
    <t>In Brazil, great part of the public and private forests are already</t>
  </si>
  <si>
    <t>Among these pratices, there are indigenous land, natural reserves, conservation</t>
  </si>
  <si>
    <t>Mha</t>
  </si>
  <si>
    <t>Million acres</t>
  </si>
  <si>
    <t>under best management pratices.</t>
  </si>
  <si>
    <t>units, permanent reserved areas, legal private reserves, etc</t>
  </si>
  <si>
    <t>aims to decrease this value to 20.087 Km².</t>
  </si>
  <si>
    <t>avoided to be defforestated</t>
  </si>
  <si>
    <t>47.334 - 20.087 = 27.247 Km²</t>
  </si>
  <si>
    <t>Km²</t>
  </si>
  <si>
    <t>* 1 Km² = 100 ha</t>
  </si>
  <si>
    <t>*1 ha = 2,47 acres</t>
  </si>
  <si>
    <t>Great part of this area is likely to be recovery by forest restoration.</t>
  </si>
  <si>
    <t>acres available per year for forest restorarion, considering</t>
  </si>
  <si>
    <t>Avoided Deforestation</t>
  </si>
  <si>
    <t>Page 216, table 76</t>
  </si>
  <si>
    <t>http://www.mctic.gov.br/mctic/export/sites/institucional/ciencia/SEPED/clima/arquivos/projeto_opcoes_mitigacao/publicacoes/AFOLU.pdf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</si>
  <si>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</si>
  <si>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</si>
  <si>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</si>
  <si>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 xml:space="preserve">Forest Restoration </t>
  </si>
  <si>
    <t>Page 216, table 77</t>
  </si>
  <si>
    <t>Area Available for Afforestation and Reforestation</t>
  </si>
  <si>
    <t xml:space="preserve">A national tagert, set as a "Reference Scenario" in the refence document, </t>
  </si>
  <si>
    <t>1 há</t>
  </si>
  <si>
    <t>In Brazil, an average of 47.334 Km² of biomes are deforested per year.</t>
  </si>
  <si>
    <t>Million acres per year</t>
  </si>
  <si>
    <t>Potential  Avoided Deforestation per year</t>
  </si>
  <si>
    <t>In Brazil, there is around 21 Mha of degraded land.</t>
  </si>
  <si>
    <t>Then, the diffence of these values represent the biome area that could be</t>
  </si>
  <si>
    <t>Table 39, p.144 and table 76, p.216.</t>
  </si>
  <si>
    <t>Table 38, page 142.</t>
  </si>
  <si>
    <t xml:space="preserve">The Afforestation / Reforestation variable is related to planting forests, whether in areas </t>
  </si>
  <si>
    <t xml:space="preserve">previously occupied by forests or not, according to the EPS website. For the Brazilian version, it </t>
  </si>
  <si>
    <t>is understood as planted forests (those that are of commercial interest).</t>
  </si>
  <si>
    <t xml:space="preserve">The aforementioned report made estimates for this sector, </t>
  </si>
  <si>
    <t>based on the main genus cultivated in the country, Eucalyptus spp.</t>
  </si>
  <si>
    <t xml:space="preserve">The obtaining of the possible area for reforestation throughout the run of the model occurred </t>
  </si>
  <si>
    <t xml:space="preserve">by calculating the area of the final (2050) </t>
  </si>
  <si>
    <t>minus the initial area (2015), of the reference scenario.</t>
  </si>
  <si>
    <t>há per year</t>
  </si>
  <si>
    <t>acres per year</t>
  </si>
  <si>
    <t>Not used in the Brazilian version</t>
  </si>
  <si>
    <t>We chose to implement the same for years.</t>
  </si>
  <si>
    <t xml:space="preserve">Note: Given the existence of the Forest Restoration variable, the planting of trees aimed at </t>
  </si>
  <si>
    <t>forest restoration, centered on native species, is accounted for there.</t>
  </si>
  <si>
    <t xml:space="preserve">the period of 2020 - 2050 </t>
  </si>
  <si>
    <t>Final area</t>
  </si>
  <si>
    <t xml:space="preserve">Initial area </t>
  </si>
  <si>
    <t>Acre</t>
  </si>
  <si>
    <t xml:space="preserve">Due to differences in the forest reality between USA and Brazil, (such as plant formations, </t>
  </si>
  <si>
    <t xml:space="preserve">types of management, representativeness, data), Forest set asides, Improved forest </t>
  </si>
  <si>
    <t>management and peatland restoration policies are not applicable to the Brazilian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</si>
</sst>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1"/>
    <xf numFmtId="1" fontId="0" fillId="0" borderId="0" xfId="0" applyNumberFormat="1" applyFill="1"/>
    <xf numFmtId="9" fontId="0" fillId="3" borderId="0" xfId="0" applyNumberFormat="1" applyFill="1"/>
    <xf numFmtId="0" fontId="0" fillId="4" borderId="0" xfId="0" applyFill="1"/>
    <xf numFmtId="0" fontId="0" fillId="5" borderId="0" xfId="0" applyFill="1"/>
    <xf numFmtId="3" fontId="0" fillId="5" borderId="0" xfId="0" applyNumberFormat="1" applyFill="1"/>
    <xf numFmtId="2" fontId="0" fillId="5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1" fontId="0" fillId="3" borderId="0" xfId="0" applyNumberFormat="1" applyFill="1"/>
    <xf numFmtId="11" fontId="0" fillId="0" borderId="0" xfId="0" applyNumberFormat="1" applyFill="1"/>
    <xf numFmtId="0" fontId="4" fillId="0" borderId="0" xfId="1" applyFont="1"/>
    <xf numFmtId="0" fontId="0" fillId="0" borderId="0" xfId="0" applyAlignment="1">
      <alignment vertical="top" wrapText="1"/>
    </xf>
    <xf numFmtId="43" fontId="0" fillId="0" borderId="0" xfId="2" applyFont="1"/>
    <xf numFmtId="0" fontId="0" fillId="4" borderId="0" xfId="0" applyFill="1" applyAlignment="1">
      <alignment horizontal="right"/>
    </xf>
    <xf numFmtId="11" fontId="0" fillId="4" borderId="0" xfId="0" applyNumberFormat="1" applyFill="1"/>
    <xf numFmtId="11" fontId="0" fillId="0" borderId="0" xfId="2" applyNumberFormat="1" applyFont="1"/>
    <xf numFmtId="0" fontId="0" fillId="0" borderId="0" xfId="0" applyFill="1"/>
    <xf numFmtId="2" fontId="0" fillId="0" borderId="0" xfId="0" applyNumberFormat="1" applyFill="1"/>
    <xf numFmtId="9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0" fillId="0" borderId="0" xfId="0" applyAlignment="1">
      <alignment vertical="center"/>
    </xf>
    <xf numFmtId="164" fontId="0" fillId="0" borderId="0" xfId="0" applyNumberFormat="1" applyFill="1"/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tic.gov.br/mctic/export/sites/institucional/ciencia/SEPED/clima/arquivos/projeto_opcoes_mitigacao/publicacoes/AFOLU.pdf" TargetMode="External"/><Relationship Id="rId2" Type="http://schemas.openxmlformats.org/officeDocument/2006/relationships/hyperlink" Target="http://www.mctic.gov.br/mctic/export/sites/institucional/ciencia/SEPED/clima/arquivos/projeto_opcoes_mitigacao/publicacoes/AFOLU.pdf" TargetMode="External"/><Relationship Id="rId1" Type="http://schemas.openxmlformats.org/officeDocument/2006/relationships/hyperlink" Target="http://www.mctic.gov.br/mctic/export/sites/institucional/ciencia/SEPED/clima/arquivos/projeto_opcoes_mitigacao/publicacoes/AFOLU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5" sqref="B45"/>
    </sheetView>
  </sheetViews>
  <sheetFormatPr defaultRowHeight="15" x14ac:dyDescent="0.25"/>
  <cols>
    <col min="2" max="2" width="80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9</v>
      </c>
    </row>
    <row r="4" spans="1:2" x14ac:dyDescent="0.25">
      <c r="B4" s="21" t="s">
        <v>36</v>
      </c>
    </row>
    <row r="5" spans="1:2" x14ac:dyDescent="0.25">
      <c r="B5" s="4">
        <v>2017</v>
      </c>
    </row>
    <row r="6" spans="1:2" x14ac:dyDescent="0.25">
      <c r="B6" t="s">
        <v>37</v>
      </c>
    </row>
    <row r="7" spans="1:2" x14ac:dyDescent="0.25">
      <c r="B7" s="20" t="s">
        <v>38</v>
      </c>
    </row>
    <row r="8" spans="1:2" x14ac:dyDescent="0.25">
      <c r="B8" s="8" t="s">
        <v>35</v>
      </c>
    </row>
    <row r="9" spans="1:2" x14ac:dyDescent="0.25">
      <c r="B9" s="31" t="s">
        <v>50</v>
      </c>
    </row>
    <row r="10" spans="1:2" x14ac:dyDescent="0.25">
      <c r="B10" s="30"/>
    </row>
    <row r="12" spans="1:2" x14ac:dyDescent="0.25">
      <c r="B12" s="4"/>
    </row>
    <row r="13" spans="1:2" x14ac:dyDescent="0.25">
      <c r="B13" s="8"/>
    </row>
    <row r="16" spans="1:2" x14ac:dyDescent="0.25">
      <c r="B16" s="3" t="s">
        <v>33</v>
      </c>
    </row>
    <row r="17" spans="2:2" x14ac:dyDescent="0.25">
      <c r="B17" t="s">
        <v>36</v>
      </c>
    </row>
    <row r="18" spans="2:2" x14ac:dyDescent="0.25">
      <c r="B18" s="4">
        <v>2017</v>
      </c>
    </row>
    <row r="19" spans="2:2" x14ac:dyDescent="0.25">
      <c r="B19" t="s">
        <v>37</v>
      </c>
    </row>
    <row r="20" spans="2:2" x14ac:dyDescent="0.25">
      <c r="B20" t="s">
        <v>38</v>
      </c>
    </row>
    <row r="21" spans="2:2" x14ac:dyDescent="0.25">
      <c r="B21" s="8" t="s">
        <v>35</v>
      </c>
    </row>
    <row r="22" spans="2:2" x14ac:dyDescent="0.25">
      <c r="B22" t="s">
        <v>34</v>
      </c>
    </row>
    <row r="24" spans="2:2" x14ac:dyDescent="0.25">
      <c r="B24" s="30"/>
    </row>
    <row r="25" spans="2:2" x14ac:dyDescent="0.25">
      <c r="B25" s="1"/>
    </row>
    <row r="26" spans="2:2" x14ac:dyDescent="0.25">
      <c r="B26" s="8"/>
    </row>
    <row r="28" spans="2:2" x14ac:dyDescent="0.25">
      <c r="B28" s="5"/>
    </row>
    <row r="29" spans="2:2" x14ac:dyDescent="0.25">
      <c r="B29" s="3" t="s">
        <v>39</v>
      </c>
    </row>
    <row r="30" spans="2:2" x14ac:dyDescent="0.25">
      <c r="B30" t="s">
        <v>36</v>
      </c>
    </row>
    <row r="31" spans="2:2" x14ac:dyDescent="0.25">
      <c r="B31" s="4">
        <v>2017</v>
      </c>
    </row>
    <row r="32" spans="2:2" x14ac:dyDescent="0.25">
      <c r="B32" t="s">
        <v>37</v>
      </c>
    </row>
    <row r="33" spans="1:2" x14ac:dyDescent="0.25">
      <c r="B33" t="s">
        <v>38</v>
      </c>
    </row>
    <row r="34" spans="1:2" x14ac:dyDescent="0.25">
      <c r="B34" s="8" t="s">
        <v>35</v>
      </c>
    </row>
    <row r="35" spans="1:2" x14ac:dyDescent="0.25">
      <c r="B35" s="20" t="s">
        <v>40</v>
      </c>
    </row>
    <row r="37" spans="1:2" x14ac:dyDescent="0.25">
      <c r="A37" s="1" t="s">
        <v>10</v>
      </c>
    </row>
    <row r="38" spans="1:2" x14ac:dyDescent="0.25">
      <c r="A38" t="s">
        <v>69</v>
      </c>
    </row>
    <row r="39" spans="1:2" x14ac:dyDescent="0.25">
      <c r="A39" t="s">
        <v>70</v>
      </c>
    </row>
    <row r="40" spans="1:2" x14ac:dyDescent="0.25">
      <c r="A40" s="31" t="s">
        <v>71</v>
      </c>
    </row>
  </sheetData>
  <hyperlinks>
    <hyperlink ref="B21" r:id="rId1"/>
    <hyperlink ref="B34" r:id="rId2"/>
    <hyperlink ref="B8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9" workbookViewId="0">
      <selection activeCell="E24" sqref="E24"/>
    </sheetView>
  </sheetViews>
  <sheetFormatPr defaultRowHeight="15" x14ac:dyDescent="0.25"/>
  <cols>
    <col min="1" max="1" width="10.5703125" bestFit="1" customWidth="1"/>
    <col min="2" max="2" width="11" bestFit="1" customWidth="1"/>
  </cols>
  <sheetData>
    <row r="1" spans="1:7" x14ac:dyDescent="0.25">
      <c r="A1" s="1" t="s">
        <v>41</v>
      </c>
    </row>
    <row r="2" spans="1:7" x14ac:dyDescent="0.25">
      <c r="A2" t="s">
        <v>51</v>
      </c>
    </row>
    <row r="3" spans="1:7" x14ac:dyDescent="0.25">
      <c r="A3" t="s">
        <v>52</v>
      </c>
    </row>
    <row r="4" spans="1:7" x14ac:dyDescent="0.25">
      <c r="A4" t="s">
        <v>53</v>
      </c>
    </row>
    <row r="6" spans="1:7" x14ac:dyDescent="0.25">
      <c r="A6" t="s">
        <v>54</v>
      </c>
    </row>
    <row r="7" spans="1:7" x14ac:dyDescent="0.25">
      <c r="A7" s="31" t="s">
        <v>55</v>
      </c>
    </row>
    <row r="9" spans="1:7" x14ac:dyDescent="0.25">
      <c r="A9" t="s">
        <v>56</v>
      </c>
      <c r="B9" s="26"/>
      <c r="C9" s="26"/>
      <c r="D9" s="26"/>
      <c r="E9" s="26"/>
      <c r="F9" s="26"/>
      <c r="G9" s="26"/>
    </row>
    <row r="10" spans="1:7" x14ac:dyDescent="0.25">
      <c r="A10" t="s">
        <v>57</v>
      </c>
      <c r="B10" s="26"/>
      <c r="C10" s="26"/>
      <c r="D10" s="26"/>
      <c r="E10" s="26"/>
      <c r="F10" s="26"/>
      <c r="G10" s="26"/>
    </row>
    <row r="11" spans="1:7" x14ac:dyDescent="0.25">
      <c r="A11" s="31" t="s">
        <v>58</v>
      </c>
    </row>
    <row r="12" spans="1:7" x14ac:dyDescent="0.25">
      <c r="A12" t="s">
        <v>62</v>
      </c>
      <c r="B12" s="16"/>
    </row>
    <row r="16" spans="1:7" x14ac:dyDescent="0.25">
      <c r="A16" s="6"/>
      <c r="C16" s="6"/>
    </row>
    <row r="17" spans="1:4" x14ac:dyDescent="0.25">
      <c r="A17" s="6"/>
      <c r="C17" s="6"/>
    </row>
    <row r="18" spans="1:4" x14ac:dyDescent="0.25">
      <c r="A18" t="s">
        <v>50</v>
      </c>
      <c r="C18" s="6"/>
    </row>
    <row r="19" spans="1:4" x14ac:dyDescent="0.25">
      <c r="C19" s="6"/>
    </row>
    <row r="20" spans="1:4" x14ac:dyDescent="0.25">
      <c r="A20" s="17">
        <v>12356792</v>
      </c>
      <c r="B20" t="s">
        <v>66</v>
      </c>
    </row>
    <row r="21" spans="1:4" x14ac:dyDescent="0.25">
      <c r="A21" s="17">
        <v>6996812</v>
      </c>
      <c r="B21" t="s">
        <v>67</v>
      </c>
    </row>
    <row r="22" spans="1:4" x14ac:dyDescent="0.25">
      <c r="A22" s="29">
        <f>A20-A21</f>
        <v>5359980</v>
      </c>
    </row>
    <row r="23" spans="1:4" x14ac:dyDescent="0.25">
      <c r="A23" s="7"/>
    </row>
    <row r="24" spans="1:4" x14ac:dyDescent="0.25">
      <c r="A24" s="6"/>
      <c r="D24" t="s">
        <v>68</v>
      </c>
    </row>
    <row r="25" spans="1:4" x14ac:dyDescent="0.25">
      <c r="A25" s="6">
        <f>A22/31</f>
        <v>172902.5806451613</v>
      </c>
      <c r="B25" t="s">
        <v>59</v>
      </c>
      <c r="C25" t="s">
        <v>43</v>
      </c>
      <c r="D25">
        <v>2.47105</v>
      </c>
    </row>
    <row r="26" spans="1:4" x14ac:dyDescent="0.25">
      <c r="A26" s="6">
        <f>A25*D25</f>
        <v>427250.92190322583</v>
      </c>
      <c r="B26" t="s">
        <v>60</v>
      </c>
    </row>
    <row r="27" spans="1:4" x14ac:dyDescent="0.25">
      <c r="A27" s="6"/>
    </row>
    <row r="28" spans="1:4" x14ac:dyDescent="0.25">
      <c r="A28" s="6"/>
    </row>
    <row r="29" spans="1:4" x14ac:dyDescent="0.25">
      <c r="A29" s="6">
        <f>A26</f>
        <v>427250.92190322583</v>
      </c>
      <c r="B29" t="s">
        <v>8</v>
      </c>
    </row>
    <row r="30" spans="1:4" x14ac:dyDescent="0.25">
      <c r="A30" s="6"/>
    </row>
    <row r="31" spans="1:4" x14ac:dyDescent="0.25">
      <c r="A31" s="6"/>
    </row>
    <row r="32" spans="1:4" x14ac:dyDescent="0.25">
      <c r="A32" s="6"/>
    </row>
    <row r="33" spans="1:1" x14ac:dyDescent="0.25">
      <c r="A33" t="s">
        <v>63</v>
      </c>
    </row>
    <row r="34" spans="1:1" x14ac:dyDescent="0.25">
      <c r="A34" s="31" t="s">
        <v>64</v>
      </c>
    </row>
    <row r="35" spans="1:1" x14ac:dyDescent="0.25">
      <c r="A35" s="32"/>
    </row>
    <row r="36" spans="1:1" x14ac:dyDescent="0.25">
      <c r="A36" s="9"/>
    </row>
    <row r="37" spans="1:1" x14ac:dyDescent="0.25">
      <c r="A37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20" sqref="D20"/>
    </sheetView>
  </sheetViews>
  <sheetFormatPr defaultRowHeight="15" x14ac:dyDescent="0.25"/>
  <cols>
    <col min="1" max="1" width="11.28515625" customWidth="1"/>
    <col min="4" max="4" width="17.140625" customWidth="1"/>
  </cols>
  <sheetData>
    <row r="1" spans="1:12" x14ac:dyDescent="0.25">
      <c r="A1" t="s">
        <v>61</v>
      </c>
    </row>
    <row r="2" spans="1:12" x14ac:dyDescent="0.25">
      <c r="A2">
        <v>0</v>
      </c>
    </row>
    <row r="8" spans="1:12" x14ac:dyDescent="0.25">
      <c r="L8" s="8"/>
    </row>
    <row r="11" spans="1:12" x14ac:dyDescent="0.25">
      <c r="A11" s="17"/>
      <c r="C11" s="16"/>
      <c r="D11" s="22"/>
    </row>
    <row r="18" spans="1:1" x14ac:dyDescent="0.25">
      <c r="A18" s="1"/>
    </row>
    <row r="19" spans="1:1" x14ac:dyDescent="0.25">
      <c r="A19" s="25"/>
    </row>
    <row r="21" spans="1:1" x14ac:dyDescent="0.25">
      <c r="A21" s="1"/>
    </row>
    <row r="34" spans="1:1" x14ac:dyDescent="0.25">
      <c r="A34" s="10"/>
    </row>
    <row r="36" spans="1:1" x14ac:dyDescent="0.25">
      <c r="A36" s="2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F25" sqref="F25"/>
    </sheetView>
  </sheetViews>
  <sheetFormatPr defaultRowHeight="15" x14ac:dyDescent="0.25"/>
  <sheetData>
    <row r="1" spans="1:3" x14ac:dyDescent="0.25">
      <c r="A1" t="s">
        <v>44</v>
      </c>
    </row>
    <row r="2" spans="1:3" x14ac:dyDescent="0.25">
      <c r="A2" t="s">
        <v>42</v>
      </c>
    </row>
    <row r="3" spans="1:3" x14ac:dyDescent="0.25">
      <c r="A3" t="s">
        <v>25</v>
      </c>
    </row>
    <row r="4" spans="1:3" x14ac:dyDescent="0.25">
      <c r="A4" t="s">
        <v>49</v>
      </c>
    </row>
    <row r="5" spans="1:3" x14ac:dyDescent="0.25">
      <c r="A5" t="s">
        <v>48</v>
      </c>
    </row>
    <row r="6" spans="1:3" x14ac:dyDescent="0.25">
      <c r="A6" t="s">
        <v>26</v>
      </c>
    </row>
    <row r="8" spans="1:3" x14ac:dyDescent="0.25">
      <c r="A8" t="s">
        <v>27</v>
      </c>
    </row>
    <row r="10" spans="1:3" x14ac:dyDescent="0.25">
      <c r="A10" s="13">
        <v>27247</v>
      </c>
      <c r="B10" t="s">
        <v>28</v>
      </c>
      <c r="C10" t="s">
        <v>29</v>
      </c>
    </row>
    <row r="11" spans="1:3" x14ac:dyDescent="0.25">
      <c r="A11" s="12">
        <v>2.72</v>
      </c>
      <c r="B11" t="s">
        <v>21</v>
      </c>
      <c r="C11" t="s">
        <v>30</v>
      </c>
    </row>
    <row r="12" spans="1:3" x14ac:dyDescent="0.25">
      <c r="A12" s="14">
        <f>A11*2.47</f>
        <v>6.7184000000000008</v>
      </c>
      <c r="B12" t="s">
        <v>22</v>
      </c>
    </row>
    <row r="14" spans="1:3" x14ac:dyDescent="0.25">
      <c r="A14" s="1" t="s">
        <v>46</v>
      </c>
    </row>
    <row r="15" spans="1:3" x14ac:dyDescent="0.25">
      <c r="A15" s="15">
        <v>6.7183999999999999</v>
      </c>
      <c r="B15" t="s">
        <v>45</v>
      </c>
    </row>
    <row r="16" spans="1:3" x14ac:dyDescent="0.25">
      <c r="A16" s="6">
        <v>6718400</v>
      </c>
    </row>
    <row r="18" spans="1:1" x14ac:dyDescent="0.25">
      <c r="A18" s="6">
        <v>6718400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opLeftCell="A6" workbookViewId="0">
      <selection activeCell="F19" sqref="F19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19</v>
      </c>
    </row>
    <row r="2" spans="1:2" x14ac:dyDescent="0.25">
      <c r="A2" t="s">
        <v>23</v>
      </c>
    </row>
    <row r="3" spans="1:2" x14ac:dyDescent="0.25">
      <c r="A3" t="s">
        <v>20</v>
      </c>
    </row>
    <row r="4" spans="1:2" x14ac:dyDescent="0.25">
      <c r="A4" t="s">
        <v>24</v>
      </c>
    </row>
    <row r="6" spans="1:2" x14ac:dyDescent="0.25">
      <c r="A6" t="s">
        <v>61</v>
      </c>
    </row>
    <row r="7" spans="1:2" x14ac:dyDescent="0.25">
      <c r="A7">
        <v>0</v>
      </c>
    </row>
    <row r="11" spans="1:2" x14ac:dyDescent="0.25">
      <c r="A11" s="26"/>
    </row>
    <row r="12" spans="1:2" x14ac:dyDescent="0.25">
      <c r="A12" s="26"/>
    </row>
    <row r="13" spans="1:2" x14ac:dyDescent="0.25">
      <c r="A13" s="27"/>
    </row>
    <row r="14" spans="1:2" x14ac:dyDescent="0.25">
      <c r="A14" s="26"/>
    </row>
    <row r="15" spans="1:2" x14ac:dyDescent="0.25">
      <c r="A15" s="28"/>
      <c r="B15" s="4"/>
    </row>
    <row r="16" spans="1:2" x14ac:dyDescent="0.25">
      <c r="A16" s="26"/>
      <c r="B16" s="4"/>
    </row>
    <row r="17" spans="1:1" x14ac:dyDescent="0.25">
      <c r="A17" s="26"/>
    </row>
    <row r="18" spans="1:1" x14ac:dyDescent="0.25">
      <c r="A18" s="19"/>
    </row>
    <row r="19" spans="1:1" x14ac:dyDescent="0.25">
      <c r="A19" s="1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5" sqref="D25"/>
    </sheetView>
  </sheetViews>
  <sheetFormatPr defaultRowHeight="15" x14ac:dyDescent="0.25"/>
  <cols>
    <col min="1" max="1" width="12.28515625" customWidth="1"/>
  </cols>
  <sheetData>
    <row r="1" spans="1:2" x14ac:dyDescent="0.25">
      <c r="A1" t="s">
        <v>47</v>
      </c>
    </row>
    <row r="2" spans="1:2" x14ac:dyDescent="0.25">
      <c r="A2" t="s">
        <v>31</v>
      </c>
    </row>
    <row r="3" spans="1:2" x14ac:dyDescent="0.25">
      <c r="A3" t="s">
        <v>12</v>
      </c>
    </row>
    <row r="5" spans="1:2" x14ac:dyDescent="0.25">
      <c r="A5" t="s">
        <v>13</v>
      </c>
    </row>
    <row r="6" spans="1:2" x14ac:dyDescent="0.25">
      <c r="A6" t="s">
        <v>17</v>
      </c>
    </row>
    <row r="8" spans="1:2" x14ac:dyDescent="0.25">
      <c r="A8" t="s">
        <v>14</v>
      </c>
    </row>
    <row r="9" spans="1:2" x14ac:dyDescent="0.25">
      <c r="A9" t="s">
        <v>15</v>
      </c>
    </row>
    <row r="11" spans="1:2" x14ac:dyDescent="0.25">
      <c r="A11" s="19">
        <v>40530000</v>
      </c>
      <c r="B11" t="s">
        <v>16</v>
      </c>
    </row>
    <row r="12" spans="1:2" x14ac:dyDescent="0.25">
      <c r="B12" t="s">
        <v>18</v>
      </c>
    </row>
    <row r="13" spans="1:2" x14ac:dyDescent="0.25">
      <c r="B13" t="s">
        <v>62</v>
      </c>
    </row>
    <row r="14" spans="1:2" x14ac:dyDescent="0.25">
      <c r="A14" s="18">
        <f>A11/31</f>
        <v>1307419.3548387096</v>
      </c>
      <c r="B14" t="s">
        <v>32</v>
      </c>
    </row>
    <row r="15" spans="1:2" x14ac:dyDescent="0.25">
      <c r="B15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I23" sqref="I23"/>
    </sheetView>
  </sheetViews>
  <sheetFormatPr defaultRowHeight="15" x14ac:dyDescent="0.25"/>
  <cols>
    <col min="1" max="1" width="29.28515625" customWidth="1"/>
    <col min="2" max="2" width="10.85546875" customWidth="1"/>
  </cols>
  <sheetData>
    <row r="1" spans="1:36" x14ac:dyDescent="0.25">
      <c r="A1" s="1" t="s">
        <v>11</v>
      </c>
      <c r="B1" s="23">
        <v>2016</v>
      </c>
      <c r="C1" s="11">
        <v>2017</v>
      </c>
      <c r="D1" s="23">
        <v>2018</v>
      </c>
      <c r="E1" s="1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5">
      <c r="A2" t="s">
        <v>2</v>
      </c>
      <c r="B2" s="24">
        <v>0</v>
      </c>
      <c r="C2" s="24">
        <v>0</v>
      </c>
      <c r="D2" s="24">
        <v>0</v>
      </c>
      <c r="E2" s="24">
        <v>0</v>
      </c>
      <c r="F2" s="6">
        <f>'Set Asides'!$A36</f>
        <v>0</v>
      </c>
      <c r="G2" s="6">
        <f>'Set Asides'!$A36</f>
        <v>0</v>
      </c>
      <c r="H2" s="6">
        <f>'Set Asides'!$A36</f>
        <v>0</v>
      </c>
      <c r="I2" s="6">
        <f>'Set Asides'!$A36</f>
        <v>0</v>
      </c>
      <c r="J2" s="6">
        <f>'Set Asides'!$A36</f>
        <v>0</v>
      </c>
      <c r="K2" s="6">
        <f>'Set Asides'!$A36</f>
        <v>0</v>
      </c>
      <c r="L2" s="6">
        <f>'Set Asides'!$A36</f>
        <v>0</v>
      </c>
      <c r="M2" s="6">
        <f>'Set Asides'!$A36</f>
        <v>0</v>
      </c>
      <c r="N2" s="6">
        <f>'Set Asides'!$A36</f>
        <v>0</v>
      </c>
      <c r="O2" s="6">
        <f>'Set Asides'!$A36</f>
        <v>0</v>
      </c>
      <c r="P2" s="6">
        <f>'Set Asides'!$A36</f>
        <v>0</v>
      </c>
      <c r="Q2" s="6">
        <f>'Set Asides'!$A36</f>
        <v>0</v>
      </c>
      <c r="R2" s="6">
        <f>'Set Asides'!$A36</f>
        <v>0</v>
      </c>
      <c r="S2" s="6">
        <f>'Set Asides'!$A36</f>
        <v>0</v>
      </c>
      <c r="T2" s="6">
        <f>'Set Asides'!$A36</f>
        <v>0</v>
      </c>
      <c r="U2" s="6">
        <f>'Set Asides'!$A36</f>
        <v>0</v>
      </c>
      <c r="V2" s="6">
        <f>'Set Asides'!$A36</f>
        <v>0</v>
      </c>
      <c r="W2" s="6">
        <f>'Set Asides'!$A36</f>
        <v>0</v>
      </c>
      <c r="X2" s="6">
        <f>'Set Asides'!$A36</f>
        <v>0</v>
      </c>
      <c r="Y2" s="6">
        <f>'Set Asides'!$A36</f>
        <v>0</v>
      </c>
      <c r="Z2" s="6">
        <f>'Set Asides'!$A36</f>
        <v>0</v>
      </c>
      <c r="AA2" s="6">
        <f>'Set Asides'!$A36</f>
        <v>0</v>
      </c>
      <c r="AB2" s="6">
        <f>'Set Asides'!$A36</f>
        <v>0</v>
      </c>
      <c r="AC2" s="6">
        <f>'Set Asides'!$A36</f>
        <v>0</v>
      </c>
      <c r="AD2" s="6">
        <f>'Set Asides'!$A36</f>
        <v>0</v>
      </c>
      <c r="AE2" s="6">
        <f>'Set Asides'!$A36</f>
        <v>0</v>
      </c>
      <c r="AF2" s="6">
        <f>'Set Asides'!$A36</f>
        <v>0</v>
      </c>
      <c r="AG2" s="6">
        <f>'Set Asides'!$A36</f>
        <v>0</v>
      </c>
      <c r="AH2" s="6">
        <f>'Set Asides'!$A36</f>
        <v>0</v>
      </c>
      <c r="AI2" s="6">
        <f>'Set Asides'!$A36</f>
        <v>0</v>
      </c>
      <c r="AJ2" s="6">
        <f>'Set Asides'!$A36</f>
        <v>0</v>
      </c>
    </row>
    <row r="3" spans="1:36" x14ac:dyDescent="0.25">
      <c r="A3" t="s">
        <v>3</v>
      </c>
      <c r="B3" s="24">
        <v>0</v>
      </c>
      <c r="C3" s="24">
        <v>0</v>
      </c>
      <c r="D3" s="24">
        <v>0</v>
      </c>
      <c r="E3" s="24">
        <v>0</v>
      </c>
      <c r="F3" s="6">
        <f>'Aff Ref'!$A29</f>
        <v>427250.92190322583</v>
      </c>
      <c r="G3" s="6">
        <f>'Aff Ref'!$A29</f>
        <v>427250.92190322583</v>
      </c>
      <c r="H3" s="6">
        <f>'Aff Ref'!$A29</f>
        <v>427250.92190322583</v>
      </c>
      <c r="I3" s="6">
        <f>'Aff Ref'!$A29</f>
        <v>427250.92190322583</v>
      </c>
      <c r="J3" s="6">
        <f>'Aff Ref'!$A29</f>
        <v>427250.92190322583</v>
      </c>
      <c r="K3" s="6">
        <f>'Aff Ref'!$A29</f>
        <v>427250.92190322583</v>
      </c>
      <c r="L3" s="6">
        <f>'Aff Ref'!$A29</f>
        <v>427250.92190322583</v>
      </c>
      <c r="M3" s="6">
        <f>'Aff Ref'!$A29</f>
        <v>427250.92190322583</v>
      </c>
      <c r="N3" s="6">
        <f>'Aff Ref'!$A29</f>
        <v>427250.92190322583</v>
      </c>
      <c r="O3" s="6">
        <f>'Aff Ref'!$A29</f>
        <v>427250.92190322583</v>
      </c>
      <c r="P3" s="6">
        <f>'Aff Ref'!$A29</f>
        <v>427250.92190322583</v>
      </c>
      <c r="Q3" s="6">
        <f>'Aff Ref'!$A29</f>
        <v>427250.92190322583</v>
      </c>
      <c r="R3" s="6">
        <f>'Aff Ref'!$A29</f>
        <v>427250.92190322583</v>
      </c>
      <c r="S3" s="6">
        <f>'Aff Ref'!$A29</f>
        <v>427250.92190322583</v>
      </c>
      <c r="T3" s="6">
        <f>'Aff Ref'!$A29</f>
        <v>427250.92190322583</v>
      </c>
      <c r="U3" s="6">
        <f>'Aff Ref'!$A29</f>
        <v>427250.92190322583</v>
      </c>
      <c r="V3" s="6">
        <f>'Aff Ref'!$A29</f>
        <v>427250.92190322583</v>
      </c>
      <c r="W3" s="6">
        <f>'Aff Ref'!$A29</f>
        <v>427250.92190322583</v>
      </c>
      <c r="X3" s="6">
        <f>'Aff Ref'!$A29</f>
        <v>427250.92190322583</v>
      </c>
      <c r="Y3" s="6">
        <f>'Aff Ref'!$A29</f>
        <v>427250.92190322583</v>
      </c>
      <c r="Z3" s="6">
        <f>'Aff Ref'!$A29</f>
        <v>427250.92190322583</v>
      </c>
      <c r="AA3" s="6">
        <f>'Aff Ref'!$A29</f>
        <v>427250.92190322583</v>
      </c>
      <c r="AB3" s="6">
        <f>'Aff Ref'!$A29</f>
        <v>427250.92190322583</v>
      </c>
      <c r="AC3" s="6">
        <f>'Aff Ref'!$A29</f>
        <v>427250.92190322583</v>
      </c>
      <c r="AD3" s="6">
        <f>'Aff Ref'!$A29</f>
        <v>427250.92190322583</v>
      </c>
      <c r="AE3" s="6">
        <f>'Aff Ref'!$A29</f>
        <v>427250.92190322583</v>
      </c>
      <c r="AF3" s="6">
        <f>'Aff Ref'!$A29</f>
        <v>427250.92190322583</v>
      </c>
      <c r="AG3" s="6">
        <f>'Aff Ref'!$A29</f>
        <v>427250.92190322583</v>
      </c>
      <c r="AH3" s="6">
        <f>'Aff Ref'!$A29</f>
        <v>427250.92190322583</v>
      </c>
      <c r="AI3" s="6">
        <f>'Aff Ref'!$A29</f>
        <v>427250.92190322583</v>
      </c>
      <c r="AJ3" s="6">
        <f>'Aff Ref'!$A29</f>
        <v>427250.92190322583</v>
      </c>
    </row>
    <row r="4" spans="1:36" x14ac:dyDescent="0.25">
      <c r="A4" t="s">
        <v>4</v>
      </c>
      <c r="B4" s="24">
        <v>0</v>
      </c>
      <c r="C4" s="24">
        <v>0</v>
      </c>
      <c r="D4" s="24">
        <v>0</v>
      </c>
      <c r="E4" s="24">
        <v>0</v>
      </c>
      <c r="F4" s="6">
        <f>'Impr Forest Mgmt'!$A19</f>
        <v>0</v>
      </c>
      <c r="G4" s="6">
        <f>'Impr Forest Mgmt'!$A19</f>
        <v>0</v>
      </c>
      <c r="H4" s="6">
        <f>'Impr Forest Mgmt'!$A19</f>
        <v>0</v>
      </c>
      <c r="I4" s="6">
        <f>'Impr Forest Mgmt'!$A19</f>
        <v>0</v>
      </c>
      <c r="J4" s="6">
        <f>'Impr Forest Mgmt'!$A19</f>
        <v>0</v>
      </c>
      <c r="K4" s="6">
        <f>'Impr Forest Mgmt'!$A19</f>
        <v>0</v>
      </c>
      <c r="L4" s="6">
        <f>'Impr Forest Mgmt'!$A19</f>
        <v>0</v>
      </c>
      <c r="M4" s="6">
        <f>'Impr Forest Mgmt'!$A19</f>
        <v>0</v>
      </c>
      <c r="N4" s="6">
        <f>'Impr Forest Mgmt'!$A19</f>
        <v>0</v>
      </c>
      <c r="O4" s="6">
        <f>'Impr Forest Mgmt'!$A19</f>
        <v>0</v>
      </c>
      <c r="P4" s="6">
        <f>'Impr Forest Mgmt'!$A19</f>
        <v>0</v>
      </c>
      <c r="Q4" s="6">
        <f>'Impr Forest Mgmt'!$A19</f>
        <v>0</v>
      </c>
      <c r="R4" s="6">
        <f>'Impr Forest Mgmt'!$A19</f>
        <v>0</v>
      </c>
      <c r="S4" s="6">
        <f>'Impr Forest Mgmt'!$A19</f>
        <v>0</v>
      </c>
      <c r="T4" s="6">
        <f>'Impr Forest Mgmt'!$A19</f>
        <v>0</v>
      </c>
      <c r="U4" s="6">
        <f>'Impr Forest Mgmt'!$A19</f>
        <v>0</v>
      </c>
      <c r="V4" s="6">
        <f>'Impr Forest Mgmt'!$A19</f>
        <v>0</v>
      </c>
      <c r="W4" s="6">
        <f>'Impr Forest Mgmt'!$A19</f>
        <v>0</v>
      </c>
      <c r="X4" s="6">
        <f>'Impr Forest Mgmt'!$A19</f>
        <v>0</v>
      </c>
      <c r="Y4" s="6">
        <f>'Impr Forest Mgmt'!$A19</f>
        <v>0</v>
      </c>
      <c r="Z4" s="6">
        <f>'Impr Forest Mgmt'!$A19</f>
        <v>0</v>
      </c>
      <c r="AA4" s="6">
        <f>'Impr Forest Mgmt'!$A19</f>
        <v>0</v>
      </c>
      <c r="AB4" s="6">
        <f>'Impr Forest Mgmt'!$A19</f>
        <v>0</v>
      </c>
      <c r="AC4" s="6">
        <f>'Impr Forest Mgmt'!$A19</f>
        <v>0</v>
      </c>
      <c r="AD4" s="6">
        <f>'Impr Forest Mgmt'!$A19</f>
        <v>0</v>
      </c>
      <c r="AE4" s="6">
        <f>'Impr Forest Mgmt'!$A19</f>
        <v>0</v>
      </c>
      <c r="AF4" s="6">
        <f>'Impr Forest Mgmt'!$A19</f>
        <v>0</v>
      </c>
      <c r="AG4" s="6">
        <f>'Impr Forest Mgmt'!$A19</f>
        <v>0</v>
      </c>
      <c r="AH4" s="6">
        <f>'Impr Forest Mgmt'!$A19</f>
        <v>0</v>
      </c>
      <c r="AI4" s="6">
        <f>'Impr Forest Mgmt'!$A19</f>
        <v>0</v>
      </c>
      <c r="AJ4" s="6">
        <f>'Impr Forest Mgmt'!$A19</f>
        <v>0</v>
      </c>
    </row>
    <row r="5" spans="1:36" x14ac:dyDescent="0.25">
      <c r="A5" t="s">
        <v>5</v>
      </c>
      <c r="B5" s="24">
        <v>0</v>
      </c>
      <c r="C5" s="24">
        <v>0</v>
      </c>
      <c r="D5" s="24">
        <v>0</v>
      </c>
      <c r="E5" s="24">
        <v>0</v>
      </c>
      <c r="F5" s="6">
        <f>'Avoided Def'!$A18</f>
        <v>6718400</v>
      </c>
      <c r="G5" s="6">
        <f>'Avoided Def'!$A18</f>
        <v>6718400</v>
      </c>
      <c r="H5" s="6">
        <f>'Avoided Def'!$A18</f>
        <v>6718400</v>
      </c>
      <c r="I5" s="6">
        <f>'Avoided Def'!$A18</f>
        <v>6718400</v>
      </c>
      <c r="J5" s="6">
        <f>'Avoided Def'!$A18</f>
        <v>6718400</v>
      </c>
      <c r="K5" s="6">
        <f>'Avoided Def'!$A18</f>
        <v>6718400</v>
      </c>
      <c r="L5" s="6">
        <f>'Avoided Def'!$A18</f>
        <v>6718400</v>
      </c>
      <c r="M5" s="6">
        <f>'Avoided Def'!$A18</f>
        <v>6718400</v>
      </c>
      <c r="N5" s="6">
        <f>'Avoided Def'!$A18</f>
        <v>6718400</v>
      </c>
      <c r="O5" s="6">
        <f>'Avoided Def'!$A18</f>
        <v>6718400</v>
      </c>
      <c r="P5" s="6">
        <f>'Avoided Def'!$A18</f>
        <v>6718400</v>
      </c>
      <c r="Q5" s="6">
        <f>'Avoided Def'!$A18</f>
        <v>6718400</v>
      </c>
      <c r="R5" s="6">
        <f>'Avoided Def'!$A18</f>
        <v>6718400</v>
      </c>
      <c r="S5" s="6">
        <f>'Avoided Def'!$A18</f>
        <v>6718400</v>
      </c>
      <c r="T5" s="6">
        <f>'Avoided Def'!$A18</f>
        <v>6718400</v>
      </c>
      <c r="U5" s="6">
        <f>'Avoided Def'!$A18</f>
        <v>6718400</v>
      </c>
      <c r="V5" s="6">
        <f>'Avoided Def'!$A18</f>
        <v>6718400</v>
      </c>
      <c r="W5" s="6">
        <f>'Avoided Def'!$A18</f>
        <v>6718400</v>
      </c>
      <c r="X5" s="6">
        <f>'Avoided Def'!$A18</f>
        <v>6718400</v>
      </c>
      <c r="Y5" s="6">
        <f>'Avoided Def'!$A18</f>
        <v>6718400</v>
      </c>
      <c r="Z5" s="6">
        <f>'Avoided Def'!$A18</f>
        <v>6718400</v>
      </c>
      <c r="AA5" s="6">
        <f>'Avoided Def'!$A18</f>
        <v>6718400</v>
      </c>
      <c r="AB5" s="6">
        <f>'Avoided Def'!$A18</f>
        <v>6718400</v>
      </c>
      <c r="AC5" s="6">
        <f>'Avoided Def'!$A18</f>
        <v>6718400</v>
      </c>
      <c r="AD5" s="6">
        <f>'Avoided Def'!$A18</f>
        <v>6718400</v>
      </c>
      <c r="AE5" s="6">
        <f>'Avoided Def'!$A18</f>
        <v>6718400</v>
      </c>
      <c r="AF5" s="6">
        <f>'Avoided Def'!$A18</f>
        <v>6718400</v>
      </c>
      <c r="AG5" s="6">
        <f>'Avoided Def'!$A18</f>
        <v>6718400</v>
      </c>
      <c r="AH5" s="6">
        <f>'Avoided Def'!$A18</f>
        <v>6718400</v>
      </c>
      <c r="AI5" s="6">
        <f>'Avoided Def'!$A18</f>
        <v>6718400</v>
      </c>
      <c r="AJ5" s="6">
        <f>'Avoided Def'!$A18</f>
        <v>6718400</v>
      </c>
    </row>
    <row r="6" spans="1:36" x14ac:dyDescent="0.25">
      <c r="A6" t="s">
        <v>6</v>
      </c>
      <c r="B6" s="11">
        <v>0</v>
      </c>
      <c r="C6" s="11">
        <v>0</v>
      </c>
      <c r="D6" s="11">
        <v>0</v>
      </c>
      <c r="E6" s="1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7</v>
      </c>
      <c r="B7" s="24">
        <v>0</v>
      </c>
      <c r="C7" s="24">
        <v>0</v>
      </c>
      <c r="D7" s="24">
        <v>0</v>
      </c>
      <c r="E7" s="24">
        <v>0</v>
      </c>
      <c r="F7" s="6">
        <f>'Forest Restoration'!$A14</f>
        <v>1307419.3548387096</v>
      </c>
      <c r="G7" s="6">
        <f>'Forest Restoration'!$A14</f>
        <v>1307419.3548387096</v>
      </c>
      <c r="H7" s="6">
        <f>'Forest Restoration'!$A14</f>
        <v>1307419.3548387096</v>
      </c>
      <c r="I7" s="6">
        <f>'Forest Restoration'!$A14</f>
        <v>1307419.3548387096</v>
      </c>
      <c r="J7" s="6">
        <f>'Forest Restoration'!$A14</f>
        <v>1307419.3548387096</v>
      </c>
      <c r="K7" s="6">
        <f>'Forest Restoration'!$A14</f>
        <v>1307419.3548387096</v>
      </c>
      <c r="L7" s="6">
        <f>'Forest Restoration'!$A14</f>
        <v>1307419.3548387096</v>
      </c>
      <c r="M7" s="6">
        <f>'Forest Restoration'!$A14</f>
        <v>1307419.3548387096</v>
      </c>
      <c r="N7" s="6">
        <f>'Forest Restoration'!$A14</f>
        <v>1307419.3548387096</v>
      </c>
      <c r="O7" s="6">
        <f>'Forest Restoration'!$A14</f>
        <v>1307419.3548387096</v>
      </c>
      <c r="P7" s="6">
        <f>'Forest Restoration'!$A14</f>
        <v>1307419.3548387096</v>
      </c>
      <c r="Q7" s="6">
        <f>'Forest Restoration'!$A14</f>
        <v>1307419.3548387096</v>
      </c>
      <c r="R7" s="6">
        <f>'Forest Restoration'!$A14</f>
        <v>1307419.3548387096</v>
      </c>
      <c r="S7" s="6">
        <f>'Forest Restoration'!$A14</f>
        <v>1307419.3548387096</v>
      </c>
      <c r="T7" s="6">
        <f>'Forest Restoration'!$A14</f>
        <v>1307419.3548387096</v>
      </c>
      <c r="U7" s="6">
        <f>'Forest Restoration'!$A14</f>
        <v>1307419.3548387096</v>
      </c>
      <c r="V7" s="6">
        <f>'Forest Restoration'!$A14</f>
        <v>1307419.3548387096</v>
      </c>
      <c r="W7" s="6">
        <f>'Forest Restoration'!$A14</f>
        <v>1307419.3548387096</v>
      </c>
      <c r="X7" s="6">
        <f>'Forest Restoration'!$A14</f>
        <v>1307419.3548387096</v>
      </c>
      <c r="Y7" s="6">
        <f>'Forest Restoration'!$A14</f>
        <v>1307419.3548387096</v>
      </c>
      <c r="Z7" s="6">
        <f>'Forest Restoration'!$A14</f>
        <v>1307419.3548387096</v>
      </c>
      <c r="AA7" s="6">
        <f>'Forest Restoration'!$A14</f>
        <v>1307419.3548387096</v>
      </c>
      <c r="AB7" s="6">
        <f>'Forest Restoration'!$A14</f>
        <v>1307419.3548387096</v>
      </c>
      <c r="AC7" s="6">
        <f>'Forest Restoration'!$A14</f>
        <v>1307419.3548387096</v>
      </c>
      <c r="AD7" s="6">
        <f>'Forest Restoration'!$A14</f>
        <v>1307419.3548387096</v>
      </c>
      <c r="AE7" s="6">
        <f>'Forest Restoration'!$A14</f>
        <v>1307419.3548387096</v>
      </c>
      <c r="AF7" s="6">
        <f>'Forest Restoration'!$A14</f>
        <v>1307419.3548387096</v>
      </c>
      <c r="AG7" s="6">
        <f>'Forest Restoration'!$A14</f>
        <v>1307419.3548387096</v>
      </c>
      <c r="AH7" s="6">
        <f>'Forest Restoration'!$A14</f>
        <v>1307419.3548387096</v>
      </c>
      <c r="AI7" s="6">
        <f>'Forest Restoration'!$A14</f>
        <v>1307419.3548387096</v>
      </c>
      <c r="AJ7" s="6">
        <f>'Forest Restoration'!$A14</f>
        <v>1307419.3548387096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About</vt:lpstr>
      <vt:lpstr>Aff Ref</vt:lpstr>
      <vt:lpstr>Set Asides</vt:lpstr>
      <vt:lpstr>Avoided Def</vt:lpstr>
      <vt:lpstr>Impr Forest Mgmt</vt:lpstr>
      <vt:lpstr>Forest Restoration</vt:lpstr>
      <vt:lpstr>PLANAbPiaSY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Lucas</cp:lastModifiedBy>
  <dcterms:created xsi:type="dcterms:W3CDTF">2017-01-27T05:17:42Z</dcterms:created>
  <dcterms:modified xsi:type="dcterms:W3CDTF">2020-04-30T01:37:16Z</dcterms:modified>
</cp:coreProperties>
</file>