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Brazil\Model\InputData\trans\SYVbT\"/>
    </mc:Choice>
  </mc:AlternateContent>
  <xr:revisionPtr revIDLastSave="0" documentId="13_ncr:1_{50A52C0A-6B3B-4467-AD72-335B9891BCD0}" xr6:coauthVersionLast="45" xr6:coauthVersionMax="45" xr10:uidLastSave="{00000000-0000-0000-0000-000000000000}"/>
  <bookViews>
    <workbookView xWindow="52110" yWindow="915" windowWidth="14535" windowHeight="13170" firstSheet="8" activeTab="10" xr2:uid="{00000000-000D-0000-FFFF-FFFF00000000}"/>
  </bookViews>
  <sheets>
    <sheet name="About" sheetId="1" r:id="rId1"/>
    <sheet name="passenger-Road" sheetId="2" r:id="rId2"/>
    <sheet name="psgr-BEV" sheetId="3" r:id="rId3"/>
    <sheet name="passenger-Air" sheetId="4" r:id="rId4"/>
    <sheet name="passenger-Rail" sheetId="5" r:id="rId5"/>
    <sheet name="passenger-Ship" sheetId="6" r:id="rId6"/>
    <sheet name="freight-Road" sheetId="7" r:id="rId7"/>
    <sheet name="freight-Air" sheetId="8" r:id="rId8"/>
    <sheet name="freight-Rail" sheetId="9" r:id="rId9"/>
    <sheet name="freight-Ship" sheetId="10" r:id="rId10"/>
    <sheet name="SYVbT-passenger" sheetId="11" r:id="rId11"/>
    <sheet name="SYVbT-freight" sheetId="12" r:id="rId1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6" roundtripDataSignature="AMtx7mgCTfjfaO5/SRlT0l4BjwZmaEwyaQ=="/>
    </ext>
  </extLst>
</workbook>
</file>

<file path=xl/calcChain.xml><?xml version="1.0" encoding="utf-8"?>
<calcChain xmlns="http://schemas.openxmlformats.org/spreadsheetml/2006/main">
  <c r="D2" i="11" l="1"/>
  <c r="E5" i="12" l="1"/>
  <c r="E4" i="12"/>
  <c r="E3" i="12"/>
  <c r="E2" i="12"/>
  <c r="D7" i="11"/>
  <c r="E6" i="11"/>
  <c r="B5" i="11"/>
  <c r="E3" i="11"/>
  <c r="F2" i="11"/>
  <c r="E2" i="11"/>
  <c r="B2" i="11"/>
  <c r="B19" i="10"/>
  <c r="B20" i="10" s="1"/>
  <c r="B21" i="10" s="1"/>
  <c r="B22" i="10" s="1"/>
  <c r="B23" i="10" s="1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E42" i="4"/>
  <c r="D42" i="4"/>
  <c r="C42" i="4"/>
  <c r="F41" i="4"/>
  <c r="E41" i="4"/>
  <c r="D41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C41" i="4"/>
  <c r="AP40" i="4"/>
  <c r="AP38" i="4" s="1"/>
  <c r="AO40" i="4"/>
  <c r="AO38" i="4" s="1"/>
  <c r="AN40" i="4"/>
  <c r="AM40" i="4"/>
  <c r="AL40" i="4"/>
  <c r="AL38" i="4" s="1"/>
  <c r="AK40" i="4"/>
  <c r="AJ40" i="4"/>
  <c r="AJ38" i="4" s="1"/>
  <c r="AI40" i="4"/>
  <c r="AH40" i="4"/>
  <c r="AH38" i="4" s="1"/>
  <c r="AG40" i="4"/>
  <c r="AG38" i="4" s="1"/>
  <c r="AF40" i="4"/>
  <c r="AE40" i="4"/>
  <c r="AD40" i="4"/>
  <c r="AD38" i="4" s="1"/>
  <c r="AC40" i="4"/>
  <c r="AB40" i="4"/>
  <c r="AA40" i="4"/>
  <c r="Z40" i="4"/>
  <c r="Z38" i="4" s="1"/>
  <c r="Y40" i="4"/>
  <c r="Y38" i="4" s="1"/>
  <c r="X40" i="4"/>
  <c r="W40" i="4"/>
  <c r="V40" i="4"/>
  <c r="V38" i="4" s="1"/>
  <c r="U40" i="4"/>
  <c r="T40" i="4"/>
  <c r="T38" i="4" s="1"/>
  <c r="S40" i="4"/>
  <c r="R40" i="4"/>
  <c r="R38" i="4" s="1"/>
  <c r="Q40" i="4"/>
  <c r="Q38" i="4" s="1"/>
  <c r="P40" i="4"/>
  <c r="O40" i="4"/>
  <c r="N40" i="4"/>
  <c r="N38" i="4" s="1"/>
  <c r="M40" i="4"/>
  <c r="L40" i="4"/>
  <c r="L38" i="4" s="1"/>
  <c r="K40" i="4"/>
  <c r="J40" i="4"/>
  <c r="J38" i="4" s="1"/>
  <c r="C40" i="4"/>
  <c r="F39" i="4"/>
  <c r="E39" i="4"/>
  <c r="D39" i="4"/>
  <c r="D22" i="4" s="1"/>
  <c r="C39" i="4"/>
  <c r="C38" i="4" s="1"/>
  <c r="AN38" i="4"/>
  <c r="AM38" i="4"/>
  <c r="AK38" i="4"/>
  <c r="AI38" i="4"/>
  <c r="AF38" i="4"/>
  <c r="AE38" i="4"/>
  <c r="AC38" i="4"/>
  <c r="AB38" i="4"/>
  <c r="AA38" i="4"/>
  <c r="X38" i="4"/>
  <c r="W38" i="4"/>
  <c r="U38" i="4"/>
  <c r="S38" i="4"/>
  <c r="P38" i="4"/>
  <c r="O38" i="4"/>
  <c r="M38" i="4"/>
  <c r="K38" i="4"/>
  <c r="I31" i="4"/>
  <c r="H31" i="4"/>
  <c r="G31" i="4"/>
  <c r="F31" i="4"/>
  <c r="F27" i="4" s="1"/>
  <c r="J29" i="4"/>
  <c r="J27" i="4" s="1"/>
  <c r="I29" i="4"/>
  <c r="I27" i="4" s="1"/>
  <c r="H29" i="4"/>
  <c r="H40" i="4" s="1"/>
  <c r="H38" i="4" s="1"/>
  <c r="G29" i="4"/>
  <c r="F29" i="4"/>
  <c r="F40" i="4" s="1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E27" i="4"/>
  <c r="D27" i="4"/>
  <c r="C27" i="4"/>
  <c r="D25" i="4"/>
  <c r="D23" i="4"/>
  <c r="E23" i="4" s="1"/>
  <c r="C21" i="4"/>
  <c r="F42" i="4" l="1"/>
  <c r="F38" i="4" s="1"/>
  <c r="F23" i="4"/>
  <c r="D38" i="4"/>
  <c r="I40" i="4"/>
  <c r="I38" i="4" s="1"/>
  <c r="E38" i="4"/>
  <c r="E6" i="12"/>
  <c r="B24" i="10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E25" i="4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E22" i="4"/>
  <c r="D21" i="4"/>
  <c r="G40" i="4"/>
  <c r="G38" i="4" s="1"/>
  <c r="G27" i="4"/>
  <c r="H27" i="4"/>
  <c r="G23" i="4" l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F22" i="4"/>
  <c r="E21" i="4"/>
  <c r="G22" i="4" l="1"/>
  <c r="F21" i="4"/>
  <c r="E4" i="11" l="1"/>
  <c r="H22" i="4"/>
  <c r="G21" i="4"/>
  <c r="I22" i="4" l="1"/>
  <c r="H21" i="4"/>
  <c r="J22" i="4" l="1"/>
  <c r="I21" i="4"/>
  <c r="K22" i="4" l="1"/>
  <c r="J21" i="4"/>
  <c r="L22" i="4" l="1"/>
  <c r="K21" i="4"/>
  <c r="L21" i="4" l="1"/>
  <c r="M22" i="4"/>
  <c r="M21" i="4" l="1"/>
  <c r="N22" i="4"/>
  <c r="O22" i="4" l="1"/>
  <c r="N21" i="4"/>
  <c r="P22" i="4" l="1"/>
  <c r="O21" i="4"/>
  <c r="Q22" i="4" l="1"/>
  <c r="P21" i="4"/>
  <c r="R22" i="4" l="1"/>
  <c r="Q21" i="4"/>
  <c r="S22" i="4" l="1"/>
  <c r="R21" i="4"/>
  <c r="T22" i="4" l="1"/>
  <c r="S21" i="4"/>
  <c r="U22" i="4" l="1"/>
  <c r="T21" i="4"/>
  <c r="V22" i="4" l="1"/>
  <c r="U21" i="4"/>
  <c r="W22" i="4" l="1"/>
  <c r="V21" i="4"/>
  <c r="X22" i="4" l="1"/>
  <c r="W21" i="4"/>
  <c r="X21" i="4" l="1"/>
  <c r="Y22" i="4"/>
  <c r="Z22" i="4" l="1"/>
  <c r="Y21" i="4"/>
  <c r="AA22" i="4" l="1"/>
  <c r="Z21" i="4"/>
  <c r="AB22" i="4" l="1"/>
  <c r="AA21" i="4"/>
  <c r="AB21" i="4" l="1"/>
  <c r="AC22" i="4"/>
  <c r="AC21" i="4" l="1"/>
  <c r="AD22" i="4"/>
  <c r="AE22" i="4" l="1"/>
  <c r="AD21" i="4"/>
  <c r="AF22" i="4" l="1"/>
  <c r="AE21" i="4"/>
  <c r="AG22" i="4" l="1"/>
  <c r="AF21" i="4"/>
  <c r="AH22" i="4" l="1"/>
  <c r="AG21" i="4"/>
  <c r="AH21" i="4" l="1"/>
  <c r="AI22" i="4"/>
  <c r="AJ22" i="4" l="1"/>
  <c r="AI21" i="4"/>
  <c r="AK22" i="4" l="1"/>
  <c r="AJ21" i="4"/>
  <c r="AL22" i="4" l="1"/>
  <c r="AK21" i="4"/>
  <c r="AM22" i="4" l="1"/>
  <c r="AL21" i="4"/>
  <c r="AN22" i="4" l="1"/>
  <c r="AM21" i="4"/>
  <c r="AN21" i="4" l="1"/>
  <c r="AO22" i="4"/>
  <c r="AP22" i="4" l="1"/>
  <c r="AP21" i="4" s="1"/>
  <c r="AO21" i="4"/>
</calcChain>
</file>

<file path=xl/sharedStrings.xml><?xml version="1.0" encoding="utf-8"?>
<sst xmlns="http://schemas.openxmlformats.org/spreadsheetml/2006/main" count="508" uniqueCount="230">
  <si>
    <t>SYVbT Start Year Vehicles by Technology</t>
  </si>
  <si>
    <t>Sources</t>
  </si>
  <si>
    <t>passenger -Road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</si>
  <si>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</si>
  <si>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</si>
  <si>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</si>
  <si>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https://www.mctic.gov.br/mctic/export/sites/institucional/ciencia/SEPED/clima/arquivos/projeto_opcoes_mitigacao/publicacoes/Setor-Transportes.pdf</t>
  </si>
  <si>
    <t>page 215</t>
  </si>
  <si>
    <t>Figure 94 - Evolution of the Current Fleet</t>
  </si>
  <si>
    <t>National Manufacturers Association of Motor Vehicles - ANFAVEA</t>
  </si>
  <si>
    <t>Table: Vehicles - Production, licensing, exports in assembled and CKD units (disassembled), exports in value and employment.</t>
  </si>
  <si>
    <t>http://www.anfavea.com.br/estatisticas</t>
  </si>
  <si>
    <t>passenger -Air</t>
  </si>
  <si>
    <t>page 89</t>
  </si>
  <si>
    <t>passenger -Rail</t>
  </si>
  <si>
    <t>National Association of Rail Passenger Carriers</t>
  </si>
  <si>
    <t xml:space="preserve">Balance of the Rail Sector </t>
  </si>
  <si>
    <t>https://anptrilhos.org.br/wp-content/uploads/2019/05/anptrilhos-balancosetor-2019-web.pdf</t>
  </si>
  <si>
    <t>Page: 4</t>
  </si>
  <si>
    <t>passenger -Ship</t>
  </si>
  <si>
    <t>page 272</t>
  </si>
  <si>
    <t>freight-Road</t>
  </si>
  <si>
    <t>page 222</t>
  </si>
  <si>
    <t>Figure 99 - Cargo Vehicle Fleet</t>
  </si>
  <si>
    <t>freight-Air</t>
  </si>
  <si>
    <t>Page 95</t>
  </si>
  <si>
    <t>freight-Rail</t>
  </si>
  <si>
    <t>Page 227</t>
  </si>
  <si>
    <t>Table 79 - Number of Wagons per Concessionaire</t>
  </si>
  <si>
    <t>freight-Ship</t>
  </si>
  <si>
    <t>page 277</t>
  </si>
  <si>
    <t xml:space="preserve">Notes </t>
  </si>
  <si>
    <t>This variable tracks the number of vehicles by technology in the start year of the model</t>
  </si>
  <si>
    <t>The start year is the year prior the first simulated year in the model.</t>
  </si>
  <si>
    <t>For the Brazil, the start year is 2015, as the first simulated year is 2016.</t>
  </si>
  <si>
    <t>Passenger</t>
  </si>
  <si>
    <t>Freight:</t>
  </si>
  <si>
    <t>LDVs</t>
  </si>
  <si>
    <t>battery electric vehicle</t>
  </si>
  <si>
    <t>It inclues battery electric vechicles</t>
  </si>
  <si>
    <t>-</t>
  </si>
  <si>
    <t>natural gas vehicle</t>
  </si>
  <si>
    <t>gasoline vehicle</t>
  </si>
  <si>
    <t>Vehicles powered by Gasoline, Ethanol or by any combinations of gasolina and ethanol (flex)</t>
  </si>
  <si>
    <t>diesel vehicle</t>
  </si>
  <si>
    <t>It assumes the commercial light vehicles powered by Diesel</t>
  </si>
  <si>
    <t>We assumed commercial light vehicle be powered by diesel.</t>
  </si>
  <si>
    <t>plugin hybrid vehicle</t>
  </si>
  <si>
    <t xml:space="preserve">It includes hybrid and plugin flex vehicles </t>
  </si>
  <si>
    <t>LPG vehicle</t>
  </si>
  <si>
    <t>hydrogen vehicle</t>
  </si>
  <si>
    <t>HDVs</t>
  </si>
  <si>
    <t>It includes Bus (transit and intercity) and Micro Bus</t>
  </si>
  <si>
    <t>It considers Semilight Trucks,  Light Trucks, Medium Trucks, Semi-heavy trucks, Heavy Trucks</t>
  </si>
  <si>
    <t>Aircraft</t>
  </si>
  <si>
    <t>Airplanes are powered by diesel vehicle</t>
  </si>
  <si>
    <t>Rail</t>
  </si>
  <si>
    <t>The vehicles are powered by electricity, thus it was treated as a battery electric vehicle</t>
  </si>
  <si>
    <t>Rail are powered by diesel vehicle</t>
  </si>
  <si>
    <t>Ships</t>
  </si>
  <si>
    <t>Ships are powered by diesel vehicle</t>
  </si>
  <si>
    <t>Ships are powered by diesel vehicle and the total number of ships assumes only Brazilian flag merchant fleet</t>
  </si>
  <si>
    <t>Motorbike</t>
  </si>
  <si>
    <t>last mile delivery by motorbike not computed.</t>
  </si>
  <si>
    <t>Gasoline Veichle counts for Gasolina and Flex Motorbikes</t>
  </si>
  <si>
    <t>Start Year</t>
  </si>
  <si>
    <t>translation</t>
  </si>
  <si>
    <t>Automobiles</t>
  </si>
  <si>
    <t>Motorcycles</t>
  </si>
  <si>
    <t>Trucks (Otto)</t>
  </si>
  <si>
    <t>Light Trucks (Diesel)</t>
  </si>
  <si>
    <t>City Buses</t>
  </si>
  <si>
    <t>Micro bus</t>
  </si>
  <si>
    <t>Buses</t>
  </si>
  <si>
    <t>The table below is from the excel file that generated the results for transportation sector.</t>
  </si>
  <si>
    <t>Evolution of the current fleet</t>
  </si>
  <si>
    <t>Vehicle type</t>
  </si>
  <si>
    <t>Auto Gasoline C</t>
  </si>
  <si>
    <t>Auto Ethanol</t>
  </si>
  <si>
    <t>Auto flex</t>
  </si>
  <si>
    <t>Auto Hybrid</t>
  </si>
  <si>
    <t>Auto Plug-in Flex</t>
  </si>
  <si>
    <t>Auto Battery</t>
  </si>
  <si>
    <t>Com. Light Gasoline C</t>
  </si>
  <si>
    <t>Com. Light Ethanol</t>
  </si>
  <si>
    <t>Com. Light Flex</t>
  </si>
  <si>
    <t>Com. Light Diesel</t>
  </si>
  <si>
    <t>Gasoline motorcycle C</t>
  </si>
  <si>
    <t>Moto Flex</t>
  </si>
  <si>
    <t>City Bus Diesel</t>
  </si>
  <si>
    <t>Micro diesel</t>
  </si>
  <si>
    <t>Bus Rodo Diesel</t>
  </si>
  <si>
    <t>Total</t>
  </si>
  <si>
    <t>Units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</si>
  <si>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</si>
  <si>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</si>
  <si>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</si>
  <si>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</si>
  <si>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</si>
  <si>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</si>
  <si>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</si>
  <si>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</si>
  <si>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</si>
  <si>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</si>
  <si>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</si>
  <si>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</si>
  <si>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Ano</t>
  </si>
  <si>
    <t>Electric</t>
  </si>
  <si>
    <t>In recent years, demand for air transport services has grown at an accelerated rate, putting pressure on existing infrastructure, especially in the passenger segment.</t>
  </si>
  <si>
    <t xml:space="preserve"> Aviation kerosene (QAV) consumption grew at an average rate of 4.2% a.a., in the period 2002-2012. are the only sources of energy used. </t>
  </si>
  <si>
    <t>In Brazil, the QAV, used in engines with jet and turboprop reactions, is consumed by almost the entire air fleet circulating in the country. This fuel participated, in 2010, with about 99%</t>
  </si>
  <si>
    <t xml:space="preserve"> In the case of air transport, energy consumption* is confused with consumption of oil products, after all, oil products, specifically kerosene and aviation gasoline,</t>
  </si>
  <si>
    <t>energy consumption in the sub-sector, and aviation gasoline (GAV), used in piston engines, accounts for only 1% of the total consumed by the Brazilian air sector (BRASIL / ANP, 2015). Fits</t>
  </si>
  <si>
    <t>it should be noted that the current registered fleet** is of 19,769 aircraft (BRASIL / ANAC, 2013a) and presented a growth of 2.9% in the last 11 years.</t>
  </si>
  <si>
    <t xml:space="preserve">* Of the approximately 7.2 million m³ of QAV sold in 2012, 80% supplied domestic consumption and 20% were shipped on international bunkers (BRASIL / ANP, 2015). </t>
  </si>
  <si>
    <t xml:space="preserve">This volume shipped in bunkers is considered, by the federal government, as energy exports. Thus, the actual consumption of QAV in 2012 was considered to be 5.8 million m³ (BRASIL / ANP, 2015). </t>
  </si>
  <si>
    <t>The percentage of 20% has remained practically constant over the past ten years.</t>
  </si>
  <si>
    <t>** In 2012, 519 aircraft were used for scheduled passenger flights.</t>
  </si>
  <si>
    <t xml:space="preserve">To adjust the fleet value for 2015 it was assumed the method below. </t>
  </si>
  <si>
    <t>The table and method below is from the excel file that generated the results for transportation sector, this file has more detalied informations about the modelling than the report.</t>
  </si>
  <si>
    <t>Consolidated fleet</t>
  </si>
  <si>
    <t>TAM</t>
  </si>
  <si>
    <t>GOL/Webjet</t>
  </si>
  <si>
    <t>Azul/Trip</t>
  </si>
  <si>
    <t>Avianca</t>
  </si>
  <si>
    <t>New planned fleet additions</t>
  </si>
  <si>
    <t>% replacement in the addition of fleet</t>
  </si>
  <si>
    <t>Airbus</t>
  </si>
  <si>
    <t>Boeing</t>
  </si>
  <si>
    <t>Embraer</t>
  </si>
  <si>
    <t>Expected fleet replacement (%)</t>
  </si>
  <si>
    <t>Assumptions:</t>
  </si>
  <si>
    <t>It was assumed the rail-metro system, values from 2018, once MOP doesn't provide this reference.</t>
  </si>
  <si>
    <t>Wagons</t>
  </si>
  <si>
    <t>Costs and savings potential</t>
  </si>
  <si>
    <t>In order to obtain a global cost per vessel by a percentage point of reduction in specific consumption and also by ranges of gains, the following premises were considered:</t>
  </si>
  <si>
    <t>• Total of 626 passenger vessels in 2012, with an annual fleet growth of 0.5% until 2050 (BRASIL / ANTAQ, 2013c; RJ / IPP, 2014);</t>
  </si>
  <si>
    <t>• Average cost of energy efficiency actions comprising 10% of the minimum cost, 60% of half of the maximum cost and 30% of the maximum cost (Table 111);</t>
  </si>
  <si>
    <t>• Global average cost of energy efficiency actions is the weighted average of the gain contribution of each macroation with its respective cost (Table 112);</t>
  </si>
  <si>
    <t>• For new vessels, the cost recorded only contemplates the technologies that provide the most energy efficiency, and not the cost of fleet renewal, which would be mandatory for its</t>
  </si>
  <si>
    <t>usage time.</t>
  </si>
  <si>
    <t>The table below is from the excel file that generated the results for transportation sector, this file has more detalied informations about the modelling than the report.</t>
  </si>
  <si>
    <t>Year</t>
  </si>
  <si>
    <t>Number of Vessels</t>
  </si>
  <si>
    <t>Annual Gain (%)</t>
  </si>
  <si>
    <t>Annual expenses (US$ - 2007)</t>
  </si>
  <si>
    <t>legend translation</t>
  </si>
  <si>
    <t>Light Commercials</t>
  </si>
  <si>
    <t>Semi-light Trucks</t>
  </si>
  <si>
    <t>Light Trucks</t>
  </si>
  <si>
    <t>Medium Trucks</t>
  </si>
  <si>
    <t>Semi-heavy Trucks</t>
  </si>
  <si>
    <t>Heavy Trucks</t>
  </si>
  <si>
    <t>Fleet</t>
  </si>
  <si>
    <t>1 - Light Commercials</t>
  </si>
  <si>
    <t xml:space="preserve">               
Year</t>
  </si>
  <si>
    <t>TOTAL</t>
  </si>
  <si>
    <t>(%)</t>
  </si>
  <si>
    <t>2 - Semilight Trucks</t>
  </si>
  <si>
    <t>3 - Light Trucks</t>
  </si>
  <si>
    <t>4 - Medium Trucks</t>
  </si>
  <si>
    <t>6 - Semi-heavy trucks</t>
  </si>
  <si>
    <t>7 - Heavy Trucks</t>
  </si>
  <si>
    <t>TKU (10^6) - EPE Total</t>
  </si>
  <si>
    <t>TKU (10^6) - Road EPE</t>
  </si>
  <si>
    <t>TKU Base Scenario</t>
  </si>
  <si>
    <t>TKU Alternative Scenario</t>
  </si>
  <si>
    <t>TKU (10-6) - calculated tonnes Ton / Vehicle</t>
  </si>
  <si>
    <t>Rate</t>
  </si>
  <si>
    <t>Variation (standard / EPE)</t>
  </si>
  <si>
    <t>Useful KM Light Commercial (diesel)</t>
  </si>
  <si>
    <t>Useful KM Semilight Trucks</t>
  </si>
  <si>
    <t>Useful km Light Trucks</t>
  </si>
  <si>
    <t>KM Useful Medium Trucks</t>
  </si>
  <si>
    <t>KM Useful Semiheavy Trucks</t>
  </si>
  <si>
    <t>KM Useful Heavy Trucks</t>
  </si>
  <si>
    <t>Total Useful Miles Rotated</t>
  </si>
  <si>
    <t>Total Fleet</t>
  </si>
  <si>
    <t>Total Useful Km Driven by Vehicle</t>
  </si>
  <si>
    <t>FIPE Tons - Road</t>
  </si>
  <si>
    <t>Ton / vehicle (medium) - EPE</t>
  </si>
  <si>
    <t>Ton / vehicle (medium) - FIPE</t>
  </si>
  <si>
    <t>Calculated Tons (Ton/veic)</t>
  </si>
  <si>
    <t>Ton / vehicle (medium) - Standard</t>
  </si>
  <si>
    <t>tku / Litre</t>
  </si>
  <si>
    <t>Cargo transport</t>
  </si>
  <si>
    <t>Due to socioeconomic issues, the vast majority of air cargo movement in Brazil is carried out by the holds of commercial passenger aircraft, a fact corroborated by the small</t>
  </si>
  <si>
    <t>fleet of cargo jets (19 cargo aircraft). In Brazil, the main airport in terms of cargo handling via cargo planes is Viracopos, in Campinas.</t>
  </si>
  <si>
    <t>The behavior of the cargo carried by the air service fell short of that of passengers, whose segment was strongly affected by the economic and financial crisis of 2008-2009, presenting</t>
  </si>
  <si>
    <t>recovery in 2011. In cargo transportation, there is a separation of cargo carried by scheduled air transportation (Figure 33) and cargo carried by cargo</t>
  </si>
  <si>
    <t>load (Figure 34). The volume of regular cargo grew between 2003-2011 at an average rate of 3.0% a.a., and the volume of cargo</t>
  </si>
  <si>
    <t>  transported by cargo terminals grew 9.7% a.a. in the same period.</t>
  </si>
  <si>
    <t>Due to commericla passenger aircraft also carries freight cargo, we estimate the total freight fleet is about 500 airplanes</t>
  </si>
  <si>
    <t>Airplanes</t>
  </si>
  <si>
    <t>Dealership</t>
  </si>
  <si>
    <t>Line extension (km)</t>
  </si>
  <si>
    <t>Average distance traveled (km)</t>
  </si>
  <si>
    <t>Number of wagons</t>
  </si>
  <si>
    <t>TU transported by wagon</t>
  </si>
  <si>
    <t>TKU</t>
  </si>
  <si>
    <t>L / thousand TKU</t>
  </si>
  <si>
    <t>Consumption in L</t>
  </si>
  <si>
    <t>Correction Factor</t>
  </si>
  <si>
    <t>ALLMN</t>
  </si>
  <si>
    <t>ALLMO</t>
  </si>
  <si>
    <t>ALLMP</t>
  </si>
  <si>
    <t>ALLMS</t>
  </si>
  <si>
    <t>EFC</t>
  </si>
  <si>
    <t>EFVM</t>
  </si>
  <si>
    <t>FCA</t>
  </si>
  <si>
    <t>FERROESTE</t>
  </si>
  <si>
    <t>FNS</t>
  </si>
  <si>
    <t>FTC</t>
  </si>
  <si>
    <t>MRS</t>
  </si>
  <si>
    <t>TLSA</t>
  </si>
  <si>
    <t>In order to obtain a global cost per vessel by a percentage point of specific consumption reduction and also by ranges of gains, the following assumptions were considered:</t>
  </si>
  <si>
    <t>• Total of 1,547 cargo vessels in 2012, with an annual fleet growth of 0.5% until 2050 (BRASIL / ANTAQ, 2013c; RJ / IPP, 2014);</t>
  </si>
  <si>
    <t>• Average cost of energy efficiency macroations made up of 10% of the minimum cost, 60% of half of the maximum cost and 30% of the maximum cost (Table 115);</t>
  </si>
  <si>
    <t>• Global average cost of energy efficiency actions is the weighted average of the gain contribution of each macroation with its respective cost (Table 116);</t>
  </si>
  <si>
    <t>• For new vessels, the cost recorded only includes technologies that provide greater energy efficiency, and not the cost of fleet renewal, which would be mandatory for its</t>
  </si>
  <si>
    <t>usage time;</t>
  </si>
  <si>
    <t>• The costs of operational measures (speed reduction by 10% and route planning with weather forecast) were not considered in this study as they are not very representative.</t>
  </si>
  <si>
    <t>Assumptions</t>
  </si>
  <si>
    <t>Fleet Growth</t>
  </si>
  <si>
    <t>Number of Vehicles</t>
  </si>
  <si>
    <t>aircraft</t>
  </si>
  <si>
    <t>rail</t>
  </si>
  <si>
    <t>ships</t>
  </si>
  <si>
    <t>motorbikes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</si>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</sst>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0.00000000"/>
  </numFmts>
  <fonts count="2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Quattrocento Sans"/>
    </font>
    <font>
      <sz val="11"/>
      <color rgb="FF000000"/>
      <name val="Calibri"/>
      <family val="2"/>
    </font>
    <font>
      <b/>
      <sz val="11"/>
      <color theme="1"/>
      <name val="Quattrocento Sans"/>
    </font>
    <font>
      <b/>
      <sz val="10"/>
      <color theme="1"/>
      <name val="Arial"/>
      <family val="2"/>
    </font>
    <font>
      <sz val="14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A6A6A6"/>
        <bgColor rgb="FFA6A6A6"/>
      </patternFill>
    </fill>
    <fill>
      <patternFill patternType="solid">
        <fgColor rgb="FFD9D9D9"/>
        <bgColor rgb="FFD9D9D9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/>
    <xf numFmtId="0" fontId="3" fillId="0" borderId="0" xfId="0" applyFont="1" applyAlignment="1">
      <alignment horizontal="left"/>
    </xf>
    <xf numFmtId="0" fontId="7" fillId="0" borderId="0" xfId="0" applyFont="1"/>
    <xf numFmtId="0" fontId="1" fillId="2" borderId="1" xfId="0" applyFont="1" applyFill="1" applyBorder="1"/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0" fillId="3" borderId="1" xfId="0" applyFont="1" applyFill="1" applyBorder="1"/>
    <xf numFmtId="0" fontId="1" fillId="4" borderId="1" xfId="0" applyFont="1" applyFill="1" applyBorder="1"/>
    <xf numFmtId="0" fontId="11" fillId="0" borderId="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3" fontId="11" fillId="0" borderId="6" xfId="0" applyNumberFormat="1" applyFont="1" applyBorder="1" applyAlignment="1">
      <alignment horizontal="left"/>
    </xf>
    <xf numFmtId="0" fontId="1" fillId="0" borderId="7" xfId="0" applyFont="1" applyBorder="1" applyAlignment="1">
      <alignment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1" xfId="0" applyFont="1" applyFill="1" applyBorder="1"/>
    <xf numFmtId="164" fontId="1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1" fontId="2" fillId="0" borderId="0" xfId="0" applyNumberFormat="1" applyFont="1"/>
    <xf numFmtId="9" fontId="1" fillId="0" borderId="0" xfId="0" applyNumberFormat="1" applyFont="1"/>
    <xf numFmtId="0" fontId="2" fillId="5" borderId="1" xfId="0" applyFont="1" applyFill="1" applyBorder="1"/>
    <xf numFmtId="0" fontId="2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3" fillId="0" borderId="0" xfId="0" applyFont="1"/>
    <xf numFmtId="0" fontId="14" fillId="6" borderId="1" xfId="0" applyFont="1" applyFill="1" applyBorder="1" applyAlignment="1">
      <alignment horizontal="left"/>
    </xf>
    <xf numFmtId="0" fontId="15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3" fontId="7" fillId="2" borderId="1" xfId="0" applyNumberFormat="1" applyFont="1" applyFill="1" applyBorder="1"/>
    <xf numFmtId="165" fontId="7" fillId="0" borderId="0" xfId="0" applyNumberFormat="1" applyFont="1"/>
    <xf numFmtId="3" fontId="7" fillId="0" borderId="0" xfId="0" applyNumberFormat="1" applyFont="1"/>
    <xf numFmtId="3" fontId="7" fillId="7" borderId="1" xfId="0" applyNumberFormat="1" applyFont="1" applyFill="1" applyBorder="1"/>
    <xf numFmtId="4" fontId="7" fillId="7" borderId="1" xfId="0" applyNumberFormat="1" applyFont="1" applyFill="1" applyBorder="1"/>
    <xf numFmtId="4" fontId="7" fillId="2" borderId="1" xfId="0" applyNumberFormat="1" applyFont="1" applyFill="1" applyBorder="1"/>
    <xf numFmtId="0" fontId="7" fillId="5" borderId="1" xfId="0" applyFont="1" applyFill="1" applyBorder="1"/>
    <xf numFmtId="0" fontId="16" fillId="5" borderId="1" xfId="0" applyFont="1" applyFill="1" applyBorder="1" applyAlignment="1">
      <alignment vertical="center"/>
    </xf>
    <xf numFmtId="0" fontId="16" fillId="5" borderId="1" xfId="0" applyFont="1" applyFill="1" applyBorder="1"/>
    <xf numFmtId="0" fontId="17" fillId="0" borderId="0" xfId="0" applyFont="1" applyAlignment="1"/>
    <xf numFmtId="0" fontId="18" fillId="5" borderId="1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9" fillId="0" borderId="0" xfId="0" applyFont="1" applyAlignment="1">
      <alignment horizontal="left" vertical="top"/>
    </xf>
    <xf numFmtId="0" fontId="2" fillId="0" borderId="2" xfId="0" applyFont="1" applyBorder="1"/>
    <xf numFmtId="9" fontId="2" fillId="0" borderId="2" xfId="0" applyNumberFormat="1" applyFont="1" applyBorder="1"/>
    <xf numFmtId="0" fontId="20" fillId="0" borderId="0" xfId="0" applyFont="1"/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1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4" xfId="0" applyFont="1" applyBorder="1"/>
    <xf numFmtId="0" fontId="7" fillId="2" borderId="14" xfId="0" applyFont="1" applyFill="1" applyBorder="1" applyAlignment="1">
      <alignment horizontal="center"/>
    </xf>
    <xf numFmtId="0" fontId="5" fillId="0" borderId="15" xfId="0" applyFont="1" applyBorder="1"/>
    <xf numFmtId="0" fontId="7" fillId="2" borderId="10" xfId="0" applyFont="1" applyFill="1" applyBorder="1" applyAlignment="1">
      <alignment horizontal="center"/>
    </xf>
    <xf numFmtId="0" fontId="5" fillId="0" borderId="11" xfId="0" applyFont="1" applyBorder="1"/>
    <xf numFmtId="1" fontId="0" fillId="0" borderId="0" xfId="0" applyNumberFormat="1" applyFont="1" applyAlignment="1"/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85725</xdr:rowOff>
    </xdr:from>
    <xdr:ext cx="7219950" cy="3152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38100</xdr:rowOff>
    </xdr:from>
    <xdr:ext cx="4667250" cy="66579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5695950" cy="28575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2</xdr:row>
      <xdr:rowOff>19050</xdr:rowOff>
    </xdr:from>
    <xdr:ext cx="6858000" cy="33337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3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7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2" Type="http://schemas.openxmlformats.org/officeDocument/2006/relationships/hyperlink" Target="http://www.anfavea.com.br/estatisticas" TargetMode="External"/><Relationship Id="rId1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6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5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4" Type="http://schemas.openxmlformats.org/officeDocument/2006/relationships/hyperlink" Target="https://anptrilhos.org.br/wp-content/uploads/2019/05/anptrilhos-balancosetor-2019-web.pdf" TargetMode="External"/><Relationship Id="rId9" Type="http://schemas.openxmlformats.org/officeDocument/2006/relationships/hyperlink" Target="https://www.mctic.gov.br/mctic/export/sites/institucional/ciencia/SEPED/clima/arquivos/projeto_opcoes_mitigacao/publicacoes/Setor-Transport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anptrilhos.org.br/wp-content/uploads/2019/05/anptrilhos-balancosetor-2019-web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workbookViewId="0"/>
  </sheetViews>
  <sheetFormatPr defaultColWidth="12.625" defaultRowHeight="15" customHeight="1"/>
  <cols>
    <col min="1" max="1" width="7.875" customWidth="1"/>
    <col min="2" max="2" width="25.75" customWidth="1"/>
    <col min="3" max="3" width="34.125" customWidth="1"/>
    <col min="4" max="4" width="41.625" customWidth="1"/>
    <col min="5" max="5" width="12" customWidth="1"/>
    <col min="6" max="6" width="23.5" customWidth="1"/>
    <col min="7" max="7" width="25.75" customWidth="1"/>
    <col min="8" max="26" width="7.625" customWidth="1"/>
  </cols>
  <sheetData>
    <row r="1" spans="1:7" ht="14.25" customHeight="1">
      <c r="A1" s="1" t="s">
        <v>0</v>
      </c>
      <c r="B1" s="2"/>
      <c r="C1" s="2"/>
      <c r="D1" s="2"/>
      <c r="G1" s="3"/>
    </row>
    <row r="2" spans="1:7" ht="14.25" customHeight="1">
      <c r="A2" s="2"/>
      <c r="B2" s="2"/>
      <c r="C2" s="2"/>
      <c r="D2" s="2"/>
      <c r="G2" s="3"/>
    </row>
    <row r="3" spans="1:7" ht="14.25" customHeight="1">
      <c r="A3" s="4" t="s">
        <v>1</v>
      </c>
      <c r="B3" s="5" t="s">
        <v>2</v>
      </c>
      <c r="C3" s="3"/>
      <c r="G3" s="3"/>
    </row>
    <row r="4" spans="1:7" ht="14.25" customHeight="1">
      <c r="B4" s="6" t="s">
        <v>3</v>
      </c>
      <c r="C4" s="3"/>
      <c r="G4" s="3"/>
    </row>
    <row r="5" spans="1:7" ht="14.25" customHeight="1">
      <c r="B5" s="7">
        <v>2017</v>
      </c>
      <c r="C5" s="3"/>
      <c r="G5" s="3"/>
    </row>
    <row r="6" spans="1:7" ht="14.25" customHeight="1">
      <c r="B6" s="6" t="s">
        <v>4</v>
      </c>
      <c r="C6" s="3"/>
      <c r="G6" s="3"/>
    </row>
    <row r="7" spans="1:7" ht="14.25" customHeight="1">
      <c r="B7" s="6" t="s">
        <v>5</v>
      </c>
      <c r="C7" s="3"/>
      <c r="G7" s="3"/>
    </row>
    <row r="8" spans="1:7" ht="14.25" customHeight="1">
      <c r="B8" s="8" t="s">
        <v>6</v>
      </c>
      <c r="C8" s="3"/>
      <c r="G8" s="3"/>
    </row>
    <row r="9" spans="1:7" ht="14.25" customHeight="1">
      <c r="B9" s="6" t="s">
        <v>7</v>
      </c>
      <c r="C9" s="3"/>
      <c r="G9" s="3"/>
    </row>
    <row r="10" spans="1:7" ht="14.25" customHeight="1">
      <c r="B10" s="6" t="s">
        <v>8</v>
      </c>
      <c r="C10" s="3"/>
      <c r="G10" s="3"/>
    </row>
    <row r="11" spans="1:7" ht="14.25" customHeight="1">
      <c r="C11" s="3"/>
      <c r="G11" s="3"/>
    </row>
    <row r="12" spans="1:7" ht="14.25" customHeight="1">
      <c r="B12" s="9" t="s">
        <v>9</v>
      </c>
      <c r="C12" s="3"/>
      <c r="G12" s="3"/>
    </row>
    <row r="13" spans="1:7" ht="14.25" customHeight="1">
      <c r="B13" s="10">
        <v>2020</v>
      </c>
      <c r="C13" s="3"/>
      <c r="G13" s="3"/>
    </row>
    <row r="14" spans="1:7" ht="14.25" customHeight="1">
      <c r="B14" s="10" t="s">
        <v>10</v>
      </c>
      <c r="C14" s="3"/>
      <c r="G14" s="3"/>
    </row>
    <row r="15" spans="1:7" ht="14.25" customHeight="1">
      <c r="B15" s="11" t="s">
        <v>11</v>
      </c>
      <c r="C15" s="3"/>
      <c r="G15" s="3"/>
    </row>
    <row r="16" spans="1:7" ht="14.25" customHeight="1">
      <c r="B16" s="12"/>
      <c r="C16" s="3"/>
      <c r="G16" s="3"/>
    </row>
    <row r="17" spans="2:7" ht="14.25" customHeight="1">
      <c r="B17" s="5" t="s">
        <v>12</v>
      </c>
      <c r="C17" s="3"/>
      <c r="G17" s="3"/>
    </row>
    <row r="18" spans="2:7" ht="14.25" customHeight="1">
      <c r="B18" s="6" t="s">
        <v>3</v>
      </c>
      <c r="C18" s="3"/>
      <c r="G18" s="3"/>
    </row>
    <row r="19" spans="2:7" ht="14.25" customHeight="1">
      <c r="B19" s="7">
        <v>2017</v>
      </c>
      <c r="C19" s="3"/>
      <c r="G19" s="3"/>
    </row>
    <row r="20" spans="2:7" ht="14.25" customHeight="1">
      <c r="B20" s="6" t="s">
        <v>4</v>
      </c>
      <c r="C20" s="3"/>
      <c r="G20" s="3"/>
    </row>
    <row r="21" spans="2:7" ht="14.25" customHeight="1">
      <c r="B21" s="6" t="s">
        <v>5</v>
      </c>
      <c r="C21" s="3"/>
      <c r="G21" s="3"/>
    </row>
    <row r="22" spans="2:7" ht="14.25" customHeight="1">
      <c r="B22" s="8" t="s">
        <v>6</v>
      </c>
      <c r="C22" s="3"/>
      <c r="G22" s="3"/>
    </row>
    <row r="23" spans="2:7" ht="14.25" customHeight="1">
      <c r="B23" s="6" t="s">
        <v>13</v>
      </c>
      <c r="C23" s="3"/>
      <c r="G23" s="3"/>
    </row>
    <row r="24" spans="2:7" ht="14.25" customHeight="1">
      <c r="C24" s="3"/>
      <c r="G24" s="3"/>
    </row>
    <row r="25" spans="2:7" ht="14.25" customHeight="1">
      <c r="B25" s="5" t="s">
        <v>14</v>
      </c>
      <c r="C25" s="3"/>
      <c r="G25" s="3"/>
    </row>
    <row r="26" spans="2:7" ht="14.25" customHeight="1">
      <c r="B26" s="6" t="s">
        <v>15</v>
      </c>
      <c r="C26" s="3"/>
      <c r="G26" s="3"/>
    </row>
    <row r="27" spans="2:7" ht="14.25" customHeight="1">
      <c r="B27" s="6" t="s">
        <v>16</v>
      </c>
      <c r="C27" s="3"/>
      <c r="G27" s="3"/>
    </row>
    <row r="28" spans="2:7" ht="14.25" customHeight="1">
      <c r="B28" s="7">
        <v>2018</v>
      </c>
      <c r="C28" s="3"/>
      <c r="G28" s="3"/>
    </row>
    <row r="29" spans="2:7" ht="14.25" customHeight="1">
      <c r="B29" s="8" t="s">
        <v>17</v>
      </c>
      <c r="C29" s="3"/>
      <c r="G29" s="3"/>
    </row>
    <row r="30" spans="2:7" ht="14.25" customHeight="1">
      <c r="B30" s="6" t="s">
        <v>18</v>
      </c>
      <c r="C30" s="3"/>
      <c r="G30" s="3"/>
    </row>
    <row r="31" spans="2:7" ht="14.25" customHeight="1">
      <c r="C31" s="3"/>
      <c r="G31" s="3"/>
    </row>
    <row r="32" spans="2:7" ht="14.25" customHeight="1">
      <c r="B32" s="5" t="s">
        <v>19</v>
      </c>
      <c r="C32" s="3"/>
      <c r="G32" s="3"/>
    </row>
    <row r="33" spans="1:7" ht="14.25" customHeight="1">
      <c r="B33" s="6" t="s">
        <v>3</v>
      </c>
      <c r="C33" s="3"/>
      <c r="G33" s="3"/>
    </row>
    <row r="34" spans="1:7" ht="14.25" customHeight="1">
      <c r="B34" s="7">
        <v>2017</v>
      </c>
      <c r="C34" s="3"/>
      <c r="G34" s="3"/>
    </row>
    <row r="35" spans="1:7" ht="14.25" customHeight="1">
      <c r="B35" s="6" t="s">
        <v>4</v>
      </c>
      <c r="C35" s="3"/>
      <c r="G35" s="3"/>
    </row>
    <row r="36" spans="1:7" ht="14.25" customHeight="1">
      <c r="B36" s="6" t="s">
        <v>5</v>
      </c>
      <c r="C36" s="3"/>
      <c r="G36" s="3"/>
    </row>
    <row r="37" spans="1:7" ht="14.25" customHeight="1">
      <c r="B37" s="8" t="s">
        <v>6</v>
      </c>
      <c r="C37" s="3"/>
      <c r="G37" s="3"/>
    </row>
    <row r="38" spans="1:7" ht="14.25" customHeight="1">
      <c r="B38" s="7" t="s">
        <v>20</v>
      </c>
      <c r="C38" s="3"/>
      <c r="G38" s="3"/>
    </row>
    <row r="39" spans="1:7" ht="14.25" customHeight="1">
      <c r="C39" s="3"/>
      <c r="G39" s="3"/>
    </row>
    <row r="40" spans="1:7" ht="14.25" customHeight="1">
      <c r="A40" s="4"/>
      <c r="B40" s="5" t="s">
        <v>21</v>
      </c>
      <c r="C40" s="3"/>
      <c r="G40" s="3"/>
    </row>
    <row r="41" spans="1:7" ht="14.25" customHeight="1">
      <c r="B41" s="6" t="s">
        <v>3</v>
      </c>
      <c r="C41" s="3"/>
      <c r="G41" s="3"/>
    </row>
    <row r="42" spans="1:7" ht="14.25" customHeight="1">
      <c r="B42" s="7">
        <v>2017</v>
      </c>
      <c r="C42" s="3"/>
      <c r="G42" s="3"/>
    </row>
    <row r="43" spans="1:7" ht="14.25" customHeight="1">
      <c r="B43" s="6" t="s">
        <v>4</v>
      </c>
      <c r="C43" s="3"/>
      <c r="G43" s="3"/>
    </row>
    <row r="44" spans="1:7" ht="14.25" customHeight="1">
      <c r="B44" s="6" t="s">
        <v>5</v>
      </c>
      <c r="C44" s="3"/>
      <c r="G44" s="3"/>
    </row>
    <row r="45" spans="1:7" ht="14.25" customHeight="1">
      <c r="B45" s="8" t="s">
        <v>6</v>
      </c>
      <c r="C45" s="3"/>
      <c r="G45" s="3"/>
    </row>
    <row r="46" spans="1:7" ht="14.25" customHeight="1">
      <c r="B46" s="13" t="s">
        <v>22</v>
      </c>
      <c r="C46" s="3"/>
      <c r="G46" s="3"/>
    </row>
    <row r="47" spans="1:7" ht="14.25" customHeight="1">
      <c r="B47" s="13" t="s">
        <v>23</v>
      </c>
      <c r="C47" s="3"/>
      <c r="G47" s="3"/>
    </row>
    <row r="48" spans="1:7" ht="14.25" customHeight="1">
      <c r="C48" s="3"/>
      <c r="G48" s="3"/>
    </row>
    <row r="49" spans="2:7" ht="14.25" customHeight="1">
      <c r="B49" s="5" t="s">
        <v>24</v>
      </c>
      <c r="C49" s="3"/>
      <c r="G49" s="3"/>
    </row>
    <row r="50" spans="2:7" ht="14.25" customHeight="1">
      <c r="B50" s="6" t="s">
        <v>3</v>
      </c>
      <c r="C50" s="3"/>
      <c r="G50" s="3"/>
    </row>
    <row r="51" spans="2:7" ht="14.25" customHeight="1">
      <c r="B51" s="7">
        <v>2017</v>
      </c>
      <c r="C51" s="3"/>
      <c r="G51" s="3"/>
    </row>
    <row r="52" spans="2:7" ht="14.25" customHeight="1">
      <c r="B52" s="6" t="s">
        <v>4</v>
      </c>
      <c r="C52" s="3"/>
      <c r="G52" s="3"/>
    </row>
    <row r="53" spans="2:7" ht="14.25" customHeight="1">
      <c r="B53" s="6" t="s">
        <v>5</v>
      </c>
      <c r="C53" s="3"/>
      <c r="G53" s="3"/>
    </row>
    <row r="54" spans="2:7" ht="14.25" customHeight="1">
      <c r="B54" s="8" t="s">
        <v>6</v>
      </c>
      <c r="C54" s="3"/>
      <c r="G54" s="3"/>
    </row>
    <row r="55" spans="2:7" ht="14.25" customHeight="1">
      <c r="B55" s="6" t="s">
        <v>25</v>
      </c>
      <c r="C55" s="3"/>
      <c r="G55" s="3"/>
    </row>
    <row r="56" spans="2:7" ht="14.25" customHeight="1">
      <c r="C56" s="3"/>
      <c r="G56" s="3"/>
    </row>
    <row r="57" spans="2:7" ht="14.25" customHeight="1">
      <c r="B57" s="5" t="s">
        <v>26</v>
      </c>
      <c r="C57" s="3"/>
      <c r="G57" s="3"/>
    </row>
    <row r="58" spans="2:7" ht="14.25" customHeight="1">
      <c r="B58" s="6" t="s">
        <v>3</v>
      </c>
      <c r="C58" s="3"/>
      <c r="G58" s="3"/>
    </row>
    <row r="59" spans="2:7" ht="14.25" customHeight="1">
      <c r="B59" s="7">
        <v>2017</v>
      </c>
      <c r="C59" s="3"/>
      <c r="G59" s="3"/>
    </row>
    <row r="60" spans="2:7" ht="14.25" customHeight="1">
      <c r="B60" s="6" t="s">
        <v>4</v>
      </c>
      <c r="C60" s="3"/>
      <c r="G60" s="3"/>
    </row>
    <row r="61" spans="2:7" ht="14.25" customHeight="1">
      <c r="B61" s="6" t="s">
        <v>5</v>
      </c>
      <c r="C61" s="3"/>
      <c r="G61" s="3"/>
    </row>
    <row r="62" spans="2:7" ht="14.25" customHeight="1">
      <c r="B62" s="8" t="s">
        <v>6</v>
      </c>
      <c r="C62" s="3"/>
      <c r="G62" s="3"/>
    </row>
    <row r="63" spans="2:7" ht="14.25" customHeight="1">
      <c r="B63" s="6" t="s">
        <v>27</v>
      </c>
      <c r="C63" s="3"/>
      <c r="G63" s="3"/>
    </row>
    <row r="64" spans="2:7" ht="14.25" customHeight="1">
      <c r="B64" s="6" t="s">
        <v>28</v>
      </c>
      <c r="C64" s="3"/>
      <c r="G64" s="3"/>
    </row>
    <row r="65" spans="1:7" ht="14.25" customHeight="1">
      <c r="C65" s="3"/>
      <c r="G65" s="3"/>
    </row>
    <row r="66" spans="1:7" ht="14.25" customHeight="1">
      <c r="B66" s="5" t="s">
        <v>29</v>
      </c>
      <c r="C66" s="3"/>
      <c r="G66" s="3"/>
    </row>
    <row r="67" spans="1:7" ht="14.25" customHeight="1">
      <c r="B67" s="6" t="s">
        <v>3</v>
      </c>
      <c r="C67" s="3"/>
      <c r="G67" s="3"/>
    </row>
    <row r="68" spans="1:7" ht="14.25" customHeight="1">
      <c r="B68" s="7">
        <v>2017</v>
      </c>
      <c r="C68" s="3"/>
      <c r="G68" s="3"/>
    </row>
    <row r="69" spans="1:7" ht="14.25" customHeight="1">
      <c r="B69" s="6" t="s">
        <v>4</v>
      </c>
      <c r="C69" s="3"/>
      <c r="G69" s="3"/>
    </row>
    <row r="70" spans="1:7" ht="14.25" customHeight="1">
      <c r="B70" s="6" t="s">
        <v>5</v>
      </c>
      <c r="C70" s="3"/>
      <c r="G70" s="3"/>
    </row>
    <row r="71" spans="1:7" ht="14.25" customHeight="1">
      <c r="B71" s="8" t="s">
        <v>6</v>
      </c>
      <c r="C71" s="3"/>
      <c r="G71" s="3"/>
    </row>
    <row r="72" spans="1:7" ht="14.25" customHeight="1">
      <c r="B72" s="6" t="s">
        <v>30</v>
      </c>
      <c r="C72" s="3"/>
      <c r="G72" s="3"/>
    </row>
    <row r="73" spans="1:7" ht="14.25" customHeight="1">
      <c r="C73" s="3"/>
      <c r="G73" s="3"/>
    </row>
    <row r="74" spans="1:7" ht="14.25" customHeight="1">
      <c r="C74" s="3"/>
      <c r="G74" s="3"/>
    </row>
    <row r="75" spans="1:7" ht="14.25" customHeight="1">
      <c r="A75" s="1" t="s">
        <v>31</v>
      </c>
      <c r="B75" s="6" t="s">
        <v>32</v>
      </c>
      <c r="C75" s="3"/>
      <c r="G75" s="3"/>
    </row>
    <row r="76" spans="1:7" ht="14.25" customHeight="1">
      <c r="A76" s="2"/>
      <c r="B76" s="6" t="s">
        <v>33</v>
      </c>
      <c r="C76" s="3"/>
      <c r="G76" s="3"/>
    </row>
    <row r="77" spans="1:7" ht="14.25" customHeight="1">
      <c r="A77" s="2"/>
      <c r="B77" s="6" t="s">
        <v>34</v>
      </c>
      <c r="C77" s="3"/>
      <c r="G77" s="3"/>
    </row>
    <row r="78" spans="1:7" ht="14.25" customHeight="1">
      <c r="A78" s="2"/>
      <c r="C78" s="3"/>
      <c r="G78" s="3"/>
    </row>
    <row r="79" spans="1:7" ht="14.25" customHeight="1">
      <c r="A79" s="2"/>
      <c r="B79" s="4" t="s">
        <v>35</v>
      </c>
      <c r="C79" s="3"/>
      <c r="F79" s="4" t="s">
        <v>36</v>
      </c>
      <c r="G79" s="3"/>
    </row>
    <row r="80" spans="1:7" ht="14.25" customHeight="1">
      <c r="A80" s="2"/>
      <c r="B80" s="5" t="s">
        <v>37</v>
      </c>
      <c r="C80" s="2"/>
      <c r="D80" s="2"/>
      <c r="F80" s="14" t="s">
        <v>37</v>
      </c>
      <c r="G80" s="3"/>
    </row>
    <row r="81" spans="1:7" ht="14.25" customHeight="1">
      <c r="A81" s="2"/>
      <c r="B81" s="2" t="s">
        <v>38</v>
      </c>
      <c r="C81" s="2" t="s">
        <v>39</v>
      </c>
      <c r="D81" s="2"/>
      <c r="F81" s="7" t="s">
        <v>38</v>
      </c>
      <c r="G81" s="3" t="s">
        <v>40</v>
      </c>
    </row>
    <row r="82" spans="1:7" ht="14.25" customHeight="1">
      <c r="A82" s="2"/>
      <c r="B82" s="2" t="s">
        <v>41</v>
      </c>
      <c r="C82" s="2" t="s">
        <v>40</v>
      </c>
      <c r="D82" s="2"/>
      <c r="F82" s="7" t="s">
        <v>41</v>
      </c>
      <c r="G82" s="3" t="s">
        <v>40</v>
      </c>
    </row>
    <row r="83" spans="1:7" ht="14.25" customHeight="1">
      <c r="A83" s="2"/>
      <c r="B83" s="2" t="s">
        <v>42</v>
      </c>
      <c r="C83" s="2" t="s">
        <v>43</v>
      </c>
      <c r="D83" s="15"/>
      <c r="F83" s="7" t="s">
        <v>42</v>
      </c>
      <c r="G83" s="3" t="s">
        <v>40</v>
      </c>
    </row>
    <row r="84" spans="1:7" ht="14.25" customHeight="1">
      <c r="A84" s="2"/>
      <c r="B84" s="2" t="s">
        <v>44</v>
      </c>
      <c r="C84" s="2" t="s">
        <v>45</v>
      </c>
      <c r="D84" s="15"/>
      <c r="F84" s="7" t="s">
        <v>44</v>
      </c>
      <c r="G84" s="3" t="s">
        <v>46</v>
      </c>
    </row>
    <row r="85" spans="1:7" ht="14.25" customHeight="1">
      <c r="A85" s="2"/>
      <c r="B85" s="2" t="s">
        <v>47</v>
      </c>
      <c r="C85" s="2" t="s">
        <v>48</v>
      </c>
      <c r="D85" s="2"/>
      <c r="F85" s="7" t="s">
        <v>47</v>
      </c>
      <c r="G85" s="3" t="s">
        <v>40</v>
      </c>
    </row>
    <row r="86" spans="1:7" ht="14.25" customHeight="1">
      <c r="A86" s="2"/>
      <c r="B86" s="2" t="s">
        <v>49</v>
      </c>
      <c r="C86" s="2" t="s">
        <v>40</v>
      </c>
      <c r="D86" s="2"/>
      <c r="F86" s="7" t="s">
        <v>49</v>
      </c>
      <c r="G86" s="3" t="s">
        <v>40</v>
      </c>
    </row>
    <row r="87" spans="1:7" ht="14.25" customHeight="1">
      <c r="A87" s="2"/>
      <c r="B87" s="2" t="s">
        <v>50</v>
      </c>
      <c r="C87" s="2" t="s">
        <v>40</v>
      </c>
      <c r="D87" s="2"/>
      <c r="F87" s="7" t="s">
        <v>50</v>
      </c>
      <c r="G87" s="3" t="s">
        <v>40</v>
      </c>
    </row>
    <row r="88" spans="1:7" ht="14.25" customHeight="1">
      <c r="A88" s="2"/>
      <c r="B88" s="2"/>
      <c r="C88" s="2"/>
      <c r="D88" s="2"/>
      <c r="G88" s="3"/>
    </row>
    <row r="89" spans="1:7" ht="14.25" customHeight="1">
      <c r="A89" s="2"/>
      <c r="B89" s="2"/>
      <c r="C89" s="2"/>
      <c r="D89" s="2"/>
      <c r="G89" s="3"/>
    </row>
    <row r="90" spans="1:7" ht="14.25" customHeight="1">
      <c r="A90" s="2"/>
      <c r="B90" s="16"/>
      <c r="C90" s="2"/>
      <c r="D90" s="2"/>
      <c r="G90" s="3"/>
    </row>
    <row r="91" spans="1:7" ht="14.25" customHeight="1">
      <c r="A91" s="2"/>
      <c r="B91" s="5" t="s">
        <v>51</v>
      </c>
      <c r="C91" s="2"/>
      <c r="D91" s="2"/>
      <c r="F91" s="14" t="s">
        <v>51</v>
      </c>
      <c r="G91" s="3"/>
    </row>
    <row r="92" spans="1:7" ht="14.25" customHeight="1">
      <c r="A92" s="2"/>
      <c r="B92" s="2" t="s">
        <v>38</v>
      </c>
      <c r="C92" s="2" t="s">
        <v>40</v>
      </c>
      <c r="D92" s="2"/>
      <c r="F92" s="7" t="s">
        <v>38</v>
      </c>
      <c r="G92" s="3" t="s">
        <v>40</v>
      </c>
    </row>
    <row r="93" spans="1:7" ht="14.25" customHeight="1">
      <c r="A93" s="2"/>
      <c r="B93" s="2" t="s">
        <v>41</v>
      </c>
      <c r="C93" s="2" t="s">
        <v>40</v>
      </c>
      <c r="D93" s="2"/>
      <c r="F93" s="7" t="s">
        <v>41</v>
      </c>
      <c r="G93" s="3" t="s">
        <v>40</v>
      </c>
    </row>
    <row r="94" spans="1:7" ht="14.25" customHeight="1">
      <c r="A94" s="2"/>
      <c r="B94" s="2" t="s">
        <v>42</v>
      </c>
      <c r="C94" s="2" t="s">
        <v>40</v>
      </c>
      <c r="D94" s="2"/>
      <c r="F94" s="7" t="s">
        <v>42</v>
      </c>
      <c r="G94" s="3" t="s">
        <v>40</v>
      </c>
    </row>
    <row r="95" spans="1:7" ht="14.25" customHeight="1">
      <c r="A95" s="2"/>
      <c r="B95" s="2" t="s">
        <v>44</v>
      </c>
      <c r="C95" s="2" t="s">
        <v>52</v>
      </c>
      <c r="D95" s="2"/>
      <c r="F95" s="7" t="s">
        <v>44</v>
      </c>
      <c r="G95" s="3" t="s">
        <v>53</v>
      </c>
    </row>
    <row r="96" spans="1:7" ht="14.25" customHeight="1">
      <c r="A96" s="2"/>
      <c r="B96" s="2" t="s">
        <v>47</v>
      </c>
      <c r="C96" s="2" t="s">
        <v>40</v>
      </c>
      <c r="D96" s="2"/>
      <c r="F96" s="7" t="s">
        <v>47</v>
      </c>
      <c r="G96" s="3" t="s">
        <v>40</v>
      </c>
    </row>
    <row r="97" spans="1:26" ht="14.25" customHeight="1">
      <c r="A97" s="2"/>
      <c r="B97" s="2" t="s">
        <v>49</v>
      </c>
      <c r="C97" s="2" t="s">
        <v>40</v>
      </c>
      <c r="D97" s="2"/>
      <c r="F97" s="7" t="s">
        <v>49</v>
      </c>
      <c r="G97" s="3" t="s">
        <v>40</v>
      </c>
    </row>
    <row r="98" spans="1:26" ht="14.25" customHeight="1">
      <c r="A98" s="2"/>
      <c r="B98" s="2" t="s">
        <v>50</v>
      </c>
      <c r="C98" s="2" t="s">
        <v>40</v>
      </c>
      <c r="D98" s="2"/>
      <c r="F98" s="7" t="s">
        <v>50</v>
      </c>
      <c r="G98" s="3" t="s">
        <v>40</v>
      </c>
    </row>
    <row r="99" spans="1:26" ht="14.25" customHeight="1">
      <c r="A99" s="2"/>
      <c r="B99" s="2"/>
      <c r="C99" s="2"/>
      <c r="D99" s="2"/>
      <c r="G99" s="3"/>
    </row>
    <row r="100" spans="1:26" ht="14.25" customHeight="1">
      <c r="A100" s="2"/>
      <c r="B100" s="2"/>
      <c r="C100" s="2"/>
      <c r="D100" s="2"/>
      <c r="G100" s="3"/>
    </row>
    <row r="101" spans="1:26" ht="14.25" customHeight="1">
      <c r="A101" s="2"/>
      <c r="B101" s="5" t="s">
        <v>54</v>
      </c>
      <c r="C101" s="2"/>
      <c r="D101" s="2"/>
      <c r="F101" s="14" t="s">
        <v>54</v>
      </c>
      <c r="G101" s="3"/>
    </row>
    <row r="102" spans="1:26" ht="14.25" customHeight="1">
      <c r="A102" s="2"/>
      <c r="B102" s="2" t="s">
        <v>38</v>
      </c>
      <c r="C102" s="2" t="s">
        <v>40</v>
      </c>
      <c r="D102" s="2"/>
      <c r="F102" s="7" t="s">
        <v>38</v>
      </c>
      <c r="G102" s="3" t="s">
        <v>40</v>
      </c>
    </row>
    <row r="103" spans="1:26" ht="14.25" customHeight="1">
      <c r="A103" s="2"/>
      <c r="B103" s="2" t="s">
        <v>41</v>
      </c>
      <c r="C103" s="2" t="s">
        <v>40</v>
      </c>
      <c r="D103" s="2"/>
      <c r="F103" s="7" t="s">
        <v>41</v>
      </c>
      <c r="G103" s="3" t="s">
        <v>40</v>
      </c>
    </row>
    <row r="104" spans="1:26" ht="14.25" customHeight="1">
      <c r="A104" s="2"/>
      <c r="B104" s="2" t="s">
        <v>42</v>
      </c>
      <c r="C104" s="2" t="s">
        <v>40</v>
      </c>
      <c r="D104" s="2"/>
      <c r="F104" s="7" t="s">
        <v>42</v>
      </c>
      <c r="G104" s="3" t="s">
        <v>40</v>
      </c>
    </row>
    <row r="105" spans="1:26" ht="14.25" customHeight="1">
      <c r="A105" s="2"/>
      <c r="B105" s="2" t="s">
        <v>44</v>
      </c>
      <c r="C105" s="2" t="s">
        <v>55</v>
      </c>
      <c r="D105" s="2"/>
      <c r="F105" s="7" t="s">
        <v>44</v>
      </c>
      <c r="G105" s="2" t="s">
        <v>55</v>
      </c>
    </row>
    <row r="106" spans="1:26" ht="14.25" customHeight="1">
      <c r="A106" s="2"/>
      <c r="B106" s="2" t="s">
        <v>47</v>
      </c>
      <c r="C106" s="2" t="s">
        <v>40</v>
      </c>
      <c r="D106" s="2"/>
      <c r="F106" s="7" t="s">
        <v>47</v>
      </c>
      <c r="G106" s="3" t="s">
        <v>40</v>
      </c>
    </row>
    <row r="107" spans="1:26" ht="14.25" customHeight="1">
      <c r="A107" s="2"/>
      <c r="B107" s="2" t="s">
        <v>49</v>
      </c>
      <c r="C107" s="2" t="s">
        <v>40</v>
      </c>
      <c r="D107" s="2"/>
      <c r="F107" s="7" t="s">
        <v>49</v>
      </c>
      <c r="G107" s="3" t="s">
        <v>40</v>
      </c>
    </row>
    <row r="108" spans="1:26" ht="14.25" customHeight="1">
      <c r="A108" s="2"/>
      <c r="B108" s="2" t="s">
        <v>50</v>
      </c>
      <c r="C108" s="2" t="s">
        <v>40</v>
      </c>
      <c r="D108" s="2"/>
      <c r="F108" s="7" t="s">
        <v>50</v>
      </c>
      <c r="G108" s="3" t="s">
        <v>40</v>
      </c>
    </row>
    <row r="109" spans="1:26" ht="14.25" customHeight="1">
      <c r="A109" s="2"/>
      <c r="B109" s="2"/>
      <c r="C109" s="2"/>
      <c r="D109" s="2"/>
      <c r="G109" s="3"/>
    </row>
    <row r="110" spans="1:26" ht="14.25" customHeight="1">
      <c r="A110" s="2"/>
      <c r="B110" s="2"/>
      <c r="C110" s="2"/>
      <c r="D110" s="2"/>
      <c r="G110" s="3"/>
    </row>
    <row r="111" spans="1:26" ht="14.25" customHeight="1">
      <c r="A111" s="2"/>
      <c r="B111" s="5" t="s">
        <v>56</v>
      </c>
      <c r="C111" s="2"/>
      <c r="D111" s="2"/>
      <c r="F111" s="14" t="s">
        <v>56</v>
      </c>
      <c r="G111" s="3"/>
    </row>
    <row r="112" spans="1:26" ht="14.25" customHeight="1">
      <c r="A112" s="2"/>
      <c r="B112" s="2" t="s">
        <v>38</v>
      </c>
      <c r="C112" s="2" t="s">
        <v>57</v>
      </c>
      <c r="D112" s="15"/>
      <c r="F112" s="7" t="s">
        <v>38</v>
      </c>
      <c r="G112" s="3" t="s">
        <v>40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7" ht="14.25" customHeight="1">
      <c r="A113" s="2"/>
      <c r="B113" s="2" t="s">
        <v>41</v>
      </c>
      <c r="C113" s="2" t="s">
        <v>40</v>
      </c>
      <c r="D113" s="2"/>
      <c r="F113" s="7" t="s">
        <v>41</v>
      </c>
      <c r="G113" s="3" t="s">
        <v>40</v>
      </c>
    </row>
    <row r="114" spans="1:7" ht="14.25" customHeight="1">
      <c r="A114" s="2"/>
      <c r="B114" s="2" t="s">
        <v>42</v>
      </c>
      <c r="C114" s="2" t="s">
        <v>40</v>
      </c>
      <c r="D114" s="2"/>
      <c r="F114" s="7" t="s">
        <v>42</v>
      </c>
      <c r="G114" s="3" t="s">
        <v>40</v>
      </c>
    </row>
    <row r="115" spans="1:7" ht="14.25" customHeight="1">
      <c r="A115" s="2"/>
      <c r="B115" s="2" t="s">
        <v>44</v>
      </c>
      <c r="C115" s="2" t="s">
        <v>40</v>
      </c>
      <c r="D115" s="2"/>
      <c r="F115" s="7" t="s">
        <v>44</v>
      </c>
      <c r="G115" s="2" t="s">
        <v>58</v>
      </c>
    </row>
    <row r="116" spans="1:7" ht="14.25" customHeight="1">
      <c r="A116" s="2"/>
      <c r="B116" s="2" t="s">
        <v>47</v>
      </c>
      <c r="C116" s="2" t="s">
        <v>40</v>
      </c>
      <c r="D116" s="2"/>
      <c r="F116" s="7" t="s">
        <v>47</v>
      </c>
      <c r="G116" s="3" t="s">
        <v>40</v>
      </c>
    </row>
    <row r="117" spans="1:7" ht="14.25" customHeight="1">
      <c r="A117" s="2"/>
      <c r="B117" s="2" t="s">
        <v>49</v>
      </c>
      <c r="C117" s="2" t="s">
        <v>40</v>
      </c>
      <c r="D117" s="2"/>
      <c r="F117" s="7" t="s">
        <v>49</v>
      </c>
      <c r="G117" s="3" t="s">
        <v>40</v>
      </c>
    </row>
    <row r="118" spans="1:7" ht="14.25" customHeight="1">
      <c r="A118" s="2"/>
      <c r="B118" s="2" t="s">
        <v>50</v>
      </c>
      <c r="C118" s="2" t="s">
        <v>40</v>
      </c>
      <c r="D118" s="2"/>
      <c r="F118" s="7" t="s">
        <v>50</v>
      </c>
      <c r="G118" s="3" t="s">
        <v>40</v>
      </c>
    </row>
    <row r="119" spans="1:7" ht="14.25" customHeight="1">
      <c r="A119" s="2"/>
      <c r="B119" s="2"/>
      <c r="C119" s="2"/>
      <c r="D119" s="2"/>
      <c r="G119" s="3"/>
    </row>
    <row r="120" spans="1:7" ht="14.25" customHeight="1">
      <c r="A120" s="2"/>
      <c r="B120" s="2"/>
      <c r="C120" s="2"/>
      <c r="D120" s="2"/>
      <c r="G120" s="3"/>
    </row>
    <row r="121" spans="1:7" ht="14.25" customHeight="1">
      <c r="A121" s="2"/>
      <c r="B121" s="5" t="s">
        <v>59</v>
      </c>
      <c r="C121" s="2"/>
      <c r="D121" s="2"/>
      <c r="F121" s="14" t="s">
        <v>59</v>
      </c>
      <c r="G121" s="3"/>
    </row>
    <row r="122" spans="1:7" ht="14.25" customHeight="1">
      <c r="A122" s="2"/>
      <c r="B122" s="2" t="s">
        <v>38</v>
      </c>
      <c r="C122" s="2" t="s">
        <v>40</v>
      </c>
      <c r="D122" s="2"/>
      <c r="F122" s="7" t="s">
        <v>38</v>
      </c>
      <c r="G122" s="3" t="s">
        <v>40</v>
      </c>
    </row>
    <row r="123" spans="1:7" ht="14.25" customHeight="1">
      <c r="A123" s="2"/>
      <c r="B123" s="2" t="s">
        <v>41</v>
      </c>
      <c r="C123" s="2" t="s">
        <v>40</v>
      </c>
      <c r="D123" s="2"/>
      <c r="F123" s="7" t="s">
        <v>41</v>
      </c>
      <c r="G123" s="3" t="s">
        <v>40</v>
      </c>
    </row>
    <row r="124" spans="1:7" ht="14.25" customHeight="1">
      <c r="A124" s="2"/>
      <c r="B124" s="2" t="s">
        <v>42</v>
      </c>
      <c r="C124" s="2" t="s">
        <v>40</v>
      </c>
      <c r="D124" s="2"/>
      <c r="F124" s="7" t="s">
        <v>42</v>
      </c>
      <c r="G124" s="3" t="s">
        <v>40</v>
      </c>
    </row>
    <row r="125" spans="1:7" ht="14.25" customHeight="1">
      <c r="A125" s="2"/>
      <c r="B125" s="2" t="s">
        <v>44</v>
      </c>
      <c r="C125" s="2" t="s">
        <v>60</v>
      </c>
      <c r="D125" s="2"/>
      <c r="F125" s="7" t="s">
        <v>44</v>
      </c>
      <c r="G125" s="3" t="s">
        <v>61</v>
      </c>
    </row>
    <row r="126" spans="1:7" ht="14.25" customHeight="1">
      <c r="A126" s="2"/>
      <c r="B126" s="2" t="s">
        <v>47</v>
      </c>
      <c r="C126" s="2" t="s">
        <v>40</v>
      </c>
      <c r="D126" s="2"/>
      <c r="F126" s="7" t="s">
        <v>47</v>
      </c>
      <c r="G126" s="3" t="s">
        <v>40</v>
      </c>
    </row>
    <row r="127" spans="1:7" ht="14.25" customHeight="1">
      <c r="A127" s="2"/>
      <c r="B127" s="2" t="s">
        <v>49</v>
      </c>
      <c r="C127" s="2" t="s">
        <v>40</v>
      </c>
      <c r="D127" s="2"/>
      <c r="F127" s="7" t="s">
        <v>49</v>
      </c>
      <c r="G127" s="3" t="s">
        <v>40</v>
      </c>
    </row>
    <row r="128" spans="1:7" ht="14.25" customHeight="1">
      <c r="A128" s="2"/>
      <c r="B128" s="2" t="s">
        <v>50</v>
      </c>
      <c r="C128" s="2" t="s">
        <v>40</v>
      </c>
      <c r="D128" s="2"/>
      <c r="F128" s="7" t="s">
        <v>50</v>
      </c>
      <c r="G128" s="3" t="s">
        <v>40</v>
      </c>
    </row>
    <row r="129" spans="1:7" ht="14.25" customHeight="1">
      <c r="A129" s="2"/>
      <c r="B129" s="2"/>
      <c r="C129" s="2"/>
      <c r="D129" s="2"/>
      <c r="G129" s="3"/>
    </row>
    <row r="130" spans="1:7" ht="14.25" customHeight="1">
      <c r="A130" s="2"/>
      <c r="B130" s="5" t="s">
        <v>62</v>
      </c>
      <c r="C130" s="2"/>
      <c r="D130" s="2"/>
      <c r="F130" s="14" t="s">
        <v>62</v>
      </c>
      <c r="G130" s="3"/>
    </row>
    <row r="131" spans="1:7" ht="14.25" customHeight="1">
      <c r="A131" s="2"/>
      <c r="B131" s="2" t="s">
        <v>38</v>
      </c>
      <c r="C131" s="2" t="s">
        <v>40</v>
      </c>
      <c r="D131" s="2"/>
      <c r="F131" s="3" t="s">
        <v>63</v>
      </c>
      <c r="G131" s="3"/>
    </row>
    <row r="132" spans="1:7" ht="14.25" customHeight="1">
      <c r="A132" s="2"/>
      <c r="B132" s="2" t="s">
        <v>41</v>
      </c>
      <c r="C132" s="2" t="s">
        <v>40</v>
      </c>
      <c r="D132" s="2"/>
      <c r="F132" s="7"/>
      <c r="G132" s="3"/>
    </row>
    <row r="133" spans="1:7" ht="14.25" customHeight="1">
      <c r="A133" s="2"/>
      <c r="B133" s="2" t="s">
        <v>42</v>
      </c>
      <c r="C133" s="2" t="s">
        <v>64</v>
      </c>
      <c r="D133" s="2"/>
      <c r="F133" s="7"/>
      <c r="G133" s="3"/>
    </row>
    <row r="134" spans="1:7" ht="14.25" customHeight="1">
      <c r="A134" s="2"/>
      <c r="B134" s="2" t="s">
        <v>44</v>
      </c>
      <c r="C134" s="2" t="s">
        <v>40</v>
      </c>
      <c r="D134" s="15"/>
      <c r="F134" s="7"/>
      <c r="G134" s="3"/>
    </row>
    <row r="135" spans="1:7" ht="14.25" customHeight="1">
      <c r="A135" s="2"/>
      <c r="B135" s="2" t="s">
        <v>47</v>
      </c>
      <c r="C135" s="2" t="s">
        <v>40</v>
      </c>
      <c r="D135" s="2"/>
      <c r="F135" s="7"/>
      <c r="G135" s="3"/>
    </row>
    <row r="136" spans="1:7" ht="14.25" customHeight="1">
      <c r="A136" s="3"/>
      <c r="B136" s="2" t="s">
        <v>49</v>
      </c>
      <c r="C136" s="2" t="s">
        <v>40</v>
      </c>
      <c r="D136" s="2"/>
      <c r="F136" s="7"/>
      <c r="G136" s="3"/>
    </row>
    <row r="137" spans="1:7" ht="14.25" customHeight="1">
      <c r="B137" s="2" t="s">
        <v>50</v>
      </c>
      <c r="C137" s="2" t="s">
        <v>40</v>
      </c>
      <c r="D137" s="2"/>
      <c r="F137" s="7"/>
      <c r="G137" s="3"/>
    </row>
    <row r="138" spans="1:7" ht="14.25" customHeight="1">
      <c r="B138" s="2"/>
      <c r="C138" s="2"/>
      <c r="D138" s="2"/>
      <c r="F138" s="7"/>
      <c r="G138" s="3"/>
    </row>
    <row r="139" spans="1:7" ht="14.25" customHeight="1">
      <c r="A139" s="6" t="s">
        <v>65</v>
      </c>
      <c r="B139" s="6">
        <v>2017</v>
      </c>
      <c r="C139" s="3"/>
      <c r="D139" s="2"/>
      <c r="G139" s="3"/>
    </row>
    <row r="140" spans="1:7" ht="14.25" customHeight="1">
      <c r="C140" s="3"/>
      <c r="G140" s="3"/>
    </row>
    <row r="141" spans="1:7" ht="14.25" customHeight="1">
      <c r="C141" s="3"/>
      <c r="G141" s="3"/>
    </row>
    <row r="142" spans="1:7" ht="14.25" customHeight="1">
      <c r="C142" s="3"/>
      <c r="G142" s="3"/>
    </row>
    <row r="143" spans="1:7" ht="14.25" customHeight="1">
      <c r="C143" s="3"/>
      <c r="G143" s="3"/>
    </row>
    <row r="144" spans="1:7" ht="14.25" customHeight="1">
      <c r="C144" s="3"/>
      <c r="G144" s="3"/>
    </row>
    <row r="145" spans="3:7" ht="14.25" customHeight="1">
      <c r="C145" s="3"/>
      <c r="G145" s="3"/>
    </row>
    <row r="146" spans="3:7" ht="14.25" customHeight="1">
      <c r="C146" s="3"/>
      <c r="G146" s="3"/>
    </row>
    <row r="147" spans="3:7" ht="14.25" customHeight="1">
      <c r="C147" s="3"/>
      <c r="G147" s="3"/>
    </row>
    <row r="148" spans="3:7" ht="14.25" customHeight="1">
      <c r="C148" s="3"/>
      <c r="G148" s="3"/>
    </row>
    <row r="149" spans="3:7" ht="14.25" customHeight="1">
      <c r="C149" s="3"/>
      <c r="G149" s="3"/>
    </row>
    <row r="150" spans="3:7" ht="14.25" customHeight="1">
      <c r="C150" s="3"/>
      <c r="G150" s="3"/>
    </row>
    <row r="151" spans="3:7" ht="14.25" customHeight="1">
      <c r="C151" s="3"/>
      <c r="G151" s="3"/>
    </row>
    <row r="152" spans="3:7" ht="14.25" customHeight="1">
      <c r="C152" s="3"/>
      <c r="G152" s="3"/>
    </row>
    <row r="153" spans="3:7" ht="14.25" customHeight="1">
      <c r="C153" s="3"/>
      <c r="G153" s="3"/>
    </row>
    <row r="154" spans="3:7" ht="14.25" customHeight="1">
      <c r="C154" s="3"/>
      <c r="G154" s="3"/>
    </row>
    <row r="155" spans="3:7" ht="14.25" customHeight="1">
      <c r="C155" s="3"/>
      <c r="G155" s="3"/>
    </row>
    <row r="156" spans="3:7" ht="14.25" customHeight="1">
      <c r="C156" s="3"/>
      <c r="G156" s="3"/>
    </row>
    <row r="157" spans="3:7" ht="14.25" customHeight="1">
      <c r="C157" s="3"/>
      <c r="G157" s="3"/>
    </row>
    <row r="158" spans="3:7" ht="14.25" customHeight="1">
      <c r="C158" s="3"/>
      <c r="G158" s="3"/>
    </row>
    <row r="159" spans="3:7" ht="14.25" customHeight="1">
      <c r="C159" s="3"/>
      <c r="G159" s="3"/>
    </row>
    <row r="160" spans="3:7" ht="14.25" customHeight="1">
      <c r="C160" s="3"/>
      <c r="G160" s="3"/>
    </row>
    <row r="161" spans="3:7" ht="14.25" customHeight="1">
      <c r="C161" s="3"/>
      <c r="G161" s="3"/>
    </row>
    <row r="162" spans="3:7" ht="14.25" customHeight="1">
      <c r="C162" s="3"/>
      <c r="G162" s="3"/>
    </row>
    <row r="163" spans="3:7" ht="14.25" customHeight="1">
      <c r="C163" s="3"/>
      <c r="G163" s="3"/>
    </row>
    <row r="164" spans="3:7" ht="14.25" customHeight="1">
      <c r="C164" s="3"/>
      <c r="G164" s="3"/>
    </row>
    <row r="165" spans="3:7" ht="14.25" customHeight="1">
      <c r="C165" s="3"/>
      <c r="G165" s="3"/>
    </row>
    <row r="166" spans="3:7" ht="14.25" customHeight="1">
      <c r="C166" s="3"/>
      <c r="G166" s="3"/>
    </row>
    <row r="167" spans="3:7" ht="14.25" customHeight="1">
      <c r="C167" s="3"/>
      <c r="G167" s="3"/>
    </row>
    <row r="168" spans="3:7" ht="14.25" customHeight="1">
      <c r="C168" s="3"/>
      <c r="G168" s="3"/>
    </row>
    <row r="169" spans="3:7" ht="14.25" customHeight="1">
      <c r="C169" s="3"/>
      <c r="G169" s="3"/>
    </row>
    <row r="170" spans="3:7" ht="14.25" customHeight="1">
      <c r="C170" s="3"/>
      <c r="G170" s="3"/>
    </row>
    <row r="171" spans="3:7" ht="14.25" customHeight="1">
      <c r="C171" s="3"/>
      <c r="G171" s="3"/>
    </row>
    <row r="172" spans="3:7" ht="14.25" customHeight="1">
      <c r="C172" s="3"/>
      <c r="G172" s="3"/>
    </row>
    <row r="173" spans="3:7" ht="14.25" customHeight="1">
      <c r="C173" s="3"/>
      <c r="G173" s="3"/>
    </row>
    <row r="174" spans="3:7" ht="14.25" customHeight="1">
      <c r="C174" s="3"/>
      <c r="G174" s="3"/>
    </row>
    <row r="175" spans="3:7" ht="14.25" customHeight="1">
      <c r="C175" s="3"/>
      <c r="G175" s="3"/>
    </row>
    <row r="176" spans="3:7" ht="14.25" customHeight="1">
      <c r="C176" s="3"/>
      <c r="G176" s="3"/>
    </row>
    <row r="177" spans="3:7" ht="14.25" customHeight="1">
      <c r="C177" s="3"/>
      <c r="G177" s="3"/>
    </row>
    <row r="178" spans="3:7" ht="14.25" customHeight="1">
      <c r="C178" s="3"/>
      <c r="G178" s="3"/>
    </row>
    <row r="179" spans="3:7" ht="14.25" customHeight="1">
      <c r="C179" s="3"/>
      <c r="G179" s="3"/>
    </row>
    <row r="180" spans="3:7" ht="14.25" customHeight="1">
      <c r="C180" s="3"/>
      <c r="G180" s="3"/>
    </row>
    <row r="181" spans="3:7" ht="14.25" customHeight="1">
      <c r="C181" s="3"/>
      <c r="G181" s="3"/>
    </row>
    <row r="182" spans="3:7" ht="14.25" customHeight="1">
      <c r="C182" s="3"/>
      <c r="G182" s="3"/>
    </row>
    <row r="183" spans="3:7" ht="14.25" customHeight="1">
      <c r="C183" s="3"/>
      <c r="G183" s="3"/>
    </row>
    <row r="184" spans="3:7" ht="14.25" customHeight="1">
      <c r="C184" s="3"/>
      <c r="G184" s="3"/>
    </row>
    <row r="185" spans="3:7" ht="14.25" customHeight="1">
      <c r="C185" s="3"/>
      <c r="G185" s="3"/>
    </row>
    <row r="186" spans="3:7" ht="14.25" customHeight="1">
      <c r="C186" s="3"/>
      <c r="G186" s="3"/>
    </row>
    <row r="187" spans="3:7" ht="14.25" customHeight="1">
      <c r="C187" s="3"/>
      <c r="G187" s="3"/>
    </row>
    <row r="188" spans="3:7" ht="14.25" customHeight="1">
      <c r="C188" s="3"/>
      <c r="G188" s="3"/>
    </row>
    <row r="189" spans="3:7" ht="14.25" customHeight="1">
      <c r="C189" s="3"/>
      <c r="G189" s="3"/>
    </row>
    <row r="190" spans="3:7" ht="14.25" customHeight="1">
      <c r="C190" s="3"/>
      <c r="G190" s="3"/>
    </row>
    <row r="191" spans="3:7" ht="14.25" customHeight="1">
      <c r="C191" s="3"/>
      <c r="G191" s="3"/>
    </row>
    <row r="192" spans="3:7" ht="14.25" customHeight="1">
      <c r="C192" s="3"/>
      <c r="G192" s="3"/>
    </row>
    <row r="193" spans="1:7" ht="14.25" customHeight="1">
      <c r="C193" s="3"/>
      <c r="G193" s="3"/>
    </row>
    <row r="194" spans="1:7" ht="14.25" customHeight="1">
      <c r="C194" s="3"/>
      <c r="G194" s="3"/>
    </row>
    <row r="195" spans="1:7" ht="14.25" customHeight="1">
      <c r="C195" s="3"/>
      <c r="G195" s="3"/>
    </row>
    <row r="196" spans="1:7" ht="14.25" customHeight="1">
      <c r="C196" s="3"/>
      <c r="G196" s="3"/>
    </row>
    <row r="197" spans="1:7" ht="14.25" customHeight="1">
      <c r="C197" s="3"/>
      <c r="G197" s="3"/>
    </row>
    <row r="198" spans="1:7" ht="14.25" customHeight="1">
      <c r="C198" s="3"/>
      <c r="G198" s="3"/>
    </row>
    <row r="199" spans="1:7" ht="14.25" customHeight="1">
      <c r="A199" s="6" t="s">
        <v>65</v>
      </c>
      <c r="B199" s="6">
        <v>2015</v>
      </c>
      <c r="C199" s="3"/>
      <c r="G199" s="3"/>
    </row>
    <row r="200" spans="1:7" ht="14.25" customHeight="1">
      <c r="C200" s="3"/>
      <c r="G200" s="3"/>
    </row>
    <row r="201" spans="1:7" ht="14.25" customHeight="1">
      <c r="C201" s="3"/>
      <c r="G201" s="3"/>
    </row>
    <row r="202" spans="1:7" ht="14.25" customHeight="1">
      <c r="C202" s="3"/>
      <c r="G202" s="3"/>
    </row>
    <row r="203" spans="1:7" ht="14.25" customHeight="1">
      <c r="C203" s="3"/>
      <c r="G203" s="3"/>
    </row>
    <row r="204" spans="1:7" ht="14.25" customHeight="1">
      <c r="C204" s="3"/>
      <c r="G204" s="3"/>
    </row>
    <row r="205" spans="1:7" ht="14.25" customHeight="1">
      <c r="C205" s="3"/>
      <c r="G205" s="3"/>
    </row>
    <row r="206" spans="1:7" ht="14.25" customHeight="1">
      <c r="C206" s="3"/>
      <c r="G206" s="3"/>
    </row>
    <row r="207" spans="1:7" ht="14.25" customHeight="1">
      <c r="C207" s="3"/>
      <c r="G207" s="3"/>
    </row>
    <row r="208" spans="1:7" ht="14.25" customHeight="1">
      <c r="C208" s="3"/>
      <c r="G208" s="3"/>
    </row>
    <row r="209" spans="3:7" ht="14.25" customHeight="1">
      <c r="C209" s="3"/>
      <c r="G209" s="3"/>
    </row>
    <row r="210" spans="3:7" ht="14.25" customHeight="1">
      <c r="C210" s="3"/>
      <c r="G210" s="3"/>
    </row>
    <row r="211" spans="3:7" ht="14.25" customHeight="1">
      <c r="C211" s="3"/>
      <c r="G211" s="3"/>
    </row>
    <row r="212" spans="3:7" ht="14.25" customHeight="1">
      <c r="C212" s="3"/>
      <c r="G212" s="3"/>
    </row>
    <row r="213" spans="3:7" ht="14.25" customHeight="1">
      <c r="C213" s="3"/>
      <c r="G213" s="3"/>
    </row>
    <row r="214" spans="3:7" ht="14.25" customHeight="1">
      <c r="C214" s="3"/>
      <c r="G214" s="3"/>
    </row>
    <row r="215" spans="3:7" ht="14.25" customHeight="1">
      <c r="C215" s="3"/>
      <c r="G215" s="3"/>
    </row>
    <row r="216" spans="3:7" ht="14.25" customHeight="1">
      <c r="C216" s="3"/>
      <c r="G216" s="3"/>
    </row>
    <row r="217" spans="3:7" ht="14.25" customHeight="1">
      <c r="C217" s="3"/>
      <c r="G217" s="3"/>
    </row>
    <row r="218" spans="3:7" ht="14.25" customHeight="1">
      <c r="C218" s="3"/>
      <c r="G218" s="3"/>
    </row>
    <row r="219" spans="3:7" ht="14.25" customHeight="1">
      <c r="C219" s="3"/>
      <c r="G219" s="3"/>
    </row>
    <row r="220" spans="3:7" ht="14.25" customHeight="1">
      <c r="C220" s="3"/>
      <c r="G220" s="3"/>
    </row>
    <row r="221" spans="3:7" ht="14.25" customHeight="1">
      <c r="C221" s="3"/>
      <c r="G221" s="3"/>
    </row>
    <row r="222" spans="3:7" ht="14.25" customHeight="1">
      <c r="C222" s="3"/>
      <c r="G222" s="3"/>
    </row>
    <row r="223" spans="3:7" ht="14.25" customHeight="1">
      <c r="C223" s="3"/>
      <c r="G223" s="3"/>
    </row>
    <row r="224" spans="3:7" ht="14.25" customHeight="1">
      <c r="C224" s="3"/>
      <c r="G224" s="3"/>
    </row>
    <row r="225" spans="3:7" ht="14.25" customHeight="1">
      <c r="C225" s="3"/>
      <c r="G225" s="3"/>
    </row>
    <row r="226" spans="3:7" ht="14.25" customHeight="1">
      <c r="C226" s="3"/>
      <c r="G226" s="3"/>
    </row>
    <row r="227" spans="3:7" ht="14.25" customHeight="1">
      <c r="C227" s="3"/>
      <c r="G227" s="3"/>
    </row>
    <row r="228" spans="3:7" ht="14.25" customHeight="1">
      <c r="C228" s="3"/>
      <c r="G228" s="3"/>
    </row>
    <row r="229" spans="3:7" ht="14.25" customHeight="1">
      <c r="C229" s="3"/>
      <c r="G229" s="3"/>
    </row>
    <row r="230" spans="3:7" ht="14.25" customHeight="1">
      <c r="C230" s="3"/>
      <c r="G230" s="3"/>
    </row>
    <row r="231" spans="3:7" ht="14.25" customHeight="1">
      <c r="C231" s="3"/>
      <c r="G231" s="3"/>
    </row>
    <row r="232" spans="3:7" ht="14.25" customHeight="1">
      <c r="C232" s="3"/>
      <c r="G232" s="3"/>
    </row>
    <row r="233" spans="3:7" ht="14.25" customHeight="1">
      <c r="C233" s="3"/>
      <c r="G233" s="3"/>
    </row>
    <row r="234" spans="3:7" ht="14.25" customHeight="1">
      <c r="C234" s="3"/>
      <c r="G234" s="3"/>
    </row>
    <row r="235" spans="3:7" ht="14.25" customHeight="1">
      <c r="C235" s="3"/>
      <c r="G235" s="3"/>
    </row>
    <row r="236" spans="3:7" ht="14.25" customHeight="1">
      <c r="C236" s="3"/>
      <c r="G236" s="3"/>
    </row>
    <row r="237" spans="3:7" ht="14.25" customHeight="1">
      <c r="C237" s="3"/>
      <c r="G237" s="3"/>
    </row>
    <row r="238" spans="3:7" ht="14.25" customHeight="1">
      <c r="C238" s="3"/>
      <c r="G238" s="3"/>
    </row>
    <row r="239" spans="3:7" ht="14.25" customHeight="1">
      <c r="C239" s="3"/>
      <c r="G239" s="3"/>
    </row>
    <row r="240" spans="3:7" ht="14.25" customHeight="1">
      <c r="C240" s="3"/>
      <c r="G240" s="3"/>
    </row>
    <row r="241" spans="3:7" ht="14.25" customHeight="1">
      <c r="C241" s="3"/>
      <c r="G241" s="3"/>
    </row>
    <row r="242" spans="3:7" ht="14.25" customHeight="1">
      <c r="C242" s="3"/>
      <c r="G242" s="3"/>
    </row>
    <row r="243" spans="3:7" ht="14.25" customHeight="1">
      <c r="C243" s="3"/>
      <c r="G243" s="3"/>
    </row>
    <row r="244" spans="3:7" ht="14.25" customHeight="1">
      <c r="C244" s="3"/>
      <c r="G244" s="3"/>
    </row>
    <row r="245" spans="3:7" ht="14.25" customHeight="1">
      <c r="C245" s="3"/>
      <c r="G245" s="3"/>
    </row>
    <row r="246" spans="3:7" ht="14.25" customHeight="1">
      <c r="C246" s="3"/>
      <c r="G246" s="3"/>
    </row>
    <row r="247" spans="3:7" ht="14.25" customHeight="1">
      <c r="C247" s="3"/>
      <c r="G247" s="3"/>
    </row>
    <row r="248" spans="3:7" ht="14.25" customHeight="1">
      <c r="C248" s="3"/>
      <c r="G248" s="3"/>
    </row>
    <row r="249" spans="3:7" ht="14.25" customHeight="1">
      <c r="C249" s="3"/>
      <c r="G249" s="3"/>
    </row>
    <row r="250" spans="3:7" ht="14.25" customHeight="1">
      <c r="C250" s="3"/>
      <c r="G250" s="3"/>
    </row>
    <row r="251" spans="3:7" ht="14.25" customHeight="1">
      <c r="C251" s="3"/>
      <c r="G251" s="3"/>
    </row>
    <row r="252" spans="3:7" ht="14.25" customHeight="1">
      <c r="C252" s="3"/>
      <c r="G252" s="3"/>
    </row>
    <row r="253" spans="3:7" ht="14.25" customHeight="1">
      <c r="C253" s="3"/>
      <c r="G253" s="3"/>
    </row>
    <row r="254" spans="3:7" ht="14.25" customHeight="1">
      <c r="C254" s="3"/>
      <c r="G254" s="3"/>
    </row>
    <row r="255" spans="3:7" ht="14.25" customHeight="1">
      <c r="C255" s="3"/>
      <c r="G255" s="3"/>
    </row>
    <row r="256" spans="3:7" ht="14.25" customHeight="1">
      <c r="C256" s="3"/>
      <c r="G256" s="3"/>
    </row>
    <row r="257" spans="3:7" ht="14.25" customHeight="1">
      <c r="C257" s="3"/>
      <c r="G257" s="3"/>
    </row>
    <row r="258" spans="3:7" ht="14.25" customHeight="1">
      <c r="C258" s="3"/>
      <c r="G258" s="3"/>
    </row>
    <row r="259" spans="3:7" ht="14.25" customHeight="1">
      <c r="C259" s="3"/>
      <c r="G259" s="3"/>
    </row>
    <row r="260" spans="3:7" ht="14.25" customHeight="1">
      <c r="C260" s="3"/>
      <c r="G260" s="3"/>
    </row>
    <row r="261" spans="3:7" ht="14.25" customHeight="1">
      <c r="C261" s="3"/>
      <c r="G261" s="3"/>
    </row>
    <row r="262" spans="3:7" ht="14.25" customHeight="1">
      <c r="C262" s="3"/>
      <c r="G262" s="3"/>
    </row>
    <row r="263" spans="3:7" ht="14.25" customHeight="1">
      <c r="C263" s="3"/>
      <c r="G263" s="3"/>
    </row>
    <row r="264" spans="3:7" ht="14.25" customHeight="1">
      <c r="C264" s="3"/>
      <c r="G264" s="3"/>
    </row>
    <row r="265" spans="3:7" ht="14.25" customHeight="1">
      <c r="C265" s="3"/>
      <c r="G265" s="3"/>
    </row>
    <row r="266" spans="3:7" ht="14.25" customHeight="1">
      <c r="C266" s="3"/>
      <c r="G266" s="3"/>
    </row>
    <row r="267" spans="3:7" ht="14.25" customHeight="1">
      <c r="C267" s="3"/>
      <c r="G267" s="3"/>
    </row>
    <row r="268" spans="3:7" ht="14.25" customHeight="1">
      <c r="C268" s="3"/>
      <c r="G268" s="3"/>
    </row>
    <row r="269" spans="3:7" ht="14.25" customHeight="1">
      <c r="C269" s="3"/>
      <c r="G269" s="3"/>
    </row>
    <row r="270" spans="3:7" ht="14.25" customHeight="1">
      <c r="C270" s="3"/>
      <c r="G270" s="3"/>
    </row>
    <row r="271" spans="3:7" ht="14.25" customHeight="1">
      <c r="C271" s="3"/>
      <c r="G271" s="3"/>
    </row>
    <row r="272" spans="3:7" ht="14.25" customHeight="1">
      <c r="C272" s="3"/>
      <c r="G272" s="3"/>
    </row>
    <row r="273" spans="3:7" ht="14.25" customHeight="1">
      <c r="C273" s="3"/>
      <c r="G273" s="3"/>
    </row>
    <row r="274" spans="3:7" ht="14.25" customHeight="1">
      <c r="C274" s="3"/>
      <c r="G274" s="3"/>
    </row>
    <row r="275" spans="3:7" ht="14.25" customHeight="1">
      <c r="C275" s="3"/>
      <c r="G275" s="3"/>
    </row>
    <row r="276" spans="3:7" ht="14.25" customHeight="1">
      <c r="C276" s="3"/>
      <c r="G276" s="3"/>
    </row>
    <row r="277" spans="3:7" ht="14.25" customHeight="1">
      <c r="C277" s="3"/>
      <c r="G277" s="3"/>
    </row>
    <row r="278" spans="3:7" ht="14.25" customHeight="1">
      <c r="C278" s="3"/>
      <c r="G278" s="3"/>
    </row>
    <row r="279" spans="3:7" ht="14.25" customHeight="1">
      <c r="C279" s="3"/>
      <c r="G279" s="3"/>
    </row>
    <row r="280" spans="3:7" ht="14.25" customHeight="1">
      <c r="C280" s="3"/>
      <c r="G280" s="3"/>
    </row>
    <row r="281" spans="3:7" ht="14.25" customHeight="1">
      <c r="C281" s="3"/>
      <c r="G281" s="3"/>
    </row>
    <row r="282" spans="3:7" ht="14.25" customHeight="1">
      <c r="C282" s="3"/>
      <c r="G282" s="3"/>
    </row>
    <row r="283" spans="3:7" ht="14.25" customHeight="1">
      <c r="C283" s="3"/>
      <c r="G283" s="3"/>
    </row>
    <row r="284" spans="3:7" ht="14.25" customHeight="1">
      <c r="C284" s="3"/>
      <c r="G284" s="3"/>
    </row>
    <row r="285" spans="3:7" ht="14.25" customHeight="1">
      <c r="C285" s="3"/>
      <c r="G285" s="3"/>
    </row>
    <row r="286" spans="3:7" ht="14.25" customHeight="1">
      <c r="C286" s="3"/>
      <c r="G286" s="3"/>
    </row>
    <row r="287" spans="3:7" ht="14.25" customHeight="1">
      <c r="C287" s="3"/>
      <c r="G287" s="3"/>
    </row>
    <row r="288" spans="3:7" ht="14.25" customHeight="1">
      <c r="C288" s="3"/>
      <c r="G288" s="3"/>
    </row>
    <row r="289" spans="3:7" ht="14.25" customHeight="1">
      <c r="C289" s="3"/>
      <c r="G289" s="3"/>
    </row>
    <row r="290" spans="3:7" ht="14.25" customHeight="1">
      <c r="C290" s="3"/>
      <c r="G290" s="3"/>
    </row>
    <row r="291" spans="3:7" ht="14.25" customHeight="1">
      <c r="C291" s="3"/>
      <c r="G291" s="3"/>
    </row>
    <row r="292" spans="3:7" ht="14.25" customHeight="1">
      <c r="C292" s="3"/>
      <c r="G292" s="3"/>
    </row>
    <row r="293" spans="3:7" ht="14.25" customHeight="1">
      <c r="C293" s="3"/>
      <c r="G293" s="3"/>
    </row>
    <row r="294" spans="3:7" ht="14.25" customHeight="1">
      <c r="C294" s="3"/>
      <c r="G294" s="3"/>
    </row>
    <row r="295" spans="3:7" ht="14.25" customHeight="1">
      <c r="C295" s="3"/>
      <c r="G295" s="3"/>
    </row>
    <row r="296" spans="3:7" ht="14.25" customHeight="1">
      <c r="C296" s="3"/>
      <c r="G296" s="3"/>
    </row>
    <row r="297" spans="3:7" ht="14.25" customHeight="1">
      <c r="C297" s="3"/>
      <c r="G297" s="3"/>
    </row>
    <row r="298" spans="3:7" ht="14.25" customHeight="1">
      <c r="C298" s="3"/>
      <c r="G298" s="3"/>
    </row>
    <row r="299" spans="3:7" ht="14.25" customHeight="1">
      <c r="C299" s="3"/>
      <c r="G299" s="3"/>
    </row>
    <row r="300" spans="3:7" ht="14.25" customHeight="1">
      <c r="C300" s="3"/>
      <c r="G300" s="3"/>
    </row>
    <row r="301" spans="3:7" ht="14.25" customHeight="1">
      <c r="C301" s="3"/>
      <c r="G301" s="3"/>
    </row>
    <row r="302" spans="3:7" ht="14.25" customHeight="1">
      <c r="C302" s="3"/>
      <c r="G302" s="3"/>
    </row>
    <row r="303" spans="3:7" ht="14.25" customHeight="1">
      <c r="C303" s="3"/>
      <c r="G303" s="3"/>
    </row>
    <row r="304" spans="3:7" ht="14.25" customHeight="1">
      <c r="C304" s="3"/>
      <c r="G304" s="3"/>
    </row>
    <row r="305" spans="3:7" ht="14.25" customHeight="1">
      <c r="C305" s="3"/>
      <c r="G305" s="3"/>
    </row>
    <row r="306" spans="3:7" ht="14.25" customHeight="1">
      <c r="C306" s="3"/>
      <c r="G306" s="3"/>
    </row>
    <row r="307" spans="3:7" ht="14.25" customHeight="1">
      <c r="C307" s="3"/>
      <c r="G307" s="3"/>
    </row>
    <row r="308" spans="3:7" ht="14.25" customHeight="1">
      <c r="C308" s="3"/>
      <c r="G308" s="3"/>
    </row>
    <row r="309" spans="3:7" ht="14.25" customHeight="1">
      <c r="C309" s="3"/>
      <c r="G309" s="3"/>
    </row>
    <row r="310" spans="3:7" ht="14.25" customHeight="1">
      <c r="C310" s="3"/>
      <c r="G310" s="3"/>
    </row>
    <row r="311" spans="3:7" ht="14.25" customHeight="1">
      <c r="C311" s="3"/>
      <c r="G311" s="3"/>
    </row>
    <row r="312" spans="3:7" ht="14.25" customHeight="1">
      <c r="C312" s="3"/>
      <c r="G312" s="3"/>
    </row>
    <row r="313" spans="3:7" ht="14.25" customHeight="1">
      <c r="C313" s="3"/>
      <c r="G313" s="3"/>
    </row>
    <row r="314" spans="3:7" ht="14.25" customHeight="1">
      <c r="C314" s="3"/>
      <c r="G314" s="3"/>
    </row>
    <row r="315" spans="3:7" ht="14.25" customHeight="1">
      <c r="C315" s="3"/>
      <c r="G315" s="3"/>
    </row>
    <row r="316" spans="3:7" ht="14.25" customHeight="1">
      <c r="C316" s="3"/>
      <c r="G316" s="3"/>
    </row>
    <row r="317" spans="3:7" ht="14.25" customHeight="1">
      <c r="C317" s="3"/>
      <c r="G317" s="3"/>
    </row>
    <row r="318" spans="3:7" ht="14.25" customHeight="1">
      <c r="C318" s="3"/>
      <c r="G318" s="3"/>
    </row>
    <row r="319" spans="3:7" ht="14.25" customHeight="1">
      <c r="C319" s="3"/>
      <c r="G319" s="3"/>
    </row>
    <row r="320" spans="3:7" ht="14.25" customHeight="1">
      <c r="C320" s="3"/>
      <c r="G320" s="3"/>
    </row>
    <row r="321" spans="3:7" ht="14.25" customHeight="1">
      <c r="C321" s="3"/>
      <c r="G321" s="3"/>
    </row>
    <row r="322" spans="3:7" ht="14.25" customHeight="1">
      <c r="C322" s="3"/>
      <c r="G322" s="3"/>
    </row>
    <row r="323" spans="3:7" ht="14.25" customHeight="1">
      <c r="C323" s="3"/>
      <c r="G323" s="3"/>
    </row>
    <row r="324" spans="3:7" ht="14.25" customHeight="1">
      <c r="C324" s="3"/>
      <c r="G324" s="3"/>
    </row>
    <row r="325" spans="3:7" ht="14.25" customHeight="1">
      <c r="C325" s="3"/>
      <c r="G325" s="3"/>
    </row>
    <row r="326" spans="3:7" ht="14.25" customHeight="1">
      <c r="C326" s="3"/>
      <c r="G326" s="3"/>
    </row>
    <row r="327" spans="3:7" ht="14.25" customHeight="1">
      <c r="C327" s="3"/>
      <c r="G327" s="3"/>
    </row>
    <row r="328" spans="3:7" ht="14.25" customHeight="1">
      <c r="C328" s="3"/>
      <c r="G328" s="3"/>
    </row>
    <row r="329" spans="3:7" ht="14.25" customHeight="1">
      <c r="C329" s="3"/>
      <c r="G329" s="3"/>
    </row>
    <row r="330" spans="3:7" ht="14.25" customHeight="1">
      <c r="C330" s="3"/>
      <c r="G330" s="3"/>
    </row>
    <row r="331" spans="3:7" ht="14.25" customHeight="1">
      <c r="C331" s="3"/>
      <c r="G331" s="3"/>
    </row>
    <row r="332" spans="3:7" ht="14.25" customHeight="1">
      <c r="C332" s="3"/>
      <c r="G332" s="3"/>
    </row>
    <row r="333" spans="3:7" ht="14.25" customHeight="1">
      <c r="C333" s="3"/>
      <c r="G333" s="3"/>
    </row>
    <row r="334" spans="3:7" ht="14.25" customHeight="1">
      <c r="C334" s="3"/>
      <c r="G334" s="3"/>
    </row>
    <row r="335" spans="3:7" ht="14.25" customHeight="1">
      <c r="C335" s="3"/>
      <c r="G335" s="3"/>
    </row>
    <row r="336" spans="3:7" ht="14.25" customHeight="1">
      <c r="C336" s="3"/>
      <c r="G336" s="3"/>
    </row>
    <row r="337" spans="3:7" ht="14.25" customHeight="1">
      <c r="C337" s="3"/>
      <c r="G337" s="3"/>
    </row>
    <row r="338" spans="3:7" ht="14.25" customHeight="1">
      <c r="C338" s="3"/>
      <c r="G338" s="3"/>
    </row>
    <row r="339" spans="3:7" ht="14.25" customHeight="1">
      <c r="C339" s="3"/>
      <c r="G339" s="3"/>
    </row>
    <row r="340" spans="3:7" ht="14.25" customHeight="1">
      <c r="C340" s="3"/>
      <c r="G340" s="3"/>
    </row>
    <row r="341" spans="3:7" ht="14.25" customHeight="1">
      <c r="C341" s="3"/>
      <c r="G341" s="3"/>
    </row>
    <row r="342" spans="3:7" ht="14.25" customHeight="1">
      <c r="C342" s="3"/>
      <c r="G342" s="3"/>
    </row>
    <row r="343" spans="3:7" ht="14.25" customHeight="1">
      <c r="C343" s="3"/>
      <c r="G343" s="3"/>
    </row>
    <row r="344" spans="3:7" ht="14.25" customHeight="1">
      <c r="C344" s="3"/>
      <c r="G344" s="3"/>
    </row>
    <row r="345" spans="3:7" ht="14.25" customHeight="1">
      <c r="C345" s="3"/>
      <c r="G345" s="3"/>
    </row>
    <row r="346" spans="3:7" ht="14.25" customHeight="1">
      <c r="C346" s="3"/>
      <c r="G346" s="3"/>
    </row>
    <row r="347" spans="3:7" ht="14.25" customHeight="1">
      <c r="C347" s="3"/>
      <c r="G347" s="3"/>
    </row>
    <row r="348" spans="3:7" ht="14.25" customHeight="1">
      <c r="C348" s="3"/>
      <c r="G348" s="3"/>
    </row>
    <row r="349" spans="3:7" ht="14.25" customHeight="1">
      <c r="C349" s="3"/>
      <c r="G349" s="3"/>
    </row>
    <row r="350" spans="3:7" ht="14.25" customHeight="1">
      <c r="C350" s="3"/>
      <c r="G350" s="3"/>
    </row>
    <row r="351" spans="3:7" ht="14.25" customHeight="1">
      <c r="C351" s="3"/>
      <c r="G351" s="3"/>
    </row>
    <row r="352" spans="3:7" ht="14.25" customHeight="1">
      <c r="C352" s="3"/>
      <c r="G352" s="3"/>
    </row>
    <row r="353" spans="3:7" ht="14.25" customHeight="1">
      <c r="C353" s="3"/>
      <c r="G353" s="3"/>
    </row>
    <row r="354" spans="3:7" ht="14.25" customHeight="1">
      <c r="C354" s="3"/>
      <c r="G354" s="3"/>
    </row>
    <row r="355" spans="3:7" ht="14.25" customHeight="1">
      <c r="C355" s="3"/>
      <c r="G355" s="3"/>
    </row>
    <row r="356" spans="3:7" ht="14.25" customHeight="1">
      <c r="C356" s="3"/>
      <c r="G356" s="3"/>
    </row>
    <row r="357" spans="3:7" ht="14.25" customHeight="1">
      <c r="C357" s="3"/>
      <c r="G357" s="3"/>
    </row>
    <row r="358" spans="3:7" ht="14.25" customHeight="1">
      <c r="C358" s="3"/>
      <c r="G358" s="3"/>
    </row>
    <row r="359" spans="3:7" ht="14.25" customHeight="1">
      <c r="C359" s="3"/>
      <c r="G359" s="3"/>
    </row>
    <row r="360" spans="3:7" ht="14.25" customHeight="1">
      <c r="C360" s="3"/>
      <c r="G360" s="3"/>
    </row>
    <row r="361" spans="3:7" ht="14.25" customHeight="1">
      <c r="C361" s="3"/>
      <c r="G361" s="3"/>
    </row>
    <row r="362" spans="3:7" ht="14.25" customHeight="1">
      <c r="C362" s="3"/>
      <c r="G362" s="3"/>
    </row>
    <row r="363" spans="3:7" ht="14.25" customHeight="1">
      <c r="C363" s="3"/>
      <c r="G363" s="3"/>
    </row>
    <row r="364" spans="3:7" ht="14.25" customHeight="1">
      <c r="C364" s="3"/>
      <c r="G364" s="3"/>
    </row>
    <row r="365" spans="3:7" ht="14.25" customHeight="1">
      <c r="C365" s="3"/>
      <c r="G365" s="3"/>
    </row>
    <row r="366" spans="3:7" ht="14.25" customHeight="1">
      <c r="C366" s="3"/>
      <c r="G366" s="3"/>
    </row>
    <row r="367" spans="3:7" ht="14.25" customHeight="1">
      <c r="C367" s="3"/>
      <c r="G367" s="3"/>
    </row>
    <row r="368" spans="3:7" ht="14.25" customHeight="1">
      <c r="C368" s="3"/>
      <c r="G368" s="3"/>
    </row>
    <row r="369" spans="3:7" ht="14.25" customHeight="1">
      <c r="C369" s="3"/>
      <c r="G369" s="3"/>
    </row>
    <row r="370" spans="3:7" ht="14.25" customHeight="1">
      <c r="C370" s="3"/>
      <c r="G370" s="3"/>
    </row>
    <row r="371" spans="3:7" ht="14.25" customHeight="1">
      <c r="C371" s="3"/>
      <c r="G371" s="3"/>
    </row>
    <row r="372" spans="3:7" ht="14.25" customHeight="1">
      <c r="C372" s="3"/>
      <c r="G372" s="3"/>
    </row>
    <row r="373" spans="3:7" ht="14.25" customHeight="1">
      <c r="C373" s="3"/>
      <c r="G373" s="3"/>
    </row>
    <row r="374" spans="3:7" ht="14.25" customHeight="1">
      <c r="C374" s="3"/>
      <c r="G374" s="3"/>
    </row>
    <row r="375" spans="3:7" ht="14.25" customHeight="1">
      <c r="C375" s="3"/>
      <c r="G375" s="3"/>
    </row>
    <row r="376" spans="3:7" ht="14.25" customHeight="1">
      <c r="C376" s="3"/>
      <c r="G376" s="3"/>
    </row>
    <row r="377" spans="3:7" ht="14.25" customHeight="1">
      <c r="C377" s="3"/>
      <c r="G377" s="3"/>
    </row>
    <row r="378" spans="3:7" ht="14.25" customHeight="1">
      <c r="C378" s="3"/>
      <c r="G378" s="3"/>
    </row>
    <row r="379" spans="3:7" ht="14.25" customHeight="1">
      <c r="C379" s="3"/>
      <c r="G379" s="3"/>
    </row>
    <row r="380" spans="3:7" ht="14.25" customHeight="1">
      <c r="C380" s="3"/>
      <c r="G380" s="3"/>
    </row>
    <row r="381" spans="3:7" ht="14.25" customHeight="1">
      <c r="C381" s="3"/>
      <c r="G381" s="3"/>
    </row>
    <row r="382" spans="3:7" ht="14.25" customHeight="1">
      <c r="C382" s="3"/>
      <c r="G382" s="3"/>
    </row>
    <row r="383" spans="3:7" ht="14.25" customHeight="1">
      <c r="C383" s="3"/>
      <c r="G383" s="3"/>
    </row>
    <row r="384" spans="3:7" ht="14.25" customHeight="1">
      <c r="C384" s="3"/>
      <c r="G384" s="3"/>
    </row>
    <row r="385" spans="3:7" ht="14.25" customHeight="1">
      <c r="C385" s="3"/>
      <c r="G385" s="3"/>
    </row>
    <row r="386" spans="3:7" ht="14.25" customHeight="1">
      <c r="C386" s="3"/>
      <c r="G386" s="3"/>
    </row>
    <row r="387" spans="3:7" ht="14.25" customHeight="1">
      <c r="C387" s="3"/>
      <c r="G387" s="3"/>
    </row>
    <row r="388" spans="3:7" ht="14.25" customHeight="1">
      <c r="C388" s="3"/>
      <c r="G388" s="3"/>
    </row>
    <row r="389" spans="3:7" ht="14.25" customHeight="1">
      <c r="C389" s="3"/>
      <c r="G389" s="3"/>
    </row>
    <row r="390" spans="3:7" ht="14.25" customHeight="1">
      <c r="C390" s="3"/>
      <c r="G390" s="3"/>
    </row>
    <row r="391" spans="3:7" ht="14.25" customHeight="1">
      <c r="C391" s="3"/>
      <c r="G391" s="3"/>
    </row>
    <row r="392" spans="3:7" ht="14.25" customHeight="1">
      <c r="C392" s="3"/>
      <c r="G392" s="3"/>
    </row>
    <row r="393" spans="3:7" ht="14.25" customHeight="1">
      <c r="C393" s="3"/>
      <c r="G393" s="3"/>
    </row>
    <row r="394" spans="3:7" ht="14.25" customHeight="1">
      <c r="C394" s="3"/>
      <c r="G394" s="3"/>
    </row>
    <row r="395" spans="3:7" ht="14.25" customHeight="1">
      <c r="C395" s="3"/>
      <c r="G395" s="3"/>
    </row>
    <row r="396" spans="3:7" ht="14.25" customHeight="1">
      <c r="C396" s="3"/>
      <c r="G396" s="3"/>
    </row>
    <row r="397" spans="3:7" ht="14.25" customHeight="1">
      <c r="C397" s="3"/>
      <c r="G397" s="3"/>
    </row>
    <row r="398" spans="3:7" ht="14.25" customHeight="1">
      <c r="C398" s="3"/>
      <c r="G398" s="3"/>
    </row>
    <row r="399" spans="3:7" ht="14.25" customHeight="1">
      <c r="C399" s="3"/>
      <c r="G399" s="3"/>
    </row>
    <row r="400" spans="3:7" ht="14.25" customHeight="1">
      <c r="C400" s="3"/>
      <c r="G400" s="3"/>
    </row>
    <row r="401" spans="3:7" ht="14.25" customHeight="1">
      <c r="C401" s="3"/>
      <c r="G401" s="3"/>
    </row>
    <row r="402" spans="3:7" ht="14.25" customHeight="1">
      <c r="C402" s="3"/>
      <c r="G402" s="3"/>
    </row>
    <row r="403" spans="3:7" ht="14.25" customHeight="1">
      <c r="C403" s="3"/>
      <c r="G403" s="3"/>
    </row>
    <row r="404" spans="3:7" ht="14.25" customHeight="1">
      <c r="C404" s="3"/>
      <c r="G404" s="3"/>
    </row>
    <row r="405" spans="3:7" ht="14.25" customHeight="1">
      <c r="C405" s="3"/>
      <c r="G405" s="3"/>
    </row>
    <row r="406" spans="3:7" ht="14.25" customHeight="1">
      <c r="C406" s="3"/>
      <c r="G406" s="3"/>
    </row>
    <row r="407" spans="3:7" ht="14.25" customHeight="1">
      <c r="C407" s="3"/>
      <c r="G407" s="3"/>
    </row>
    <row r="408" spans="3:7" ht="14.25" customHeight="1">
      <c r="C408" s="3"/>
      <c r="G408" s="3"/>
    </row>
    <row r="409" spans="3:7" ht="14.25" customHeight="1">
      <c r="C409" s="3"/>
      <c r="G409" s="3"/>
    </row>
    <row r="410" spans="3:7" ht="14.25" customHeight="1">
      <c r="C410" s="3"/>
      <c r="G410" s="3"/>
    </row>
    <row r="411" spans="3:7" ht="14.25" customHeight="1">
      <c r="C411" s="3"/>
      <c r="G411" s="3"/>
    </row>
    <row r="412" spans="3:7" ht="14.25" customHeight="1">
      <c r="C412" s="3"/>
      <c r="G412" s="3"/>
    </row>
    <row r="413" spans="3:7" ht="14.25" customHeight="1">
      <c r="C413" s="3"/>
      <c r="G413" s="3"/>
    </row>
    <row r="414" spans="3:7" ht="14.25" customHeight="1">
      <c r="C414" s="3"/>
      <c r="G414" s="3"/>
    </row>
    <row r="415" spans="3:7" ht="14.25" customHeight="1">
      <c r="C415" s="3"/>
      <c r="G415" s="3"/>
    </row>
    <row r="416" spans="3:7" ht="14.25" customHeight="1">
      <c r="C416" s="3"/>
      <c r="G416" s="3"/>
    </row>
    <row r="417" spans="3:7" ht="14.25" customHeight="1">
      <c r="C417" s="3"/>
      <c r="G417" s="3"/>
    </row>
    <row r="418" spans="3:7" ht="14.25" customHeight="1">
      <c r="C418" s="3"/>
      <c r="G418" s="3"/>
    </row>
    <row r="419" spans="3:7" ht="14.25" customHeight="1">
      <c r="C419" s="3"/>
      <c r="G419" s="3"/>
    </row>
    <row r="420" spans="3:7" ht="14.25" customHeight="1">
      <c r="C420" s="3"/>
      <c r="G420" s="3"/>
    </row>
    <row r="421" spans="3:7" ht="14.25" customHeight="1">
      <c r="C421" s="3"/>
      <c r="G421" s="3"/>
    </row>
    <row r="422" spans="3:7" ht="14.25" customHeight="1">
      <c r="C422" s="3"/>
      <c r="G422" s="3"/>
    </row>
    <row r="423" spans="3:7" ht="14.25" customHeight="1">
      <c r="C423" s="3"/>
      <c r="G423" s="3"/>
    </row>
    <row r="424" spans="3:7" ht="14.25" customHeight="1">
      <c r="C424" s="3"/>
      <c r="G424" s="3"/>
    </row>
    <row r="425" spans="3:7" ht="14.25" customHeight="1">
      <c r="C425" s="3"/>
      <c r="G425" s="3"/>
    </row>
    <row r="426" spans="3:7" ht="14.25" customHeight="1">
      <c r="C426" s="3"/>
      <c r="G426" s="3"/>
    </row>
    <row r="427" spans="3:7" ht="14.25" customHeight="1">
      <c r="C427" s="3"/>
      <c r="G427" s="3"/>
    </row>
    <row r="428" spans="3:7" ht="14.25" customHeight="1">
      <c r="C428" s="3"/>
      <c r="G428" s="3"/>
    </row>
    <row r="429" spans="3:7" ht="14.25" customHeight="1">
      <c r="C429" s="3"/>
      <c r="G429" s="3"/>
    </row>
    <row r="430" spans="3:7" ht="14.25" customHeight="1">
      <c r="C430" s="3"/>
      <c r="G430" s="3"/>
    </row>
    <row r="431" spans="3:7" ht="14.25" customHeight="1">
      <c r="C431" s="3"/>
      <c r="G431" s="3"/>
    </row>
    <row r="432" spans="3:7" ht="14.25" customHeight="1">
      <c r="C432" s="3"/>
      <c r="G432" s="3"/>
    </row>
    <row r="433" spans="3:7" ht="14.25" customHeight="1">
      <c r="C433" s="3"/>
      <c r="G433" s="3"/>
    </row>
    <row r="434" spans="3:7" ht="14.25" customHeight="1">
      <c r="C434" s="3"/>
      <c r="G434" s="3"/>
    </row>
    <row r="435" spans="3:7" ht="14.25" customHeight="1">
      <c r="C435" s="3"/>
      <c r="G435" s="3"/>
    </row>
    <row r="436" spans="3:7" ht="14.25" customHeight="1">
      <c r="C436" s="3"/>
      <c r="G436" s="3"/>
    </row>
    <row r="437" spans="3:7" ht="14.25" customHeight="1">
      <c r="C437" s="3"/>
      <c r="G437" s="3"/>
    </row>
    <row r="438" spans="3:7" ht="14.25" customHeight="1">
      <c r="C438" s="3"/>
      <c r="G438" s="3"/>
    </row>
    <row r="439" spans="3:7" ht="14.25" customHeight="1">
      <c r="C439" s="3"/>
      <c r="G439" s="3"/>
    </row>
    <row r="440" spans="3:7" ht="14.25" customHeight="1">
      <c r="C440" s="3"/>
      <c r="G440" s="3"/>
    </row>
    <row r="441" spans="3:7" ht="14.25" customHeight="1">
      <c r="C441" s="3"/>
      <c r="G441" s="3"/>
    </row>
    <row r="442" spans="3:7" ht="14.25" customHeight="1">
      <c r="C442" s="3"/>
      <c r="G442" s="3"/>
    </row>
    <row r="443" spans="3:7" ht="14.25" customHeight="1">
      <c r="C443" s="3"/>
      <c r="G443" s="3"/>
    </row>
    <row r="444" spans="3:7" ht="14.25" customHeight="1">
      <c r="C444" s="3"/>
      <c r="G444" s="3"/>
    </row>
    <row r="445" spans="3:7" ht="14.25" customHeight="1">
      <c r="C445" s="3"/>
      <c r="G445" s="3"/>
    </row>
    <row r="446" spans="3:7" ht="14.25" customHeight="1">
      <c r="C446" s="3"/>
      <c r="G446" s="3"/>
    </row>
    <row r="447" spans="3:7" ht="14.25" customHeight="1">
      <c r="C447" s="3"/>
      <c r="G447" s="3"/>
    </row>
    <row r="448" spans="3:7" ht="14.25" customHeight="1">
      <c r="C448" s="3"/>
      <c r="G448" s="3"/>
    </row>
    <row r="449" spans="3:7" ht="14.25" customHeight="1">
      <c r="C449" s="3"/>
      <c r="G449" s="3"/>
    </row>
    <row r="450" spans="3:7" ht="14.25" customHeight="1">
      <c r="C450" s="3"/>
      <c r="G450" s="3"/>
    </row>
    <row r="451" spans="3:7" ht="14.25" customHeight="1">
      <c r="C451" s="3"/>
      <c r="G451" s="3"/>
    </row>
    <row r="452" spans="3:7" ht="14.25" customHeight="1">
      <c r="C452" s="3"/>
      <c r="G452" s="3"/>
    </row>
    <row r="453" spans="3:7" ht="14.25" customHeight="1">
      <c r="C453" s="3"/>
      <c r="G453" s="3"/>
    </row>
    <row r="454" spans="3:7" ht="14.25" customHeight="1">
      <c r="C454" s="3"/>
      <c r="G454" s="3"/>
    </row>
    <row r="455" spans="3:7" ht="14.25" customHeight="1">
      <c r="C455" s="3"/>
      <c r="G455" s="3"/>
    </row>
    <row r="456" spans="3:7" ht="14.25" customHeight="1">
      <c r="C456" s="3"/>
      <c r="G456" s="3"/>
    </row>
    <row r="457" spans="3:7" ht="14.25" customHeight="1">
      <c r="C457" s="3"/>
      <c r="G457" s="3"/>
    </row>
    <row r="458" spans="3:7" ht="14.25" customHeight="1">
      <c r="C458" s="3"/>
      <c r="G458" s="3"/>
    </row>
    <row r="459" spans="3:7" ht="14.25" customHeight="1">
      <c r="C459" s="3"/>
      <c r="G459" s="3"/>
    </row>
    <row r="460" spans="3:7" ht="14.25" customHeight="1">
      <c r="C460" s="3"/>
      <c r="G460" s="3"/>
    </row>
    <row r="461" spans="3:7" ht="14.25" customHeight="1">
      <c r="C461" s="3"/>
      <c r="G461" s="3"/>
    </row>
    <row r="462" spans="3:7" ht="14.25" customHeight="1">
      <c r="C462" s="3"/>
      <c r="G462" s="3"/>
    </row>
    <row r="463" spans="3:7" ht="14.25" customHeight="1">
      <c r="C463" s="3"/>
      <c r="G463" s="3"/>
    </row>
    <row r="464" spans="3:7" ht="14.25" customHeight="1">
      <c r="C464" s="3"/>
      <c r="G464" s="3"/>
    </row>
    <row r="465" spans="3:7" ht="14.25" customHeight="1">
      <c r="C465" s="3"/>
      <c r="G465" s="3"/>
    </row>
    <row r="466" spans="3:7" ht="14.25" customHeight="1">
      <c r="C466" s="3"/>
      <c r="G466" s="3"/>
    </row>
    <row r="467" spans="3:7" ht="14.25" customHeight="1">
      <c r="C467" s="3"/>
      <c r="G467" s="3"/>
    </row>
    <row r="468" spans="3:7" ht="14.25" customHeight="1">
      <c r="C468" s="3"/>
      <c r="G468" s="3"/>
    </row>
    <row r="469" spans="3:7" ht="14.25" customHeight="1">
      <c r="C469" s="3"/>
      <c r="G469" s="3"/>
    </row>
    <row r="470" spans="3:7" ht="14.25" customHeight="1">
      <c r="C470" s="3"/>
      <c r="G470" s="3"/>
    </row>
    <row r="471" spans="3:7" ht="14.25" customHeight="1">
      <c r="C471" s="3"/>
      <c r="G471" s="3"/>
    </row>
    <row r="472" spans="3:7" ht="14.25" customHeight="1">
      <c r="C472" s="3"/>
      <c r="G472" s="3"/>
    </row>
    <row r="473" spans="3:7" ht="14.25" customHeight="1">
      <c r="C473" s="3"/>
      <c r="G473" s="3"/>
    </row>
    <row r="474" spans="3:7" ht="14.25" customHeight="1">
      <c r="C474" s="3"/>
      <c r="G474" s="3"/>
    </row>
    <row r="475" spans="3:7" ht="14.25" customHeight="1">
      <c r="C475" s="3"/>
      <c r="G475" s="3"/>
    </row>
    <row r="476" spans="3:7" ht="14.25" customHeight="1">
      <c r="C476" s="3"/>
      <c r="G476" s="3"/>
    </row>
    <row r="477" spans="3:7" ht="14.25" customHeight="1">
      <c r="C477" s="3"/>
      <c r="G477" s="3"/>
    </row>
    <row r="478" spans="3:7" ht="14.25" customHeight="1">
      <c r="C478" s="3"/>
      <c r="G478" s="3"/>
    </row>
    <row r="479" spans="3:7" ht="14.25" customHeight="1">
      <c r="C479" s="3"/>
      <c r="G479" s="3"/>
    </row>
    <row r="480" spans="3:7" ht="14.25" customHeight="1">
      <c r="C480" s="3"/>
      <c r="G480" s="3"/>
    </row>
    <row r="481" spans="3:7" ht="14.25" customHeight="1">
      <c r="C481" s="3"/>
      <c r="G481" s="3"/>
    </row>
    <row r="482" spans="3:7" ht="14.25" customHeight="1">
      <c r="C482" s="3"/>
      <c r="G482" s="3"/>
    </row>
    <row r="483" spans="3:7" ht="14.25" customHeight="1">
      <c r="C483" s="3"/>
      <c r="G483" s="3"/>
    </row>
    <row r="484" spans="3:7" ht="14.25" customHeight="1">
      <c r="C484" s="3"/>
      <c r="G484" s="3"/>
    </row>
    <row r="485" spans="3:7" ht="14.25" customHeight="1">
      <c r="C485" s="3"/>
      <c r="G485" s="3"/>
    </row>
    <row r="486" spans="3:7" ht="14.25" customHeight="1">
      <c r="C486" s="3"/>
      <c r="G486" s="3"/>
    </row>
    <row r="487" spans="3:7" ht="14.25" customHeight="1">
      <c r="C487" s="3"/>
      <c r="G487" s="3"/>
    </row>
    <row r="488" spans="3:7" ht="14.25" customHeight="1">
      <c r="C488" s="3"/>
      <c r="G488" s="3"/>
    </row>
    <row r="489" spans="3:7" ht="14.25" customHeight="1">
      <c r="C489" s="3"/>
      <c r="G489" s="3"/>
    </row>
    <row r="490" spans="3:7" ht="14.25" customHeight="1">
      <c r="C490" s="3"/>
      <c r="G490" s="3"/>
    </row>
    <row r="491" spans="3:7" ht="14.25" customHeight="1">
      <c r="C491" s="3"/>
      <c r="G491" s="3"/>
    </row>
    <row r="492" spans="3:7" ht="14.25" customHeight="1">
      <c r="C492" s="3"/>
      <c r="G492" s="3"/>
    </row>
    <row r="493" spans="3:7" ht="14.25" customHeight="1">
      <c r="C493" s="3"/>
      <c r="G493" s="3"/>
    </row>
    <row r="494" spans="3:7" ht="14.25" customHeight="1">
      <c r="C494" s="3"/>
      <c r="G494" s="3"/>
    </row>
    <row r="495" spans="3:7" ht="14.25" customHeight="1">
      <c r="C495" s="3"/>
      <c r="G495" s="3"/>
    </row>
    <row r="496" spans="3:7" ht="14.25" customHeight="1">
      <c r="C496" s="3"/>
      <c r="G496" s="3"/>
    </row>
    <row r="497" spans="3:7" ht="14.25" customHeight="1">
      <c r="C497" s="3"/>
      <c r="G497" s="3"/>
    </row>
    <row r="498" spans="3:7" ht="14.25" customHeight="1">
      <c r="C498" s="3"/>
      <c r="G498" s="3"/>
    </row>
    <row r="499" spans="3:7" ht="14.25" customHeight="1">
      <c r="C499" s="3"/>
      <c r="G499" s="3"/>
    </row>
    <row r="500" spans="3:7" ht="14.25" customHeight="1">
      <c r="C500" s="3"/>
      <c r="G500" s="3"/>
    </row>
    <row r="501" spans="3:7" ht="14.25" customHeight="1">
      <c r="C501" s="3"/>
      <c r="G501" s="3"/>
    </row>
    <row r="502" spans="3:7" ht="14.25" customHeight="1">
      <c r="C502" s="3"/>
      <c r="G502" s="3"/>
    </row>
    <row r="503" spans="3:7" ht="14.25" customHeight="1">
      <c r="C503" s="3"/>
      <c r="G503" s="3"/>
    </row>
    <row r="504" spans="3:7" ht="14.25" customHeight="1">
      <c r="C504" s="3"/>
      <c r="G504" s="3"/>
    </row>
    <row r="505" spans="3:7" ht="14.25" customHeight="1">
      <c r="C505" s="3"/>
      <c r="G505" s="3"/>
    </row>
    <row r="506" spans="3:7" ht="14.25" customHeight="1">
      <c r="C506" s="3"/>
      <c r="G506" s="3"/>
    </row>
    <row r="507" spans="3:7" ht="14.25" customHeight="1">
      <c r="C507" s="3"/>
      <c r="G507" s="3"/>
    </row>
    <row r="508" spans="3:7" ht="14.25" customHeight="1">
      <c r="C508" s="3"/>
      <c r="G508" s="3"/>
    </row>
    <row r="509" spans="3:7" ht="14.25" customHeight="1">
      <c r="C509" s="3"/>
      <c r="G509" s="3"/>
    </row>
    <row r="510" spans="3:7" ht="14.25" customHeight="1">
      <c r="C510" s="3"/>
      <c r="G510" s="3"/>
    </row>
    <row r="511" spans="3:7" ht="14.25" customHeight="1">
      <c r="C511" s="3"/>
      <c r="G511" s="3"/>
    </row>
    <row r="512" spans="3:7" ht="14.25" customHeight="1">
      <c r="C512" s="3"/>
      <c r="G512" s="3"/>
    </row>
    <row r="513" spans="3:7" ht="14.25" customHeight="1">
      <c r="C513" s="3"/>
      <c r="G513" s="3"/>
    </row>
    <row r="514" spans="3:7" ht="14.25" customHeight="1">
      <c r="C514" s="3"/>
      <c r="G514" s="3"/>
    </row>
    <row r="515" spans="3:7" ht="14.25" customHeight="1">
      <c r="C515" s="3"/>
      <c r="G515" s="3"/>
    </row>
    <row r="516" spans="3:7" ht="14.25" customHeight="1">
      <c r="C516" s="3"/>
      <c r="G516" s="3"/>
    </row>
    <row r="517" spans="3:7" ht="14.25" customHeight="1">
      <c r="C517" s="3"/>
      <c r="G517" s="3"/>
    </row>
    <row r="518" spans="3:7" ht="14.25" customHeight="1">
      <c r="C518" s="3"/>
      <c r="G518" s="3"/>
    </row>
    <row r="519" spans="3:7" ht="14.25" customHeight="1">
      <c r="C519" s="3"/>
      <c r="G519" s="3"/>
    </row>
    <row r="520" spans="3:7" ht="14.25" customHeight="1">
      <c r="C520" s="3"/>
      <c r="G520" s="3"/>
    </row>
    <row r="521" spans="3:7" ht="14.25" customHeight="1">
      <c r="C521" s="3"/>
      <c r="G521" s="3"/>
    </row>
    <row r="522" spans="3:7" ht="14.25" customHeight="1">
      <c r="C522" s="3"/>
      <c r="G522" s="3"/>
    </row>
    <row r="523" spans="3:7" ht="14.25" customHeight="1">
      <c r="C523" s="3"/>
      <c r="G523" s="3"/>
    </row>
    <row r="524" spans="3:7" ht="14.25" customHeight="1">
      <c r="C524" s="3"/>
      <c r="G524" s="3"/>
    </row>
    <row r="525" spans="3:7" ht="14.25" customHeight="1">
      <c r="C525" s="3"/>
      <c r="G525" s="3"/>
    </row>
    <row r="526" spans="3:7" ht="14.25" customHeight="1">
      <c r="C526" s="3"/>
      <c r="G526" s="3"/>
    </row>
    <row r="527" spans="3:7" ht="14.25" customHeight="1">
      <c r="C527" s="3"/>
      <c r="G527" s="3"/>
    </row>
    <row r="528" spans="3:7" ht="14.25" customHeight="1">
      <c r="C528" s="3"/>
      <c r="G528" s="3"/>
    </row>
    <row r="529" spans="3:7" ht="14.25" customHeight="1">
      <c r="C529" s="3"/>
      <c r="G529" s="3"/>
    </row>
    <row r="530" spans="3:7" ht="14.25" customHeight="1">
      <c r="C530" s="3"/>
      <c r="G530" s="3"/>
    </row>
    <row r="531" spans="3:7" ht="14.25" customHeight="1">
      <c r="C531" s="3"/>
      <c r="G531" s="3"/>
    </row>
    <row r="532" spans="3:7" ht="14.25" customHeight="1">
      <c r="C532" s="3"/>
      <c r="G532" s="3"/>
    </row>
    <row r="533" spans="3:7" ht="14.25" customHeight="1">
      <c r="C533" s="3"/>
      <c r="G533" s="3"/>
    </row>
    <row r="534" spans="3:7" ht="14.25" customHeight="1">
      <c r="C534" s="3"/>
      <c r="G534" s="3"/>
    </row>
    <row r="535" spans="3:7" ht="14.25" customHeight="1">
      <c r="C535" s="3"/>
      <c r="G535" s="3"/>
    </row>
    <row r="536" spans="3:7" ht="14.25" customHeight="1">
      <c r="C536" s="3"/>
      <c r="G536" s="3"/>
    </row>
    <row r="537" spans="3:7" ht="14.25" customHeight="1">
      <c r="C537" s="3"/>
      <c r="G537" s="3"/>
    </row>
    <row r="538" spans="3:7" ht="14.25" customHeight="1">
      <c r="C538" s="3"/>
      <c r="G538" s="3"/>
    </row>
    <row r="539" spans="3:7" ht="14.25" customHeight="1">
      <c r="C539" s="3"/>
      <c r="G539" s="3"/>
    </row>
    <row r="540" spans="3:7" ht="14.25" customHeight="1">
      <c r="C540" s="3"/>
      <c r="G540" s="3"/>
    </row>
    <row r="541" spans="3:7" ht="14.25" customHeight="1">
      <c r="C541" s="3"/>
      <c r="G541" s="3"/>
    </row>
    <row r="542" spans="3:7" ht="14.25" customHeight="1">
      <c r="C542" s="3"/>
      <c r="G542" s="3"/>
    </row>
    <row r="543" spans="3:7" ht="14.25" customHeight="1">
      <c r="C543" s="3"/>
      <c r="G543" s="3"/>
    </row>
    <row r="544" spans="3:7" ht="14.25" customHeight="1">
      <c r="C544" s="3"/>
      <c r="G544" s="3"/>
    </row>
    <row r="545" spans="3:7" ht="14.25" customHeight="1">
      <c r="C545" s="3"/>
      <c r="G545" s="3"/>
    </row>
    <row r="546" spans="3:7" ht="14.25" customHeight="1">
      <c r="C546" s="3"/>
      <c r="G546" s="3"/>
    </row>
    <row r="547" spans="3:7" ht="14.25" customHeight="1">
      <c r="C547" s="3"/>
      <c r="G547" s="3"/>
    </row>
    <row r="548" spans="3:7" ht="14.25" customHeight="1">
      <c r="C548" s="3"/>
      <c r="G548" s="3"/>
    </row>
    <row r="549" spans="3:7" ht="14.25" customHeight="1">
      <c r="C549" s="3"/>
      <c r="G549" s="3"/>
    </row>
    <row r="550" spans="3:7" ht="14.25" customHeight="1">
      <c r="C550" s="3"/>
      <c r="G550" s="3"/>
    </row>
    <row r="551" spans="3:7" ht="14.25" customHeight="1">
      <c r="C551" s="3"/>
      <c r="G551" s="3"/>
    </row>
    <row r="552" spans="3:7" ht="14.25" customHeight="1">
      <c r="C552" s="3"/>
      <c r="G552" s="3"/>
    </row>
    <row r="553" spans="3:7" ht="14.25" customHeight="1">
      <c r="C553" s="3"/>
      <c r="G553" s="3"/>
    </row>
    <row r="554" spans="3:7" ht="14.25" customHeight="1">
      <c r="C554" s="3"/>
      <c r="G554" s="3"/>
    </row>
    <row r="555" spans="3:7" ht="14.25" customHeight="1">
      <c r="C555" s="3"/>
      <c r="G555" s="3"/>
    </row>
    <row r="556" spans="3:7" ht="14.25" customHeight="1">
      <c r="C556" s="3"/>
      <c r="G556" s="3"/>
    </row>
    <row r="557" spans="3:7" ht="14.25" customHeight="1">
      <c r="C557" s="3"/>
      <c r="G557" s="3"/>
    </row>
    <row r="558" spans="3:7" ht="14.25" customHeight="1">
      <c r="C558" s="3"/>
      <c r="G558" s="3"/>
    </row>
    <row r="559" spans="3:7" ht="14.25" customHeight="1">
      <c r="C559" s="3"/>
      <c r="G559" s="3"/>
    </row>
    <row r="560" spans="3:7" ht="14.25" customHeight="1">
      <c r="C560" s="3"/>
      <c r="G560" s="3"/>
    </row>
    <row r="561" spans="3:7" ht="14.25" customHeight="1">
      <c r="C561" s="3"/>
      <c r="G561" s="3"/>
    </row>
    <row r="562" spans="3:7" ht="14.25" customHeight="1">
      <c r="C562" s="3"/>
      <c r="G562" s="3"/>
    </row>
    <row r="563" spans="3:7" ht="14.25" customHeight="1">
      <c r="C563" s="3"/>
      <c r="G563" s="3"/>
    </row>
    <row r="564" spans="3:7" ht="14.25" customHeight="1">
      <c r="C564" s="3"/>
      <c r="G564" s="3"/>
    </row>
    <row r="565" spans="3:7" ht="14.25" customHeight="1">
      <c r="C565" s="3"/>
      <c r="G565" s="3"/>
    </row>
    <row r="566" spans="3:7" ht="14.25" customHeight="1">
      <c r="C566" s="3"/>
      <c r="G566" s="3"/>
    </row>
    <row r="567" spans="3:7" ht="14.25" customHeight="1">
      <c r="C567" s="3"/>
      <c r="G567" s="3"/>
    </row>
    <row r="568" spans="3:7" ht="14.25" customHeight="1">
      <c r="C568" s="3"/>
      <c r="G568" s="3"/>
    </row>
    <row r="569" spans="3:7" ht="14.25" customHeight="1">
      <c r="C569" s="3"/>
      <c r="G569" s="3"/>
    </row>
    <row r="570" spans="3:7" ht="14.25" customHeight="1">
      <c r="C570" s="3"/>
      <c r="G570" s="3"/>
    </row>
    <row r="571" spans="3:7" ht="14.25" customHeight="1">
      <c r="C571" s="3"/>
      <c r="G571" s="3"/>
    </row>
    <row r="572" spans="3:7" ht="14.25" customHeight="1">
      <c r="C572" s="3"/>
      <c r="G572" s="3"/>
    </row>
    <row r="573" spans="3:7" ht="14.25" customHeight="1">
      <c r="C573" s="3"/>
      <c r="G573" s="3"/>
    </row>
    <row r="574" spans="3:7" ht="14.25" customHeight="1">
      <c r="C574" s="3"/>
      <c r="G574" s="3"/>
    </row>
    <row r="575" spans="3:7" ht="14.25" customHeight="1">
      <c r="C575" s="3"/>
      <c r="G575" s="3"/>
    </row>
    <row r="576" spans="3:7" ht="14.25" customHeight="1">
      <c r="C576" s="3"/>
      <c r="G576" s="3"/>
    </row>
    <row r="577" spans="3:7" ht="14.25" customHeight="1">
      <c r="C577" s="3"/>
      <c r="G577" s="3"/>
    </row>
    <row r="578" spans="3:7" ht="14.25" customHeight="1">
      <c r="C578" s="3"/>
      <c r="G578" s="3"/>
    </row>
    <row r="579" spans="3:7" ht="14.25" customHeight="1">
      <c r="C579" s="3"/>
      <c r="G579" s="3"/>
    </row>
    <row r="580" spans="3:7" ht="14.25" customHeight="1">
      <c r="C580" s="3"/>
      <c r="G580" s="3"/>
    </row>
    <row r="581" spans="3:7" ht="14.25" customHeight="1">
      <c r="C581" s="3"/>
      <c r="G581" s="3"/>
    </row>
    <row r="582" spans="3:7" ht="14.25" customHeight="1">
      <c r="C582" s="3"/>
      <c r="G582" s="3"/>
    </row>
    <row r="583" spans="3:7" ht="14.25" customHeight="1">
      <c r="C583" s="3"/>
      <c r="G583" s="3"/>
    </row>
    <row r="584" spans="3:7" ht="14.25" customHeight="1">
      <c r="C584" s="3"/>
      <c r="G584" s="3"/>
    </row>
    <row r="585" spans="3:7" ht="14.25" customHeight="1">
      <c r="C585" s="3"/>
      <c r="G585" s="3"/>
    </row>
    <row r="586" spans="3:7" ht="14.25" customHeight="1">
      <c r="C586" s="3"/>
      <c r="G586" s="3"/>
    </row>
    <row r="587" spans="3:7" ht="14.25" customHeight="1">
      <c r="C587" s="3"/>
      <c r="G587" s="3"/>
    </row>
    <row r="588" spans="3:7" ht="14.25" customHeight="1">
      <c r="C588" s="3"/>
      <c r="G588" s="3"/>
    </row>
    <row r="589" spans="3:7" ht="14.25" customHeight="1">
      <c r="C589" s="3"/>
      <c r="G589" s="3"/>
    </row>
    <row r="590" spans="3:7" ht="14.25" customHeight="1">
      <c r="C590" s="3"/>
      <c r="G590" s="3"/>
    </row>
    <row r="591" spans="3:7" ht="14.25" customHeight="1">
      <c r="C591" s="3"/>
      <c r="G591" s="3"/>
    </row>
    <row r="592" spans="3:7" ht="14.25" customHeight="1">
      <c r="C592" s="3"/>
      <c r="G592" s="3"/>
    </row>
    <row r="593" spans="3:7" ht="14.25" customHeight="1">
      <c r="C593" s="3"/>
      <c r="G593" s="3"/>
    </row>
    <row r="594" spans="3:7" ht="14.25" customHeight="1">
      <c r="C594" s="3"/>
      <c r="G594" s="3"/>
    </row>
    <row r="595" spans="3:7" ht="14.25" customHeight="1">
      <c r="C595" s="3"/>
      <c r="G595" s="3"/>
    </row>
    <row r="596" spans="3:7" ht="14.25" customHeight="1">
      <c r="C596" s="3"/>
      <c r="G596" s="3"/>
    </row>
    <row r="597" spans="3:7" ht="14.25" customHeight="1">
      <c r="C597" s="3"/>
      <c r="G597" s="3"/>
    </row>
    <row r="598" spans="3:7" ht="14.25" customHeight="1">
      <c r="C598" s="3"/>
      <c r="G598" s="3"/>
    </row>
    <row r="599" spans="3:7" ht="14.25" customHeight="1">
      <c r="C599" s="3"/>
      <c r="G599" s="3"/>
    </row>
    <row r="600" spans="3:7" ht="14.25" customHeight="1">
      <c r="C600" s="3"/>
      <c r="G600" s="3"/>
    </row>
    <row r="601" spans="3:7" ht="14.25" customHeight="1">
      <c r="C601" s="3"/>
      <c r="G601" s="3"/>
    </row>
    <row r="602" spans="3:7" ht="14.25" customHeight="1">
      <c r="C602" s="3"/>
      <c r="G602" s="3"/>
    </row>
    <row r="603" spans="3:7" ht="14.25" customHeight="1">
      <c r="C603" s="3"/>
      <c r="G603" s="3"/>
    </row>
    <row r="604" spans="3:7" ht="14.25" customHeight="1">
      <c r="C604" s="3"/>
      <c r="G604" s="3"/>
    </row>
    <row r="605" spans="3:7" ht="14.25" customHeight="1">
      <c r="C605" s="3"/>
      <c r="G605" s="3"/>
    </row>
    <row r="606" spans="3:7" ht="14.25" customHeight="1">
      <c r="C606" s="3"/>
      <c r="G606" s="3"/>
    </row>
    <row r="607" spans="3:7" ht="14.25" customHeight="1">
      <c r="C607" s="3"/>
      <c r="G607" s="3"/>
    </row>
    <row r="608" spans="3:7" ht="14.25" customHeight="1">
      <c r="C608" s="3"/>
      <c r="G608" s="3"/>
    </row>
    <row r="609" spans="3:7" ht="14.25" customHeight="1">
      <c r="C609" s="3"/>
      <c r="G609" s="3"/>
    </row>
    <row r="610" spans="3:7" ht="14.25" customHeight="1">
      <c r="C610" s="3"/>
      <c r="G610" s="3"/>
    </row>
    <row r="611" spans="3:7" ht="14.25" customHeight="1">
      <c r="C611" s="3"/>
      <c r="G611" s="3"/>
    </row>
    <row r="612" spans="3:7" ht="14.25" customHeight="1">
      <c r="C612" s="3"/>
      <c r="G612" s="3"/>
    </row>
    <row r="613" spans="3:7" ht="14.25" customHeight="1">
      <c r="C613" s="3"/>
      <c r="G613" s="3"/>
    </row>
    <row r="614" spans="3:7" ht="14.25" customHeight="1">
      <c r="C614" s="3"/>
      <c r="G614" s="3"/>
    </row>
    <row r="615" spans="3:7" ht="14.25" customHeight="1">
      <c r="C615" s="3"/>
      <c r="G615" s="3"/>
    </row>
    <row r="616" spans="3:7" ht="14.25" customHeight="1">
      <c r="C616" s="3"/>
      <c r="G616" s="3"/>
    </row>
    <row r="617" spans="3:7" ht="14.25" customHeight="1">
      <c r="C617" s="3"/>
      <c r="G617" s="3"/>
    </row>
    <row r="618" spans="3:7" ht="14.25" customHeight="1">
      <c r="C618" s="3"/>
      <c r="G618" s="3"/>
    </row>
    <row r="619" spans="3:7" ht="14.25" customHeight="1">
      <c r="C619" s="3"/>
      <c r="G619" s="3"/>
    </row>
    <row r="620" spans="3:7" ht="14.25" customHeight="1">
      <c r="C620" s="3"/>
      <c r="G620" s="3"/>
    </row>
    <row r="621" spans="3:7" ht="14.25" customHeight="1">
      <c r="C621" s="3"/>
      <c r="G621" s="3"/>
    </row>
    <row r="622" spans="3:7" ht="14.25" customHeight="1">
      <c r="C622" s="3"/>
      <c r="G622" s="3"/>
    </row>
    <row r="623" spans="3:7" ht="14.25" customHeight="1">
      <c r="C623" s="3"/>
      <c r="G623" s="3"/>
    </row>
    <row r="624" spans="3:7" ht="14.25" customHeight="1">
      <c r="C624" s="3"/>
      <c r="G624" s="3"/>
    </row>
    <row r="625" spans="3:7" ht="14.25" customHeight="1">
      <c r="C625" s="3"/>
      <c r="G625" s="3"/>
    </row>
    <row r="626" spans="3:7" ht="14.25" customHeight="1">
      <c r="C626" s="3"/>
      <c r="G626" s="3"/>
    </row>
    <row r="627" spans="3:7" ht="14.25" customHeight="1">
      <c r="C627" s="3"/>
      <c r="G627" s="3"/>
    </row>
    <row r="628" spans="3:7" ht="14.25" customHeight="1">
      <c r="C628" s="3"/>
      <c r="G628" s="3"/>
    </row>
    <row r="629" spans="3:7" ht="14.25" customHeight="1">
      <c r="C629" s="3"/>
      <c r="G629" s="3"/>
    </row>
    <row r="630" spans="3:7" ht="14.25" customHeight="1">
      <c r="C630" s="3"/>
      <c r="G630" s="3"/>
    </row>
    <row r="631" spans="3:7" ht="14.25" customHeight="1">
      <c r="C631" s="3"/>
      <c r="G631" s="3"/>
    </row>
    <row r="632" spans="3:7" ht="14.25" customHeight="1">
      <c r="C632" s="3"/>
      <c r="G632" s="3"/>
    </row>
    <row r="633" spans="3:7" ht="14.25" customHeight="1">
      <c r="C633" s="3"/>
      <c r="G633" s="3"/>
    </row>
    <row r="634" spans="3:7" ht="14.25" customHeight="1">
      <c r="C634" s="3"/>
      <c r="G634" s="3"/>
    </row>
    <row r="635" spans="3:7" ht="14.25" customHeight="1">
      <c r="C635" s="3"/>
      <c r="G635" s="3"/>
    </row>
    <row r="636" spans="3:7" ht="14.25" customHeight="1">
      <c r="C636" s="3"/>
      <c r="G636" s="3"/>
    </row>
    <row r="637" spans="3:7" ht="14.25" customHeight="1">
      <c r="C637" s="3"/>
      <c r="G637" s="3"/>
    </row>
    <row r="638" spans="3:7" ht="14.25" customHeight="1">
      <c r="C638" s="3"/>
      <c r="G638" s="3"/>
    </row>
    <row r="639" spans="3:7" ht="14.25" customHeight="1">
      <c r="C639" s="3"/>
      <c r="G639" s="3"/>
    </row>
    <row r="640" spans="3:7" ht="14.25" customHeight="1">
      <c r="C640" s="3"/>
      <c r="G640" s="3"/>
    </row>
    <row r="641" spans="3:7" ht="14.25" customHeight="1">
      <c r="C641" s="3"/>
      <c r="G641" s="3"/>
    </row>
    <row r="642" spans="3:7" ht="14.25" customHeight="1">
      <c r="C642" s="3"/>
      <c r="G642" s="3"/>
    </row>
    <row r="643" spans="3:7" ht="14.25" customHeight="1">
      <c r="C643" s="3"/>
      <c r="G643" s="3"/>
    </row>
    <row r="644" spans="3:7" ht="14.25" customHeight="1">
      <c r="C644" s="3"/>
      <c r="G644" s="3"/>
    </row>
    <row r="645" spans="3:7" ht="14.25" customHeight="1">
      <c r="C645" s="3"/>
      <c r="G645" s="3"/>
    </row>
    <row r="646" spans="3:7" ht="14.25" customHeight="1">
      <c r="C646" s="3"/>
      <c r="G646" s="3"/>
    </row>
    <row r="647" spans="3:7" ht="14.25" customHeight="1">
      <c r="C647" s="3"/>
      <c r="G647" s="3"/>
    </row>
    <row r="648" spans="3:7" ht="14.25" customHeight="1">
      <c r="C648" s="3"/>
      <c r="G648" s="3"/>
    </row>
    <row r="649" spans="3:7" ht="14.25" customHeight="1">
      <c r="C649" s="3"/>
      <c r="G649" s="3"/>
    </row>
    <row r="650" spans="3:7" ht="14.25" customHeight="1">
      <c r="C650" s="3"/>
      <c r="G650" s="3"/>
    </row>
    <row r="651" spans="3:7" ht="14.25" customHeight="1">
      <c r="C651" s="3"/>
      <c r="G651" s="3"/>
    </row>
    <row r="652" spans="3:7" ht="14.25" customHeight="1">
      <c r="C652" s="3"/>
      <c r="G652" s="3"/>
    </row>
    <row r="653" spans="3:7" ht="14.25" customHeight="1">
      <c r="C653" s="3"/>
      <c r="G653" s="3"/>
    </row>
    <row r="654" spans="3:7" ht="14.25" customHeight="1">
      <c r="C654" s="3"/>
      <c r="G654" s="3"/>
    </row>
    <row r="655" spans="3:7" ht="14.25" customHeight="1">
      <c r="C655" s="3"/>
      <c r="G655" s="3"/>
    </row>
    <row r="656" spans="3:7" ht="14.25" customHeight="1">
      <c r="C656" s="3"/>
      <c r="G656" s="3"/>
    </row>
    <row r="657" spans="3:7" ht="14.25" customHeight="1">
      <c r="C657" s="3"/>
      <c r="G657" s="3"/>
    </row>
    <row r="658" spans="3:7" ht="14.25" customHeight="1">
      <c r="C658" s="3"/>
      <c r="G658" s="3"/>
    </row>
    <row r="659" spans="3:7" ht="14.25" customHeight="1">
      <c r="C659" s="3"/>
      <c r="G659" s="3"/>
    </row>
    <row r="660" spans="3:7" ht="14.25" customHeight="1">
      <c r="C660" s="3"/>
      <c r="G660" s="3"/>
    </row>
    <row r="661" spans="3:7" ht="14.25" customHeight="1">
      <c r="C661" s="3"/>
      <c r="G661" s="3"/>
    </row>
    <row r="662" spans="3:7" ht="14.25" customHeight="1">
      <c r="C662" s="3"/>
      <c r="G662" s="3"/>
    </row>
    <row r="663" spans="3:7" ht="14.25" customHeight="1">
      <c r="C663" s="3"/>
      <c r="G663" s="3"/>
    </row>
    <row r="664" spans="3:7" ht="14.25" customHeight="1">
      <c r="C664" s="3"/>
      <c r="G664" s="3"/>
    </row>
    <row r="665" spans="3:7" ht="14.25" customHeight="1">
      <c r="C665" s="3"/>
      <c r="G665" s="3"/>
    </row>
    <row r="666" spans="3:7" ht="14.25" customHeight="1">
      <c r="C666" s="3"/>
      <c r="G666" s="3"/>
    </row>
    <row r="667" spans="3:7" ht="14.25" customHeight="1">
      <c r="C667" s="3"/>
      <c r="G667" s="3"/>
    </row>
    <row r="668" spans="3:7" ht="14.25" customHeight="1">
      <c r="C668" s="3"/>
      <c r="G668" s="3"/>
    </row>
    <row r="669" spans="3:7" ht="14.25" customHeight="1">
      <c r="C669" s="3"/>
      <c r="G669" s="3"/>
    </row>
    <row r="670" spans="3:7" ht="14.25" customHeight="1">
      <c r="C670" s="3"/>
      <c r="G670" s="3"/>
    </row>
    <row r="671" spans="3:7" ht="14.25" customHeight="1">
      <c r="C671" s="3"/>
      <c r="G671" s="3"/>
    </row>
    <row r="672" spans="3:7" ht="14.25" customHeight="1">
      <c r="C672" s="3"/>
      <c r="G672" s="3"/>
    </row>
    <row r="673" spans="3:7" ht="14.25" customHeight="1">
      <c r="C673" s="3"/>
      <c r="G673" s="3"/>
    </row>
    <row r="674" spans="3:7" ht="14.25" customHeight="1">
      <c r="C674" s="3"/>
      <c r="G674" s="3"/>
    </row>
    <row r="675" spans="3:7" ht="14.25" customHeight="1">
      <c r="C675" s="3"/>
      <c r="G675" s="3"/>
    </row>
    <row r="676" spans="3:7" ht="14.25" customHeight="1">
      <c r="C676" s="3"/>
      <c r="G676" s="3"/>
    </row>
    <row r="677" spans="3:7" ht="14.25" customHeight="1">
      <c r="C677" s="3"/>
      <c r="G677" s="3"/>
    </row>
    <row r="678" spans="3:7" ht="14.25" customHeight="1">
      <c r="C678" s="3"/>
      <c r="G678" s="3"/>
    </row>
    <row r="679" spans="3:7" ht="14.25" customHeight="1">
      <c r="C679" s="3"/>
      <c r="G679" s="3"/>
    </row>
    <row r="680" spans="3:7" ht="14.25" customHeight="1">
      <c r="C680" s="3"/>
      <c r="G680" s="3"/>
    </row>
    <row r="681" spans="3:7" ht="14.25" customHeight="1">
      <c r="C681" s="3"/>
      <c r="G681" s="3"/>
    </row>
    <row r="682" spans="3:7" ht="14.25" customHeight="1">
      <c r="C682" s="3"/>
      <c r="G682" s="3"/>
    </row>
    <row r="683" spans="3:7" ht="14.25" customHeight="1">
      <c r="C683" s="3"/>
      <c r="G683" s="3"/>
    </row>
    <row r="684" spans="3:7" ht="14.25" customHeight="1">
      <c r="C684" s="3"/>
      <c r="G684" s="3"/>
    </row>
    <row r="685" spans="3:7" ht="14.25" customHeight="1">
      <c r="C685" s="3"/>
      <c r="G685" s="3"/>
    </row>
    <row r="686" spans="3:7" ht="14.25" customHeight="1">
      <c r="C686" s="3"/>
      <c r="G686" s="3"/>
    </row>
    <row r="687" spans="3:7" ht="14.25" customHeight="1">
      <c r="C687" s="3"/>
      <c r="G687" s="3"/>
    </row>
    <row r="688" spans="3:7" ht="14.25" customHeight="1">
      <c r="C688" s="3"/>
      <c r="G688" s="3"/>
    </row>
    <row r="689" spans="3:7" ht="14.25" customHeight="1">
      <c r="C689" s="3"/>
      <c r="G689" s="3"/>
    </row>
    <row r="690" spans="3:7" ht="14.25" customHeight="1">
      <c r="C690" s="3"/>
      <c r="G690" s="3"/>
    </row>
    <row r="691" spans="3:7" ht="14.25" customHeight="1">
      <c r="C691" s="3"/>
      <c r="G691" s="3"/>
    </row>
    <row r="692" spans="3:7" ht="14.25" customHeight="1">
      <c r="C692" s="3"/>
      <c r="G692" s="3"/>
    </row>
    <row r="693" spans="3:7" ht="14.25" customHeight="1">
      <c r="C693" s="3"/>
      <c r="G693" s="3"/>
    </row>
    <row r="694" spans="3:7" ht="14.25" customHeight="1">
      <c r="C694" s="3"/>
      <c r="G694" s="3"/>
    </row>
    <row r="695" spans="3:7" ht="14.25" customHeight="1">
      <c r="C695" s="3"/>
      <c r="G695" s="3"/>
    </row>
    <row r="696" spans="3:7" ht="14.25" customHeight="1">
      <c r="C696" s="3"/>
      <c r="G696" s="3"/>
    </row>
    <row r="697" spans="3:7" ht="14.25" customHeight="1">
      <c r="C697" s="3"/>
      <c r="G697" s="3"/>
    </row>
    <row r="698" spans="3:7" ht="14.25" customHeight="1">
      <c r="C698" s="3"/>
      <c r="G698" s="3"/>
    </row>
    <row r="699" spans="3:7" ht="14.25" customHeight="1">
      <c r="C699" s="3"/>
      <c r="G699" s="3"/>
    </row>
    <row r="700" spans="3:7" ht="14.25" customHeight="1">
      <c r="C700" s="3"/>
      <c r="G700" s="3"/>
    </row>
    <row r="701" spans="3:7" ht="14.25" customHeight="1">
      <c r="C701" s="3"/>
      <c r="G701" s="3"/>
    </row>
    <row r="702" spans="3:7" ht="14.25" customHeight="1">
      <c r="C702" s="3"/>
      <c r="G702" s="3"/>
    </row>
    <row r="703" spans="3:7" ht="14.25" customHeight="1">
      <c r="C703" s="3"/>
      <c r="G703" s="3"/>
    </row>
    <row r="704" spans="3:7" ht="14.25" customHeight="1">
      <c r="C704" s="3"/>
      <c r="G704" s="3"/>
    </row>
    <row r="705" spans="3:7" ht="14.25" customHeight="1">
      <c r="C705" s="3"/>
      <c r="G705" s="3"/>
    </row>
    <row r="706" spans="3:7" ht="14.25" customHeight="1">
      <c r="C706" s="3"/>
      <c r="G706" s="3"/>
    </row>
    <row r="707" spans="3:7" ht="14.25" customHeight="1">
      <c r="C707" s="3"/>
      <c r="G707" s="3"/>
    </row>
    <row r="708" spans="3:7" ht="14.25" customHeight="1">
      <c r="C708" s="3"/>
      <c r="G708" s="3"/>
    </row>
    <row r="709" spans="3:7" ht="14.25" customHeight="1">
      <c r="C709" s="3"/>
      <c r="G709" s="3"/>
    </row>
    <row r="710" spans="3:7" ht="14.25" customHeight="1">
      <c r="C710" s="3"/>
      <c r="G710" s="3"/>
    </row>
    <row r="711" spans="3:7" ht="14.25" customHeight="1">
      <c r="C711" s="3"/>
      <c r="G711" s="3"/>
    </row>
    <row r="712" spans="3:7" ht="14.25" customHeight="1">
      <c r="C712" s="3"/>
      <c r="G712" s="3"/>
    </row>
    <row r="713" spans="3:7" ht="14.25" customHeight="1">
      <c r="C713" s="3"/>
      <c r="G713" s="3"/>
    </row>
    <row r="714" spans="3:7" ht="14.25" customHeight="1">
      <c r="C714" s="3"/>
      <c r="G714" s="3"/>
    </row>
    <row r="715" spans="3:7" ht="14.25" customHeight="1">
      <c r="C715" s="3"/>
      <c r="G715" s="3"/>
    </row>
    <row r="716" spans="3:7" ht="14.25" customHeight="1">
      <c r="C716" s="3"/>
      <c r="G716" s="3"/>
    </row>
    <row r="717" spans="3:7" ht="14.25" customHeight="1">
      <c r="C717" s="3"/>
      <c r="G717" s="3"/>
    </row>
    <row r="718" spans="3:7" ht="14.25" customHeight="1">
      <c r="C718" s="3"/>
      <c r="G718" s="3"/>
    </row>
    <row r="719" spans="3:7" ht="14.25" customHeight="1">
      <c r="C719" s="3"/>
      <c r="G719" s="3"/>
    </row>
    <row r="720" spans="3:7" ht="14.25" customHeight="1">
      <c r="C720" s="3"/>
      <c r="G720" s="3"/>
    </row>
    <row r="721" spans="3:7" ht="14.25" customHeight="1">
      <c r="C721" s="3"/>
      <c r="G721" s="3"/>
    </row>
    <row r="722" spans="3:7" ht="14.25" customHeight="1">
      <c r="C722" s="3"/>
      <c r="G722" s="3"/>
    </row>
    <row r="723" spans="3:7" ht="14.25" customHeight="1">
      <c r="C723" s="3"/>
      <c r="G723" s="3"/>
    </row>
    <row r="724" spans="3:7" ht="14.25" customHeight="1">
      <c r="C724" s="3"/>
      <c r="G724" s="3"/>
    </row>
    <row r="725" spans="3:7" ht="14.25" customHeight="1">
      <c r="C725" s="3"/>
      <c r="G725" s="3"/>
    </row>
    <row r="726" spans="3:7" ht="14.25" customHeight="1">
      <c r="C726" s="3"/>
      <c r="G726" s="3"/>
    </row>
    <row r="727" spans="3:7" ht="14.25" customHeight="1">
      <c r="C727" s="3"/>
      <c r="G727" s="3"/>
    </row>
    <row r="728" spans="3:7" ht="14.25" customHeight="1">
      <c r="C728" s="3"/>
      <c r="G728" s="3"/>
    </row>
    <row r="729" spans="3:7" ht="14.25" customHeight="1">
      <c r="C729" s="3"/>
      <c r="G729" s="3"/>
    </row>
    <row r="730" spans="3:7" ht="14.25" customHeight="1">
      <c r="C730" s="3"/>
      <c r="G730" s="3"/>
    </row>
    <row r="731" spans="3:7" ht="14.25" customHeight="1">
      <c r="C731" s="3"/>
      <c r="G731" s="3"/>
    </row>
    <row r="732" spans="3:7" ht="14.25" customHeight="1">
      <c r="C732" s="3"/>
      <c r="G732" s="3"/>
    </row>
    <row r="733" spans="3:7" ht="14.25" customHeight="1">
      <c r="C733" s="3"/>
      <c r="G733" s="3"/>
    </row>
    <row r="734" spans="3:7" ht="14.25" customHeight="1">
      <c r="C734" s="3"/>
      <c r="G734" s="3"/>
    </row>
    <row r="735" spans="3:7" ht="14.25" customHeight="1">
      <c r="C735" s="3"/>
      <c r="G735" s="3"/>
    </row>
    <row r="736" spans="3:7" ht="14.25" customHeight="1">
      <c r="C736" s="3"/>
      <c r="G736" s="3"/>
    </row>
    <row r="737" spans="3:7" ht="14.25" customHeight="1">
      <c r="C737" s="3"/>
      <c r="G737" s="3"/>
    </row>
    <row r="738" spans="3:7" ht="14.25" customHeight="1">
      <c r="C738" s="3"/>
      <c r="G738" s="3"/>
    </row>
    <row r="739" spans="3:7" ht="14.25" customHeight="1">
      <c r="C739" s="3"/>
      <c r="G739" s="3"/>
    </row>
    <row r="740" spans="3:7" ht="14.25" customHeight="1">
      <c r="C740" s="3"/>
      <c r="G740" s="3"/>
    </row>
    <row r="741" spans="3:7" ht="14.25" customHeight="1">
      <c r="C741" s="3"/>
      <c r="G741" s="3"/>
    </row>
    <row r="742" spans="3:7" ht="14.25" customHeight="1">
      <c r="C742" s="3"/>
      <c r="G742" s="3"/>
    </row>
    <row r="743" spans="3:7" ht="14.25" customHeight="1">
      <c r="C743" s="3"/>
      <c r="G743" s="3"/>
    </row>
    <row r="744" spans="3:7" ht="14.25" customHeight="1">
      <c r="C744" s="3"/>
      <c r="G744" s="3"/>
    </row>
    <row r="745" spans="3:7" ht="14.25" customHeight="1">
      <c r="C745" s="3"/>
      <c r="G745" s="3"/>
    </row>
    <row r="746" spans="3:7" ht="14.25" customHeight="1">
      <c r="C746" s="3"/>
      <c r="G746" s="3"/>
    </row>
    <row r="747" spans="3:7" ht="14.25" customHeight="1">
      <c r="C747" s="3"/>
      <c r="G747" s="3"/>
    </row>
    <row r="748" spans="3:7" ht="14.25" customHeight="1">
      <c r="C748" s="3"/>
      <c r="G748" s="3"/>
    </row>
    <row r="749" spans="3:7" ht="14.25" customHeight="1">
      <c r="C749" s="3"/>
      <c r="G749" s="3"/>
    </row>
    <row r="750" spans="3:7" ht="14.25" customHeight="1">
      <c r="C750" s="3"/>
      <c r="G750" s="3"/>
    </row>
    <row r="751" spans="3:7" ht="14.25" customHeight="1">
      <c r="C751" s="3"/>
      <c r="G751" s="3"/>
    </row>
    <row r="752" spans="3:7" ht="14.25" customHeight="1">
      <c r="C752" s="3"/>
      <c r="G752" s="3"/>
    </row>
    <row r="753" spans="3:7" ht="14.25" customHeight="1">
      <c r="C753" s="3"/>
      <c r="G753" s="3"/>
    </row>
    <row r="754" spans="3:7" ht="14.25" customHeight="1">
      <c r="C754" s="3"/>
      <c r="G754" s="3"/>
    </row>
    <row r="755" spans="3:7" ht="14.25" customHeight="1">
      <c r="C755" s="3"/>
      <c r="G755" s="3"/>
    </row>
    <row r="756" spans="3:7" ht="14.25" customHeight="1">
      <c r="C756" s="3"/>
      <c r="G756" s="3"/>
    </row>
    <row r="757" spans="3:7" ht="14.25" customHeight="1">
      <c r="C757" s="3"/>
      <c r="G757" s="3"/>
    </row>
    <row r="758" spans="3:7" ht="14.25" customHeight="1">
      <c r="C758" s="3"/>
      <c r="G758" s="3"/>
    </row>
    <row r="759" spans="3:7" ht="14.25" customHeight="1">
      <c r="C759" s="3"/>
      <c r="G759" s="3"/>
    </row>
    <row r="760" spans="3:7" ht="14.25" customHeight="1">
      <c r="C760" s="3"/>
      <c r="G760" s="3"/>
    </row>
    <row r="761" spans="3:7" ht="14.25" customHeight="1">
      <c r="C761" s="3"/>
      <c r="G761" s="3"/>
    </row>
    <row r="762" spans="3:7" ht="14.25" customHeight="1">
      <c r="C762" s="3"/>
      <c r="G762" s="3"/>
    </row>
    <row r="763" spans="3:7" ht="14.25" customHeight="1">
      <c r="C763" s="3"/>
      <c r="G763" s="3"/>
    </row>
    <row r="764" spans="3:7" ht="14.25" customHeight="1">
      <c r="C764" s="3"/>
      <c r="G764" s="3"/>
    </row>
    <row r="765" spans="3:7" ht="14.25" customHeight="1">
      <c r="C765" s="3"/>
      <c r="G765" s="3"/>
    </row>
    <row r="766" spans="3:7" ht="14.25" customHeight="1">
      <c r="C766" s="3"/>
      <c r="G766" s="3"/>
    </row>
    <row r="767" spans="3:7" ht="14.25" customHeight="1">
      <c r="C767" s="3"/>
      <c r="G767" s="3"/>
    </row>
    <row r="768" spans="3:7" ht="14.25" customHeight="1">
      <c r="C768" s="3"/>
      <c r="G768" s="3"/>
    </row>
    <row r="769" spans="3:7" ht="14.25" customHeight="1">
      <c r="C769" s="3"/>
      <c r="G769" s="3"/>
    </row>
    <row r="770" spans="3:7" ht="14.25" customHeight="1">
      <c r="C770" s="3"/>
      <c r="G770" s="3"/>
    </row>
    <row r="771" spans="3:7" ht="14.25" customHeight="1">
      <c r="C771" s="3"/>
      <c r="G771" s="3"/>
    </row>
    <row r="772" spans="3:7" ht="14.25" customHeight="1">
      <c r="C772" s="3"/>
      <c r="G772" s="3"/>
    </row>
    <row r="773" spans="3:7" ht="14.25" customHeight="1">
      <c r="C773" s="3"/>
      <c r="G773" s="3"/>
    </row>
    <row r="774" spans="3:7" ht="14.25" customHeight="1">
      <c r="C774" s="3"/>
      <c r="G774" s="3"/>
    </row>
    <row r="775" spans="3:7" ht="14.25" customHeight="1">
      <c r="C775" s="3"/>
      <c r="G775" s="3"/>
    </row>
    <row r="776" spans="3:7" ht="14.25" customHeight="1">
      <c r="C776" s="3"/>
      <c r="G776" s="3"/>
    </row>
    <row r="777" spans="3:7" ht="14.25" customHeight="1">
      <c r="C777" s="3"/>
      <c r="G777" s="3"/>
    </row>
    <row r="778" spans="3:7" ht="14.25" customHeight="1">
      <c r="C778" s="3"/>
      <c r="G778" s="3"/>
    </row>
    <row r="779" spans="3:7" ht="14.25" customHeight="1">
      <c r="C779" s="3"/>
      <c r="G779" s="3"/>
    </row>
    <row r="780" spans="3:7" ht="14.25" customHeight="1">
      <c r="C780" s="3"/>
      <c r="G780" s="3"/>
    </row>
    <row r="781" spans="3:7" ht="14.25" customHeight="1">
      <c r="C781" s="3"/>
      <c r="G781" s="3"/>
    </row>
    <row r="782" spans="3:7" ht="14.25" customHeight="1">
      <c r="C782" s="3"/>
      <c r="G782" s="3"/>
    </row>
    <row r="783" spans="3:7" ht="14.25" customHeight="1">
      <c r="C783" s="3"/>
      <c r="G783" s="3"/>
    </row>
    <row r="784" spans="3:7" ht="14.25" customHeight="1">
      <c r="C784" s="3"/>
      <c r="G784" s="3"/>
    </row>
    <row r="785" spans="3:7" ht="14.25" customHeight="1">
      <c r="C785" s="3"/>
      <c r="G785" s="3"/>
    </row>
    <row r="786" spans="3:7" ht="14.25" customHeight="1">
      <c r="C786" s="3"/>
      <c r="G786" s="3"/>
    </row>
    <row r="787" spans="3:7" ht="14.25" customHeight="1">
      <c r="C787" s="3"/>
      <c r="G787" s="3"/>
    </row>
    <row r="788" spans="3:7" ht="14.25" customHeight="1">
      <c r="C788" s="3"/>
      <c r="G788" s="3"/>
    </row>
    <row r="789" spans="3:7" ht="14.25" customHeight="1">
      <c r="C789" s="3"/>
      <c r="G789" s="3"/>
    </row>
    <row r="790" spans="3:7" ht="14.25" customHeight="1">
      <c r="C790" s="3"/>
      <c r="G790" s="3"/>
    </row>
    <row r="791" spans="3:7" ht="14.25" customHeight="1">
      <c r="C791" s="3"/>
      <c r="G791" s="3"/>
    </row>
    <row r="792" spans="3:7" ht="14.25" customHeight="1">
      <c r="C792" s="3"/>
      <c r="G792" s="3"/>
    </row>
    <row r="793" spans="3:7" ht="14.25" customHeight="1">
      <c r="C793" s="3"/>
      <c r="G793" s="3"/>
    </row>
    <row r="794" spans="3:7" ht="14.25" customHeight="1">
      <c r="C794" s="3"/>
      <c r="G794" s="3"/>
    </row>
    <row r="795" spans="3:7" ht="14.25" customHeight="1">
      <c r="C795" s="3"/>
      <c r="G795" s="3"/>
    </row>
    <row r="796" spans="3:7" ht="14.25" customHeight="1">
      <c r="C796" s="3"/>
      <c r="G796" s="3"/>
    </row>
    <row r="797" spans="3:7" ht="14.25" customHeight="1">
      <c r="C797" s="3"/>
      <c r="G797" s="3"/>
    </row>
    <row r="798" spans="3:7" ht="14.25" customHeight="1">
      <c r="C798" s="3"/>
      <c r="G798" s="3"/>
    </row>
    <row r="799" spans="3:7" ht="14.25" customHeight="1">
      <c r="C799" s="3"/>
      <c r="G799" s="3"/>
    </row>
    <row r="800" spans="3:7" ht="14.25" customHeight="1">
      <c r="C800" s="3"/>
      <c r="G800" s="3"/>
    </row>
    <row r="801" spans="3:7" ht="14.25" customHeight="1">
      <c r="C801" s="3"/>
      <c r="G801" s="3"/>
    </row>
    <row r="802" spans="3:7" ht="14.25" customHeight="1">
      <c r="C802" s="3"/>
      <c r="G802" s="3"/>
    </row>
    <row r="803" spans="3:7" ht="14.25" customHeight="1">
      <c r="C803" s="3"/>
      <c r="G803" s="3"/>
    </row>
    <row r="804" spans="3:7" ht="14.25" customHeight="1">
      <c r="C804" s="3"/>
      <c r="G804" s="3"/>
    </row>
    <row r="805" spans="3:7" ht="14.25" customHeight="1">
      <c r="C805" s="3"/>
      <c r="G805" s="3"/>
    </row>
    <row r="806" spans="3:7" ht="14.25" customHeight="1">
      <c r="C806" s="3"/>
      <c r="G806" s="3"/>
    </row>
    <row r="807" spans="3:7" ht="14.25" customHeight="1">
      <c r="C807" s="3"/>
      <c r="G807" s="3"/>
    </row>
    <row r="808" spans="3:7" ht="14.25" customHeight="1">
      <c r="C808" s="3"/>
      <c r="G808" s="3"/>
    </row>
    <row r="809" spans="3:7" ht="14.25" customHeight="1">
      <c r="C809" s="3"/>
      <c r="G809" s="3"/>
    </row>
    <row r="810" spans="3:7" ht="14.25" customHeight="1">
      <c r="C810" s="3"/>
      <c r="G810" s="3"/>
    </row>
    <row r="811" spans="3:7" ht="14.25" customHeight="1">
      <c r="C811" s="3"/>
      <c r="G811" s="3"/>
    </row>
    <row r="812" spans="3:7" ht="14.25" customHeight="1">
      <c r="C812" s="3"/>
      <c r="G812" s="3"/>
    </row>
    <row r="813" spans="3:7" ht="14.25" customHeight="1">
      <c r="C813" s="3"/>
      <c r="G813" s="3"/>
    </row>
    <row r="814" spans="3:7" ht="14.25" customHeight="1">
      <c r="C814" s="3"/>
      <c r="G814" s="3"/>
    </row>
    <row r="815" spans="3:7" ht="14.25" customHeight="1">
      <c r="C815" s="3"/>
      <c r="G815" s="3"/>
    </row>
    <row r="816" spans="3:7" ht="14.25" customHeight="1">
      <c r="C816" s="3"/>
      <c r="G816" s="3"/>
    </row>
    <row r="817" spans="3:7" ht="14.25" customHeight="1">
      <c r="C817" s="3"/>
      <c r="G817" s="3"/>
    </row>
    <row r="818" spans="3:7" ht="14.25" customHeight="1">
      <c r="C818" s="3"/>
      <c r="G818" s="3"/>
    </row>
    <row r="819" spans="3:7" ht="14.25" customHeight="1">
      <c r="C819" s="3"/>
      <c r="G819" s="3"/>
    </row>
    <row r="820" spans="3:7" ht="14.25" customHeight="1">
      <c r="C820" s="3"/>
      <c r="G820" s="3"/>
    </row>
    <row r="821" spans="3:7" ht="14.25" customHeight="1">
      <c r="C821" s="3"/>
      <c r="G821" s="3"/>
    </row>
    <row r="822" spans="3:7" ht="14.25" customHeight="1">
      <c r="C822" s="3"/>
      <c r="G822" s="3"/>
    </row>
    <row r="823" spans="3:7" ht="14.25" customHeight="1">
      <c r="C823" s="3"/>
      <c r="G823" s="3"/>
    </row>
    <row r="824" spans="3:7" ht="14.25" customHeight="1">
      <c r="C824" s="3"/>
      <c r="G824" s="3"/>
    </row>
    <row r="825" spans="3:7" ht="14.25" customHeight="1">
      <c r="C825" s="3"/>
      <c r="G825" s="3"/>
    </row>
    <row r="826" spans="3:7" ht="14.25" customHeight="1">
      <c r="C826" s="3"/>
      <c r="G826" s="3"/>
    </row>
    <row r="827" spans="3:7" ht="14.25" customHeight="1">
      <c r="C827" s="3"/>
      <c r="G827" s="3"/>
    </row>
    <row r="828" spans="3:7" ht="14.25" customHeight="1">
      <c r="C828" s="3"/>
      <c r="G828" s="3"/>
    </row>
    <row r="829" spans="3:7" ht="14.25" customHeight="1">
      <c r="C829" s="3"/>
      <c r="G829" s="3"/>
    </row>
    <row r="830" spans="3:7" ht="14.25" customHeight="1">
      <c r="C830" s="3"/>
      <c r="G830" s="3"/>
    </row>
    <row r="831" spans="3:7" ht="14.25" customHeight="1">
      <c r="C831" s="3"/>
      <c r="G831" s="3"/>
    </row>
    <row r="832" spans="3:7" ht="14.25" customHeight="1">
      <c r="C832" s="3"/>
      <c r="G832" s="3"/>
    </row>
    <row r="833" spans="3:7" ht="14.25" customHeight="1">
      <c r="C833" s="3"/>
      <c r="G833" s="3"/>
    </row>
    <row r="834" spans="3:7" ht="14.25" customHeight="1">
      <c r="C834" s="3"/>
      <c r="G834" s="3"/>
    </row>
    <row r="835" spans="3:7" ht="14.25" customHeight="1">
      <c r="C835" s="3"/>
      <c r="G835" s="3"/>
    </row>
    <row r="836" spans="3:7" ht="14.25" customHeight="1">
      <c r="C836" s="3"/>
      <c r="G836" s="3"/>
    </row>
    <row r="837" spans="3:7" ht="14.25" customHeight="1">
      <c r="C837" s="3"/>
      <c r="G837" s="3"/>
    </row>
    <row r="838" spans="3:7" ht="14.25" customHeight="1">
      <c r="C838" s="3"/>
      <c r="G838" s="3"/>
    </row>
    <row r="839" spans="3:7" ht="14.25" customHeight="1">
      <c r="C839" s="3"/>
      <c r="G839" s="3"/>
    </row>
    <row r="840" spans="3:7" ht="14.25" customHeight="1">
      <c r="C840" s="3"/>
      <c r="G840" s="3"/>
    </row>
    <row r="841" spans="3:7" ht="14.25" customHeight="1">
      <c r="C841" s="3"/>
      <c r="G841" s="3"/>
    </row>
    <row r="842" spans="3:7" ht="14.25" customHeight="1">
      <c r="C842" s="3"/>
      <c r="G842" s="3"/>
    </row>
    <row r="843" spans="3:7" ht="14.25" customHeight="1">
      <c r="C843" s="3"/>
      <c r="G843" s="3"/>
    </row>
    <row r="844" spans="3:7" ht="14.25" customHeight="1">
      <c r="C844" s="3"/>
      <c r="G844" s="3"/>
    </row>
    <row r="845" spans="3:7" ht="14.25" customHeight="1">
      <c r="C845" s="3"/>
      <c r="G845" s="3"/>
    </row>
    <row r="846" spans="3:7" ht="14.25" customHeight="1">
      <c r="C846" s="3"/>
      <c r="G846" s="3"/>
    </row>
    <row r="847" spans="3:7" ht="14.25" customHeight="1">
      <c r="C847" s="3"/>
      <c r="G847" s="3"/>
    </row>
    <row r="848" spans="3:7" ht="14.25" customHeight="1">
      <c r="C848" s="3"/>
      <c r="G848" s="3"/>
    </row>
    <row r="849" spans="3:7" ht="14.25" customHeight="1">
      <c r="C849" s="3"/>
      <c r="G849" s="3"/>
    </row>
    <row r="850" spans="3:7" ht="14.25" customHeight="1">
      <c r="C850" s="3"/>
      <c r="G850" s="3"/>
    </row>
    <row r="851" spans="3:7" ht="14.25" customHeight="1">
      <c r="C851" s="3"/>
      <c r="G851" s="3"/>
    </row>
    <row r="852" spans="3:7" ht="14.25" customHeight="1">
      <c r="C852" s="3"/>
      <c r="G852" s="3"/>
    </row>
    <row r="853" spans="3:7" ht="14.25" customHeight="1">
      <c r="C853" s="3"/>
      <c r="G853" s="3"/>
    </row>
    <row r="854" spans="3:7" ht="14.25" customHeight="1">
      <c r="C854" s="3"/>
      <c r="G854" s="3"/>
    </row>
    <row r="855" spans="3:7" ht="14.25" customHeight="1">
      <c r="C855" s="3"/>
      <c r="G855" s="3"/>
    </row>
    <row r="856" spans="3:7" ht="14.25" customHeight="1">
      <c r="C856" s="3"/>
      <c r="G856" s="3"/>
    </row>
    <row r="857" spans="3:7" ht="14.25" customHeight="1">
      <c r="C857" s="3"/>
      <c r="G857" s="3"/>
    </row>
    <row r="858" spans="3:7" ht="14.25" customHeight="1">
      <c r="C858" s="3"/>
      <c r="G858" s="3"/>
    </row>
    <row r="859" spans="3:7" ht="14.25" customHeight="1">
      <c r="C859" s="3"/>
      <c r="G859" s="3"/>
    </row>
    <row r="860" spans="3:7" ht="14.25" customHeight="1">
      <c r="C860" s="3"/>
      <c r="G860" s="3"/>
    </row>
    <row r="861" spans="3:7" ht="14.25" customHeight="1">
      <c r="C861" s="3"/>
      <c r="G861" s="3"/>
    </row>
    <row r="862" spans="3:7" ht="14.25" customHeight="1">
      <c r="C862" s="3"/>
      <c r="G862" s="3"/>
    </row>
    <row r="863" spans="3:7" ht="14.25" customHeight="1">
      <c r="C863" s="3"/>
      <c r="G863" s="3"/>
    </row>
    <row r="864" spans="3:7" ht="14.25" customHeight="1">
      <c r="C864" s="3"/>
      <c r="G864" s="3"/>
    </row>
    <row r="865" spans="3:7" ht="14.25" customHeight="1">
      <c r="C865" s="3"/>
      <c r="G865" s="3"/>
    </row>
    <row r="866" spans="3:7" ht="14.25" customHeight="1">
      <c r="C866" s="3"/>
      <c r="G866" s="3"/>
    </row>
    <row r="867" spans="3:7" ht="14.25" customHeight="1">
      <c r="C867" s="3"/>
      <c r="G867" s="3"/>
    </row>
    <row r="868" spans="3:7" ht="14.25" customHeight="1">
      <c r="C868" s="3"/>
      <c r="G868" s="3"/>
    </row>
    <row r="869" spans="3:7" ht="14.25" customHeight="1">
      <c r="C869" s="3"/>
      <c r="G869" s="3"/>
    </row>
    <row r="870" spans="3:7" ht="14.25" customHeight="1">
      <c r="C870" s="3"/>
      <c r="G870" s="3"/>
    </row>
    <row r="871" spans="3:7" ht="14.25" customHeight="1">
      <c r="C871" s="3"/>
      <c r="G871" s="3"/>
    </row>
    <row r="872" spans="3:7" ht="14.25" customHeight="1">
      <c r="C872" s="3"/>
      <c r="G872" s="3"/>
    </row>
    <row r="873" spans="3:7" ht="14.25" customHeight="1">
      <c r="C873" s="3"/>
      <c r="G873" s="3"/>
    </row>
    <row r="874" spans="3:7" ht="14.25" customHeight="1">
      <c r="C874" s="3"/>
      <c r="G874" s="3"/>
    </row>
    <row r="875" spans="3:7" ht="14.25" customHeight="1">
      <c r="C875" s="3"/>
      <c r="G875" s="3"/>
    </row>
    <row r="876" spans="3:7" ht="14.25" customHeight="1">
      <c r="C876" s="3"/>
      <c r="G876" s="3"/>
    </row>
    <row r="877" spans="3:7" ht="14.25" customHeight="1">
      <c r="C877" s="3"/>
      <c r="G877" s="3"/>
    </row>
    <row r="878" spans="3:7" ht="14.25" customHeight="1">
      <c r="C878" s="3"/>
      <c r="G878" s="3"/>
    </row>
    <row r="879" spans="3:7" ht="14.25" customHeight="1">
      <c r="C879" s="3"/>
      <c r="G879" s="3"/>
    </row>
    <row r="880" spans="3:7" ht="14.25" customHeight="1">
      <c r="C880" s="3"/>
      <c r="G880" s="3"/>
    </row>
    <row r="881" spans="3:7" ht="14.25" customHeight="1">
      <c r="C881" s="3"/>
      <c r="G881" s="3"/>
    </row>
    <row r="882" spans="3:7" ht="14.25" customHeight="1">
      <c r="C882" s="3"/>
      <c r="G882" s="3"/>
    </row>
    <row r="883" spans="3:7" ht="14.25" customHeight="1">
      <c r="C883" s="3"/>
      <c r="G883" s="3"/>
    </row>
    <row r="884" spans="3:7" ht="14.25" customHeight="1">
      <c r="C884" s="3"/>
      <c r="G884" s="3"/>
    </row>
    <row r="885" spans="3:7" ht="14.25" customHeight="1">
      <c r="C885" s="3"/>
      <c r="G885" s="3"/>
    </row>
    <row r="886" spans="3:7" ht="14.25" customHeight="1">
      <c r="C886" s="3"/>
      <c r="G886" s="3"/>
    </row>
    <row r="887" spans="3:7" ht="14.25" customHeight="1">
      <c r="C887" s="3"/>
      <c r="G887" s="3"/>
    </row>
    <row r="888" spans="3:7" ht="14.25" customHeight="1">
      <c r="C888" s="3"/>
      <c r="G888" s="3"/>
    </row>
    <row r="889" spans="3:7" ht="14.25" customHeight="1">
      <c r="C889" s="3"/>
      <c r="G889" s="3"/>
    </row>
    <row r="890" spans="3:7" ht="14.25" customHeight="1">
      <c r="C890" s="3"/>
      <c r="G890" s="3"/>
    </row>
    <row r="891" spans="3:7" ht="14.25" customHeight="1">
      <c r="C891" s="3"/>
      <c r="G891" s="3"/>
    </row>
    <row r="892" spans="3:7" ht="14.25" customHeight="1">
      <c r="C892" s="3"/>
      <c r="G892" s="3"/>
    </row>
    <row r="893" spans="3:7" ht="14.25" customHeight="1">
      <c r="C893" s="3"/>
      <c r="G893" s="3"/>
    </row>
    <row r="894" spans="3:7" ht="14.25" customHeight="1">
      <c r="C894" s="3"/>
      <c r="G894" s="3"/>
    </row>
    <row r="895" spans="3:7" ht="14.25" customHeight="1">
      <c r="C895" s="3"/>
      <c r="G895" s="3"/>
    </row>
    <row r="896" spans="3:7" ht="14.25" customHeight="1">
      <c r="C896" s="3"/>
      <c r="G896" s="3"/>
    </row>
    <row r="897" spans="3:7" ht="14.25" customHeight="1">
      <c r="C897" s="3"/>
      <c r="G897" s="3"/>
    </row>
    <row r="898" spans="3:7" ht="14.25" customHeight="1">
      <c r="C898" s="3"/>
      <c r="G898" s="3"/>
    </row>
    <row r="899" spans="3:7" ht="14.25" customHeight="1">
      <c r="C899" s="3"/>
      <c r="G899" s="3"/>
    </row>
    <row r="900" spans="3:7" ht="14.25" customHeight="1">
      <c r="C900" s="3"/>
      <c r="G900" s="3"/>
    </row>
    <row r="901" spans="3:7" ht="14.25" customHeight="1">
      <c r="C901" s="3"/>
      <c r="G901" s="3"/>
    </row>
    <row r="902" spans="3:7" ht="14.25" customHeight="1">
      <c r="C902" s="3"/>
      <c r="G902" s="3"/>
    </row>
    <row r="903" spans="3:7" ht="14.25" customHeight="1">
      <c r="C903" s="3"/>
      <c r="G903" s="3"/>
    </row>
    <row r="904" spans="3:7" ht="14.25" customHeight="1">
      <c r="C904" s="3"/>
      <c r="G904" s="3"/>
    </row>
    <row r="905" spans="3:7" ht="14.25" customHeight="1">
      <c r="C905" s="3"/>
      <c r="G905" s="3"/>
    </row>
    <row r="906" spans="3:7" ht="14.25" customHeight="1">
      <c r="C906" s="3"/>
      <c r="G906" s="3"/>
    </row>
    <row r="907" spans="3:7" ht="14.25" customHeight="1">
      <c r="C907" s="3"/>
      <c r="G907" s="3"/>
    </row>
    <row r="908" spans="3:7" ht="14.25" customHeight="1">
      <c r="C908" s="3"/>
      <c r="G908" s="3"/>
    </row>
    <row r="909" spans="3:7" ht="14.25" customHeight="1">
      <c r="C909" s="3"/>
      <c r="G909" s="3"/>
    </row>
    <row r="910" spans="3:7" ht="14.25" customHeight="1">
      <c r="C910" s="3"/>
      <c r="G910" s="3"/>
    </row>
    <row r="911" spans="3:7" ht="14.25" customHeight="1">
      <c r="C911" s="3"/>
      <c r="G911" s="3"/>
    </row>
    <row r="912" spans="3:7" ht="14.25" customHeight="1">
      <c r="C912" s="3"/>
      <c r="G912" s="3"/>
    </row>
    <row r="913" spans="3:7" ht="14.25" customHeight="1">
      <c r="C913" s="3"/>
      <c r="G913" s="3"/>
    </row>
    <row r="914" spans="3:7" ht="14.25" customHeight="1">
      <c r="C914" s="3"/>
      <c r="G914" s="3"/>
    </row>
    <row r="915" spans="3:7" ht="14.25" customHeight="1">
      <c r="C915" s="3"/>
      <c r="G915" s="3"/>
    </row>
    <row r="916" spans="3:7" ht="14.25" customHeight="1">
      <c r="C916" s="3"/>
      <c r="G916" s="3"/>
    </row>
    <row r="917" spans="3:7" ht="14.25" customHeight="1">
      <c r="C917" s="3"/>
      <c r="G917" s="3"/>
    </row>
    <row r="918" spans="3:7" ht="14.25" customHeight="1">
      <c r="C918" s="3"/>
      <c r="G918" s="3"/>
    </row>
    <row r="919" spans="3:7" ht="14.25" customHeight="1">
      <c r="C919" s="3"/>
      <c r="G919" s="3"/>
    </row>
    <row r="920" spans="3:7" ht="14.25" customHeight="1">
      <c r="C920" s="3"/>
      <c r="G920" s="3"/>
    </row>
    <row r="921" spans="3:7" ht="14.25" customHeight="1">
      <c r="C921" s="3"/>
      <c r="G921" s="3"/>
    </row>
    <row r="922" spans="3:7" ht="14.25" customHeight="1">
      <c r="C922" s="3"/>
      <c r="G922" s="3"/>
    </row>
    <row r="923" spans="3:7" ht="14.25" customHeight="1">
      <c r="C923" s="3"/>
      <c r="G923" s="3"/>
    </row>
    <row r="924" spans="3:7" ht="14.25" customHeight="1">
      <c r="C924" s="3"/>
      <c r="G924" s="3"/>
    </row>
    <row r="925" spans="3:7" ht="14.25" customHeight="1">
      <c r="C925" s="3"/>
      <c r="G925" s="3"/>
    </row>
    <row r="926" spans="3:7" ht="14.25" customHeight="1">
      <c r="C926" s="3"/>
      <c r="G926" s="3"/>
    </row>
    <row r="927" spans="3:7" ht="14.25" customHeight="1">
      <c r="C927" s="3"/>
      <c r="G927" s="3"/>
    </row>
    <row r="928" spans="3:7" ht="14.25" customHeight="1">
      <c r="C928" s="3"/>
      <c r="G928" s="3"/>
    </row>
    <row r="929" spans="3:7" ht="14.25" customHeight="1">
      <c r="C929" s="3"/>
      <c r="G929" s="3"/>
    </row>
    <row r="930" spans="3:7" ht="14.25" customHeight="1">
      <c r="C930" s="3"/>
      <c r="G930" s="3"/>
    </row>
    <row r="931" spans="3:7" ht="14.25" customHeight="1">
      <c r="C931" s="3"/>
      <c r="G931" s="3"/>
    </row>
    <row r="932" spans="3:7" ht="14.25" customHeight="1">
      <c r="C932" s="3"/>
      <c r="G932" s="3"/>
    </row>
    <row r="933" spans="3:7" ht="14.25" customHeight="1">
      <c r="C933" s="3"/>
      <c r="G933" s="3"/>
    </row>
    <row r="934" spans="3:7" ht="14.25" customHeight="1">
      <c r="C934" s="3"/>
      <c r="G934" s="3"/>
    </row>
    <row r="935" spans="3:7" ht="14.25" customHeight="1">
      <c r="C935" s="3"/>
      <c r="G935" s="3"/>
    </row>
    <row r="936" spans="3:7" ht="14.25" customHeight="1">
      <c r="C936" s="3"/>
      <c r="G936" s="3"/>
    </row>
    <row r="937" spans="3:7" ht="14.25" customHeight="1">
      <c r="C937" s="3"/>
      <c r="G937" s="3"/>
    </row>
    <row r="938" spans="3:7" ht="14.25" customHeight="1">
      <c r="C938" s="3"/>
      <c r="G938" s="3"/>
    </row>
    <row r="939" spans="3:7" ht="14.25" customHeight="1">
      <c r="C939" s="3"/>
      <c r="G939" s="3"/>
    </row>
    <row r="940" spans="3:7" ht="14.25" customHeight="1">
      <c r="C940" s="3"/>
      <c r="G940" s="3"/>
    </row>
    <row r="941" spans="3:7" ht="14.25" customHeight="1">
      <c r="C941" s="3"/>
      <c r="G941" s="3"/>
    </row>
    <row r="942" spans="3:7" ht="14.25" customHeight="1">
      <c r="C942" s="3"/>
      <c r="G942" s="3"/>
    </row>
    <row r="943" spans="3:7" ht="14.25" customHeight="1">
      <c r="C943" s="3"/>
      <c r="G943" s="3"/>
    </row>
    <row r="944" spans="3:7" ht="14.25" customHeight="1">
      <c r="C944" s="3"/>
      <c r="G944" s="3"/>
    </row>
    <row r="945" spans="3:7" ht="14.25" customHeight="1">
      <c r="C945" s="3"/>
      <c r="G945" s="3"/>
    </row>
    <row r="946" spans="3:7" ht="14.25" customHeight="1">
      <c r="C946" s="3"/>
      <c r="G946" s="3"/>
    </row>
    <row r="947" spans="3:7" ht="14.25" customHeight="1">
      <c r="C947" s="3"/>
      <c r="G947" s="3"/>
    </row>
    <row r="948" spans="3:7" ht="14.25" customHeight="1">
      <c r="C948" s="3"/>
      <c r="G948" s="3"/>
    </row>
    <row r="949" spans="3:7" ht="14.25" customHeight="1">
      <c r="C949" s="3"/>
      <c r="G949" s="3"/>
    </row>
    <row r="950" spans="3:7" ht="14.25" customHeight="1">
      <c r="C950" s="3"/>
      <c r="G950" s="3"/>
    </row>
    <row r="951" spans="3:7" ht="14.25" customHeight="1">
      <c r="C951" s="3"/>
      <c r="G951" s="3"/>
    </row>
    <row r="952" spans="3:7" ht="14.25" customHeight="1">
      <c r="C952" s="3"/>
      <c r="G952" s="3"/>
    </row>
    <row r="953" spans="3:7" ht="14.25" customHeight="1">
      <c r="C953" s="3"/>
      <c r="G953" s="3"/>
    </row>
    <row r="954" spans="3:7" ht="14.25" customHeight="1">
      <c r="C954" s="3"/>
      <c r="G954" s="3"/>
    </row>
    <row r="955" spans="3:7" ht="14.25" customHeight="1">
      <c r="C955" s="3"/>
      <c r="G955" s="3"/>
    </row>
    <row r="956" spans="3:7" ht="14.25" customHeight="1">
      <c r="C956" s="3"/>
      <c r="G956" s="3"/>
    </row>
    <row r="957" spans="3:7" ht="14.25" customHeight="1">
      <c r="C957" s="3"/>
      <c r="G957" s="3"/>
    </row>
    <row r="958" spans="3:7" ht="14.25" customHeight="1">
      <c r="C958" s="3"/>
      <c r="G958" s="3"/>
    </row>
    <row r="959" spans="3:7" ht="14.25" customHeight="1">
      <c r="C959" s="3"/>
      <c r="G959" s="3"/>
    </row>
    <row r="960" spans="3:7" ht="14.25" customHeight="1">
      <c r="C960" s="3"/>
      <c r="G960" s="3"/>
    </row>
    <row r="961" spans="3:7" ht="14.25" customHeight="1">
      <c r="C961" s="3"/>
      <c r="G961" s="3"/>
    </row>
    <row r="962" spans="3:7" ht="14.25" customHeight="1">
      <c r="C962" s="3"/>
      <c r="G962" s="3"/>
    </row>
    <row r="963" spans="3:7" ht="14.25" customHeight="1">
      <c r="C963" s="3"/>
      <c r="G963" s="3"/>
    </row>
    <row r="964" spans="3:7" ht="14.25" customHeight="1">
      <c r="C964" s="3"/>
      <c r="G964" s="3"/>
    </row>
    <row r="965" spans="3:7" ht="14.25" customHeight="1">
      <c r="C965" s="3"/>
      <c r="G965" s="3"/>
    </row>
    <row r="966" spans="3:7" ht="14.25" customHeight="1">
      <c r="C966" s="3"/>
      <c r="G966" s="3"/>
    </row>
    <row r="967" spans="3:7" ht="14.25" customHeight="1">
      <c r="C967" s="3"/>
      <c r="G967" s="3"/>
    </row>
    <row r="968" spans="3:7" ht="14.25" customHeight="1">
      <c r="C968" s="3"/>
      <c r="G968" s="3"/>
    </row>
    <row r="969" spans="3:7" ht="14.25" customHeight="1">
      <c r="C969" s="3"/>
      <c r="G969" s="3"/>
    </row>
    <row r="970" spans="3:7" ht="14.25" customHeight="1">
      <c r="C970" s="3"/>
      <c r="G970" s="3"/>
    </row>
    <row r="971" spans="3:7" ht="14.25" customHeight="1">
      <c r="C971" s="3"/>
      <c r="G971" s="3"/>
    </row>
    <row r="972" spans="3:7" ht="14.25" customHeight="1">
      <c r="C972" s="3"/>
      <c r="G972" s="3"/>
    </row>
    <row r="973" spans="3:7" ht="14.25" customHeight="1">
      <c r="C973" s="3"/>
      <c r="G973" s="3"/>
    </row>
    <row r="974" spans="3:7" ht="14.25" customHeight="1">
      <c r="C974" s="3"/>
      <c r="G974" s="3"/>
    </row>
    <row r="975" spans="3:7" ht="14.25" customHeight="1">
      <c r="C975" s="3"/>
      <c r="G975" s="3"/>
    </row>
    <row r="976" spans="3:7" ht="14.25" customHeight="1">
      <c r="C976" s="3"/>
      <c r="G976" s="3"/>
    </row>
    <row r="977" spans="3:7" ht="14.25" customHeight="1">
      <c r="C977" s="3"/>
      <c r="G977" s="3"/>
    </row>
    <row r="978" spans="3:7" ht="14.25" customHeight="1">
      <c r="C978" s="3"/>
      <c r="G978" s="3"/>
    </row>
    <row r="979" spans="3:7" ht="14.25" customHeight="1">
      <c r="C979" s="3"/>
      <c r="G979" s="3"/>
    </row>
    <row r="980" spans="3:7" ht="14.25" customHeight="1">
      <c r="C980" s="3"/>
      <c r="G980" s="3"/>
    </row>
    <row r="981" spans="3:7" ht="14.25" customHeight="1">
      <c r="C981" s="3"/>
      <c r="G981" s="3"/>
    </row>
    <row r="982" spans="3:7" ht="14.25" customHeight="1">
      <c r="C982" s="3"/>
      <c r="G982" s="3"/>
    </row>
    <row r="983" spans="3:7" ht="14.25" customHeight="1">
      <c r="C983" s="3"/>
      <c r="G983" s="3"/>
    </row>
    <row r="984" spans="3:7" ht="14.25" customHeight="1">
      <c r="C984" s="3"/>
      <c r="G984" s="3"/>
    </row>
    <row r="985" spans="3:7" ht="14.25" customHeight="1">
      <c r="C985" s="3"/>
      <c r="G985" s="3"/>
    </row>
    <row r="986" spans="3:7" ht="14.25" customHeight="1">
      <c r="C986" s="3"/>
      <c r="G986" s="3"/>
    </row>
    <row r="987" spans="3:7" ht="14.25" customHeight="1">
      <c r="C987" s="3"/>
      <c r="G987" s="3"/>
    </row>
    <row r="988" spans="3:7" ht="14.25" customHeight="1">
      <c r="C988" s="3"/>
      <c r="G988" s="3"/>
    </row>
    <row r="989" spans="3:7" ht="14.25" customHeight="1">
      <c r="C989" s="3"/>
      <c r="G989" s="3"/>
    </row>
    <row r="990" spans="3:7" ht="14.25" customHeight="1">
      <c r="C990" s="3"/>
      <c r="G990" s="3"/>
    </row>
    <row r="991" spans="3:7" ht="14.25" customHeight="1">
      <c r="C991" s="3"/>
      <c r="G991" s="3"/>
    </row>
    <row r="992" spans="3:7" ht="14.25" customHeight="1">
      <c r="C992" s="3"/>
      <c r="G992" s="3"/>
    </row>
    <row r="993" spans="3:7" ht="14.25" customHeight="1">
      <c r="C993" s="3"/>
      <c r="G993" s="3"/>
    </row>
    <row r="994" spans="3:7" ht="14.25" customHeight="1">
      <c r="C994" s="3"/>
      <c r="G994" s="3"/>
    </row>
    <row r="995" spans="3:7" ht="14.25" customHeight="1">
      <c r="C995" s="3"/>
      <c r="G995" s="3"/>
    </row>
    <row r="996" spans="3:7" ht="14.25" customHeight="1">
      <c r="C996" s="3"/>
      <c r="G996" s="3"/>
    </row>
    <row r="997" spans="3:7" ht="14.25" customHeight="1">
      <c r="C997" s="3"/>
      <c r="G997" s="3"/>
    </row>
    <row r="998" spans="3:7" ht="14.25" customHeight="1">
      <c r="C998" s="3"/>
      <c r="G998" s="3"/>
    </row>
    <row r="999" spans="3:7" ht="14.25" customHeight="1">
      <c r="C999" s="3"/>
      <c r="G999" s="3"/>
    </row>
    <row r="1000" spans="3:7" ht="14.25" customHeight="1">
      <c r="C1000" s="3"/>
      <c r="G1000" s="3"/>
    </row>
    <row r="1001" spans="3:7" ht="14.25" customHeight="1">
      <c r="C1001" s="3"/>
      <c r="G1001" s="3"/>
    </row>
    <row r="1002" spans="3:7" ht="14.25" customHeight="1">
      <c r="C1002" s="3"/>
      <c r="G1002" s="3"/>
    </row>
    <row r="1003" spans="3:7" ht="14.25" customHeight="1">
      <c r="C1003" s="3"/>
      <c r="G1003" s="3"/>
    </row>
    <row r="1004" spans="3:7" ht="14.25" customHeight="1">
      <c r="C1004" s="3"/>
      <c r="G1004" s="3"/>
    </row>
    <row r="1005" spans="3:7" ht="14.25" customHeight="1">
      <c r="C1005" s="3"/>
      <c r="G1005" s="3"/>
    </row>
  </sheetData>
  <hyperlinks>
    <hyperlink ref="B8" r:id="rId1" xr:uid="{00000000-0004-0000-0000-000000000000}"/>
    <hyperlink ref="B15" r:id="rId2" xr:uid="{00000000-0004-0000-0000-000001000000}"/>
    <hyperlink ref="B22" r:id="rId3" xr:uid="{00000000-0004-0000-0000-000002000000}"/>
    <hyperlink ref="B29" r:id="rId4" xr:uid="{00000000-0004-0000-0000-000003000000}"/>
    <hyperlink ref="B37" r:id="rId5" xr:uid="{00000000-0004-0000-0000-000004000000}"/>
    <hyperlink ref="B45" r:id="rId6" xr:uid="{00000000-0004-0000-0000-000005000000}"/>
    <hyperlink ref="B54" r:id="rId7" xr:uid="{00000000-0004-0000-0000-000006000000}"/>
    <hyperlink ref="B62" r:id="rId8" xr:uid="{00000000-0004-0000-0000-000007000000}"/>
    <hyperlink ref="B71" r:id="rId9" xr:uid="{00000000-0004-0000-0000-000008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625" defaultRowHeight="15" customHeight="1"/>
  <cols>
    <col min="1" max="1" width="42.625" customWidth="1"/>
    <col min="2" max="2" width="29.25" customWidth="1"/>
    <col min="3" max="26" width="7.625" customWidth="1"/>
  </cols>
  <sheetData>
    <row r="1" spans="1:2" ht="14.25" customHeight="1">
      <c r="A1" s="6" t="s">
        <v>30</v>
      </c>
    </row>
    <row r="2" spans="1:2" ht="14.25" customHeight="1"/>
    <row r="3" spans="1:2" ht="14.25" customHeight="1">
      <c r="A3" s="6" t="s">
        <v>134</v>
      </c>
    </row>
    <row r="4" spans="1:2" ht="14.25" customHeight="1">
      <c r="A4" s="6" t="s">
        <v>215</v>
      </c>
    </row>
    <row r="5" spans="1:2" ht="14.25" customHeight="1">
      <c r="A5" s="6" t="s">
        <v>216</v>
      </c>
    </row>
    <row r="6" spans="1:2" ht="14.25" customHeight="1">
      <c r="A6" s="6" t="s">
        <v>217</v>
      </c>
    </row>
    <row r="7" spans="1:2" ht="14.25" customHeight="1">
      <c r="A7" s="6" t="s">
        <v>218</v>
      </c>
    </row>
    <row r="8" spans="1:2" ht="14.25" customHeight="1">
      <c r="A8" s="6" t="s">
        <v>219</v>
      </c>
    </row>
    <row r="9" spans="1:2" ht="14.25" customHeight="1">
      <c r="A9" s="6" t="s">
        <v>220</v>
      </c>
    </row>
    <row r="10" spans="1:2" ht="14.25" customHeight="1">
      <c r="A10" s="6" t="s">
        <v>221</v>
      </c>
    </row>
    <row r="11" spans="1:2" ht="14.25" customHeight="1"/>
    <row r="12" spans="1:2" ht="14.25" customHeight="1">
      <c r="A12" s="18" t="s">
        <v>141</v>
      </c>
    </row>
    <row r="13" spans="1:2" ht="14.25" customHeight="1">
      <c r="A13" s="18"/>
    </row>
    <row r="14" spans="1:2" ht="14.25" customHeight="1">
      <c r="A14" s="58" t="s">
        <v>222</v>
      </c>
      <c r="B14" s="59"/>
    </row>
    <row r="15" spans="1:2" ht="14.25" customHeight="1">
      <c r="A15" s="60" t="s">
        <v>223</v>
      </c>
      <c r="B15" s="61">
        <v>0.01</v>
      </c>
    </row>
    <row r="16" spans="1:2" ht="14.25" customHeight="1"/>
    <row r="17" spans="1:26" ht="14.25" customHeight="1">
      <c r="A17" s="58" t="s">
        <v>142</v>
      </c>
      <c r="B17" s="58" t="s">
        <v>143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ht="14.25" customHeight="1">
      <c r="A18" s="63">
        <v>2012</v>
      </c>
      <c r="B18" s="60">
        <v>1547</v>
      </c>
    </row>
    <row r="19" spans="1:26" ht="14.25" customHeight="1">
      <c r="A19" s="63">
        <v>2013</v>
      </c>
      <c r="B19" s="64">
        <f t="shared" ref="B19:B56" si="0">B18*(1+$B$15)</f>
        <v>1562.47</v>
      </c>
    </row>
    <row r="20" spans="1:26" ht="14.25" customHeight="1">
      <c r="A20" s="63">
        <v>2014</v>
      </c>
      <c r="B20" s="64">
        <f t="shared" si="0"/>
        <v>1578.0947000000001</v>
      </c>
    </row>
    <row r="21" spans="1:26" ht="14.25" customHeight="1">
      <c r="A21" s="63">
        <v>2015</v>
      </c>
      <c r="B21" s="64">
        <f t="shared" si="0"/>
        <v>1593.8756470000001</v>
      </c>
    </row>
    <row r="22" spans="1:26" ht="14.25" customHeight="1">
      <c r="A22" s="63">
        <v>2016</v>
      </c>
      <c r="B22" s="64">
        <f t="shared" si="0"/>
        <v>1609.8144034700001</v>
      </c>
    </row>
    <row r="23" spans="1:26" ht="14.25" customHeight="1">
      <c r="A23" s="63">
        <v>2017</v>
      </c>
      <c r="B23" s="64">
        <f t="shared" si="0"/>
        <v>1625.9125475047001</v>
      </c>
    </row>
    <row r="24" spans="1:26" ht="14.25" customHeight="1">
      <c r="A24" s="63">
        <v>2018</v>
      </c>
      <c r="B24" s="64">
        <f t="shared" si="0"/>
        <v>1642.1716729797472</v>
      </c>
    </row>
    <row r="25" spans="1:26" ht="14.25" customHeight="1">
      <c r="A25" s="63">
        <v>2019</v>
      </c>
      <c r="B25" s="64">
        <f t="shared" si="0"/>
        <v>1658.5933897095447</v>
      </c>
    </row>
    <row r="26" spans="1:26" ht="14.25" customHeight="1">
      <c r="A26" s="63">
        <v>2020</v>
      </c>
      <c r="B26" s="64">
        <f t="shared" si="0"/>
        <v>1675.1793236066401</v>
      </c>
    </row>
    <row r="27" spans="1:26" ht="14.25" customHeight="1">
      <c r="A27" s="63">
        <v>2021</v>
      </c>
      <c r="B27" s="64">
        <f t="shared" si="0"/>
        <v>1691.9311168427064</v>
      </c>
    </row>
    <row r="28" spans="1:26" ht="14.25" customHeight="1">
      <c r="A28" s="63">
        <v>2022</v>
      </c>
      <c r="B28" s="64">
        <f t="shared" si="0"/>
        <v>1708.8504280111335</v>
      </c>
    </row>
    <row r="29" spans="1:26" ht="14.25" customHeight="1">
      <c r="A29" s="63">
        <v>2023</v>
      </c>
      <c r="B29" s="64">
        <f t="shared" si="0"/>
        <v>1725.9389322912448</v>
      </c>
    </row>
    <row r="30" spans="1:26" ht="14.25" customHeight="1">
      <c r="A30" s="63">
        <v>2024</v>
      </c>
      <c r="B30" s="64">
        <f t="shared" si="0"/>
        <v>1743.1983216141573</v>
      </c>
    </row>
    <row r="31" spans="1:26" ht="14.25" customHeight="1">
      <c r="A31" s="63">
        <v>2025</v>
      </c>
      <c r="B31" s="64">
        <f t="shared" si="0"/>
        <v>1760.6303048302989</v>
      </c>
    </row>
    <row r="32" spans="1:26" ht="14.25" customHeight="1">
      <c r="A32" s="63">
        <v>2026</v>
      </c>
      <c r="B32" s="64">
        <f t="shared" si="0"/>
        <v>1778.2366078786019</v>
      </c>
    </row>
    <row r="33" spans="1:2" ht="14.25" customHeight="1">
      <c r="A33" s="63">
        <v>2027</v>
      </c>
      <c r="B33" s="64">
        <f t="shared" si="0"/>
        <v>1796.018973957388</v>
      </c>
    </row>
    <row r="34" spans="1:2" ht="14.25" customHeight="1">
      <c r="A34" s="63">
        <v>2028</v>
      </c>
      <c r="B34" s="64">
        <f t="shared" si="0"/>
        <v>1813.9791636969619</v>
      </c>
    </row>
    <row r="35" spans="1:2" ht="14.25" customHeight="1">
      <c r="A35" s="63">
        <v>2029</v>
      </c>
      <c r="B35" s="64">
        <f t="shared" si="0"/>
        <v>1832.1189553339316</v>
      </c>
    </row>
    <row r="36" spans="1:2" ht="14.25" customHeight="1">
      <c r="A36" s="63">
        <v>2030</v>
      </c>
      <c r="B36" s="64">
        <f t="shared" si="0"/>
        <v>1850.4401448872709</v>
      </c>
    </row>
    <row r="37" spans="1:2" ht="14.25" customHeight="1">
      <c r="A37" s="63">
        <v>2031</v>
      </c>
      <c r="B37" s="64">
        <f t="shared" si="0"/>
        <v>1868.9445463361435</v>
      </c>
    </row>
    <row r="38" spans="1:2" ht="14.25" customHeight="1">
      <c r="A38" s="63">
        <v>2032</v>
      </c>
      <c r="B38" s="64">
        <f t="shared" si="0"/>
        <v>1887.6339917995049</v>
      </c>
    </row>
    <row r="39" spans="1:2" ht="14.25" customHeight="1">
      <c r="A39" s="63">
        <v>2033</v>
      </c>
      <c r="B39" s="64">
        <f t="shared" si="0"/>
        <v>1906.5103317174999</v>
      </c>
    </row>
    <row r="40" spans="1:2" ht="14.25" customHeight="1">
      <c r="A40" s="63">
        <v>2034</v>
      </c>
      <c r="B40" s="64">
        <f t="shared" si="0"/>
        <v>1925.5754350346749</v>
      </c>
    </row>
    <row r="41" spans="1:2" ht="14.25" customHeight="1">
      <c r="A41" s="63">
        <v>2035</v>
      </c>
      <c r="B41" s="64">
        <f t="shared" si="0"/>
        <v>1944.8311893850216</v>
      </c>
    </row>
    <row r="42" spans="1:2" ht="14.25" customHeight="1">
      <c r="A42" s="63">
        <v>2036</v>
      </c>
      <c r="B42" s="64">
        <f t="shared" si="0"/>
        <v>1964.2795012788717</v>
      </c>
    </row>
    <row r="43" spans="1:2" ht="14.25" customHeight="1">
      <c r="A43" s="63">
        <v>2037</v>
      </c>
      <c r="B43" s="64">
        <f t="shared" si="0"/>
        <v>1983.9222962916606</v>
      </c>
    </row>
    <row r="44" spans="1:2" ht="14.25" customHeight="1">
      <c r="A44" s="63">
        <v>2038</v>
      </c>
      <c r="B44" s="64">
        <f t="shared" si="0"/>
        <v>2003.7615192545773</v>
      </c>
    </row>
    <row r="45" spans="1:2" ht="14.25" customHeight="1">
      <c r="A45" s="63">
        <v>2039</v>
      </c>
      <c r="B45" s="64">
        <f t="shared" si="0"/>
        <v>2023.7991344471232</v>
      </c>
    </row>
    <row r="46" spans="1:2" ht="14.25" customHeight="1">
      <c r="A46" s="63">
        <v>2040</v>
      </c>
      <c r="B46" s="64">
        <f t="shared" si="0"/>
        <v>2044.0371257915945</v>
      </c>
    </row>
    <row r="47" spans="1:2" ht="14.25" customHeight="1">
      <c r="A47" s="63">
        <v>2041</v>
      </c>
      <c r="B47" s="64">
        <f t="shared" si="0"/>
        <v>2064.4774970495105</v>
      </c>
    </row>
    <row r="48" spans="1:2" ht="14.25" customHeight="1">
      <c r="A48" s="63">
        <v>2042</v>
      </c>
      <c r="B48" s="64">
        <f t="shared" si="0"/>
        <v>2085.1222720200058</v>
      </c>
    </row>
    <row r="49" spans="1:2" ht="14.25" customHeight="1">
      <c r="A49" s="63">
        <v>2043</v>
      </c>
      <c r="B49" s="64">
        <f t="shared" si="0"/>
        <v>2105.9734947402058</v>
      </c>
    </row>
    <row r="50" spans="1:2" ht="14.25" customHeight="1">
      <c r="A50" s="63">
        <v>2044</v>
      </c>
      <c r="B50" s="64">
        <f t="shared" si="0"/>
        <v>2127.0332296876077</v>
      </c>
    </row>
    <row r="51" spans="1:2" ht="14.25" customHeight="1">
      <c r="A51" s="63">
        <v>2045</v>
      </c>
      <c r="B51" s="64">
        <f t="shared" si="0"/>
        <v>2148.3035619844836</v>
      </c>
    </row>
    <row r="52" spans="1:2" ht="14.25" customHeight="1">
      <c r="A52" s="63">
        <v>2046</v>
      </c>
      <c r="B52" s="64">
        <f t="shared" si="0"/>
        <v>2169.7865976043286</v>
      </c>
    </row>
    <row r="53" spans="1:2" ht="14.25" customHeight="1">
      <c r="A53" s="63">
        <v>2047</v>
      </c>
      <c r="B53" s="64">
        <f t="shared" si="0"/>
        <v>2191.484463580372</v>
      </c>
    </row>
    <row r="54" spans="1:2" ht="14.25" customHeight="1">
      <c r="A54" s="63">
        <v>2048</v>
      </c>
      <c r="B54" s="64">
        <f t="shared" si="0"/>
        <v>2213.3993082161755</v>
      </c>
    </row>
    <row r="55" spans="1:2" ht="14.25" customHeight="1">
      <c r="A55" s="63">
        <v>2049</v>
      </c>
      <c r="B55" s="64">
        <f t="shared" si="0"/>
        <v>2235.5333012983374</v>
      </c>
    </row>
    <row r="56" spans="1:2" ht="14.25" customHeight="1">
      <c r="A56" s="63">
        <v>2050</v>
      </c>
      <c r="B56" s="64">
        <f t="shared" si="0"/>
        <v>2257.8886343113209</v>
      </c>
    </row>
    <row r="57" spans="1:2" ht="14.25" customHeight="1"/>
    <row r="58" spans="1:2" ht="14.25" customHeight="1"/>
    <row r="59" spans="1:2" ht="14.25" customHeight="1"/>
    <row r="60" spans="1:2" ht="14.25" customHeight="1"/>
    <row r="61" spans="1:2" ht="14.25" customHeight="1"/>
    <row r="62" spans="1:2" ht="14.25" customHeight="1"/>
    <row r="63" spans="1:2" ht="14.25" customHeight="1"/>
    <row r="64" spans="1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N1000"/>
  <sheetViews>
    <sheetView tabSelected="1" workbookViewId="0">
      <selection activeCell="A8" sqref="A8"/>
    </sheetView>
  </sheetViews>
  <sheetFormatPr defaultColWidth="12.625" defaultRowHeight="15" customHeight="1"/>
  <cols>
    <col min="1" max="1" width="14.75" customWidth="1"/>
    <col min="2" max="2" width="21.5" customWidth="1"/>
    <col min="3" max="3" width="18.25" customWidth="1"/>
    <col min="4" max="4" width="16" customWidth="1"/>
    <col min="5" max="5" width="15" customWidth="1"/>
    <col min="6" max="6" width="20.375" customWidth="1"/>
    <col min="7" max="7" width="16.875" customWidth="1"/>
    <col min="8" max="8" width="14.375" customWidth="1"/>
    <col min="9" max="9" width="12.125" customWidth="1"/>
    <col min="10" max="26" width="7.625" customWidth="1"/>
  </cols>
  <sheetData>
    <row r="1" spans="1:14" ht="14.25" customHeight="1">
      <c r="A1" s="65" t="s">
        <v>224</v>
      </c>
      <c r="B1" s="66" t="s">
        <v>38</v>
      </c>
      <c r="C1" s="66" t="s">
        <v>41</v>
      </c>
      <c r="D1" s="66" t="s">
        <v>42</v>
      </c>
      <c r="E1" s="66" t="s">
        <v>44</v>
      </c>
      <c r="F1" s="66" t="s">
        <v>47</v>
      </c>
      <c r="G1" s="66" t="s">
        <v>49</v>
      </c>
      <c r="H1" s="66" t="s">
        <v>50</v>
      </c>
    </row>
    <row r="2" spans="1:14" ht="14.25" customHeight="1">
      <c r="A2" s="4" t="s">
        <v>37</v>
      </c>
      <c r="B2" s="36">
        <f>SUM('psgr-BEV'!O2:O17)</f>
        <v>6696</v>
      </c>
      <c r="C2" s="36">
        <v>0</v>
      </c>
      <c r="D2" s="36">
        <f>SUM('passenger-Road'!D25:D28,'passenger-Road'!D31:D33)</f>
        <v>42168415</v>
      </c>
      <c r="E2" s="36">
        <f>'passenger-Road'!D34</f>
        <v>2200328</v>
      </c>
      <c r="F2" s="36">
        <f>SUM('passenger-Road'!B28:B29)</f>
        <v>0</v>
      </c>
      <c r="G2" s="36">
        <v>0</v>
      </c>
      <c r="H2" s="36">
        <v>0</v>
      </c>
      <c r="I2" s="74"/>
    </row>
    <row r="3" spans="1:14" ht="14.25" customHeight="1">
      <c r="A3" s="4" t="s">
        <v>51</v>
      </c>
      <c r="B3" s="36">
        <v>0</v>
      </c>
      <c r="C3" s="36">
        <v>0</v>
      </c>
      <c r="D3" s="36">
        <v>0</v>
      </c>
      <c r="E3" s="36">
        <f>SUM('passenger-Road'!D37:D39)</f>
        <v>442558</v>
      </c>
      <c r="F3" s="36">
        <v>0</v>
      </c>
      <c r="G3" s="36">
        <v>0</v>
      </c>
      <c r="H3" s="36">
        <v>0</v>
      </c>
    </row>
    <row r="4" spans="1:14" ht="14.25" customHeight="1">
      <c r="A4" s="4" t="s">
        <v>225</v>
      </c>
      <c r="B4" s="36">
        <v>0</v>
      </c>
      <c r="C4" s="36">
        <v>0</v>
      </c>
      <c r="D4" s="36">
        <v>0</v>
      </c>
      <c r="E4" s="36">
        <f>SUM('passenger-Air'!G22:G25)</f>
        <v>703.5</v>
      </c>
      <c r="F4" s="36">
        <v>0</v>
      </c>
      <c r="G4" s="36">
        <v>0</v>
      </c>
      <c r="H4" s="36">
        <v>0</v>
      </c>
    </row>
    <row r="5" spans="1:14" ht="14.25" customHeight="1">
      <c r="A5" s="4" t="s">
        <v>226</v>
      </c>
      <c r="B5" s="36">
        <f>'passenger-Rail'!J6</f>
        <v>5444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</row>
    <row r="6" spans="1:14" ht="14.25" customHeight="1">
      <c r="A6" s="4" t="s">
        <v>227</v>
      </c>
      <c r="B6" s="36">
        <v>0</v>
      </c>
      <c r="C6" s="36">
        <v>0</v>
      </c>
      <c r="D6" s="36">
        <v>0</v>
      </c>
      <c r="E6" s="36">
        <f>'passenger-Ship'!B19</f>
        <v>641.80728445820591</v>
      </c>
      <c r="F6" s="36">
        <v>0</v>
      </c>
      <c r="G6" s="36">
        <v>0</v>
      </c>
      <c r="H6" s="36">
        <v>0</v>
      </c>
    </row>
    <row r="7" spans="1:14" ht="14.25" customHeight="1">
      <c r="A7" s="4" t="s">
        <v>228</v>
      </c>
      <c r="B7" s="36">
        <v>0</v>
      </c>
      <c r="C7" s="36">
        <v>0</v>
      </c>
      <c r="D7" s="36">
        <f>SUM('passenger-Road'!D35:D36)</f>
        <v>18391502</v>
      </c>
      <c r="E7" s="36">
        <v>0</v>
      </c>
      <c r="F7" s="36">
        <v>0</v>
      </c>
      <c r="G7" s="36">
        <v>0</v>
      </c>
      <c r="H7" s="36">
        <v>0</v>
      </c>
    </row>
    <row r="8" spans="1:14" ht="14.25" customHeight="1"/>
    <row r="9" spans="1:14" ht="14.25" customHeight="1"/>
    <row r="10" spans="1:14" ht="14.25" customHeight="1"/>
    <row r="11" spans="1:14" ht="14.25" customHeight="1">
      <c r="D11" s="36"/>
      <c r="N11" s="6" t="s">
        <v>229</v>
      </c>
    </row>
    <row r="12" spans="1:14" ht="14.25" customHeight="1"/>
    <row r="13" spans="1:14" ht="14.25" customHeight="1"/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F497D"/>
  </sheetPr>
  <dimension ref="A1:H1000"/>
  <sheetViews>
    <sheetView workbookViewId="0"/>
  </sheetViews>
  <sheetFormatPr defaultColWidth="12.625" defaultRowHeight="15" customHeight="1"/>
  <cols>
    <col min="1" max="1" width="14.75" customWidth="1"/>
    <col min="2" max="2" width="21.5" customWidth="1"/>
    <col min="3" max="3" width="18.25" customWidth="1"/>
    <col min="4" max="4" width="16" customWidth="1"/>
    <col min="5" max="5" width="15" customWidth="1"/>
    <col min="6" max="6" width="20.375" customWidth="1"/>
    <col min="7" max="7" width="16.875" customWidth="1"/>
    <col min="8" max="8" width="14.375" customWidth="1"/>
    <col min="9" max="26" width="7.625" customWidth="1"/>
  </cols>
  <sheetData>
    <row r="1" spans="1:8" ht="14.25" customHeight="1">
      <c r="A1" s="65" t="s">
        <v>224</v>
      </c>
      <c r="B1" s="66" t="s">
        <v>38</v>
      </c>
      <c r="C1" s="66" t="s">
        <v>41</v>
      </c>
      <c r="D1" s="66" t="s">
        <v>42</v>
      </c>
      <c r="E1" s="66" t="s">
        <v>44</v>
      </c>
      <c r="F1" s="66" t="s">
        <v>47</v>
      </c>
      <c r="G1" s="66" t="s">
        <v>49</v>
      </c>
      <c r="H1" s="66" t="s">
        <v>50</v>
      </c>
    </row>
    <row r="2" spans="1:8" ht="14.25" customHeight="1">
      <c r="A2" s="4" t="s">
        <v>37</v>
      </c>
      <c r="B2" s="36">
        <v>0</v>
      </c>
      <c r="C2" s="36">
        <v>0</v>
      </c>
      <c r="D2" s="36">
        <v>0</v>
      </c>
      <c r="E2" s="36">
        <f>'freight-Road'!B30</f>
        <v>418202.00599289918</v>
      </c>
      <c r="F2" s="36">
        <v>0</v>
      </c>
      <c r="G2" s="36">
        <v>0</v>
      </c>
      <c r="H2" s="36">
        <v>0</v>
      </c>
    </row>
    <row r="3" spans="1:8" ht="14.25" customHeight="1">
      <c r="A3" s="4" t="s">
        <v>51</v>
      </c>
      <c r="B3" s="36">
        <v>0</v>
      </c>
      <c r="C3" s="36">
        <v>0</v>
      </c>
      <c r="D3" s="36">
        <v>0</v>
      </c>
      <c r="E3" s="36">
        <f>SUM('freight-Road'!B70,'freight-Road'!B110,'freight-Road'!B150,'freight-Road'!B190,'freight-Road'!B230)</f>
        <v>1877331.9589756895</v>
      </c>
      <c r="F3" s="36">
        <v>0</v>
      </c>
      <c r="G3" s="36">
        <v>0</v>
      </c>
      <c r="H3" s="36">
        <v>0</v>
      </c>
    </row>
    <row r="4" spans="1:8" ht="14.25" customHeight="1">
      <c r="A4" s="4" t="s">
        <v>225</v>
      </c>
      <c r="B4" s="36">
        <v>0</v>
      </c>
      <c r="C4" s="36">
        <v>0</v>
      </c>
      <c r="D4" s="36">
        <v>0</v>
      </c>
      <c r="E4" s="36">
        <f>'freight-Air'!A13</f>
        <v>500</v>
      </c>
      <c r="F4" s="36">
        <v>0</v>
      </c>
      <c r="G4" s="36">
        <v>0</v>
      </c>
      <c r="H4" s="36">
        <v>0</v>
      </c>
    </row>
    <row r="5" spans="1:8" ht="14.25" customHeight="1">
      <c r="A5" s="4" t="s">
        <v>226</v>
      </c>
      <c r="B5" s="36">
        <v>0</v>
      </c>
      <c r="C5" s="36">
        <v>0</v>
      </c>
      <c r="D5" s="36">
        <v>0</v>
      </c>
      <c r="E5" s="36">
        <f>SUM('freight-Rail'!D26:D37)</f>
        <v>88936.333333333328</v>
      </c>
      <c r="F5" s="36">
        <v>0</v>
      </c>
      <c r="G5" s="36">
        <v>0</v>
      </c>
      <c r="H5" s="36">
        <v>0</v>
      </c>
    </row>
    <row r="6" spans="1:8" ht="14.25" customHeight="1">
      <c r="A6" s="4" t="s">
        <v>227</v>
      </c>
      <c r="B6" s="36">
        <v>0</v>
      </c>
      <c r="C6" s="36">
        <v>0</v>
      </c>
      <c r="D6" s="36">
        <v>0</v>
      </c>
      <c r="E6" s="36">
        <f>SUM('freight-Ship'!B23)</f>
        <v>1625.9125475047001</v>
      </c>
      <c r="F6" s="36">
        <v>0</v>
      </c>
      <c r="G6" s="36">
        <v>0</v>
      </c>
      <c r="H6" s="36">
        <v>0</v>
      </c>
    </row>
    <row r="7" spans="1:8" ht="14.25" customHeight="1">
      <c r="A7" s="4" t="s">
        <v>228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</row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topLeftCell="A18" zoomScaleNormal="100" workbookViewId="0">
      <selection activeCell="D25" sqref="D25:D39"/>
    </sheetView>
  </sheetViews>
  <sheetFormatPr defaultColWidth="12.625" defaultRowHeight="15" customHeight="1"/>
  <cols>
    <col min="1" max="1" width="25.5" customWidth="1"/>
    <col min="2" max="37" width="10.125" customWidth="1"/>
  </cols>
  <sheetData>
    <row r="1" spans="1:9" ht="14.25" customHeight="1">
      <c r="A1" s="6" t="s">
        <v>7</v>
      </c>
    </row>
    <row r="2" spans="1:9" ht="14.25" customHeight="1">
      <c r="A2" s="6" t="s">
        <v>8</v>
      </c>
    </row>
    <row r="3" spans="1:9" ht="14.25" customHeight="1"/>
    <row r="4" spans="1:9" ht="14.25" customHeight="1"/>
    <row r="5" spans="1:9" ht="14.25" customHeight="1"/>
    <row r="6" spans="1:9" ht="14.25" customHeight="1">
      <c r="I6" s="17" t="s">
        <v>66</v>
      </c>
    </row>
    <row r="7" spans="1:9" ht="14.25" customHeight="1">
      <c r="I7" s="6" t="s">
        <v>67</v>
      </c>
    </row>
    <row r="8" spans="1:9" ht="14.25" customHeight="1">
      <c r="I8" s="6" t="s">
        <v>68</v>
      </c>
    </row>
    <row r="9" spans="1:9" ht="14.25" customHeight="1">
      <c r="I9" s="6" t="s">
        <v>69</v>
      </c>
    </row>
    <row r="10" spans="1:9" ht="14.25" customHeight="1">
      <c r="I10" s="6" t="s">
        <v>70</v>
      </c>
    </row>
    <row r="11" spans="1:9" ht="14.25" customHeight="1">
      <c r="I11" s="6" t="s">
        <v>71</v>
      </c>
    </row>
    <row r="12" spans="1:9" ht="14.25" customHeight="1">
      <c r="I12" s="6" t="s">
        <v>72</v>
      </c>
    </row>
    <row r="13" spans="1:9" ht="14.25" customHeight="1">
      <c r="I13" s="6" t="s">
        <v>73</v>
      </c>
    </row>
    <row r="14" spans="1:9" ht="14.25" customHeight="1"/>
    <row r="15" spans="1:9" ht="14.25" customHeight="1"/>
    <row r="16" spans="1:9" ht="14.25" customHeight="1"/>
    <row r="17" spans="1:37" ht="14.25" customHeight="1"/>
    <row r="18" spans="1:37" ht="14.25" customHeight="1"/>
    <row r="19" spans="1:37" ht="14.25" customHeight="1"/>
    <row r="20" spans="1:37" ht="14.25" customHeight="1"/>
    <row r="21" spans="1:37" ht="14.25" customHeight="1"/>
    <row r="22" spans="1:37" ht="14.25" customHeight="1">
      <c r="A22" s="18" t="s">
        <v>74</v>
      </c>
      <c r="B22" s="19"/>
      <c r="C22" s="19"/>
      <c r="D22" s="19"/>
      <c r="E22" s="19"/>
      <c r="F22" s="19"/>
    </row>
    <row r="23" spans="1:37" ht="14.25" customHeight="1">
      <c r="A23" s="20" t="s">
        <v>75</v>
      </c>
    </row>
    <row r="24" spans="1:37" ht="14.25" customHeight="1">
      <c r="A24" s="21" t="s">
        <v>76</v>
      </c>
      <c r="B24" s="4">
        <v>2015</v>
      </c>
      <c r="C24" s="4">
        <v>2016</v>
      </c>
      <c r="D24" s="4">
        <v>2017</v>
      </c>
      <c r="E24" s="4">
        <v>2018</v>
      </c>
      <c r="F24" s="4">
        <v>2019</v>
      </c>
      <c r="G24" s="4">
        <v>2020</v>
      </c>
      <c r="H24" s="4">
        <v>2021</v>
      </c>
      <c r="I24" s="4">
        <v>2022</v>
      </c>
      <c r="J24" s="4">
        <v>2023</v>
      </c>
      <c r="K24" s="4">
        <v>2024</v>
      </c>
      <c r="L24" s="4">
        <v>2025</v>
      </c>
      <c r="M24" s="4">
        <v>2026</v>
      </c>
      <c r="N24" s="4">
        <v>2027</v>
      </c>
      <c r="O24" s="4">
        <v>2028</v>
      </c>
      <c r="P24" s="4">
        <v>2029</v>
      </c>
      <c r="Q24" s="4">
        <v>2030</v>
      </c>
      <c r="R24" s="4">
        <v>2031</v>
      </c>
      <c r="S24" s="4">
        <v>2032</v>
      </c>
      <c r="T24" s="4">
        <v>2033</v>
      </c>
      <c r="U24" s="4">
        <v>2034</v>
      </c>
      <c r="V24" s="4">
        <v>2035</v>
      </c>
      <c r="W24" s="4">
        <v>2036</v>
      </c>
      <c r="X24" s="4">
        <v>2037</v>
      </c>
      <c r="Y24" s="4">
        <v>2038</v>
      </c>
      <c r="Z24" s="4">
        <v>2039</v>
      </c>
      <c r="AA24" s="4">
        <v>2040</v>
      </c>
      <c r="AB24" s="4">
        <v>2041</v>
      </c>
      <c r="AC24" s="4">
        <v>2042</v>
      </c>
      <c r="AD24" s="4">
        <v>2043</v>
      </c>
      <c r="AE24" s="4">
        <v>2044</v>
      </c>
      <c r="AF24" s="4">
        <v>2045</v>
      </c>
      <c r="AG24" s="4">
        <v>2046</v>
      </c>
      <c r="AH24" s="4">
        <v>2047</v>
      </c>
      <c r="AI24" s="4">
        <v>2048</v>
      </c>
      <c r="AJ24" s="4">
        <v>2049</v>
      </c>
      <c r="AK24" s="4">
        <v>2050</v>
      </c>
    </row>
    <row r="25" spans="1:37" ht="14.25" customHeight="1">
      <c r="A25" s="4" t="s">
        <v>77</v>
      </c>
      <c r="B25" s="6">
        <v>9176827</v>
      </c>
      <c r="C25" s="6">
        <v>8602111</v>
      </c>
      <c r="D25" s="75">
        <v>8060405</v>
      </c>
      <c r="E25" s="6">
        <v>7555614</v>
      </c>
      <c r="F25" s="6">
        <v>7090467</v>
      </c>
      <c r="G25" s="6">
        <v>6659847</v>
      </c>
      <c r="H25" s="6">
        <v>6264627</v>
      </c>
      <c r="I25" s="6">
        <v>5903937</v>
      </c>
      <c r="J25" s="6">
        <v>5576243</v>
      </c>
      <c r="K25" s="6">
        <v>5279443</v>
      </c>
      <c r="L25" s="6">
        <v>5007234</v>
      </c>
      <c r="M25" s="6">
        <v>4757453</v>
      </c>
      <c r="N25" s="6">
        <v>4527604</v>
      </c>
      <c r="O25" s="6">
        <v>4315309</v>
      </c>
      <c r="P25" s="6">
        <v>4118093</v>
      </c>
      <c r="Q25" s="6">
        <v>3942099</v>
      </c>
      <c r="R25" s="6">
        <v>3785673</v>
      </c>
      <c r="S25" s="6">
        <v>3647016</v>
      </c>
      <c r="T25" s="6">
        <v>3524675</v>
      </c>
      <c r="U25" s="6">
        <v>3416808</v>
      </c>
      <c r="V25" s="6">
        <v>3321062</v>
      </c>
      <c r="W25" s="6">
        <v>3237086</v>
      </c>
      <c r="X25" s="6">
        <v>3163680</v>
      </c>
      <c r="Y25" s="6">
        <v>3099030</v>
      </c>
      <c r="Z25" s="6">
        <v>3043096</v>
      </c>
      <c r="AA25" s="6">
        <v>2994337</v>
      </c>
      <c r="AB25" s="6">
        <v>2951905</v>
      </c>
      <c r="AC25" s="6">
        <v>2915027</v>
      </c>
      <c r="AD25" s="6">
        <v>2883280</v>
      </c>
      <c r="AE25" s="6">
        <v>2855884</v>
      </c>
      <c r="AF25" s="6">
        <v>2832021</v>
      </c>
      <c r="AG25" s="6">
        <v>2811054</v>
      </c>
      <c r="AH25" s="6">
        <v>2793298</v>
      </c>
      <c r="AI25" s="6">
        <v>2778501</v>
      </c>
      <c r="AJ25" s="6">
        <v>2765488</v>
      </c>
      <c r="AK25" s="6">
        <v>2753804</v>
      </c>
    </row>
    <row r="26" spans="1:37" ht="14.25" customHeight="1">
      <c r="A26" s="4" t="s">
        <v>78</v>
      </c>
      <c r="B26" s="6">
        <v>720412</v>
      </c>
      <c r="C26" s="6">
        <v>641135</v>
      </c>
      <c r="D26" s="75">
        <v>569505</v>
      </c>
      <c r="E26" s="6">
        <v>504982</v>
      </c>
      <c r="F26" s="6">
        <v>447028</v>
      </c>
      <c r="G26" s="6">
        <v>395120</v>
      </c>
      <c r="H26" s="6">
        <v>348737</v>
      </c>
      <c r="I26" s="6">
        <v>307401</v>
      </c>
      <c r="J26" s="6">
        <v>270643</v>
      </c>
      <c r="K26" s="6">
        <v>238019</v>
      </c>
      <c r="L26" s="6">
        <v>209127</v>
      </c>
      <c r="M26" s="6">
        <v>183579</v>
      </c>
      <c r="N26" s="6">
        <v>161025</v>
      </c>
      <c r="O26" s="6">
        <v>141146</v>
      </c>
      <c r="P26" s="6">
        <v>123640</v>
      </c>
      <c r="Q26" s="6">
        <v>108247</v>
      </c>
      <c r="R26" s="6">
        <v>94724</v>
      </c>
      <c r="S26" s="6">
        <v>82856</v>
      </c>
      <c r="T26" s="6">
        <v>72444</v>
      </c>
      <c r="U26" s="6">
        <v>63323</v>
      </c>
      <c r="V26" s="6">
        <v>55326</v>
      </c>
      <c r="W26" s="6">
        <v>47691</v>
      </c>
      <c r="X26" s="6">
        <v>41294</v>
      </c>
      <c r="Y26" s="6">
        <v>35462</v>
      </c>
      <c r="Z26" s="6">
        <v>29452</v>
      </c>
      <c r="AA26" s="6">
        <v>24296</v>
      </c>
      <c r="AB26" s="6">
        <v>19585</v>
      </c>
      <c r="AC26" s="6">
        <v>15355</v>
      </c>
      <c r="AD26" s="6">
        <v>12313</v>
      </c>
      <c r="AE26" s="6">
        <v>9366</v>
      </c>
      <c r="AF26" s="6">
        <v>7202</v>
      </c>
      <c r="AG26" s="6">
        <v>6089</v>
      </c>
      <c r="AH26" s="6">
        <v>4951</v>
      </c>
      <c r="AI26" s="6">
        <v>3858</v>
      </c>
      <c r="AJ26" s="6">
        <v>2724</v>
      </c>
      <c r="AK26" s="6">
        <v>2044</v>
      </c>
    </row>
    <row r="27" spans="1:37" ht="14.25" customHeight="1">
      <c r="A27" s="4" t="s">
        <v>79</v>
      </c>
      <c r="B27" s="6">
        <v>23446807</v>
      </c>
      <c r="C27" s="6">
        <v>26002358</v>
      </c>
      <c r="D27" s="75">
        <v>28563887</v>
      </c>
      <c r="E27" s="6">
        <v>31123154</v>
      </c>
      <c r="F27" s="6">
        <v>33673707</v>
      </c>
      <c r="G27" s="6">
        <v>36198934</v>
      </c>
      <c r="H27" s="6">
        <v>38712655</v>
      </c>
      <c r="I27" s="6">
        <v>41212750</v>
      </c>
      <c r="J27" s="6">
        <v>43698334</v>
      </c>
      <c r="K27" s="6">
        <v>46169461</v>
      </c>
      <c r="L27" s="6">
        <v>48532763</v>
      </c>
      <c r="M27" s="6">
        <v>50792003</v>
      </c>
      <c r="N27" s="6">
        <v>52947646</v>
      </c>
      <c r="O27" s="6">
        <v>55000674</v>
      </c>
      <c r="P27" s="6">
        <v>56952544</v>
      </c>
      <c r="Q27" s="6">
        <v>58820212</v>
      </c>
      <c r="R27" s="6">
        <v>60421909</v>
      </c>
      <c r="S27" s="6">
        <v>61756655</v>
      </c>
      <c r="T27" s="6">
        <v>62824354</v>
      </c>
      <c r="U27" s="6">
        <v>63625900</v>
      </c>
      <c r="V27" s="6">
        <v>64131077</v>
      </c>
      <c r="W27" s="6">
        <v>64347142</v>
      </c>
      <c r="X27" s="6">
        <v>64282377</v>
      </c>
      <c r="Y27" s="6">
        <v>63946308</v>
      </c>
      <c r="Z27" s="6">
        <v>63349640</v>
      </c>
      <c r="AA27" s="6">
        <v>62479311</v>
      </c>
      <c r="AB27" s="6">
        <v>61348012</v>
      </c>
      <c r="AC27" s="6">
        <v>59969114</v>
      </c>
      <c r="AD27" s="6">
        <v>58356520</v>
      </c>
      <c r="AE27" s="6">
        <v>56524455</v>
      </c>
      <c r="AF27" s="6">
        <v>54487260</v>
      </c>
      <c r="AG27" s="6">
        <v>52259202</v>
      </c>
      <c r="AH27" s="6">
        <v>49854284</v>
      </c>
      <c r="AI27" s="6">
        <v>47286129</v>
      </c>
      <c r="AJ27" s="6">
        <v>44567831</v>
      </c>
      <c r="AK27" s="6">
        <v>41937022</v>
      </c>
    </row>
    <row r="28" spans="1:37" ht="14.25" customHeight="1">
      <c r="A28" s="6" t="s">
        <v>80</v>
      </c>
      <c r="B28" s="6">
        <v>0</v>
      </c>
      <c r="C28" s="6">
        <v>0</v>
      </c>
      <c r="D28" s="75">
        <v>0</v>
      </c>
      <c r="E28" s="6">
        <v>0</v>
      </c>
      <c r="F28" s="6">
        <v>0</v>
      </c>
      <c r="G28" s="6">
        <v>18571</v>
      </c>
      <c r="H28" s="6">
        <v>57168</v>
      </c>
      <c r="I28" s="6">
        <v>117226</v>
      </c>
      <c r="J28" s="6">
        <v>200136</v>
      </c>
      <c r="K28" s="6">
        <v>307229</v>
      </c>
      <c r="L28" s="6">
        <v>436719</v>
      </c>
      <c r="M28" s="6">
        <v>588796</v>
      </c>
      <c r="N28" s="6">
        <v>763412</v>
      </c>
      <c r="O28" s="6">
        <v>960369</v>
      </c>
      <c r="P28" s="6">
        <v>1179326</v>
      </c>
      <c r="Q28" s="6">
        <v>1396461</v>
      </c>
      <c r="R28" s="6">
        <v>1797617</v>
      </c>
      <c r="S28" s="6">
        <v>2385751</v>
      </c>
      <c r="T28" s="6">
        <v>3163335</v>
      </c>
      <c r="U28" s="6">
        <v>4132223</v>
      </c>
      <c r="V28" s="6">
        <v>5282474</v>
      </c>
      <c r="W28" s="6">
        <v>6610961</v>
      </c>
      <c r="X28" s="6">
        <v>8113576</v>
      </c>
      <c r="Y28" s="6">
        <v>9785218</v>
      </c>
      <c r="Z28" s="6">
        <v>11619840</v>
      </c>
      <c r="AA28" s="6">
        <v>13610538</v>
      </c>
      <c r="AB28" s="6">
        <v>15749717</v>
      </c>
      <c r="AC28" s="6">
        <v>18029182</v>
      </c>
      <c r="AD28" s="6">
        <v>20440360</v>
      </c>
      <c r="AE28" s="6">
        <v>22974473</v>
      </c>
      <c r="AF28" s="6">
        <v>25622732</v>
      </c>
      <c r="AG28" s="6">
        <v>28376478</v>
      </c>
      <c r="AH28" s="6">
        <v>31227309</v>
      </c>
      <c r="AI28" s="6">
        <v>34167174</v>
      </c>
      <c r="AJ28" s="6">
        <v>37188457</v>
      </c>
      <c r="AK28" s="6">
        <v>40084170</v>
      </c>
    </row>
    <row r="29" spans="1:37" ht="14.25" customHeight="1">
      <c r="A29" s="6" t="s">
        <v>81</v>
      </c>
      <c r="B29" s="6">
        <v>0</v>
      </c>
      <c r="C29" s="6">
        <v>0</v>
      </c>
      <c r="D29" s="75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</row>
    <row r="30" spans="1:37" ht="14.25" customHeight="1">
      <c r="A30" s="6" t="s">
        <v>82</v>
      </c>
      <c r="B30" s="6">
        <v>0</v>
      </c>
      <c r="C30" s="6">
        <v>0</v>
      </c>
      <c r="D30" s="75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24839</v>
      </c>
      <c r="AB30" s="6">
        <v>74551</v>
      </c>
      <c r="AC30" s="6">
        <v>149111</v>
      </c>
      <c r="AD30" s="6">
        <v>248416</v>
      </c>
      <c r="AE30" s="6">
        <v>372250</v>
      </c>
      <c r="AF30" s="6">
        <v>520279</v>
      </c>
      <c r="AG30" s="6">
        <v>692021</v>
      </c>
      <c r="AH30" s="6">
        <v>886846</v>
      </c>
      <c r="AI30" s="6">
        <v>1103985</v>
      </c>
      <c r="AJ30" s="6">
        <v>1342534</v>
      </c>
      <c r="AK30" s="6">
        <v>1576158</v>
      </c>
    </row>
    <row r="31" spans="1:37" ht="14.25" customHeight="1">
      <c r="A31" s="4" t="s">
        <v>83</v>
      </c>
      <c r="B31" s="6">
        <v>1539523</v>
      </c>
      <c r="C31" s="6">
        <v>1570175</v>
      </c>
      <c r="D31" s="75">
        <v>1603295</v>
      </c>
      <c r="E31" s="6">
        <v>1638676</v>
      </c>
      <c r="F31" s="6">
        <v>1676158</v>
      </c>
      <c r="G31" s="6">
        <v>1715531</v>
      </c>
      <c r="H31" s="6">
        <v>1757101</v>
      </c>
      <c r="I31" s="6">
        <v>1800679</v>
      </c>
      <c r="J31" s="6">
        <v>1846135</v>
      </c>
      <c r="K31" s="6">
        <v>1893321</v>
      </c>
      <c r="L31" s="6">
        <v>1942115</v>
      </c>
      <c r="M31" s="6">
        <v>1992676</v>
      </c>
      <c r="N31" s="6">
        <v>2044891</v>
      </c>
      <c r="O31" s="6">
        <v>2098622</v>
      </c>
      <c r="P31" s="6">
        <v>2153769</v>
      </c>
      <c r="Q31" s="6">
        <v>2210250</v>
      </c>
      <c r="R31" s="6">
        <v>2268154</v>
      </c>
      <c r="S31" s="6">
        <v>2327396</v>
      </c>
      <c r="T31" s="6">
        <v>2387939</v>
      </c>
      <c r="U31" s="6">
        <v>2449599</v>
      </c>
      <c r="V31" s="6">
        <v>2512302</v>
      </c>
      <c r="W31" s="6">
        <v>2576104</v>
      </c>
      <c r="X31" s="6">
        <v>2640938</v>
      </c>
      <c r="Y31" s="6">
        <v>2706673</v>
      </c>
      <c r="Z31" s="6">
        <v>2773251</v>
      </c>
      <c r="AA31" s="6">
        <v>2840585</v>
      </c>
      <c r="AB31" s="6">
        <v>2908662</v>
      </c>
      <c r="AC31" s="6">
        <v>2977403</v>
      </c>
      <c r="AD31" s="6">
        <v>3046767</v>
      </c>
      <c r="AE31" s="6">
        <v>3116692</v>
      </c>
      <c r="AF31" s="6">
        <v>3187083</v>
      </c>
      <c r="AG31" s="6">
        <v>3257893</v>
      </c>
      <c r="AH31" s="6">
        <v>3329143</v>
      </c>
      <c r="AI31" s="6">
        <v>3400810</v>
      </c>
      <c r="AJ31" s="6">
        <v>3472798</v>
      </c>
      <c r="AK31" s="6">
        <v>3545065</v>
      </c>
    </row>
    <row r="32" spans="1:37" ht="14.25" customHeight="1">
      <c r="A32" s="4" t="s">
        <v>84</v>
      </c>
      <c r="B32" s="6">
        <v>61615</v>
      </c>
      <c r="C32" s="6">
        <v>54327</v>
      </c>
      <c r="D32" s="75">
        <v>47825</v>
      </c>
      <c r="E32" s="6">
        <v>42035</v>
      </c>
      <c r="F32" s="6">
        <v>36901</v>
      </c>
      <c r="G32" s="6">
        <v>32350</v>
      </c>
      <c r="H32" s="6">
        <v>28329</v>
      </c>
      <c r="I32" s="6">
        <v>24788</v>
      </c>
      <c r="J32" s="6">
        <v>21665</v>
      </c>
      <c r="K32" s="6">
        <v>18924</v>
      </c>
      <c r="L32" s="6">
        <v>16517</v>
      </c>
      <c r="M32" s="6">
        <v>14405</v>
      </c>
      <c r="N32" s="6">
        <v>12562</v>
      </c>
      <c r="O32" s="6">
        <v>10945</v>
      </c>
      <c r="P32" s="6">
        <v>9533</v>
      </c>
      <c r="Q32" s="6">
        <v>8301</v>
      </c>
      <c r="R32" s="6">
        <v>7221</v>
      </c>
      <c r="S32" s="6">
        <v>6288</v>
      </c>
      <c r="T32" s="6">
        <v>5473</v>
      </c>
      <c r="U32" s="6">
        <v>4755</v>
      </c>
      <c r="V32" s="6">
        <v>4136</v>
      </c>
      <c r="W32" s="6">
        <v>3576</v>
      </c>
      <c r="X32" s="6">
        <v>3097</v>
      </c>
      <c r="Y32" s="6">
        <v>2660</v>
      </c>
      <c r="Z32" s="6">
        <v>2251</v>
      </c>
      <c r="AA32" s="6">
        <v>1865</v>
      </c>
      <c r="AB32" s="6">
        <v>1516</v>
      </c>
      <c r="AC32" s="6">
        <v>1200</v>
      </c>
      <c r="AD32" s="6">
        <v>937</v>
      </c>
      <c r="AE32" s="6">
        <v>700</v>
      </c>
      <c r="AF32" s="6">
        <v>527</v>
      </c>
      <c r="AG32" s="6">
        <v>443</v>
      </c>
      <c r="AH32" s="6">
        <v>353</v>
      </c>
      <c r="AI32" s="6">
        <v>259</v>
      </c>
      <c r="AJ32" s="6">
        <v>172</v>
      </c>
      <c r="AK32" s="6">
        <v>113</v>
      </c>
    </row>
    <row r="33" spans="1:37" ht="14.25" customHeight="1">
      <c r="A33" s="4" t="s">
        <v>85</v>
      </c>
      <c r="B33" s="6">
        <v>2698752</v>
      </c>
      <c r="C33" s="6">
        <v>3013519</v>
      </c>
      <c r="D33" s="75">
        <v>3323498</v>
      </c>
      <c r="E33" s="6">
        <v>3627527</v>
      </c>
      <c r="F33" s="6">
        <v>3924712</v>
      </c>
      <c r="G33" s="6">
        <v>4214436</v>
      </c>
      <c r="H33" s="6">
        <v>4497906</v>
      </c>
      <c r="I33" s="6">
        <v>4774981</v>
      </c>
      <c r="J33" s="6">
        <v>5045689</v>
      </c>
      <c r="K33" s="6">
        <v>5310223</v>
      </c>
      <c r="L33" s="6">
        <v>5568878</v>
      </c>
      <c r="M33" s="6">
        <v>5822949</v>
      </c>
      <c r="N33" s="6">
        <v>6072855</v>
      </c>
      <c r="O33" s="6">
        <v>6319026</v>
      </c>
      <c r="P33" s="6">
        <v>6561889</v>
      </c>
      <c r="Q33" s="6">
        <v>6801856</v>
      </c>
      <c r="R33" s="6">
        <v>7039934</v>
      </c>
      <c r="S33" s="6">
        <v>7276466</v>
      </c>
      <c r="T33" s="6">
        <v>7511767</v>
      </c>
      <c r="U33" s="6">
        <v>7746114</v>
      </c>
      <c r="V33" s="6">
        <v>7979733</v>
      </c>
      <c r="W33" s="6">
        <v>8213172</v>
      </c>
      <c r="X33" s="6">
        <v>8446591</v>
      </c>
      <c r="Y33" s="6">
        <v>8680127</v>
      </c>
      <c r="Z33" s="6">
        <v>8913872</v>
      </c>
      <c r="AA33" s="6">
        <v>9147903</v>
      </c>
      <c r="AB33" s="6">
        <v>9382445</v>
      </c>
      <c r="AC33" s="6">
        <v>9617525</v>
      </c>
      <c r="AD33" s="6">
        <v>9853178</v>
      </c>
      <c r="AE33" s="6">
        <v>10089396</v>
      </c>
      <c r="AF33" s="6">
        <v>10326174</v>
      </c>
      <c r="AG33" s="6">
        <v>10563522</v>
      </c>
      <c r="AH33" s="6">
        <v>10801410</v>
      </c>
      <c r="AI33" s="6">
        <v>11039816</v>
      </c>
      <c r="AJ33" s="6">
        <v>11278718</v>
      </c>
      <c r="AK33" s="6">
        <v>11518082</v>
      </c>
    </row>
    <row r="34" spans="1:37" ht="14.25" customHeight="1">
      <c r="A34" s="6" t="s">
        <v>86</v>
      </c>
      <c r="B34" s="6">
        <v>1934217</v>
      </c>
      <c r="C34" s="6">
        <v>2067042</v>
      </c>
      <c r="D34" s="75">
        <v>2200328</v>
      </c>
      <c r="E34" s="6">
        <v>2333762</v>
      </c>
      <c r="F34" s="6">
        <v>2467025</v>
      </c>
      <c r="G34" s="6">
        <v>2599827</v>
      </c>
      <c r="H34" s="6">
        <v>2732746</v>
      </c>
      <c r="I34" s="6">
        <v>2865481</v>
      </c>
      <c r="J34" s="6">
        <v>2997779</v>
      </c>
      <c r="K34" s="6">
        <v>3129415</v>
      </c>
      <c r="L34" s="6">
        <v>3260214</v>
      </c>
      <c r="M34" s="6">
        <v>3390568</v>
      </c>
      <c r="N34" s="6">
        <v>3520364</v>
      </c>
      <c r="O34" s="6">
        <v>3649584</v>
      </c>
      <c r="P34" s="6">
        <v>3778210</v>
      </c>
      <c r="Q34" s="6">
        <v>3906270</v>
      </c>
      <c r="R34" s="6">
        <v>4034168</v>
      </c>
      <c r="S34" s="6">
        <v>4161953</v>
      </c>
      <c r="T34" s="6">
        <v>4289700</v>
      </c>
      <c r="U34" s="6">
        <v>4417487</v>
      </c>
      <c r="V34" s="6">
        <v>4545374</v>
      </c>
      <c r="W34" s="6">
        <v>4673615</v>
      </c>
      <c r="X34" s="6">
        <v>4802265</v>
      </c>
      <c r="Y34" s="6">
        <v>4931370</v>
      </c>
      <c r="Z34" s="6">
        <v>5060977</v>
      </c>
      <c r="AA34" s="6">
        <v>5191085</v>
      </c>
      <c r="AB34" s="6">
        <v>5321805</v>
      </c>
      <c r="AC34" s="6">
        <v>5453124</v>
      </c>
      <c r="AD34" s="6">
        <v>5585039</v>
      </c>
      <c r="AE34" s="6">
        <v>5717512</v>
      </c>
      <c r="AF34" s="6">
        <v>5850543</v>
      </c>
      <c r="AG34" s="6">
        <v>5984112</v>
      </c>
      <c r="AH34" s="6">
        <v>6118189</v>
      </c>
      <c r="AI34" s="6">
        <v>6252750</v>
      </c>
      <c r="AJ34" s="6">
        <v>6387731</v>
      </c>
      <c r="AK34" s="6">
        <v>6523118</v>
      </c>
    </row>
    <row r="35" spans="1:37" ht="14.25" customHeight="1">
      <c r="A35" s="6" t="s">
        <v>87</v>
      </c>
      <c r="B35" s="6">
        <v>12482321</v>
      </c>
      <c r="C35" s="6">
        <v>12645960</v>
      </c>
      <c r="D35" s="75">
        <v>12850190</v>
      </c>
      <c r="E35" s="6">
        <v>13100102</v>
      </c>
      <c r="F35" s="6">
        <v>13391814</v>
      </c>
      <c r="G35" s="6">
        <v>13736398</v>
      </c>
      <c r="H35" s="6">
        <v>14144966</v>
      </c>
      <c r="I35" s="6">
        <v>14619920</v>
      </c>
      <c r="J35" s="6">
        <v>15162582</v>
      </c>
      <c r="K35" s="6">
        <v>15770843</v>
      </c>
      <c r="L35" s="6">
        <v>16363125</v>
      </c>
      <c r="M35" s="6">
        <v>16940542</v>
      </c>
      <c r="N35" s="6">
        <v>17502185</v>
      </c>
      <c r="O35" s="6">
        <v>18047325</v>
      </c>
      <c r="P35" s="6">
        <v>18575330</v>
      </c>
      <c r="Q35" s="6">
        <v>19085636</v>
      </c>
      <c r="R35" s="6">
        <v>19579373</v>
      </c>
      <c r="S35" s="6">
        <v>20056473</v>
      </c>
      <c r="T35" s="6">
        <v>20516901</v>
      </c>
      <c r="U35" s="6">
        <v>20961229</v>
      </c>
      <c r="V35" s="6">
        <v>21371717</v>
      </c>
      <c r="W35" s="6">
        <v>21750860</v>
      </c>
      <c r="X35" s="6">
        <v>22101096</v>
      </c>
      <c r="Y35" s="6">
        <v>22424440</v>
      </c>
      <c r="Z35" s="6">
        <v>22723095</v>
      </c>
      <c r="AA35" s="6">
        <v>22999004</v>
      </c>
      <c r="AB35" s="6">
        <v>23253914</v>
      </c>
      <c r="AC35" s="6">
        <v>23489353</v>
      </c>
      <c r="AD35" s="6">
        <v>23706777</v>
      </c>
      <c r="AE35" s="6">
        <v>23907812</v>
      </c>
      <c r="AF35" s="6">
        <v>24093736</v>
      </c>
      <c r="AG35" s="6">
        <v>24266068</v>
      </c>
      <c r="AH35" s="6">
        <v>24426137</v>
      </c>
      <c r="AI35" s="6">
        <v>24575063</v>
      </c>
      <c r="AJ35" s="6">
        <v>24713796</v>
      </c>
      <c r="AK35" s="6">
        <v>24843037</v>
      </c>
    </row>
    <row r="36" spans="1:37" ht="14.25" customHeight="1">
      <c r="A36" s="6" t="s">
        <v>88</v>
      </c>
      <c r="B36" s="6">
        <v>4153411</v>
      </c>
      <c r="C36" s="6">
        <v>4841656</v>
      </c>
      <c r="D36" s="75">
        <v>5541312</v>
      </c>
      <c r="E36" s="6">
        <v>6254555</v>
      </c>
      <c r="F36" s="6">
        <v>6981781</v>
      </c>
      <c r="G36" s="6">
        <v>7719145</v>
      </c>
      <c r="H36" s="6">
        <v>8477747</v>
      </c>
      <c r="I36" s="6">
        <v>9253167</v>
      </c>
      <c r="J36" s="6">
        <v>10050012</v>
      </c>
      <c r="K36" s="6">
        <v>10870142</v>
      </c>
      <c r="L36" s="6">
        <v>11646793</v>
      </c>
      <c r="M36" s="6">
        <v>12383881</v>
      </c>
      <c r="N36" s="6">
        <v>13083320</v>
      </c>
      <c r="O36" s="6">
        <v>13746885</v>
      </c>
      <c r="P36" s="6">
        <v>14376209</v>
      </c>
      <c r="Q36" s="6">
        <v>14972752</v>
      </c>
      <c r="R36" s="6">
        <v>15539266</v>
      </c>
      <c r="S36" s="6">
        <v>16077274</v>
      </c>
      <c r="T36" s="6">
        <v>16588218</v>
      </c>
      <c r="U36" s="6">
        <v>17073815</v>
      </c>
      <c r="V36" s="6">
        <v>17520026</v>
      </c>
      <c r="W36" s="6">
        <v>17930167</v>
      </c>
      <c r="X36" s="6">
        <v>18307135</v>
      </c>
      <c r="Y36" s="6">
        <v>18653588</v>
      </c>
      <c r="Z36" s="6">
        <v>18971973</v>
      </c>
      <c r="AA36" s="6">
        <v>19264507</v>
      </c>
      <c r="AB36" s="6">
        <v>19533391</v>
      </c>
      <c r="AC36" s="6">
        <v>19780572</v>
      </c>
      <c r="AD36" s="6">
        <v>20007842</v>
      </c>
      <c r="AE36" s="6">
        <v>20216925</v>
      </c>
      <c r="AF36" s="6">
        <v>20409400</v>
      </c>
      <c r="AG36" s="6">
        <v>20586849</v>
      </c>
      <c r="AH36" s="6">
        <v>20750717</v>
      </c>
      <c r="AI36" s="6">
        <v>20902283</v>
      </c>
      <c r="AJ36" s="6">
        <v>21042711</v>
      </c>
      <c r="AK36" s="6">
        <v>21173057</v>
      </c>
    </row>
    <row r="37" spans="1:37" ht="14.25" customHeight="1">
      <c r="A37" s="6" t="s">
        <v>89</v>
      </c>
      <c r="B37" s="6">
        <v>276414</v>
      </c>
      <c r="C37" s="6">
        <v>287249</v>
      </c>
      <c r="D37" s="75">
        <v>298421</v>
      </c>
      <c r="E37" s="6">
        <v>309908</v>
      </c>
      <c r="F37" s="6">
        <v>321683</v>
      </c>
      <c r="G37" s="6">
        <v>333720</v>
      </c>
      <c r="H37" s="6">
        <v>346080</v>
      </c>
      <c r="I37" s="6">
        <v>358727</v>
      </c>
      <c r="J37" s="6">
        <v>371634</v>
      </c>
      <c r="K37" s="6">
        <v>384755</v>
      </c>
      <c r="L37" s="6">
        <v>398073</v>
      </c>
      <c r="M37" s="6">
        <v>411609</v>
      </c>
      <c r="N37" s="6">
        <v>425325</v>
      </c>
      <c r="O37" s="6">
        <v>439198</v>
      </c>
      <c r="P37" s="6">
        <v>453196</v>
      </c>
      <c r="Q37" s="6">
        <v>467314</v>
      </c>
      <c r="R37" s="6">
        <v>481565</v>
      </c>
      <c r="S37" s="6">
        <v>495942</v>
      </c>
      <c r="T37" s="6">
        <v>510428</v>
      </c>
      <c r="U37" s="6">
        <v>525030</v>
      </c>
      <c r="V37" s="6">
        <v>539738</v>
      </c>
      <c r="W37" s="6">
        <v>554562</v>
      </c>
      <c r="X37" s="6">
        <v>569513</v>
      </c>
      <c r="Y37" s="6">
        <v>584584</v>
      </c>
      <c r="Z37" s="6">
        <v>599765</v>
      </c>
      <c r="AA37" s="6">
        <v>615052</v>
      </c>
      <c r="AB37" s="6">
        <v>630453</v>
      </c>
      <c r="AC37" s="6">
        <v>645956</v>
      </c>
      <c r="AD37" s="6">
        <v>661562</v>
      </c>
      <c r="AE37" s="6">
        <v>677264</v>
      </c>
      <c r="AF37" s="6">
        <v>693066</v>
      </c>
      <c r="AG37" s="6">
        <v>708961</v>
      </c>
      <c r="AH37" s="6">
        <v>724918</v>
      </c>
      <c r="AI37" s="6">
        <v>740970</v>
      </c>
      <c r="AJ37" s="6">
        <v>757099</v>
      </c>
      <c r="AK37" s="6">
        <v>773296</v>
      </c>
    </row>
    <row r="38" spans="1:37" ht="14.25" customHeight="1">
      <c r="A38" s="6" t="s">
        <v>90</v>
      </c>
      <c r="B38" s="6">
        <v>93900</v>
      </c>
      <c r="C38" s="6">
        <v>97322</v>
      </c>
      <c r="D38" s="75">
        <v>100695</v>
      </c>
      <c r="E38" s="6">
        <v>103999</v>
      </c>
      <c r="F38" s="6">
        <v>107242</v>
      </c>
      <c r="G38" s="6">
        <v>110422</v>
      </c>
      <c r="H38" s="6">
        <v>113562</v>
      </c>
      <c r="I38" s="6">
        <v>116669</v>
      </c>
      <c r="J38" s="6">
        <v>119749</v>
      </c>
      <c r="K38" s="6">
        <v>122813</v>
      </c>
      <c r="L38" s="6">
        <v>125867</v>
      </c>
      <c r="M38" s="6">
        <v>128942</v>
      </c>
      <c r="N38" s="6">
        <v>132041</v>
      </c>
      <c r="O38" s="6">
        <v>135175</v>
      </c>
      <c r="P38" s="6">
        <v>138356</v>
      </c>
      <c r="Q38" s="6">
        <v>141591</v>
      </c>
      <c r="R38" s="6">
        <v>144897</v>
      </c>
      <c r="S38" s="6">
        <v>148277</v>
      </c>
      <c r="T38" s="6">
        <v>151734</v>
      </c>
      <c r="U38" s="6">
        <v>155278</v>
      </c>
      <c r="V38" s="6">
        <v>158901</v>
      </c>
      <c r="W38" s="6">
        <v>162606</v>
      </c>
      <c r="X38" s="6">
        <v>166408</v>
      </c>
      <c r="Y38" s="6">
        <v>170286</v>
      </c>
      <c r="Z38" s="6">
        <v>174241</v>
      </c>
      <c r="AA38" s="6">
        <v>178277</v>
      </c>
      <c r="AB38" s="6">
        <v>182385</v>
      </c>
      <c r="AC38" s="6">
        <v>186556</v>
      </c>
      <c r="AD38" s="6">
        <v>190791</v>
      </c>
      <c r="AE38" s="6">
        <v>195090</v>
      </c>
      <c r="AF38" s="6">
        <v>199440</v>
      </c>
      <c r="AG38" s="6">
        <v>203834</v>
      </c>
      <c r="AH38" s="6">
        <v>208276</v>
      </c>
      <c r="AI38" s="6">
        <v>212762</v>
      </c>
      <c r="AJ38" s="6">
        <v>217282</v>
      </c>
      <c r="AK38" s="6">
        <v>221833</v>
      </c>
    </row>
    <row r="39" spans="1:37" ht="14.25" customHeight="1">
      <c r="A39" s="6" t="s">
        <v>91</v>
      </c>
      <c r="B39" s="6">
        <v>40214</v>
      </c>
      <c r="C39" s="6">
        <v>41813</v>
      </c>
      <c r="D39" s="75">
        <v>43442</v>
      </c>
      <c r="E39" s="6">
        <v>45107</v>
      </c>
      <c r="F39" s="6">
        <v>46789</v>
      </c>
      <c r="G39" s="6">
        <v>48505</v>
      </c>
      <c r="H39" s="6">
        <v>50249</v>
      </c>
      <c r="I39" s="6">
        <v>52031</v>
      </c>
      <c r="J39" s="6">
        <v>53836</v>
      </c>
      <c r="K39" s="6">
        <v>55662</v>
      </c>
      <c r="L39" s="6">
        <v>57520</v>
      </c>
      <c r="M39" s="6">
        <v>59402</v>
      </c>
      <c r="N39" s="6">
        <v>61311</v>
      </c>
      <c r="O39" s="6">
        <v>63238</v>
      </c>
      <c r="P39" s="6">
        <v>65190</v>
      </c>
      <c r="Q39" s="6">
        <v>67162</v>
      </c>
      <c r="R39" s="6">
        <v>69157</v>
      </c>
      <c r="S39" s="6">
        <v>71167</v>
      </c>
      <c r="T39" s="6">
        <v>73202</v>
      </c>
      <c r="U39" s="6">
        <v>75249</v>
      </c>
      <c r="V39" s="6">
        <v>77330</v>
      </c>
      <c r="W39" s="6">
        <v>79419</v>
      </c>
      <c r="X39" s="6">
        <v>81538</v>
      </c>
      <c r="Y39" s="6">
        <v>83666</v>
      </c>
      <c r="Z39" s="6">
        <v>85821</v>
      </c>
      <c r="AA39" s="6">
        <v>87988</v>
      </c>
      <c r="AB39" s="6">
        <v>90180</v>
      </c>
      <c r="AC39" s="6">
        <v>92382</v>
      </c>
      <c r="AD39" s="6">
        <v>94606</v>
      </c>
      <c r="AE39" s="6">
        <v>96844</v>
      </c>
      <c r="AF39" s="6">
        <v>99095</v>
      </c>
      <c r="AG39" s="6">
        <v>101356</v>
      </c>
      <c r="AH39" s="6">
        <v>103634</v>
      </c>
      <c r="AI39" s="6">
        <v>105923</v>
      </c>
      <c r="AJ39" s="6">
        <v>108228</v>
      </c>
      <c r="AK39" s="6">
        <v>110541</v>
      </c>
    </row>
    <row r="40" spans="1:37" ht="14.25" customHeight="1"/>
    <row r="41" spans="1:37" ht="14.25" customHeight="1">
      <c r="A41" s="21" t="s">
        <v>92</v>
      </c>
      <c r="B41" s="6">
        <v>56624413</v>
      </c>
      <c r="C41" s="6">
        <v>59864667</v>
      </c>
      <c r="D41" s="6">
        <v>63202803</v>
      </c>
      <c r="E41" s="6">
        <v>66639421</v>
      </c>
      <c r="F41" s="6">
        <v>70165307</v>
      </c>
      <c r="G41" s="6">
        <v>73782806</v>
      </c>
      <c r="H41" s="6">
        <v>77531873</v>
      </c>
      <c r="I41" s="6">
        <v>81407757</v>
      </c>
      <c r="J41" s="6">
        <v>85414437</v>
      </c>
      <c r="K41" s="6">
        <v>89550250</v>
      </c>
      <c r="L41" s="6">
        <v>93564945</v>
      </c>
      <c r="M41" s="6">
        <v>97466805</v>
      </c>
      <c r="N41" s="6">
        <v>101254541</v>
      </c>
      <c r="O41" s="6">
        <v>104927496</v>
      </c>
      <c r="P41" s="6">
        <v>108485285</v>
      </c>
      <c r="Q41" s="6">
        <v>111928151</v>
      </c>
      <c r="R41" s="6">
        <v>115263658</v>
      </c>
      <c r="S41" s="6">
        <v>118493514</v>
      </c>
      <c r="T41" s="6">
        <v>121620170</v>
      </c>
      <c r="U41" s="6">
        <v>124646810</v>
      </c>
      <c r="V41" s="6">
        <v>127499196</v>
      </c>
      <c r="W41" s="6">
        <v>130186961</v>
      </c>
      <c r="X41" s="6">
        <v>132719508</v>
      </c>
      <c r="Y41" s="6">
        <v>135103412</v>
      </c>
      <c r="Z41" s="6">
        <v>137347274</v>
      </c>
      <c r="AA41" s="6">
        <v>139459587</v>
      </c>
      <c r="AB41" s="6">
        <v>141448521</v>
      </c>
      <c r="AC41" s="6">
        <v>143321860</v>
      </c>
      <c r="AD41" s="6">
        <v>145088388</v>
      </c>
      <c r="AE41" s="6">
        <v>146754663</v>
      </c>
      <c r="AF41" s="6">
        <v>148328558</v>
      </c>
      <c r="AG41" s="6">
        <v>149817882</v>
      </c>
      <c r="AH41" s="6">
        <v>151229465</v>
      </c>
      <c r="AI41" s="6">
        <v>152570283</v>
      </c>
      <c r="AJ41" s="6">
        <v>153845569</v>
      </c>
      <c r="AK41" s="6">
        <v>155061340</v>
      </c>
    </row>
    <row r="42" spans="1:37" ht="14.25" customHeight="1">
      <c r="A42" s="6" t="s">
        <v>67</v>
      </c>
      <c r="B42" s="6">
        <v>33344046</v>
      </c>
      <c r="C42" s="6">
        <v>35245604</v>
      </c>
      <c r="D42" s="6">
        <v>37193797</v>
      </c>
      <c r="E42" s="6">
        <v>39183750</v>
      </c>
      <c r="F42" s="6">
        <v>41211202</v>
      </c>
      <c r="G42" s="6">
        <v>43272472</v>
      </c>
      <c r="H42" s="6">
        <v>45383187</v>
      </c>
      <c r="I42" s="6">
        <v>47541314</v>
      </c>
      <c r="J42" s="6">
        <v>49745356</v>
      </c>
      <c r="K42" s="6">
        <v>51994152</v>
      </c>
      <c r="L42" s="6">
        <v>54185843</v>
      </c>
      <c r="M42" s="6">
        <v>56321831</v>
      </c>
      <c r="N42" s="6">
        <v>58399687</v>
      </c>
      <c r="O42" s="6">
        <v>60417498</v>
      </c>
      <c r="P42" s="6">
        <v>62373603</v>
      </c>
      <c r="Q42" s="6">
        <v>64267019</v>
      </c>
      <c r="R42" s="6">
        <v>66099923</v>
      </c>
      <c r="S42" s="6">
        <v>67872278</v>
      </c>
      <c r="T42" s="6">
        <v>69584808</v>
      </c>
      <c r="U42" s="6">
        <v>71238254</v>
      </c>
      <c r="V42" s="6">
        <v>72789939</v>
      </c>
      <c r="W42" s="6">
        <v>74242880</v>
      </c>
      <c r="X42" s="6">
        <v>75600927</v>
      </c>
      <c r="Y42" s="6">
        <v>76866018</v>
      </c>
      <c r="Z42" s="6">
        <v>78042028</v>
      </c>
      <c r="AA42" s="6">
        <v>79133321</v>
      </c>
      <c r="AB42" s="6">
        <v>80143770</v>
      </c>
      <c r="AC42" s="6">
        <v>81077789</v>
      </c>
      <c r="AD42" s="6">
        <v>81940889</v>
      </c>
      <c r="AE42" s="6">
        <v>82736428</v>
      </c>
      <c r="AF42" s="6">
        <v>83469494</v>
      </c>
      <c r="AG42" s="6">
        <v>84144844</v>
      </c>
      <c r="AH42" s="6">
        <v>84766688</v>
      </c>
      <c r="AI42" s="6">
        <v>85339647</v>
      </c>
      <c r="AJ42" s="6">
        <v>85867034</v>
      </c>
      <c r="AK42" s="6">
        <v>86353198</v>
      </c>
    </row>
    <row r="43" spans="1:37" ht="14.25" customHeight="1">
      <c r="A43" s="6" t="s">
        <v>68</v>
      </c>
      <c r="B43" s="6">
        <v>16635732</v>
      </c>
      <c r="C43" s="6">
        <v>17487616</v>
      </c>
      <c r="D43" s="6">
        <v>18391502</v>
      </c>
      <c r="E43" s="6">
        <v>19354657</v>
      </c>
      <c r="F43" s="6">
        <v>20373595</v>
      </c>
      <c r="G43" s="6">
        <v>21455543</v>
      </c>
      <c r="H43" s="6">
        <v>22622713</v>
      </c>
      <c r="I43" s="6">
        <v>23873087</v>
      </c>
      <c r="J43" s="6">
        <v>25212594</v>
      </c>
      <c r="K43" s="6">
        <v>26640985</v>
      </c>
      <c r="L43" s="6">
        <v>28009918</v>
      </c>
      <c r="M43" s="6">
        <v>29324423</v>
      </c>
      <c r="N43" s="6">
        <v>30585505</v>
      </c>
      <c r="O43" s="6">
        <v>31794210</v>
      </c>
      <c r="P43" s="6">
        <v>32951539</v>
      </c>
      <c r="Q43" s="6">
        <v>34058388</v>
      </c>
      <c r="R43" s="6">
        <v>35118639</v>
      </c>
      <c r="S43" s="6">
        <v>36133747</v>
      </c>
      <c r="T43" s="6">
        <v>37105119</v>
      </c>
      <c r="U43" s="6">
        <v>38035044</v>
      </c>
      <c r="V43" s="6">
        <v>38891743</v>
      </c>
      <c r="W43" s="6">
        <v>39681027</v>
      </c>
      <c r="X43" s="6">
        <v>40408231</v>
      </c>
      <c r="Y43" s="6">
        <v>41078028</v>
      </c>
      <c r="Z43" s="6">
        <v>41695068</v>
      </c>
      <c r="AA43" s="6">
        <v>42263511</v>
      </c>
      <c r="AB43" s="6">
        <v>42787305</v>
      </c>
      <c r="AC43" s="6">
        <v>43269925</v>
      </c>
      <c r="AD43" s="6">
        <v>43714619</v>
      </c>
      <c r="AE43" s="6">
        <v>44124737</v>
      </c>
      <c r="AF43" s="6">
        <v>44503136</v>
      </c>
      <c r="AG43" s="6">
        <v>44852917</v>
      </c>
      <c r="AH43" s="6">
        <v>45176854</v>
      </c>
      <c r="AI43" s="6">
        <v>45477346</v>
      </c>
      <c r="AJ43" s="6">
        <v>45756507</v>
      </c>
      <c r="AK43" s="6">
        <v>46016094</v>
      </c>
    </row>
    <row r="44" spans="1:37" ht="14.25" customHeight="1">
      <c r="A44" s="6" t="s">
        <v>69</v>
      </c>
      <c r="B44" s="6">
        <v>4299890</v>
      </c>
      <c r="C44" s="6">
        <v>4638021</v>
      </c>
      <c r="D44" s="6">
        <v>4974618</v>
      </c>
      <c r="E44" s="6">
        <v>5308238</v>
      </c>
      <c r="F44" s="6">
        <v>5637771</v>
      </c>
      <c r="G44" s="6">
        <v>5962317</v>
      </c>
      <c r="H44" s="6">
        <v>6283336</v>
      </c>
      <c r="I44" s="6">
        <v>6600448</v>
      </c>
      <c r="J44" s="6">
        <v>6913489</v>
      </c>
      <c r="K44" s="6">
        <v>7222468</v>
      </c>
      <c r="L44" s="6">
        <v>7527510</v>
      </c>
      <c r="M44" s="6">
        <v>7830030</v>
      </c>
      <c r="N44" s="6">
        <v>8130308</v>
      </c>
      <c r="O44" s="6">
        <v>8428593</v>
      </c>
      <c r="P44" s="6">
        <v>8725191</v>
      </c>
      <c r="Q44" s="6">
        <v>9020407</v>
      </c>
      <c r="R44" s="6">
        <v>9315309</v>
      </c>
      <c r="S44" s="6">
        <v>9610150</v>
      </c>
      <c r="T44" s="6">
        <v>9905179</v>
      </c>
      <c r="U44" s="6">
        <v>10200468</v>
      </c>
      <c r="V44" s="6">
        <v>10496171</v>
      </c>
      <c r="W44" s="6">
        <v>10792852</v>
      </c>
      <c r="X44" s="6">
        <v>11090626</v>
      </c>
      <c r="Y44" s="6">
        <v>11389460</v>
      </c>
      <c r="Z44" s="6">
        <v>11689374</v>
      </c>
      <c r="AA44" s="6">
        <v>11990353</v>
      </c>
      <c r="AB44" s="6">
        <v>12292623</v>
      </c>
      <c r="AC44" s="6">
        <v>12596128</v>
      </c>
      <c r="AD44" s="6">
        <v>12900882</v>
      </c>
      <c r="AE44" s="6">
        <v>13206788</v>
      </c>
      <c r="AF44" s="6">
        <v>13513784</v>
      </c>
      <c r="AG44" s="6">
        <v>13821858</v>
      </c>
      <c r="AH44" s="6">
        <v>14130906</v>
      </c>
      <c r="AI44" s="6">
        <v>14440885</v>
      </c>
      <c r="AJ44" s="6">
        <v>14751688</v>
      </c>
      <c r="AK44" s="6">
        <v>15063260</v>
      </c>
    </row>
    <row r="45" spans="1:37" ht="14.25" customHeight="1">
      <c r="A45" s="6" t="s">
        <v>70</v>
      </c>
      <c r="B45" s="6">
        <v>1934217</v>
      </c>
      <c r="C45" s="6">
        <v>2067042</v>
      </c>
      <c r="D45" s="6">
        <v>2200328</v>
      </c>
      <c r="E45" s="6">
        <v>2333762</v>
      </c>
      <c r="F45" s="6">
        <v>2467025</v>
      </c>
      <c r="G45" s="6">
        <v>2599827</v>
      </c>
      <c r="H45" s="6">
        <v>2732746</v>
      </c>
      <c r="I45" s="6">
        <v>2865481</v>
      </c>
      <c r="J45" s="6">
        <v>2997779</v>
      </c>
      <c r="K45" s="6">
        <v>3129415</v>
      </c>
      <c r="L45" s="6">
        <v>3260214</v>
      </c>
      <c r="M45" s="6">
        <v>3390568</v>
      </c>
      <c r="N45" s="6">
        <v>3520364</v>
      </c>
      <c r="O45" s="6">
        <v>3649584</v>
      </c>
      <c r="P45" s="6">
        <v>3778210</v>
      </c>
      <c r="Q45" s="6">
        <v>3906270</v>
      </c>
      <c r="R45" s="6">
        <v>4034168</v>
      </c>
      <c r="S45" s="6">
        <v>4161953</v>
      </c>
      <c r="T45" s="6">
        <v>4289700</v>
      </c>
      <c r="U45" s="6">
        <v>4417487</v>
      </c>
      <c r="V45" s="6">
        <v>4545374</v>
      </c>
      <c r="W45" s="6">
        <v>4673615</v>
      </c>
      <c r="X45" s="6">
        <v>4802265</v>
      </c>
      <c r="Y45" s="6">
        <v>4931370</v>
      </c>
      <c r="Z45" s="6">
        <v>5060977</v>
      </c>
      <c r="AA45" s="6">
        <v>5191085</v>
      </c>
      <c r="AB45" s="6">
        <v>5321805</v>
      </c>
      <c r="AC45" s="6">
        <v>5453124</v>
      </c>
      <c r="AD45" s="6">
        <v>5585039</v>
      </c>
      <c r="AE45" s="6">
        <v>5717512</v>
      </c>
      <c r="AF45" s="6">
        <v>5850543</v>
      </c>
      <c r="AG45" s="6">
        <v>5984112</v>
      </c>
      <c r="AH45" s="6">
        <v>6118189</v>
      </c>
      <c r="AI45" s="6">
        <v>6252750</v>
      </c>
      <c r="AJ45" s="6">
        <v>6387731</v>
      </c>
      <c r="AK45" s="6">
        <v>6523118</v>
      </c>
    </row>
    <row r="46" spans="1:37" ht="14.25" customHeight="1">
      <c r="A46" s="6" t="s">
        <v>71</v>
      </c>
      <c r="B46" s="6">
        <v>276414</v>
      </c>
      <c r="C46" s="6">
        <v>287249</v>
      </c>
      <c r="D46" s="6">
        <v>298421</v>
      </c>
      <c r="E46" s="6">
        <v>309908</v>
      </c>
      <c r="F46" s="6">
        <v>321683</v>
      </c>
      <c r="G46" s="6">
        <v>333720</v>
      </c>
      <c r="H46" s="6">
        <v>346080</v>
      </c>
      <c r="I46" s="6">
        <v>358727</v>
      </c>
      <c r="J46" s="6">
        <v>371634</v>
      </c>
      <c r="K46" s="6">
        <v>384755</v>
      </c>
      <c r="L46" s="6">
        <v>398073</v>
      </c>
      <c r="M46" s="6">
        <v>411609</v>
      </c>
      <c r="N46" s="6">
        <v>425325</v>
      </c>
      <c r="O46" s="6">
        <v>439198</v>
      </c>
      <c r="P46" s="6">
        <v>453196</v>
      </c>
      <c r="Q46" s="6">
        <v>467314</v>
      </c>
      <c r="R46" s="6">
        <v>481565</v>
      </c>
      <c r="S46" s="6">
        <v>495942</v>
      </c>
      <c r="T46" s="6">
        <v>510428</v>
      </c>
      <c r="U46" s="6">
        <v>525030</v>
      </c>
      <c r="V46" s="6">
        <v>539738</v>
      </c>
      <c r="W46" s="6">
        <v>554562</v>
      </c>
      <c r="X46" s="6">
        <v>569513</v>
      </c>
      <c r="Y46" s="6">
        <v>584584</v>
      </c>
      <c r="Z46" s="6">
        <v>599765</v>
      </c>
      <c r="AA46" s="6">
        <v>615052</v>
      </c>
      <c r="AB46" s="6">
        <v>630453</v>
      </c>
      <c r="AC46" s="6">
        <v>645956</v>
      </c>
      <c r="AD46" s="6">
        <v>661562</v>
      </c>
      <c r="AE46" s="6">
        <v>677264</v>
      </c>
      <c r="AF46" s="6">
        <v>693066</v>
      </c>
      <c r="AG46" s="6">
        <v>708961</v>
      </c>
      <c r="AH46" s="6">
        <v>724918</v>
      </c>
      <c r="AI46" s="6">
        <v>740970</v>
      </c>
      <c r="AJ46" s="6">
        <v>757099</v>
      </c>
      <c r="AK46" s="6">
        <v>773296</v>
      </c>
    </row>
    <row r="47" spans="1:37" ht="14.25" customHeight="1">
      <c r="A47" s="6" t="s">
        <v>72</v>
      </c>
      <c r="B47" s="6">
        <v>93900</v>
      </c>
      <c r="C47" s="6">
        <v>97322</v>
      </c>
      <c r="D47" s="6">
        <v>100695</v>
      </c>
      <c r="E47" s="6">
        <v>103999</v>
      </c>
      <c r="F47" s="6">
        <v>107242</v>
      </c>
      <c r="G47" s="6">
        <v>110422</v>
      </c>
      <c r="H47" s="6">
        <v>113562</v>
      </c>
      <c r="I47" s="6">
        <v>116669</v>
      </c>
      <c r="J47" s="6">
        <v>119749</v>
      </c>
      <c r="K47" s="6">
        <v>122813</v>
      </c>
      <c r="L47" s="6">
        <v>125867</v>
      </c>
      <c r="M47" s="6">
        <v>128942</v>
      </c>
      <c r="N47" s="6">
        <v>132041</v>
      </c>
      <c r="O47" s="6">
        <v>135175</v>
      </c>
      <c r="P47" s="6">
        <v>138356</v>
      </c>
      <c r="Q47" s="6">
        <v>141591</v>
      </c>
      <c r="R47" s="6">
        <v>144897</v>
      </c>
      <c r="S47" s="6">
        <v>148277</v>
      </c>
      <c r="T47" s="6">
        <v>151734</v>
      </c>
      <c r="U47" s="6">
        <v>155278</v>
      </c>
      <c r="V47" s="6">
        <v>158901</v>
      </c>
      <c r="W47" s="6">
        <v>162606</v>
      </c>
      <c r="X47" s="6">
        <v>166408</v>
      </c>
      <c r="Y47" s="6">
        <v>170286</v>
      </c>
      <c r="Z47" s="6">
        <v>174241</v>
      </c>
      <c r="AA47" s="6">
        <v>178277</v>
      </c>
      <c r="AB47" s="6">
        <v>182385</v>
      </c>
      <c r="AC47" s="6">
        <v>186556</v>
      </c>
      <c r="AD47" s="6">
        <v>190791</v>
      </c>
      <c r="AE47" s="6">
        <v>195090</v>
      </c>
      <c r="AF47" s="6">
        <v>199440</v>
      </c>
      <c r="AG47" s="6">
        <v>203834</v>
      </c>
      <c r="AH47" s="6">
        <v>208276</v>
      </c>
      <c r="AI47" s="6">
        <v>212762</v>
      </c>
      <c r="AJ47" s="6">
        <v>217282</v>
      </c>
      <c r="AK47" s="6">
        <v>221833</v>
      </c>
    </row>
    <row r="48" spans="1:37" ht="14.25" customHeight="1">
      <c r="A48" s="6" t="s">
        <v>73</v>
      </c>
      <c r="B48" s="6">
        <v>40214</v>
      </c>
      <c r="C48" s="6">
        <v>41813</v>
      </c>
      <c r="D48" s="6">
        <v>43442</v>
      </c>
      <c r="E48" s="6">
        <v>45107</v>
      </c>
      <c r="F48" s="6">
        <v>46789</v>
      </c>
      <c r="G48" s="6">
        <v>48505</v>
      </c>
      <c r="H48" s="6">
        <v>50249</v>
      </c>
      <c r="I48" s="6">
        <v>52031</v>
      </c>
      <c r="J48" s="6">
        <v>53836</v>
      </c>
      <c r="K48" s="6">
        <v>55662</v>
      </c>
      <c r="L48" s="6">
        <v>57520</v>
      </c>
      <c r="M48" s="6">
        <v>59402</v>
      </c>
      <c r="N48" s="6">
        <v>61311</v>
      </c>
      <c r="O48" s="6">
        <v>63238</v>
      </c>
      <c r="P48" s="6">
        <v>65190</v>
      </c>
      <c r="Q48" s="6">
        <v>67162</v>
      </c>
      <c r="R48" s="6">
        <v>69157</v>
      </c>
      <c r="S48" s="6">
        <v>71167</v>
      </c>
      <c r="T48" s="6">
        <v>73202</v>
      </c>
      <c r="U48" s="6">
        <v>75249</v>
      </c>
      <c r="V48" s="6">
        <v>77330</v>
      </c>
      <c r="W48" s="6">
        <v>79419</v>
      </c>
      <c r="X48" s="6">
        <v>81538</v>
      </c>
      <c r="Y48" s="6">
        <v>83666</v>
      </c>
      <c r="Z48" s="6">
        <v>85821</v>
      </c>
      <c r="AA48" s="6">
        <v>87988</v>
      </c>
      <c r="AB48" s="6">
        <v>90180</v>
      </c>
      <c r="AC48" s="6">
        <v>92382</v>
      </c>
      <c r="AD48" s="6">
        <v>94606</v>
      </c>
      <c r="AE48" s="6">
        <v>96844</v>
      </c>
      <c r="AF48" s="6">
        <v>99095</v>
      </c>
      <c r="AG48" s="6">
        <v>101356</v>
      </c>
      <c r="AH48" s="6">
        <v>103634</v>
      </c>
      <c r="AI48" s="6">
        <v>105923</v>
      </c>
      <c r="AJ48" s="6">
        <v>108228</v>
      </c>
      <c r="AK48" s="6">
        <v>110541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7"/>
  <sheetViews>
    <sheetView zoomScale="90" zoomScaleNormal="90" workbookViewId="0"/>
  </sheetViews>
  <sheetFormatPr defaultColWidth="12.625" defaultRowHeight="15" customHeight="1"/>
  <sheetData>
    <row r="1" spans="1:15">
      <c r="A1" s="22" t="s">
        <v>93</v>
      </c>
      <c r="B1" s="67">
        <v>2017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  <c r="O1" s="23"/>
    </row>
    <row r="2" spans="1:15">
      <c r="A2" s="24"/>
      <c r="B2" s="25" t="s">
        <v>94</v>
      </c>
      <c r="C2" s="25" t="s">
        <v>95</v>
      </c>
      <c r="D2" s="25" t="s">
        <v>96</v>
      </c>
      <c r="E2" s="25" t="s">
        <v>97</v>
      </c>
      <c r="F2" s="25" t="s">
        <v>98</v>
      </c>
      <c r="G2" s="25" t="s">
        <v>99</v>
      </c>
      <c r="H2" s="25" t="s">
        <v>100</v>
      </c>
      <c r="I2" s="25" t="s">
        <v>101</v>
      </c>
      <c r="J2" s="25" t="s">
        <v>102</v>
      </c>
      <c r="K2" s="25" t="s">
        <v>103</v>
      </c>
      <c r="L2" s="25" t="s">
        <v>104</v>
      </c>
      <c r="M2" s="25" t="s">
        <v>105</v>
      </c>
      <c r="N2" s="25" t="s">
        <v>106</v>
      </c>
      <c r="O2" s="23"/>
    </row>
    <row r="3" spans="1:15">
      <c r="A3" s="26" t="s">
        <v>107</v>
      </c>
      <c r="B3" s="25">
        <v>178</v>
      </c>
      <c r="C3" s="25">
        <v>157</v>
      </c>
      <c r="D3" s="25">
        <v>227</v>
      </c>
      <c r="E3" s="25">
        <v>176</v>
      </c>
      <c r="F3" s="25">
        <v>208</v>
      </c>
      <c r="G3" s="25">
        <v>238</v>
      </c>
      <c r="H3" s="25">
        <v>268</v>
      </c>
      <c r="I3" s="25">
        <v>627</v>
      </c>
      <c r="J3" s="25">
        <v>384</v>
      </c>
      <c r="K3" s="25">
        <v>243</v>
      </c>
      <c r="L3" s="25">
        <v>240</v>
      </c>
      <c r="M3" s="25">
        <v>350</v>
      </c>
      <c r="N3" s="25">
        <v>3296</v>
      </c>
      <c r="O3" s="27">
        <v>3296</v>
      </c>
    </row>
    <row r="4" spans="1:15">
      <c r="A4" s="22"/>
      <c r="B4" s="67">
        <v>2016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9"/>
      <c r="O4" s="23"/>
    </row>
    <row r="5" spans="1:15">
      <c r="A5" s="24"/>
      <c r="B5" s="25" t="s">
        <v>94</v>
      </c>
      <c r="C5" s="25" t="s">
        <v>95</v>
      </c>
      <c r="D5" s="25" t="s">
        <v>96</v>
      </c>
      <c r="E5" s="25" t="s">
        <v>97</v>
      </c>
      <c r="F5" s="25" t="s">
        <v>98</v>
      </c>
      <c r="G5" s="25" t="s">
        <v>99</v>
      </c>
      <c r="H5" s="25" t="s">
        <v>100</v>
      </c>
      <c r="I5" s="25" t="s">
        <v>101</v>
      </c>
      <c r="J5" s="25" t="s">
        <v>102</v>
      </c>
      <c r="K5" s="25" t="s">
        <v>103</v>
      </c>
      <c r="L5" s="25" t="s">
        <v>104</v>
      </c>
      <c r="M5" s="25" t="s">
        <v>105</v>
      </c>
      <c r="N5" s="25" t="s">
        <v>106</v>
      </c>
      <c r="O5" s="23"/>
    </row>
    <row r="6" spans="1:15">
      <c r="A6" s="26" t="s">
        <v>107</v>
      </c>
      <c r="B6" s="25">
        <v>58</v>
      </c>
      <c r="C6" s="25">
        <v>64</v>
      </c>
      <c r="D6" s="25">
        <v>60</v>
      </c>
      <c r="E6" s="25">
        <v>137</v>
      </c>
      <c r="F6" s="25">
        <v>41</v>
      </c>
      <c r="G6" s="25">
        <v>91</v>
      </c>
      <c r="H6" s="25">
        <v>48</v>
      </c>
      <c r="I6" s="25">
        <v>59</v>
      </c>
      <c r="J6" s="25">
        <v>79</v>
      </c>
      <c r="K6" s="25">
        <v>93</v>
      </c>
      <c r="L6" s="25">
        <v>159</v>
      </c>
      <c r="M6" s="25">
        <v>202</v>
      </c>
      <c r="N6" s="28">
        <v>1091</v>
      </c>
      <c r="O6" s="27">
        <v>1091</v>
      </c>
    </row>
    <row r="7" spans="1:15">
      <c r="A7" s="22"/>
      <c r="B7" s="67">
        <v>2015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9"/>
      <c r="O7" s="23"/>
    </row>
    <row r="8" spans="1:15">
      <c r="A8" s="24"/>
      <c r="B8" s="25" t="s">
        <v>94</v>
      </c>
      <c r="C8" s="25" t="s">
        <v>95</v>
      </c>
      <c r="D8" s="25" t="s">
        <v>96</v>
      </c>
      <c r="E8" s="25" t="s">
        <v>97</v>
      </c>
      <c r="F8" s="25" t="s">
        <v>98</v>
      </c>
      <c r="G8" s="25" t="s">
        <v>99</v>
      </c>
      <c r="H8" s="25" t="s">
        <v>100</v>
      </c>
      <c r="I8" s="25" t="s">
        <v>101</v>
      </c>
      <c r="J8" s="25" t="s">
        <v>102</v>
      </c>
      <c r="K8" s="25" t="s">
        <v>103</v>
      </c>
      <c r="L8" s="25" t="s">
        <v>104</v>
      </c>
      <c r="M8" s="25" t="s">
        <v>105</v>
      </c>
      <c r="N8" s="25" t="s">
        <v>106</v>
      </c>
      <c r="O8" s="23"/>
    </row>
    <row r="9" spans="1:15">
      <c r="A9" s="26" t="s">
        <v>107</v>
      </c>
      <c r="B9" s="25">
        <v>72</v>
      </c>
      <c r="C9" s="25">
        <v>56</v>
      </c>
      <c r="D9" s="25">
        <v>61</v>
      </c>
      <c r="E9" s="25">
        <v>73</v>
      </c>
      <c r="F9" s="25">
        <v>72</v>
      </c>
      <c r="G9" s="25">
        <v>74</v>
      </c>
      <c r="H9" s="25">
        <v>74</v>
      </c>
      <c r="I9" s="25">
        <v>100</v>
      </c>
      <c r="J9" s="25">
        <v>82</v>
      </c>
      <c r="K9" s="25">
        <v>55</v>
      </c>
      <c r="L9" s="25">
        <v>65</v>
      </c>
      <c r="M9" s="25">
        <v>62</v>
      </c>
      <c r="N9" s="25">
        <v>846</v>
      </c>
      <c r="O9" s="27">
        <v>846</v>
      </c>
    </row>
    <row r="10" spans="1:15">
      <c r="A10" s="22"/>
      <c r="B10" s="67">
        <v>2014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  <c r="O10" s="23"/>
    </row>
    <row r="11" spans="1:15">
      <c r="A11" s="24"/>
      <c r="B11" s="25" t="s">
        <v>94</v>
      </c>
      <c r="C11" s="25" t="s">
        <v>95</v>
      </c>
      <c r="D11" s="25" t="s">
        <v>96</v>
      </c>
      <c r="E11" s="25" t="s">
        <v>97</v>
      </c>
      <c r="F11" s="25" t="s">
        <v>98</v>
      </c>
      <c r="G11" s="25" t="s">
        <v>99</v>
      </c>
      <c r="H11" s="25" t="s">
        <v>100</v>
      </c>
      <c r="I11" s="25" t="s">
        <v>101</v>
      </c>
      <c r="J11" s="25" t="s">
        <v>102</v>
      </c>
      <c r="K11" s="25" t="s">
        <v>103</v>
      </c>
      <c r="L11" s="25" t="s">
        <v>104</v>
      </c>
      <c r="M11" s="25" t="s">
        <v>105</v>
      </c>
      <c r="N11" s="25" t="s">
        <v>106</v>
      </c>
      <c r="O11" s="23"/>
    </row>
    <row r="12" spans="1:15">
      <c r="A12" s="26" t="s">
        <v>107</v>
      </c>
      <c r="B12" s="25">
        <v>93</v>
      </c>
      <c r="C12" s="25">
        <v>61</v>
      </c>
      <c r="D12" s="25">
        <v>65</v>
      </c>
      <c r="E12" s="25">
        <v>53</v>
      </c>
      <c r="F12" s="25">
        <v>94</v>
      </c>
      <c r="G12" s="25">
        <v>52</v>
      </c>
      <c r="H12" s="25">
        <v>61</v>
      </c>
      <c r="I12" s="25">
        <v>79</v>
      </c>
      <c r="J12" s="25">
        <v>71</v>
      </c>
      <c r="K12" s="25">
        <v>53</v>
      </c>
      <c r="L12" s="25">
        <v>87</v>
      </c>
      <c r="M12" s="25">
        <v>86</v>
      </c>
      <c r="N12" s="25">
        <v>855</v>
      </c>
      <c r="O12" s="27">
        <v>855</v>
      </c>
    </row>
    <row r="13" spans="1:15">
      <c r="A13" s="22"/>
      <c r="B13" s="67">
        <v>2013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23"/>
    </row>
    <row r="14" spans="1:15">
      <c r="A14" s="24"/>
      <c r="B14" s="25" t="s">
        <v>94</v>
      </c>
      <c r="C14" s="25" t="s">
        <v>95</v>
      </c>
      <c r="D14" s="25" t="s">
        <v>96</v>
      </c>
      <c r="E14" s="25" t="s">
        <v>97</v>
      </c>
      <c r="F14" s="25" t="s">
        <v>98</v>
      </c>
      <c r="G14" s="25" t="s">
        <v>99</v>
      </c>
      <c r="H14" s="25" t="s">
        <v>100</v>
      </c>
      <c r="I14" s="25" t="s">
        <v>101</v>
      </c>
      <c r="J14" s="25" t="s">
        <v>102</v>
      </c>
      <c r="K14" s="25" t="s">
        <v>103</v>
      </c>
      <c r="L14" s="25" t="s">
        <v>104</v>
      </c>
      <c r="M14" s="25" t="s">
        <v>105</v>
      </c>
      <c r="N14" s="25" t="s">
        <v>106</v>
      </c>
      <c r="O14" s="23"/>
    </row>
    <row r="15" spans="1:15">
      <c r="A15" s="26" t="s">
        <v>107</v>
      </c>
      <c r="B15" s="25">
        <v>45</v>
      </c>
      <c r="C15" s="25">
        <v>22</v>
      </c>
      <c r="D15" s="25">
        <v>53</v>
      </c>
      <c r="E15" s="25">
        <v>50</v>
      </c>
      <c r="F15" s="25">
        <v>12</v>
      </c>
      <c r="G15" s="25">
        <v>29</v>
      </c>
      <c r="H15" s="25">
        <v>65</v>
      </c>
      <c r="I15" s="25">
        <v>45</v>
      </c>
      <c r="J15" s="25">
        <v>23</v>
      </c>
      <c r="K15" s="25">
        <v>39</v>
      </c>
      <c r="L15" s="25">
        <v>52</v>
      </c>
      <c r="M15" s="25">
        <v>56</v>
      </c>
      <c r="N15" s="25">
        <v>491</v>
      </c>
      <c r="O15" s="27">
        <v>491</v>
      </c>
    </row>
    <row r="16" spans="1:15">
      <c r="A16" s="22"/>
      <c r="B16" s="67">
        <v>2012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9"/>
      <c r="O16" s="23"/>
    </row>
    <row r="17" spans="1:15">
      <c r="A17" s="26" t="s">
        <v>107</v>
      </c>
      <c r="B17" s="25">
        <v>9</v>
      </c>
      <c r="C17" s="25">
        <v>16</v>
      </c>
      <c r="D17" s="25">
        <v>7</v>
      </c>
      <c r="E17" s="25">
        <v>3</v>
      </c>
      <c r="F17" s="25">
        <v>13</v>
      </c>
      <c r="G17" s="25">
        <v>23</v>
      </c>
      <c r="H17" s="25">
        <v>5</v>
      </c>
      <c r="I17" s="25">
        <v>3</v>
      </c>
      <c r="J17" s="25">
        <v>2</v>
      </c>
      <c r="K17" s="25">
        <v>2</v>
      </c>
      <c r="L17" s="25">
        <v>18</v>
      </c>
      <c r="M17" s="25">
        <v>16</v>
      </c>
      <c r="N17" s="25">
        <v>117</v>
      </c>
      <c r="O17" s="27">
        <v>117</v>
      </c>
    </row>
  </sheetData>
  <mergeCells count="6">
    <mergeCell ref="B16:N16"/>
    <mergeCell ref="B1:N1"/>
    <mergeCell ref="B4:N4"/>
    <mergeCell ref="B7:N7"/>
    <mergeCell ref="B10:N10"/>
    <mergeCell ref="B13:N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000"/>
  <sheetViews>
    <sheetView workbookViewId="0"/>
  </sheetViews>
  <sheetFormatPr defaultColWidth="12.625" defaultRowHeight="15" customHeight="1"/>
  <cols>
    <col min="1" max="1" width="34" customWidth="1"/>
    <col min="2" max="42" width="7.625" customWidth="1"/>
  </cols>
  <sheetData>
    <row r="1" spans="1:1" ht="14.25" customHeight="1">
      <c r="A1" s="6" t="s">
        <v>13</v>
      </c>
    </row>
    <row r="2" spans="1:1" ht="14.25" customHeight="1"/>
    <row r="3" spans="1:1" ht="14.25" customHeight="1">
      <c r="A3" s="7" t="s">
        <v>108</v>
      </c>
    </row>
    <row r="4" spans="1:1" ht="14.25" customHeight="1">
      <c r="A4" s="6" t="s">
        <v>109</v>
      </c>
    </row>
    <row r="5" spans="1:1" ht="14.25" customHeight="1">
      <c r="A5" s="6" t="s">
        <v>110</v>
      </c>
    </row>
    <row r="6" spans="1:1" ht="14.25" customHeight="1">
      <c r="A6" s="6" t="s">
        <v>111</v>
      </c>
    </row>
    <row r="7" spans="1:1" ht="14.25" customHeight="1">
      <c r="A7" s="7" t="s">
        <v>112</v>
      </c>
    </row>
    <row r="8" spans="1:1" ht="14.25" customHeight="1">
      <c r="A8" s="7" t="s">
        <v>113</v>
      </c>
    </row>
    <row r="9" spans="1:1" ht="14.25" customHeight="1"/>
    <row r="10" spans="1:1" ht="14.25" customHeight="1">
      <c r="A10" s="6" t="s">
        <v>114</v>
      </c>
    </row>
    <row r="11" spans="1:1" ht="14.25" customHeight="1">
      <c r="A11" s="6" t="s">
        <v>115</v>
      </c>
    </row>
    <row r="12" spans="1:1" ht="14.25" customHeight="1">
      <c r="A12" s="6" t="s">
        <v>116</v>
      </c>
    </row>
    <row r="13" spans="1:1" ht="14.25" customHeight="1"/>
    <row r="14" spans="1:1" ht="14.25" customHeight="1">
      <c r="A14" s="6" t="s">
        <v>117</v>
      </c>
    </row>
    <row r="15" spans="1:1" ht="14.25" customHeight="1"/>
    <row r="16" spans="1:1" ht="14.25" customHeight="1"/>
    <row r="17" spans="1:42" ht="14.25" customHeight="1">
      <c r="A17" s="6" t="s">
        <v>118</v>
      </c>
    </row>
    <row r="18" spans="1:42" ht="14.25" customHeight="1"/>
    <row r="19" spans="1:42" ht="14.25" customHeight="1">
      <c r="A19" s="18" t="s">
        <v>119</v>
      </c>
    </row>
    <row r="20" spans="1:42" ht="14.25" customHeight="1">
      <c r="A20" s="29"/>
      <c r="B20" s="29"/>
      <c r="C20" s="30">
        <v>2011</v>
      </c>
      <c r="D20" s="31">
        <v>2012</v>
      </c>
      <c r="E20" s="31">
        <v>2013</v>
      </c>
      <c r="F20" s="31">
        <v>2014</v>
      </c>
      <c r="G20" s="31">
        <v>2015</v>
      </c>
      <c r="H20" s="31">
        <v>2016</v>
      </c>
      <c r="I20" s="31">
        <v>2017</v>
      </c>
      <c r="J20" s="31">
        <v>2018</v>
      </c>
      <c r="K20" s="31">
        <v>2019</v>
      </c>
      <c r="L20" s="31">
        <v>2020</v>
      </c>
      <c r="M20" s="31">
        <v>2021</v>
      </c>
      <c r="N20" s="31">
        <v>2022</v>
      </c>
      <c r="O20" s="31">
        <v>2023</v>
      </c>
      <c r="P20" s="31">
        <v>2024</v>
      </c>
      <c r="Q20" s="31">
        <v>2025</v>
      </c>
      <c r="R20" s="31">
        <v>2026</v>
      </c>
      <c r="S20" s="31">
        <v>2027</v>
      </c>
      <c r="T20" s="31">
        <v>2028</v>
      </c>
      <c r="U20" s="31">
        <v>2029</v>
      </c>
      <c r="V20" s="31">
        <v>2030</v>
      </c>
      <c r="W20" s="31">
        <v>2031</v>
      </c>
      <c r="X20" s="31">
        <v>2032</v>
      </c>
      <c r="Y20" s="31">
        <v>2033</v>
      </c>
      <c r="Z20" s="31">
        <v>2034</v>
      </c>
      <c r="AA20" s="31">
        <v>2035</v>
      </c>
      <c r="AB20" s="31">
        <v>2036</v>
      </c>
      <c r="AC20" s="31">
        <v>2037</v>
      </c>
      <c r="AD20" s="31">
        <v>2038</v>
      </c>
      <c r="AE20" s="31">
        <v>2039</v>
      </c>
      <c r="AF20" s="31">
        <v>2040</v>
      </c>
      <c r="AG20" s="31">
        <v>2041</v>
      </c>
      <c r="AH20" s="31">
        <v>2042</v>
      </c>
      <c r="AI20" s="31">
        <v>2043</v>
      </c>
      <c r="AJ20" s="31">
        <v>2044</v>
      </c>
      <c r="AK20" s="31">
        <v>2045</v>
      </c>
      <c r="AL20" s="31">
        <v>2046</v>
      </c>
      <c r="AM20" s="31">
        <v>2047</v>
      </c>
      <c r="AN20" s="31">
        <v>2048</v>
      </c>
      <c r="AO20" s="31">
        <v>2049</v>
      </c>
      <c r="AP20" s="31">
        <v>2050</v>
      </c>
    </row>
    <row r="21" spans="1:42" ht="14.25" customHeight="1">
      <c r="A21" s="32" t="s">
        <v>120</v>
      </c>
      <c r="B21" s="4"/>
      <c r="C21" s="33">
        <f t="shared" ref="C21:AP21" si="0">SUM(C22:C25)</f>
        <v>600</v>
      </c>
      <c r="D21" s="33">
        <f t="shared" si="0"/>
        <v>613</v>
      </c>
      <c r="E21" s="33">
        <f t="shared" si="0"/>
        <v>640</v>
      </c>
      <c r="F21" s="33">
        <f t="shared" si="0"/>
        <v>688.75</v>
      </c>
      <c r="G21" s="33">
        <f t="shared" si="0"/>
        <v>703.5</v>
      </c>
      <c r="H21" s="33">
        <f t="shared" si="0"/>
        <v>727.25</v>
      </c>
      <c r="I21" s="33">
        <f t="shared" si="0"/>
        <v>751</v>
      </c>
      <c r="J21" s="33">
        <f t="shared" si="0"/>
        <v>764.66666666666663</v>
      </c>
      <c r="K21" s="33">
        <f t="shared" si="0"/>
        <v>781.66666666666663</v>
      </c>
      <c r="L21" s="33">
        <f t="shared" si="0"/>
        <v>798.66666666666663</v>
      </c>
      <c r="M21" s="33">
        <f t="shared" si="0"/>
        <v>815.66666666666663</v>
      </c>
      <c r="N21" s="33">
        <f t="shared" si="0"/>
        <v>832.66666666666663</v>
      </c>
      <c r="O21" s="33">
        <f t="shared" si="0"/>
        <v>849.66666666666663</v>
      </c>
      <c r="P21" s="33">
        <f t="shared" si="0"/>
        <v>866.66666666666663</v>
      </c>
      <c r="Q21" s="33">
        <f t="shared" si="0"/>
        <v>883.66666666666663</v>
      </c>
      <c r="R21" s="33">
        <f t="shared" si="0"/>
        <v>900.66666666666663</v>
      </c>
      <c r="S21" s="33">
        <f t="shared" si="0"/>
        <v>917.66666666666663</v>
      </c>
      <c r="T21" s="33">
        <f t="shared" si="0"/>
        <v>934.66666666666663</v>
      </c>
      <c r="U21" s="33">
        <f t="shared" si="0"/>
        <v>951.66666666666663</v>
      </c>
      <c r="V21" s="33">
        <f t="shared" si="0"/>
        <v>968.66666666666663</v>
      </c>
      <c r="W21" s="33">
        <f t="shared" si="0"/>
        <v>985.66666666666663</v>
      </c>
      <c r="X21" s="33">
        <f t="shared" si="0"/>
        <v>1002.6666666666666</v>
      </c>
      <c r="Y21" s="33">
        <f t="shared" si="0"/>
        <v>1019.6666666666666</v>
      </c>
      <c r="Z21" s="33">
        <f t="shared" si="0"/>
        <v>1036.6666666666665</v>
      </c>
      <c r="AA21" s="33">
        <f t="shared" si="0"/>
        <v>1053.6666666666665</v>
      </c>
      <c r="AB21" s="33">
        <f t="shared" si="0"/>
        <v>1070.6666666666665</v>
      </c>
      <c r="AC21" s="33">
        <f t="shared" si="0"/>
        <v>1087.6666666666665</v>
      </c>
      <c r="AD21" s="33">
        <f t="shared" si="0"/>
        <v>1104.6666666666665</v>
      </c>
      <c r="AE21" s="33">
        <f t="shared" si="0"/>
        <v>1121.6666666666665</v>
      </c>
      <c r="AF21" s="33">
        <f t="shared" si="0"/>
        <v>1138.6666666666665</v>
      </c>
      <c r="AG21" s="33">
        <f t="shared" si="0"/>
        <v>1155.6666666666665</v>
      </c>
      <c r="AH21" s="33">
        <f t="shared" si="0"/>
        <v>1172.6666666666665</v>
      </c>
      <c r="AI21" s="33">
        <f t="shared" si="0"/>
        <v>1189.6666666666665</v>
      </c>
      <c r="AJ21" s="33">
        <f t="shared" si="0"/>
        <v>1206.6666666666665</v>
      </c>
      <c r="AK21" s="33">
        <f t="shared" si="0"/>
        <v>1223.6666666666665</v>
      </c>
      <c r="AL21" s="33">
        <f t="shared" si="0"/>
        <v>1240.6666666666665</v>
      </c>
      <c r="AM21" s="33">
        <f t="shared" si="0"/>
        <v>1257.6666666666665</v>
      </c>
      <c r="AN21" s="33">
        <f t="shared" si="0"/>
        <v>1274.6666666666665</v>
      </c>
      <c r="AO21" s="33">
        <f t="shared" si="0"/>
        <v>1291.6666666666665</v>
      </c>
      <c r="AP21" s="33">
        <f t="shared" si="0"/>
        <v>1308.6666666666665</v>
      </c>
    </row>
    <row r="22" spans="1:42" ht="14.25" customHeight="1">
      <c r="A22" s="7" t="s">
        <v>121</v>
      </c>
      <c r="B22" s="3"/>
      <c r="C22" s="33">
        <v>310</v>
      </c>
      <c r="D22" s="34">
        <f t="shared" ref="D22:AP22" si="1">C22+D28-D39</f>
        <v>319</v>
      </c>
      <c r="E22" s="34">
        <f t="shared" si="1"/>
        <v>335</v>
      </c>
      <c r="F22" s="34">
        <f t="shared" si="1"/>
        <v>359</v>
      </c>
      <c r="G22" s="34">
        <f t="shared" si="1"/>
        <v>355</v>
      </c>
      <c r="H22" s="34">
        <f t="shared" si="1"/>
        <v>351</v>
      </c>
      <c r="I22" s="34">
        <f t="shared" si="1"/>
        <v>347</v>
      </c>
      <c r="J22" s="34">
        <f t="shared" si="1"/>
        <v>343</v>
      </c>
      <c r="K22" s="34">
        <f t="shared" si="1"/>
        <v>349</v>
      </c>
      <c r="L22" s="34">
        <f t="shared" si="1"/>
        <v>355</v>
      </c>
      <c r="M22" s="34">
        <f t="shared" si="1"/>
        <v>361</v>
      </c>
      <c r="N22" s="34">
        <f t="shared" si="1"/>
        <v>367</v>
      </c>
      <c r="O22" s="34">
        <f t="shared" si="1"/>
        <v>373</v>
      </c>
      <c r="P22" s="34">
        <f t="shared" si="1"/>
        <v>379</v>
      </c>
      <c r="Q22" s="34">
        <f t="shared" si="1"/>
        <v>385</v>
      </c>
      <c r="R22" s="34">
        <f t="shared" si="1"/>
        <v>391</v>
      </c>
      <c r="S22" s="34">
        <f t="shared" si="1"/>
        <v>397</v>
      </c>
      <c r="T22" s="34">
        <f t="shared" si="1"/>
        <v>403</v>
      </c>
      <c r="U22" s="34">
        <f t="shared" si="1"/>
        <v>409</v>
      </c>
      <c r="V22" s="34">
        <f t="shared" si="1"/>
        <v>415</v>
      </c>
      <c r="W22" s="34">
        <f t="shared" si="1"/>
        <v>421</v>
      </c>
      <c r="X22" s="34">
        <f t="shared" si="1"/>
        <v>427</v>
      </c>
      <c r="Y22" s="34">
        <f t="shared" si="1"/>
        <v>433</v>
      </c>
      <c r="Z22" s="34">
        <f t="shared" si="1"/>
        <v>439</v>
      </c>
      <c r="AA22" s="34">
        <f t="shared" si="1"/>
        <v>445</v>
      </c>
      <c r="AB22" s="34">
        <f t="shared" si="1"/>
        <v>451</v>
      </c>
      <c r="AC22" s="34">
        <f t="shared" si="1"/>
        <v>457</v>
      </c>
      <c r="AD22" s="34">
        <f t="shared" si="1"/>
        <v>463</v>
      </c>
      <c r="AE22" s="34">
        <f t="shared" si="1"/>
        <v>469</v>
      </c>
      <c r="AF22" s="34">
        <f t="shared" si="1"/>
        <v>475</v>
      </c>
      <c r="AG22" s="34">
        <f t="shared" si="1"/>
        <v>481</v>
      </c>
      <c r="AH22" s="34">
        <f t="shared" si="1"/>
        <v>487</v>
      </c>
      <c r="AI22" s="34">
        <f t="shared" si="1"/>
        <v>493</v>
      </c>
      <c r="AJ22" s="34">
        <f t="shared" si="1"/>
        <v>499</v>
      </c>
      <c r="AK22" s="34">
        <f t="shared" si="1"/>
        <v>505</v>
      </c>
      <c r="AL22" s="34">
        <f t="shared" si="1"/>
        <v>511</v>
      </c>
      <c r="AM22" s="34">
        <f t="shared" si="1"/>
        <v>517</v>
      </c>
      <c r="AN22" s="34">
        <f t="shared" si="1"/>
        <v>523</v>
      </c>
      <c r="AO22" s="34">
        <f t="shared" si="1"/>
        <v>529</v>
      </c>
      <c r="AP22" s="34">
        <f t="shared" si="1"/>
        <v>535</v>
      </c>
    </row>
    <row r="23" spans="1:42" ht="14.25" customHeight="1">
      <c r="A23" s="7" t="s">
        <v>122</v>
      </c>
      <c r="B23" s="3"/>
      <c r="C23" s="33">
        <v>150</v>
      </c>
      <c r="D23" s="34">
        <f t="shared" ref="D23:AP23" si="2">C23+D29-D40</f>
        <v>138</v>
      </c>
      <c r="E23" s="34">
        <f t="shared" si="2"/>
        <v>136</v>
      </c>
      <c r="F23" s="34">
        <f t="shared" si="2"/>
        <v>143.5</v>
      </c>
      <c r="G23" s="34">
        <f t="shared" si="2"/>
        <v>151</v>
      </c>
      <c r="H23" s="34">
        <f t="shared" si="2"/>
        <v>158.5</v>
      </c>
      <c r="I23" s="34">
        <f t="shared" si="2"/>
        <v>166</v>
      </c>
      <c r="J23" s="34">
        <f t="shared" si="2"/>
        <v>172.66666666666666</v>
      </c>
      <c r="K23" s="34">
        <f t="shared" si="2"/>
        <v>179.66666666666666</v>
      </c>
      <c r="L23" s="34">
        <f t="shared" si="2"/>
        <v>186.66666666666666</v>
      </c>
      <c r="M23" s="34">
        <f t="shared" si="2"/>
        <v>193.66666666666666</v>
      </c>
      <c r="N23" s="34">
        <f t="shared" si="2"/>
        <v>200.66666666666666</v>
      </c>
      <c r="O23" s="34">
        <f t="shared" si="2"/>
        <v>207.66666666666666</v>
      </c>
      <c r="P23" s="34">
        <f t="shared" si="2"/>
        <v>214.66666666666666</v>
      </c>
      <c r="Q23" s="34">
        <f t="shared" si="2"/>
        <v>221.66666666666666</v>
      </c>
      <c r="R23" s="34">
        <f t="shared" si="2"/>
        <v>228.66666666666666</v>
      </c>
      <c r="S23" s="34">
        <f t="shared" si="2"/>
        <v>235.66666666666666</v>
      </c>
      <c r="T23" s="34">
        <f t="shared" si="2"/>
        <v>242.66666666666666</v>
      </c>
      <c r="U23" s="34">
        <f t="shared" si="2"/>
        <v>249.66666666666666</v>
      </c>
      <c r="V23" s="34">
        <f t="shared" si="2"/>
        <v>256.66666666666663</v>
      </c>
      <c r="W23" s="34">
        <f t="shared" si="2"/>
        <v>263.66666666666663</v>
      </c>
      <c r="X23" s="34">
        <f t="shared" si="2"/>
        <v>270.66666666666663</v>
      </c>
      <c r="Y23" s="34">
        <f t="shared" si="2"/>
        <v>277.66666666666663</v>
      </c>
      <c r="Z23" s="34">
        <f t="shared" si="2"/>
        <v>284.66666666666663</v>
      </c>
      <c r="AA23" s="34">
        <f t="shared" si="2"/>
        <v>291.66666666666663</v>
      </c>
      <c r="AB23" s="34">
        <f t="shared" si="2"/>
        <v>298.66666666666663</v>
      </c>
      <c r="AC23" s="34">
        <f t="shared" si="2"/>
        <v>305.66666666666663</v>
      </c>
      <c r="AD23" s="34">
        <f t="shared" si="2"/>
        <v>312.66666666666663</v>
      </c>
      <c r="AE23" s="34">
        <f t="shared" si="2"/>
        <v>319.66666666666663</v>
      </c>
      <c r="AF23" s="34">
        <f t="shared" si="2"/>
        <v>326.66666666666663</v>
      </c>
      <c r="AG23" s="34">
        <f t="shared" si="2"/>
        <v>333.66666666666663</v>
      </c>
      <c r="AH23" s="34">
        <f t="shared" si="2"/>
        <v>340.66666666666663</v>
      </c>
      <c r="AI23" s="34">
        <f t="shared" si="2"/>
        <v>347.66666666666663</v>
      </c>
      <c r="AJ23" s="34">
        <f t="shared" si="2"/>
        <v>354.66666666666663</v>
      </c>
      <c r="AK23" s="34">
        <f t="shared" si="2"/>
        <v>361.66666666666663</v>
      </c>
      <c r="AL23" s="34">
        <f t="shared" si="2"/>
        <v>368.66666666666663</v>
      </c>
      <c r="AM23" s="34">
        <f t="shared" si="2"/>
        <v>375.66666666666663</v>
      </c>
      <c r="AN23" s="34">
        <f t="shared" si="2"/>
        <v>382.66666666666663</v>
      </c>
      <c r="AO23" s="34">
        <f t="shared" si="2"/>
        <v>389.66666666666663</v>
      </c>
      <c r="AP23" s="34">
        <f t="shared" si="2"/>
        <v>396.66666666666663</v>
      </c>
    </row>
    <row r="24" spans="1:42" ht="14.25" customHeight="1">
      <c r="A24" s="7" t="s">
        <v>123</v>
      </c>
      <c r="B24" s="3"/>
      <c r="C24" s="33">
        <v>112</v>
      </c>
      <c r="D24" s="34">
        <f t="shared" ref="D24:AP24" si="3">C24+D30-D41</f>
        <v>120</v>
      </c>
      <c r="E24" s="34">
        <f t="shared" si="3"/>
        <v>128</v>
      </c>
      <c r="F24" s="34">
        <f t="shared" si="3"/>
        <v>136</v>
      </c>
      <c r="G24" s="34">
        <f t="shared" si="3"/>
        <v>140</v>
      </c>
      <c r="H24" s="34">
        <f t="shared" si="3"/>
        <v>153</v>
      </c>
      <c r="I24" s="34">
        <f t="shared" si="3"/>
        <v>166</v>
      </c>
      <c r="J24" s="34">
        <f t="shared" si="3"/>
        <v>179</v>
      </c>
      <c r="K24" s="34">
        <f t="shared" si="3"/>
        <v>181</v>
      </c>
      <c r="L24" s="34">
        <f t="shared" si="3"/>
        <v>183</v>
      </c>
      <c r="M24" s="34">
        <f t="shared" si="3"/>
        <v>185</v>
      </c>
      <c r="N24" s="34">
        <f t="shared" si="3"/>
        <v>187</v>
      </c>
      <c r="O24" s="34">
        <f t="shared" si="3"/>
        <v>189</v>
      </c>
      <c r="P24" s="34">
        <f t="shared" si="3"/>
        <v>191</v>
      </c>
      <c r="Q24" s="34">
        <f t="shared" si="3"/>
        <v>193</v>
      </c>
      <c r="R24" s="34">
        <f t="shared" si="3"/>
        <v>195</v>
      </c>
      <c r="S24" s="34">
        <f t="shared" si="3"/>
        <v>197</v>
      </c>
      <c r="T24" s="34">
        <f t="shared" si="3"/>
        <v>199</v>
      </c>
      <c r="U24" s="34">
        <f t="shared" si="3"/>
        <v>201</v>
      </c>
      <c r="V24" s="34">
        <f t="shared" si="3"/>
        <v>203</v>
      </c>
      <c r="W24" s="34">
        <f t="shared" si="3"/>
        <v>205</v>
      </c>
      <c r="X24" s="34">
        <f t="shared" si="3"/>
        <v>207</v>
      </c>
      <c r="Y24" s="34">
        <f t="shared" si="3"/>
        <v>209</v>
      </c>
      <c r="Z24" s="34">
        <f t="shared" si="3"/>
        <v>211</v>
      </c>
      <c r="AA24" s="34">
        <f t="shared" si="3"/>
        <v>213</v>
      </c>
      <c r="AB24" s="34">
        <f t="shared" si="3"/>
        <v>215</v>
      </c>
      <c r="AC24" s="34">
        <f t="shared" si="3"/>
        <v>217</v>
      </c>
      <c r="AD24" s="34">
        <f t="shared" si="3"/>
        <v>219</v>
      </c>
      <c r="AE24" s="34">
        <f t="shared" si="3"/>
        <v>221</v>
      </c>
      <c r="AF24" s="34">
        <f t="shared" si="3"/>
        <v>223</v>
      </c>
      <c r="AG24" s="34">
        <f t="shared" si="3"/>
        <v>225</v>
      </c>
      <c r="AH24" s="34">
        <f t="shared" si="3"/>
        <v>227</v>
      </c>
      <c r="AI24" s="34">
        <f t="shared" si="3"/>
        <v>229</v>
      </c>
      <c r="AJ24" s="34">
        <f t="shared" si="3"/>
        <v>231</v>
      </c>
      <c r="AK24" s="34">
        <f t="shared" si="3"/>
        <v>233</v>
      </c>
      <c r="AL24" s="34">
        <f t="shared" si="3"/>
        <v>235</v>
      </c>
      <c r="AM24" s="34">
        <f t="shared" si="3"/>
        <v>237</v>
      </c>
      <c r="AN24" s="34">
        <f t="shared" si="3"/>
        <v>239</v>
      </c>
      <c r="AO24" s="34">
        <f t="shared" si="3"/>
        <v>241</v>
      </c>
      <c r="AP24" s="34">
        <f t="shared" si="3"/>
        <v>243</v>
      </c>
    </row>
    <row r="25" spans="1:42" ht="14.25" customHeight="1">
      <c r="A25" s="7" t="s">
        <v>124</v>
      </c>
      <c r="B25" s="3"/>
      <c r="C25" s="33">
        <v>28</v>
      </c>
      <c r="D25" s="34">
        <f t="shared" ref="D25:AP25" si="4">C25+D31-D42</f>
        <v>36</v>
      </c>
      <c r="E25" s="34">
        <f t="shared" si="4"/>
        <v>41</v>
      </c>
      <c r="F25" s="34">
        <f t="shared" si="4"/>
        <v>50.25</v>
      </c>
      <c r="G25" s="34">
        <f t="shared" si="4"/>
        <v>57.5</v>
      </c>
      <c r="H25" s="34">
        <f t="shared" si="4"/>
        <v>64.75</v>
      </c>
      <c r="I25" s="34">
        <f t="shared" si="4"/>
        <v>72</v>
      </c>
      <c r="J25" s="34">
        <f t="shared" si="4"/>
        <v>70</v>
      </c>
      <c r="K25" s="34">
        <f t="shared" si="4"/>
        <v>72</v>
      </c>
      <c r="L25" s="34">
        <f t="shared" si="4"/>
        <v>74</v>
      </c>
      <c r="M25" s="34">
        <f t="shared" si="4"/>
        <v>76</v>
      </c>
      <c r="N25" s="34">
        <f t="shared" si="4"/>
        <v>78</v>
      </c>
      <c r="O25" s="34">
        <f t="shared" si="4"/>
        <v>80</v>
      </c>
      <c r="P25" s="34">
        <f t="shared" si="4"/>
        <v>82</v>
      </c>
      <c r="Q25" s="34">
        <f t="shared" si="4"/>
        <v>84</v>
      </c>
      <c r="R25" s="34">
        <f t="shared" si="4"/>
        <v>86</v>
      </c>
      <c r="S25" s="34">
        <f t="shared" si="4"/>
        <v>88</v>
      </c>
      <c r="T25" s="34">
        <f t="shared" si="4"/>
        <v>90</v>
      </c>
      <c r="U25" s="34">
        <f t="shared" si="4"/>
        <v>92</v>
      </c>
      <c r="V25" s="34">
        <f t="shared" si="4"/>
        <v>94</v>
      </c>
      <c r="W25" s="34">
        <f t="shared" si="4"/>
        <v>96</v>
      </c>
      <c r="X25" s="34">
        <f t="shared" si="4"/>
        <v>98</v>
      </c>
      <c r="Y25" s="34">
        <f t="shared" si="4"/>
        <v>100</v>
      </c>
      <c r="Z25" s="34">
        <f t="shared" si="4"/>
        <v>102</v>
      </c>
      <c r="AA25" s="34">
        <f t="shared" si="4"/>
        <v>104</v>
      </c>
      <c r="AB25" s="34">
        <f t="shared" si="4"/>
        <v>106</v>
      </c>
      <c r="AC25" s="34">
        <f t="shared" si="4"/>
        <v>108</v>
      </c>
      <c r="AD25" s="34">
        <f t="shared" si="4"/>
        <v>110</v>
      </c>
      <c r="AE25" s="34">
        <f t="shared" si="4"/>
        <v>112</v>
      </c>
      <c r="AF25" s="34">
        <f t="shared" si="4"/>
        <v>114</v>
      </c>
      <c r="AG25" s="34">
        <f t="shared" si="4"/>
        <v>116</v>
      </c>
      <c r="AH25" s="34">
        <f t="shared" si="4"/>
        <v>118</v>
      </c>
      <c r="AI25" s="34">
        <f t="shared" si="4"/>
        <v>120</v>
      </c>
      <c r="AJ25" s="34">
        <f t="shared" si="4"/>
        <v>122</v>
      </c>
      <c r="AK25" s="34">
        <f t="shared" si="4"/>
        <v>124</v>
      </c>
      <c r="AL25" s="34">
        <f t="shared" si="4"/>
        <v>126</v>
      </c>
      <c r="AM25" s="34">
        <f t="shared" si="4"/>
        <v>128</v>
      </c>
      <c r="AN25" s="34">
        <f t="shared" si="4"/>
        <v>130</v>
      </c>
      <c r="AO25" s="34">
        <f t="shared" si="4"/>
        <v>132</v>
      </c>
      <c r="AP25" s="34">
        <f t="shared" si="4"/>
        <v>134</v>
      </c>
    </row>
    <row r="26" spans="1:42" ht="14.25" customHeight="1">
      <c r="A26" s="7"/>
      <c r="B26" s="3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</row>
    <row r="27" spans="1:42" ht="14.25" customHeight="1">
      <c r="A27" s="32" t="s">
        <v>125</v>
      </c>
      <c r="B27" s="4"/>
      <c r="C27" s="33">
        <f t="shared" ref="C27:AP27" si="5">SUM(C28:C31)</f>
        <v>0</v>
      </c>
      <c r="D27" s="33">
        <f t="shared" si="5"/>
        <v>25</v>
      </c>
      <c r="E27" s="33">
        <f t="shared" si="5"/>
        <v>29</v>
      </c>
      <c r="F27" s="33">
        <f t="shared" si="5"/>
        <v>48.75</v>
      </c>
      <c r="G27" s="33">
        <f t="shared" si="5"/>
        <v>22.75</v>
      </c>
      <c r="H27" s="33">
        <f t="shared" si="5"/>
        <v>31.75</v>
      </c>
      <c r="I27" s="33">
        <f t="shared" si="5"/>
        <v>31.75</v>
      </c>
      <c r="J27" s="33">
        <f t="shared" si="5"/>
        <v>21.666666666666668</v>
      </c>
      <c r="K27" s="33">
        <f t="shared" si="5"/>
        <v>25</v>
      </c>
      <c r="L27" s="33">
        <f t="shared" si="5"/>
        <v>25</v>
      </c>
      <c r="M27" s="33">
        <f t="shared" si="5"/>
        <v>25</v>
      </c>
      <c r="N27" s="33">
        <f t="shared" si="5"/>
        <v>25</v>
      </c>
      <c r="O27" s="33">
        <f t="shared" si="5"/>
        <v>25</v>
      </c>
      <c r="P27" s="33">
        <f t="shared" si="5"/>
        <v>25</v>
      </c>
      <c r="Q27" s="33">
        <f t="shared" si="5"/>
        <v>25</v>
      </c>
      <c r="R27" s="33">
        <f t="shared" si="5"/>
        <v>25</v>
      </c>
      <c r="S27" s="33">
        <f t="shared" si="5"/>
        <v>25</v>
      </c>
      <c r="T27" s="33">
        <f t="shared" si="5"/>
        <v>25</v>
      </c>
      <c r="U27" s="33">
        <f t="shared" si="5"/>
        <v>25</v>
      </c>
      <c r="V27" s="33">
        <f t="shared" si="5"/>
        <v>25</v>
      </c>
      <c r="W27" s="33">
        <f t="shared" si="5"/>
        <v>25</v>
      </c>
      <c r="X27" s="33">
        <f t="shared" si="5"/>
        <v>25</v>
      </c>
      <c r="Y27" s="33">
        <f t="shared" si="5"/>
        <v>25</v>
      </c>
      <c r="Z27" s="33">
        <f t="shared" si="5"/>
        <v>25</v>
      </c>
      <c r="AA27" s="33">
        <f t="shared" si="5"/>
        <v>25</v>
      </c>
      <c r="AB27" s="33">
        <f t="shared" si="5"/>
        <v>25</v>
      </c>
      <c r="AC27" s="33">
        <f t="shared" si="5"/>
        <v>25</v>
      </c>
      <c r="AD27" s="33">
        <f t="shared" si="5"/>
        <v>25</v>
      </c>
      <c r="AE27" s="33">
        <f t="shared" si="5"/>
        <v>25</v>
      </c>
      <c r="AF27" s="33">
        <f t="shared" si="5"/>
        <v>25</v>
      </c>
      <c r="AG27" s="33">
        <f t="shared" si="5"/>
        <v>25</v>
      </c>
      <c r="AH27" s="33">
        <f t="shared" si="5"/>
        <v>25</v>
      </c>
      <c r="AI27" s="33">
        <f t="shared" si="5"/>
        <v>25</v>
      </c>
      <c r="AJ27" s="33">
        <f t="shared" si="5"/>
        <v>25</v>
      </c>
      <c r="AK27" s="33">
        <f t="shared" si="5"/>
        <v>25</v>
      </c>
      <c r="AL27" s="33">
        <f t="shared" si="5"/>
        <v>25</v>
      </c>
      <c r="AM27" s="33">
        <f t="shared" si="5"/>
        <v>25</v>
      </c>
      <c r="AN27" s="33">
        <f t="shared" si="5"/>
        <v>25</v>
      </c>
      <c r="AO27" s="33">
        <f t="shared" si="5"/>
        <v>25</v>
      </c>
      <c r="AP27" s="33">
        <f t="shared" si="5"/>
        <v>25</v>
      </c>
    </row>
    <row r="28" spans="1:42" ht="14.25" customHeight="1">
      <c r="A28" s="7" t="s">
        <v>121</v>
      </c>
      <c r="B28" s="3"/>
      <c r="C28" s="34">
        <v>0</v>
      </c>
      <c r="D28" s="34">
        <v>9</v>
      </c>
      <c r="E28" s="34">
        <v>16</v>
      </c>
      <c r="F28" s="34">
        <v>24</v>
      </c>
      <c r="G28" s="34"/>
      <c r="H28" s="34"/>
      <c r="I28" s="34"/>
      <c r="J28" s="34"/>
      <c r="K28" s="34">
        <v>10</v>
      </c>
      <c r="L28" s="34">
        <v>10</v>
      </c>
      <c r="M28" s="34">
        <v>10</v>
      </c>
      <c r="N28" s="34">
        <v>10</v>
      </c>
      <c r="O28" s="34">
        <v>10</v>
      </c>
      <c r="P28" s="34">
        <v>10</v>
      </c>
      <c r="Q28" s="34">
        <v>10</v>
      </c>
      <c r="R28" s="34">
        <v>10</v>
      </c>
      <c r="S28" s="34">
        <v>10</v>
      </c>
      <c r="T28" s="34">
        <v>10</v>
      </c>
      <c r="U28" s="34">
        <v>10</v>
      </c>
      <c r="V28" s="34">
        <v>10</v>
      </c>
      <c r="W28" s="34">
        <v>10</v>
      </c>
      <c r="X28" s="34">
        <v>10</v>
      </c>
      <c r="Y28" s="34">
        <v>10</v>
      </c>
      <c r="Z28" s="34">
        <v>10</v>
      </c>
      <c r="AA28" s="34">
        <v>10</v>
      </c>
      <c r="AB28" s="34">
        <v>10</v>
      </c>
      <c r="AC28" s="34">
        <v>10</v>
      </c>
      <c r="AD28" s="34">
        <v>10</v>
      </c>
      <c r="AE28" s="34">
        <v>10</v>
      </c>
      <c r="AF28" s="34">
        <v>10</v>
      </c>
      <c r="AG28" s="34">
        <v>10</v>
      </c>
      <c r="AH28" s="34">
        <v>10</v>
      </c>
      <c r="AI28" s="34">
        <v>10</v>
      </c>
      <c r="AJ28" s="34">
        <v>10</v>
      </c>
      <c r="AK28" s="34">
        <v>10</v>
      </c>
      <c r="AL28" s="34">
        <v>10</v>
      </c>
      <c r="AM28" s="34">
        <v>10</v>
      </c>
      <c r="AN28" s="34">
        <v>10</v>
      </c>
      <c r="AO28" s="34">
        <v>10</v>
      </c>
      <c r="AP28" s="34">
        <v>10</v>
      </c>
    </row>
    <row r="29" spans="1:42" ht="14.25" customHeight="1">
      <c r="A29" s="7" t="s">
        <v>122</v>
      </c>
      <c r="B29" s="3"/>
      <c r="C29" s="34">
        <v>0</v>
      </c>
      <c r="D29" s="34">
        <v>0</v>
      </c>
      <c r="E29" s="34">
        <v>0</v>
      </c>
      <c r="F29" s="34">
        <f t="shared" ref="F29:I29" si="6">30/4</f>
        <v>7.5</v>
      </c>
      <c r="G29" s="34">
        <f t="shared" si="6"/>
        <v>7.5</v>
      </c>
      <c r="H29" s="34">
        <f t="shared" si="6"/>
        <v>7.5</v>
      </c>
      <c r="I29" s="34">
        <f t="shared" si="6"/>
        <v>7.5</v>
      </c>
      <c r="J29" s="34">
        <f>60/9</f>
        <v>6.666666666666667</v>
      </c>
      <c r="K29" s="34">
        <v>7</v>
      </c>
      <c r="L29" s="34">
        <v>7</v>
      </c>
      <c r="M29" s="34">
        <v>7</v>
      </c>
      <c r="N29" s="34">
        <v>7</v>
      </c>
      <c r="O29" s="34">
        <v>7</v>
      </c>
      <c r="P29" s="34">
        <v>7</v>
      </c>
      <c r="Q29" s="34">
        <v>7</v>
      </c>
      <c r="R29" s="34">
        <v>7</v>
      </c>
      <c r="S29" s="34">
        <v>7</v>
      </c>
      <c r="T29" s="34">
        <v>7</v>
      </c>
      <c r="U29" s="34">
        <v>7</v>
      </c>
      <c r="V29" s="34">
        <v>7</v>
      </c>
      <c r="W29" s="34">
        <v>7</v>
      </c>
      <c r="X29" s="34">
        <v>7</v>
      </c>
      <c r="Y29" s="34">
        <v>7</v>
      </c>
      <c r="Z29" s="34">
        <v>7</v>
      </c>
      <c r="AA29" s="34">
        <v>7</v>
      </c>
      <c r="AB29" s="34">
        <v>7</v>
      </c>
      <c r="AC29" s="34">
        <v>7</v>
      </c>
      <c r="AD29" s="34">
        <v>7</v>
      </c>
      <c r="AE29" s="34">
        <v>7</v>
      </c>
      <c r="AF29" s="34">
        <v>7</v>
      </c>
      <c r="AG29" s="34">
        <v>7</v>
      </c>
      <c r="AH29" s="34">
        <v>7</v>
      </c>
      <c r="AI29" s="34">
        <v>7</v>
      </c>
      <c r="AJ29" s="34">
        <v>7</v>
      </c>
      <c r="AK29" s="34">
        <v>7</v>
      </c>
      <c r="AL29" s="34">
        <v>7</v>
      </c>
      <c r="AM29" s="34">
        <v>7</v>
      </c>
      <c r="AN29" s="34">
        <v>7</v>
      </c>
      <c r="AO29" s="34">
        <v>7</v>
      </c>
      <c r="AP29" s="34">
        <v>7</v>
      </c>
    </row>
    <row r="30" spans="1:42" ht="14.25" customHeight="1">
      <c r="A30" s="7" t="s">
        <v>123</v>
      </c>
      <c r="B30" s="3"/>
      <c r="C30" s="34">
        <v>0</v>
      </c>
      <c r="D30" s="34">
        <v>8</v>
      </c>
      <c r="E30" s="34">
        <v>8</v>
      </c>
      <c r="F30" s="34">
        <v>8</v>
      </c>
      <c r="G30" s="34">
        <v>6</v>
      </c>
      <c r="H30" s="34">
        <v>15</v>
      </c>
      <c r="I30" s="34">
        <v>15</v>
      </c>
      <c r="J30" s="34">
        <v>15</v>
      </c>
      <c r="K30" s="34">
        <v>4</v>
      </c>
      <c r="L30" s="34">
        <v>4</v>
      </c>
      <c r="M30" s="34">
        <v>4</v>
      </c>
      <c r="N30" s="34">
        <v>4</v>
      </c>
      <c r="O30" s="34">
        <v>4</v>
      </c>
      <c r="P30" s="34">
        <v>4</v>
      </c>
      <c r="Q30" s="34">
        <v>4</v>
      </c>
      <c r="R30" s="34">
        <v>4</v>
      </c>
      <c r="S30" s="34">
        <v>4</v>
      </c>
      <c r="T30" s="34">
        <v>4</v>
      </c>
      <c r="U30" s="34">
        <v>4</v>
      </c>
      <c r="V30" s="34">
        <v>4</v>
      </c>
      <c r="W30" s="34">
        <v>4</v>
      </c>
      <c r="X30" s="34">
        <v>4</v>
      </c>
      <c r="Y30" s="34">
        <v>4</v>
      </c>
      <c r="Z30" s="34">
        <v>4</v>
      </c>
      <c r="AA30" s="34">
        <v>4</v>
      </c>
      <c r="AB30" s="34">
        <v>4</v>
      </c>
      <c r="AC30" s="34">
        <v>4</v>
      </c>
      <c r="AD30" s="34">
        <v>4</v>
      </c>
      <c r="AE30" s="34">
        <v>4</v>
      </c>
      <c r="AF30" s="34">
        <v>4</v>
      </c>
      <c r="AG30" s="34">
        <v>4</v>
      </c>
      <c r="AH30" s="34">
        <v>4</v>
      </c>
      <c r="AI30" s="34">
        <v>4</v>
      </c>
      <c r="AJ30" s="34">
        <v>4</v>
      </c>
      <c r="AK30" s="34">
        <v>4</v>
      </c>
      <c r="AL30" s="34">
        <v>4</v>
      </c>
      <c r="AM30" s="34">
        <v>4</v>
      </c>
      <c r="AN30" s="34">
        <v>4</v>
      </c>
      <c r="AO30" s="34">
        <v>4</v>
      </c>
      <c r="AP30" s="34">
        <v>4</v>
      </c>
    </row>
    <row r="31" spans="1:42" ht="14.25" customHeight="1">
      <c r="A31" s="7" t="s">
        <v>124</v>
      </c>
      <c r="B31" s="3"/>
      <c r="C31" s="34">
        <v>0</v>
      </c>
      <c r="D31" s="34">
        <v>8</v>
      </c>
      <c r="E31" s="34">
        <v>5</v>
      </c>
      <c r="F31" s="34">
        <f t="shared" ref="F31:I31" si="7">(50-13)/4</f>
        <v>9.25</v>
      </c>
      <c r="G31" s="34">
        <f t="shared" si="7"/>
        <v>9.25</v>
      </c>
      <c r="H31" s="34">
        <f t="shared" si="7"/>
        <v>9.25</v>
      </c>
      <c r="I31" s="34">
        <f t="shared" si="7"/>
        <v>9.25</v>
      </c>
      <c r="J31" s="34"/>
      <c r="K31" s="34">
        <v>4</v>
      </c>
      <c r="L31" s="34">
        <v>4</v>
      </c>
      <c r="M31" s="34">
        <v>4</v>
      </c>
      <c r="N31" s="34">
        <v>4</v>
      </c>
      <c r="O31" s="34">
        <v>4</v>
      </c>
      <c r="P31" s="34">
        <v>4</v>
      </c>
      <c r="Q31" s="34">
        <v>4</v>
      </c>
      <c r="R31" s="34">
        <v>4</v>
      </c>
      <c r="S31" s="34">
        <v>4</v>
      </c>
      <c r="T31" s="34">
        <v>4</v>
      </c>
      <c r="U31" s="34">
        <v>4</v>
      </c>
      <c r="V31" s="34">
        <v>4</v>
      </c>
      <c r="W31" s="34">
        <v>4</v>
      </c>
      <c r="X31" s="34">
        <v>4</v>
      </c>
      <c r="Y31" s="34">
        <v>4</v>
      </c>
      <c r="Z31" s="34">
        <v>4</v>
      </c>
      <c r="AA31" s="34">
        <v>4</v>
      </c>
      <c r="AB31" s="34">
        <v>4</v>
      </c>
      <c r="AC31" s="34">
        <v>4</v>
      </c>
      <c r="AD31" s="34">
        <v>4</v>
      </c>
      <c r="AE31" s="34">
        <v>4</v>
      </c>
      <c r="AF31" s="34">
        <v>4</v>
      </c>
      <c r="AG31" s="34">
        <v>4</v>
      </c>
      <c r="AH31" s="34">
        <v>4</v>
      </c>
      <c r="AI31" s="34">
        <v>4</v>
      </c>
      <c r="AJ31" s="34">
        <v>4</v>
      </c>
      <c r="AK31" s="34">
        <v>4</v>
      </c>
      <c r="AL31" s="34">
        <v>4</v>
      </c>
      <c r="AM31" s="34">
        <v>4</v>
      </c>
      <c r="AN31" s="34">
        <v>4</v>
      </c>
      <c r="AO31" s="34">
        <v>4</v>
      </c>
      <c r="AP31" s="34">
        <v>4</v>
      </c>
    </row>
    <row r="32" spans="1:42" ht="14.25" customHeight="1">
      <c r="A32" s="7"/>
      <c r="B32" s="3"/>
      <c r="C32" s="3"/>
      <c r="D32" s="3"/>
      <c r="E32" s="3"/>
      <c r="F32" s="36"/>
      <c r="G32" s="36"/>
      <c r="H32" s="36"/>
      <c r="I32" s="36"/>
      <c r="J32" s="3"/>
      <c r="K32" s="3"/>
      <c r="L32" s="3"/>
      <c r="M32" s="3"/>
      <c r="N32" s="3"/>
      <c r="O32" s="3"/>
      <c r="P32" s="3"/>
      <c r="Q32" s="3"/>
      <c r="R32" s="3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</row>
    <row r="33" spans="1:42" ht="14.25" customHeight="1">
      <c r="A33" s="32" t="s">
        <v>126</v>
      </c>
      <c r="B33" s="3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</row>
    <row r="34" spans="1:42" ht="14.25" customHeight="1">
      <c r="A34" s="7" t="s">
        <v>127</v>
      </c>
      <c r="B34" s="37">
        <v>0.3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</row>
    <row r="35" spans="1:42" ht="14.25" customHeight="1">
      <c r="A35" s="7" t="s">
        <v>128</v>
      </c>
      <c r="B35" s="37">
        <v>0.27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2" ht="14.25" customHeight="1">
      <c r="A36" s="7" t="s">
        <v>129</v>
      </c>
      <c r="B36" s="37">
        <v>0.3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2" ht="14.25" customHeight="1">
      <c r="A37" s="7"/>
      <c r="B37" s="3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2" ht="14.25" customHeight="1">
      <c r="A38" s="32" t="s">
        <v>130</v>
      </c>
      <c r="B38" s="4"/>
      <c r="C38" s="33">
        <f t="shared" ref="C38:AP38" si="8">SUM(C39:C42)</f>
        <v>0</v>
      </c>
      <c r="D38" s="33">
        <f t="shared" si="8"/>
        <v>12</v>
      </c>
      <c r="E38" s="33">
        <f t="shared" si="8"/>
        <v>2</v>
      </c>
      <c r="F38" s="33">
        <f t="shared" si="8"/>
        <v>0</v>
      </c>
      <c r="G38" s="33">
        <f t="shared" si="8"/>
        <v>8</v>
      </c>
      <c r="H38" s="33">
        <f t="shared" si="8"/>
        <v>8</v>
      </c>
      <c r="I38" s="33">
        <f t="shared" si="8"/>
        <v>8</v>
      </c>
      <c r="J38" s="33">
        <f t="shared" si="8"/>
        <v>8</v>
      </c>
      <c r="K38" s="33">
        <f t="shared" si="8"/>
        <v>8</v>
      </c>
      <c r="L38" s="33">
        <f t="shared" si="8"/>
        <v>8</v>
      </c>
      <c r="M38" s="33">
        <f t="shared" si="8"/>
        <v>8</v>
      </c>
      <c r="N38" s="33">
        <f t="shared" si="8"/>
        <v>8</v>
      </c>
      <c r="O38" s="33">
        <f t="shared" si="8"/>
        <v>8</v>
      </c>
      <c r="P38" s="33">
        <f t="shared" si="8"/>
        <v>8</v>
      </c>
      <c r="Q38" s="33">
        <f t="shared" si="8"/>
        <v>8</v>
      </c>
      <c r="R38" s="33">
        <f t="shared" si="8"/>
        <v>8</v>
      </c>
      <c r="S38" s="33">
        <f t="shared" si="8"/>
        <v>8</v>
      </c>
      <c r="T38" s="33">
        <f t="shared" si="8"/>
        <v>8</v>
      </c>
      <c r="U38" s="33">
        <f t="shared" si="8"/>
        <v>8</v>
      </c>
      <c r="V38" s="33">
        <f t="shared" si="8"/>
        <v>8</v>
      </c>
      <c r="W38" s="33">
        <f t="shared" si="8"/>
        <v>8</v>
      </c>
      <c r="X38" s="33">
        <f t="shared" si="8"/>
        <v>8</v>
      </c>
      <c r="Y38" s="33">
        <f t="shared" si="8"/>
        <v>8</v>
      </c>
      <c r="Z38" s="33">
        <f t="shared" si="8"/>
        <v>8</v>
      </c>
      <c r="AA38" s="33">
        <f t="shared" si="8"/>
        <v>8</v>
      </c>
      <c r="AB38" s="33">
        <f t="shared" si="8"/>
        <v>8</v>
      </c>
      <c r="AC38" s="33">
        <f t="shared" si="8"/>
        <v>8</v>
      </c>
      <c r="AD38" s="33">
        <f t="shared" si="8"/>
        <v>8</v>
      </c>
      <c r="AE38" s="33">
        <f t="shared" si="8"/>
        <v>8</v>
      </c>
      <c r="AF38" s="33">
        <f t="shared" si="8"/>
        <v>8</v>
      </c>
      <c r="AG38" s="33">
        <f t="shared" si="8"/>
        <v>8</v>
      </c>
      <c r="AH38" s="33">
        <f t="shared" si="8"/>
        <v>8</v>
      </c>
      <c r="AI38" s="33">
        <f t="shared" si="8"/>
        <v>8</v>
      </c>
      <c r="AJ38" s="33">
        <f t="shared" si="8"/>
        <v>8</v>
      </c>
      <c r="AK38" s="33">
        <f t="shared" si="8"/>
        <v>8</v>
      </c>
      <c r="AL38" s="33">
        <f t="shared" si="8"/>
        <v>8</v>
      </c>
      <c r="AM38" s="33">
        <f t="shared" si="8"/>
        <v>8</v>
      </c>
      <c r="AN38" s="33">
        <f t="shared" si="8"/>
        <v>8</v>
      </c>
      <c r="AO38" s="33">
        <f t="shared" si="8"/>
        <v>8</v>
      </c>
      <c r="AP38" s="33">
        <f t="shared" si="8"/>
        <v>8</v>
      </c>
    </row>
    <row r="39" spans="1:42" ht="14.25" customHeight="1">
      <c r="A39" s="7" t="s">
        <v>121</v>
      </c>
      <c r="B39" s="3"/>
      <c r="C39" s="34">
        <f t="shared" ref="C39:F39" si="9">C28*$B$99</f>
        <v>0</v>
      </c>
      <c r="D39" s="34">
        <f t="shared" si="9"/>
        <v>0</v>
      </c>
      <c r="E39" s="34">
        <f t="shared" si="9"/>
        <v>0</v>
      </c>
      <c r="F39" s="34">
        <f t="shared" si="9"/>
        <v>0</v>
      </c>
      <c r="G39" s="34">
        <v>4</v>
      </c>
      <c r="H39" s="34">
        <v>4</v>
      </c>
      <c r="I39" s="34">
        <v>4</v>
      </c>
      <c r="J39" s="34">
        <v>4</v>
      </c>
      <c r="K39" s="34">
        <v>4</v>
      </c>
      <c r="L39" s="34">
        <v>4</v>
      </c>
      <c r="M39" s="34">
        <v>4</v>
      </c>
      <c r="N39" s="34">
        <v>4</v>
      </c>
      <c r="O39" s="34">
        <v>4</v>
      </c>
      <c r="P39" s="34">
        <v>4</v>
      </c>
      <c r="Q39" s="34">
        <v>4</v>
      </c>
      <c r="R39" s="34">
        <v>4</v>
      </c>
      <c r="S39" s="34">
        <v>4</v>
      </c>
      <c r="T39" s="34">
        <v>4</v>
      </c>
      <c r="U39" s="34">
        <v>4</v>
      </c>
      <c r="V39" s="34">
        <v>4</v>
      </c>
      <c r="W39" s="34">
        <v>4</v>
      </c>
      <c r="X39" s="34">
        <v>4</v>
      </c>
      <c r="Y39" s="34">
        <v>4</v>
      </c>
      <c r="Z39" s="34">
        <v>4</v>
      </c>
      <c r="AA39" s="34">
        <v>4</v>
      </c>
      <c r="AB39" s="34">
        <v>4</v>
      </c>
      <c r="AC39" s="34">
        <v>4</v>
      </c>
      <c r="AD39" s="34">
        <v>4</v>
      </c>
      <c r="AE39" s="34">
        <v>4</v>
      </c>
      <c r="AF39" s="34">
        <v>4</v>
      </c>
      <c r="AG39" s="34">
        <v>4</v>
      </c>
      <c r="AH39" s="34">
        <v>4</v>
      </c>
      <c r="AI39" s="34">
        <v>4</v>
      </c>
      <c r="AJ39" s="34">
        <v>4</v>
      </c>
      <c r="AK39" s="34">
        <v>4</v>
      </c>
      <c r="AL39" s="34">
        <v>4</v>
      </c>
      <c r="AM39" s="34">
        <v>4</v>
      </c>
      <c r="AN39" s="34">
        <v>4</v>
      </c>
      <c r="AO39" s="34">
        <v>4</v>
      </c>
      <c r="AP39" s="34">
        <v>4</v>
      </c>
    </row>
    <row r="40" spans="1:42" ht="35.25" customHeight="1">
      <c r="A40" s="7" t="s">
        <v>122</v>
      </c>
      <c r="B40" s="3"/>
      <c r="C40" s="34">
        <f>C29*$B$100</f>
        <v>0</v>
      </c>
      <c r="D40" s="34">
        <v>12</v>
      </c>
      <c r="E40" s="34">
        <v>2</v>
      </c>
      <c r="F40" s="34">
        <f t="shared" ref="F40:AP40" si="10">F29*$B$100</f>
        <v>0</v>
      </c>
      <c r="G40" s="34">
        <f t="shared" si="10"/>
        <v>0</v>
      </c>
      <c r="H40" s="34">
        <f t="shared" si="10"/>
        <v>0</v>
      </c>
      <c r="I40" s="34">
        <f t="shared" si="10"/>
        <v>0</v>
      </c>
      <c r="J40" s="34">
        <f t="shared" si="10"/>
        <v>0</v>
      </c>
      <c r="K40" s="34">
        <f t="shared" si="10"/>
        <v>0</v>
      </c>
      <c r="L40" s="34">
        <f t="shared" si="10"/>
        <v>0</v>
      </c>
      <c r="M40" s="34">
        <f t="shared" si="10"/>
        <v>0</v>
      </c>
      <c r="N40" s="34">
        <f t="shared" si="10"/>
        <v>0</v>
      </c>
      <c r="O40" s="34">
        <f t="shared" si="10"/>
        <v>0</v>
      </c>
      <c r="P40" s="34">
        <f t="shared" si="10"/>
        <v>0</v>
      </c>
      <c r="Q40" s="34">
        <f t="shared" si="10"/>
        <v>0</v>
      </c>
      <c r="R40" s="34">
        <f t="shared" si="10"/>
        <v>0</v>
      </c>
      <c r="S40" s="34">
        <f t="shared" si="10"/>
        <v>0</v>
      </c>
      <c r="T40" s="34">
        <f t="shared" si="10"/>
        <v>0</v>
      </c>
      <c r="U40" s="34">
        <f t="shared" si="10"/>
        <v>0</v>
      </c>
      <c r="V40" s="34">
        <f t="shared" si="10"/>
        <v>0</v>
      </c>
      <c r="W40" s="34">
        <f t="shared" si="10"/>
        <v>0</v>
      </c>
      <c r="X40" s="34">
        <f t="shared" si="10"/>
        <v>0</v>
      </c>
      <c r="Y40" s="34">
        <f t="shared" si="10"/>
        <v>0</v>
      </c>
      <c r="Z40" s="34">
        <f t="shared" si="10"/>
        <v>0</v>
      </c>
      <c r="AA40" s="34">
        <f t="shared" si="10"/>
        <v>0</v>
      </c>
      <c r="AB40" s="34">
        <f t="shared" si="10"/>
        <v>0</v>
      </c>
      <c r="AC40" s="34">
        <f t="shared" si="10"/>
        <v>0</v>
      </c>
      <c r="AD40" s="34">
        <f t="shared" si="10"/>
        <v>0</v>
      </c>
      <c r="AE40" s="34">
        <f t="shared" si="10"/>
        <v>0</v>
      </c>
      <c r="AF40" s="34">
        <f t="shared" si="10"/>
        <v>0</v>
      </c>
      <c r="AG40" s="34">
        <f t="shared" si="10"/>
        <v>0</v>
      </c>
      <c r="AH40" s="34">
        <f t="shared" si="10"/>
        <v>0</v>
      </c>
      <c r="AI40" s="34">
        <f t="shared" si="10"/>
        <v>0</v>
      </c>
      <c r="AJ40" s="34">
        <f t="shared" si="10"/>
        <v>0</v>
      </c>
      <c r="AK40" s="34">
        <f t="shared" si="10"/>
        <v>0</v>
      </c>
      <c r="AL40" s="34">
        <f t="shared" si="10"/>
        <v>0</v>
      </c>
      <c r="AM40" s="34">
        <f t="shared" si="10"/>
        <v>0</v>
      </c>
      <c r="AN40" s="34">
        <f t="shared" si="10"/>
        <v>0</v>
      </c>
      <c r="AO40" s="34">
        <f t="shared" si="10"/>
        <v>0</v>
      </c>
      <c r="AP40" s="34">
        <f t="shared" si="10"/>
        <v>0</v>
      </c>
    </row>
    <row r="41" spans="1:42" ht="14.25" customHeight="1">
      <c r="A41" s="7" t="s">
        <v>123</v>
      </c>
      <c r="B41" s="3"/>
      <c r="C41" s="34">
        <f t="shared" ref="C41:F41" si="11">C30*$B$101</f>
        <v>0</v>
      </c>
      <c r="D41" s="34">
        <f t="shared" si="11"/>
        <v>0</v>
      </c>
      <c r="E41" s="34">
        <f t="shared" si="11"/>
        <v>0</v>
      </c>
      <c r="F41" s="34">
        <f t="shared" si="11"/>
        <v>0</v>
      </c>
      <c r="G41" s="34">
        <v>2</v>
      </c>
      <c r="H41" s="34">
        <v>2</v>
      </c>
      <c r="I41" s="34">
        <v>2</v>
      </c>
      <c r="J41" s="34">
        <v>2</v>
      </c>
      <c r="K41" s="34">
        <v>2</v>
      </c>
      <c r="L41" s="34">
        <v>2</v>
      </c>
      <c r="M41" s="34">
        <v>2</v>
      </c>
      <c r="N41" s="34">
        <v>2</v>
      </c>
      <c r="O41" s="34">
        <v>2</v>
      </c>
      <c r="P41" s="34">
        <v>2</v>
      </c>
      <c r="Q41" s="34">
        <v>2</v>
      </c>
      <c r="R41" s="34">
        <v>2</v>
      </c>
      <c r="S41" s="34">
        <v>2</v>
      </c>
      <c r="T41" s="34">
        <v>2</v>
      </c>
      <c r="U41" s="34">
        <v>2</v>
      </c>
      <c r="V41" s="34">
        <v>2</v>
      </c>
      <c r="W41" s="34">
        <v>2</v>
      </c>
      <c r="X41" s="34">
        <v>2</v>
      </c>
      <c r="Y41" s="34">
        <v>2</v>
      </c>
      <c r="Z41" s="34">
        <v>2</v>
      </c>
      <c r="AA41" s="34">
        <v>2</v>
      </c>
      <c r="AB41" s="34">
        <v>2</v>
      </c>
      <c r="AC41" s="34">
        <v>2</v>
      </c>
      <c r="AD41" s="34">
        <v>2</v>
      </c>
      <c r="AE41" s="34">
        <v>2</v>
      </c>
      <c r="AF41" s="34">
        <v>2</v>
      </c>
      <c r="AG41" s="34">
        <v>2</v>
      </c>
      <c r="AH41" s="34">
        <v>2</v>
      </c>
      <c r="AI41" s="34">
        <v>2</v>
      </c>
      <c r="AJ41" s="34">
        <v>2</v>
      </c>
      <c r="AK41" s="34">
        <v>2</v>
      </c>
      <c r="AL41" s="34">
        <v>2</v>
      </c>
      <c r="AM41" s="34">
        <v>2</v>
      </c>
      <c r="AN41" s="34">
        <v>2</v>
      </c>
      <c r="AO41" s="34">
        <v>2</v>
      </c>
      <c r="AP41" s="34">
        <v>2</v>
      </c>
    </row>
    <row r="42" spans="1:42" ht="14.25" customHeight="1">
      <c r="A42" s="7" t="s">
        <v>124</v>
      </c>
      <c r="B42" s="3"/>
      <c r="C42" s="34">
        <f t="shared" ref="C42:F42" si="12">C31*$B$99</f>
        <v>0</v>
      </c>
      <c r="D42" s="34">
        <f t="shared" si="12"/>
        <v>0</v>
      </c>
      <c r="E42" s="34">
        <f t="shared" si="12"/>
        <v>0</v>
      </c>
      <c r="F42" s="34">
        <f t="shared" si="12"/>
        <v>0</v>
      </c>
      <c r="G42" s="34">
        <v>2</v>
      </c>
      <c r="H42" s="34">
        <v>2</v>
      </c>
      <c r="I42" s="34">
        <v>2</v>
      </c>
      <c r="J42" s="34">
        <v>2</v>
      </c>
      <c r="K42" s="34">
        <v>2</v>
      </c>
      <c r="L42" s="34">
        <v>2</v>
      </c>
      <c r="M42" s="34">
        <v>2</v>
      </c>
      <c r="N42" s="34">
        <v>2</v>
      </c>
      <c r="O42" s="34">
        <v>2</v>
      </c>
      <c r="P42" s="34">
        <v>2</v>
      </c>
      <c r="Q42" s="34">
        <v>2</v>
      </c>
      <c r="R42" s="34">
        <v>2</v>
      </c>
      <c r="S42" s="34">
        <v>2</v>
      </c>
      <c r="T42" s="34">
        <v>2</v>
      </c>
      <c r="U42" s="34">
        <v>2</v>
      </c>
      <c r="V42" s="34">
        <v>2</v>
      </c>
      <c r="W42" s="34">
        <v>2</v>
      </c>
      <c r="X42" s="34">
        <v>2</v>
      </c>
      <c r="Y42" s="34">
        <v>2</v>
      </c>
      <c r="Z42" s="34">
        <v>2</v>
      </c>
      <c r="AA42" s="34">
        <v>2</v>
      </c>
      <c r="AB42" s="34">
        <v>2</v>
      </c>
      <c r="AC42" s="34">
        <v>2</v>
      </c>
      <c r="AD42" s="34">
        <v>2</v>
      </c>
      <c r="AE42" s="34">
        <v>2</v>
      </c>
      <c r="AF42" s="34">
        <v>2</v>
      </c>
      <c r="AG42" s="34">
        <v>2</v>
      </c>
      <c r="AH42" s="34">
        <v>2</v>
      </c>
      <c r="AI42" s="34">
        <v>2</v>
      </c>
      <c r="AJ42" s="34">
        <v>2</v>
      </c>
      <c r="AK42" s="34">
        <v>2</v>
      </c>
      <c r="AL42" s="34">
        <v>2</v>
      </c>
      <c r="AM42" s="34">
        <v>2</v>
      </c>
      <c r="AN42" s="34">
        <v>2</v>
      </c>
      <c r="AO42" s="34">
        <v>2</v>
      </c>
      <c r="AP42" s="34">
        <v>2</v>
      </c>
    </row>
    <row r="43" spans="1:42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ht="14.25" customHeight="1"/>
    <row r="46" spans="1:42" ht="14.25" customHeight="1"/>
    <row r="47" spans="1:42" ht="14.25" customHeight="1"/>
    <row r="48" spans="1:4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defaultColWidth="12.625" defaultRowHeight="15" customHeight="1"/>
  <cols>
    <col min="1" max="26" width="7.625" customWidth="1"/>
  </cols>
  <sheetData>
    <row r="1" spans="1:10" ht="14.25" customHeight="1">
      <c r="A1" s="32" t="s">
        <v>131</v>
      </c>
      <c r="B1" s="38"/>
      <c r="C1" s="38"/>
    </row>
    <row r="2" spans="1:10" ht="14.25" customHeight="1">
      <c r="A2" s="7" t="s">
        <v>132</v>
      </c>
    </row>
    <row r="3" spans="1:10" ht="14.25" customHeight="1">
      <c r="A3" s="8" t="s">
        <v>17</v>
      </c>
    </row>
    <row r="4" spans="1:10" ht="14.25" customHeight="1">
      <c r="A4" s="6" t="s">
        <v>18</v>
      </c>
    </row>
    <row r="5" spans="1:10" ht="14.25" customHeight="1">
      <c r="J5" s="39" t="s">
        <v>133</v>
      </c>
    </row>
    <row r="6" spans="1:10" ht="14.25" customHeight="1">
      <c r="J6" s="6">
        <v>5444</v>
      </c>
    </row>
    <row r="7" spans="1:10" ht="14.25" customHeight="1"/>
    <row r="8" spans="1:10" ht="14.25" customHeight="1"/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A3" r:id="rId1" xr:uid="{00000000-0004-0000-0400-000000000000}"/>
  </hyperlinks>
  <pageMargins left="0.7" right="0.7" top="0.75" bottom="0.75" header="0" footer="0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/>
  </sheetViews>
  <sheetFormatPr defaultColWidth="12.625" defaultRowHeight="15" customHeight="1"/>
  <cols>
    <col min="1" max="1" width="4.375" customWidth="1"/>
    <col min="2" max="2" width="17.875" customWidth="1"/>
    <col min="3" max="3" width="15.75" customWidth="1"/>
    <col min="4" max="4" width="28.25" customWidth="1"/>
    <col min="5" max="5" width="16.625" customWidth="1"/>
    <col min="6" max="6" width="14.375" customWidth="1"/>
    <col min="7" max="26" width="7.625" customWidth="1"/>
  </cols>
  <sheetData>
    <row r="1" spans="1:4" ht="14.25" customHeight="1">
      <c r="A1" s="7" t="s">
        <v>20</v>
      </c>
      <c r="B1" s="39"/>
      <c r="C1" s="39"/>
      <c r="D1" s="39"/>
    </row>
    <row r="2" spans="1:4" ht="14.25" customHeight="1">
      <c r="A2" s="39"/>
      <c r="B2" s="39"/>
      <c r="C2" s="39"/>
      <c r="D2" s="39"/>
    </row>
    <row r="3" spans="1:4" ht="14.25" customHeight="1">
      <c r="A3" s="7" t="s">
        <v>134</v>
      </c>
      <c r="B3" s="39"/>
      <c r="C3" s="39"/>
      <c r="D3" s="39"/>
    </row>
    <row r="4" spans="1:4" ht="14.25" customHeight="1">
      <c r="A4" s="7" t="s">
        <v>135</v>
      </c>
      <c r="B4" s="39"/>
      <c r="C4" s="39"/>
      <c r="D4" s="39"/>
    </row>
    <row r="5" spans="1:4" ht="14.25" customHeight="1">
      <c r="A5" s="7" t="s">
        <v>136</v>
      </c>
      <c r="B5" s="39"/>
      <c r="C5" s="39"/>
      <c r="D5" s="39"/>
    </row>
    <row r="6" spans="1:4" ht="14.25" customHeight="1">
      <c r="A6" s="7" t="s">
        <v>137</v>
      </c>
      <c r="B6" s="39"/>
      <c r="C6" s="39"/>
      <c r="D6" s="39"/>
    </row>
    <row r="7" spans="1:4" ht="14.25" customHeight="1">
      <c r="A7" s="7" t="s">
        <v>138</v>
      </c>
      <c r="B7" s="39"/>
      <c r="C7" s="39"/>
      <c r="D7" s="39"/>
    </row>
    <row r="8" spans="1:4" ht="14.25" customHeight="1">
      <c r="A8" s="7" t="s">
        <v>139</v>
      </c>
      <c r="B8" s="39"/>
      <c r="C8" s="39"/>
      <c r="D8" s="39"/>
    </row>
    <row r="9" spans="1:4" ht="14.25" customHeight="1">
      <c r="A9" s="7" t="s">
        <v>140</v>
      </c>
      <c r="B9" s="39"/>
      <c r="C9" s="39"/>
      <c r="D9" s="39"/>
    </row>
    <row r="10" spans="1:4" ht="14.25" customHeight="1">
      <c r="A10" s="39"/>
      <c r="B10" s="39"/>
      <c r="C10" s="39"/>
      <c r="D10" s="39"/>
    </row>
    <row r="11" spans="1:4" ht="14.25" customHeight="1">
      <c r="A11" s="18" t="s">
        <v>141</v>
      </c>
      <c r="B11" s="39"/>
      <c r="C11" s="39"/>
      <c r="D11" s="39"/>
    </row>
    <row r="12" spans="1:4" ht="14.25" customHeight="1">
      <c r="A12" s="39"/>
      <c r="B12" s="39"/>
      <c r="C12" s="39"/>
      <c r="D12" s="39"/>
    </row>
    <row r="13" spans="1:4" ht="14.25" customHeight="1">
      <c r="A13" s="40" t="s">
        <v>142</v>
      </c>
      <c r="B13" s="41" t="s">
        <v>143</v>
      </c>
      <c r="C13" s="41" t="s">
        <v>144</v>
      </c>
      <c r="D13" s="41" t="s">
        <v>145</v>
      </c>
    </row>
    <row r="14" spans="1:4" ht="14.25" customHeight="1">
      <c r="A14" s="39">
        <v>2012</v>
      </c>
      <c r="B14" s="39">
        <v>626</v>
      </c>
      <c r="C14" s="39">
        <v>0</v>
      </c>
      <c r="D14" s="39"/>
    </row>
    <row r="15" spans="1:4" ht="14.25" customHeight="1">
      <c r="A15" s="39">
        <v>2013</v>
      </c>
      <c r="B15" s="39">
        <v>629.12999999999988</v>
      </c>
      <c r="C15" s="39">
        <v>0</v>
      </c>
      <c r="D15" s="39">
        <v>0</v>
      </c>
    </row>
    <row r="16" spans="1:4" ht="14.25" customHeight="1">
      <c r="A16" s="39">
        <v>2014</v>
      </c>
      <c r="B16" s="39">
        <v>632.27564999999981</v>
      </c>
      <c r="C16" s="39">
        <v>0</v>
      </c>
      <c r="D16" s="39">
        <v>0</v>
      </c>
    </row>
    <row r="17" spans="1:4" ht="14.25" customHeight="1">
      <c r="A17" s="39">
        <v>2015</v>
      </c>
      <c r="B17" s="39">
        <v>635.4370282499998</v>
      </c>
      <c r="C17" s="39">
        <v>0</v>
      </c>
      <c r="D17" s="39">
        <v>0</v>
      </c>
    </row>
    <row r="18" spans="1:4" ht="14.25" customHeight="1">
      <c r="A18" s="39">
        <v>2016</v>
      </c>
      <c r="B18" s="39">
        <v>638.61421339124968</v>
      </c>
      <c r="C18" s="39">
        <v>0</v>
      </c>
      <c r="D18" s="39">
        <v>0</v>
      </c>
    </row>
    <row r="19" spans="1:4" ht="14.25" customHeight="1">
      <c r="A19" s="39">
        <v>2017</v>
      </c>
      <c r="B19" s="39">
        <v>641.80728445820591</v>
      </c>
      <c r="C19" s="39">
        <v>0</v>
      </c>
      <c r="D19" s="39">
        <v>0</v>
      </c>
    </row>
    <row r="20" spans="1:4" ht="14.25" customHeight="1">
      <c r="A20" s="39">
        <v>2018</v>
      </c>
      <c r="B20" s="39">
        <v>645.01632088049689</v>
      </c>
      <c r="C20" s="39">
        <v>0</v>
      </c>
      <c r="D20" s="39">
        <v>0</v>
      </c>
    </row>
    <row r="21" spans="1:4" ht="14.25" customHeight="1">
      <c r="A21" s="39">
        <v>2019</v>
      </c>
      <c r="B21" s="39">
        <v>648.24140248489925</v>
      </c>
      <c r="C21" s="39">
        <v>0</v>
      </c>
      <c r="D21" s="39">
        <v>0</v>
      </c>
    </row>
    <row r="22" spans="1:4" ht="14.25" customHeight="1">
      <c r="A22" s="39">
        <v>2020</v>
      </c>
      <c r="B22" s="39">
        <v>651.48260949732366</v>
      </c>
      <c r="C22" s="39">
        <v>2.6036266666666665E-2</v>
      </c>
      <c r="D22" s="39">
        <v>89727457.258983269</v>
      </c>
    </row>
    <row r="23" spans="1:4" ht="14.25" customHeight="1">
      <c r="A23" s="39">
        <v>2021</v>
      </c>
      <c r="B23" s="39">
        <v>654.74002254481024</v>
      </c>
      <c r="C23" s="39">
        <v>1.745533333333333E-2</v>
      </c>
      <c r="D23" s="39">
        <v>60456201.695046358</v>
      </c>
    </row>
    <row r="24" spans="1:4" ht="14.25" customHeight="1">
      <c r="A24" s="39">
        <v>2022</v>
      </c>
      <c r="B24" s="39">
        <v>658.01372265753423</v>
      </c>
      <c r="C24" s="39">
        <v>1.745533333333333E-2</v>
      </c>
      <c r="D24" s="39">
        <v>60758482.70352158</v>
      </c>
    </row>
    <row r="25" spans="1:4" ht="14.25" customHeight="1">
      <c r="A25" s="39">
        <v>2023</v>
      </c>
      <c r="B25" s="39">
        <v>661.30379127082188</v>
      </c>
      <c r="C25" s="39">
        <v>1.6200000000000001E-4</v>
      </c>
      <c r="D25" s="39">
        <v>566708.66033076902</v>
      </c>
    </row>
    <row r="26" spans="1:4" ht="14.25" customHeight="1">
      <c r="A26" s="39">
        <v>2024</v>
      </c>
      <c r="B26" s="39">
        <v>664.61031022717589</v>
      </c>
      <c r="C26" s="39">
        <v>1.6200000000000001E-4</v>
      </c>
      <c r="D26" s="39">
        <v>569542.20363242284</v>
      </c>
    </row>
    <row r="27" spans="1:4" ht="14.25" customHeight="1">
      <c r="A27" s="39">
        <v>2025</v>
      </c>
      <c r="B27" s="39">
        <v>667.93336177831168</v>
      </c>
      <c r="C27" s="39">
        <v>1.857E-2</v>
      </c>
      <c r="D27" s="39">
        <v>65612843.920131855</v>
      </c>
    </row>
    <row r="28" spans="1:4" ht="14.25" customHeight="1">
      <c r="A28" s="39">
        <v>2026</v>
      </c>
      <c r="B28" s="39">
        <v>671.27302858720316</v>
      </c>
      <c r="C28" s="39">
        <v>0</v>
      </c>
      <c r="D28" s="39">
        <v>0</v>
      </c>
    </row>
    <row r="29" spans="1:4" ht="14.25" customHeight="1">
      <c r="A29" s="39">
        <v>2027</v>
      </c>
      <c r="B29" s="39">
        <v>674.6293937301391</v>
      </c>
      <c r="C29" s="39">
        <v>0</v>
      </c>
      <c r="D29" s="39">
        <v>0</v>
      </c>
    </row>
    <row r="30" spans="1:4" ht="14.25" customHeight="1">
      <c r="A30" s="39">
        <v>2028</v>
      </c>
      <c r="B30" s="39">
        <v>678.00254069878974</v>
      </c>
      <c r="C30" s="39">
        <v>0</v>
      </c>
      <c r="D30" s="39">
        <v>0</v>
      </c>
    </row>
    <row r="31" spans="1:4" ht="14.25" customHeight="1">
      <c r="A31" s="39">
        <v>2029</v>
      </c>
      <c r="B31" s="39">
        <v>681.39255340228362</v>
      </c>
      <c r="C31" s="39">
        <v>0</v>
      </c>
      <c r="D31" s="39">
        <v>0</v>
      </c>
    </row>
    <row r="32" spans="1:4" ht="14.25" customHeight="1">
      <c r="A32" s="39">
        <v>2030</v>
      </c>
      <c r="B32" s="39">
        <v>684.79951616929498</v>
      </c>
      <c r="C32" s="39">
        <v>1.2379999999999999E-2</v>
      </c>
      <c r="D32" s="39">
        <v>44846433.633610137</v>
      </c>
    </row>
    <row r="33" spans="1:4" ht="14.25" customHeight="1">
      <c r="A33" s="39">
        <v>2031</v>
      </c>
      <c r="B33" s="39">
        <v>688.22351375014136</v>
      </c>
      <c r="C33" s="39">
        <v>0</v>
      </c>
      <c r="D33" s="39">
        <v>0</v>
      </c>
    </row>
    <row r="34" spans="1:4" ht="14.25" customHeight="1">
      <c r="A34" s="39">
        <v>2032</v>
      </c>
      <c r="B34" s="39">
        <v>691.66463131889202</v>
      </c>
      <c r="C34" s="39">
        <v>0</v>
      </c>
      <c r="D34" s="39">
        <v>0</v>
      </c>
    </row>
    <row r="35" spans="1:4" ht="14.25" customHeight="1">
      <c r="A35" s="39">
        <v>2033</v>
      </c>
      <c r="B35" s="39">
        <v>695.12295447548638</v>
      </c>
      <c r="C35" s="39">
        <v>0</v>
      </c>
      <c r="D35" s="39">
        <v>0</v>
      </c>
    </row>
    <row r="36" spans="1:4" ht="14.25" customHeight="1">
      <c r="A36" s="39">
        <v>2034</v>
      </c>
      <c r="B36" s="39">
        <v>698.59856924786379</v>
      </c>
      <c r="C36" s="39">
        <v>0</v>
      </c>
      <c r="D36" s="39">
        <v>0</v>
      </c>
    </row>
    <row r="37" spans="1:4" ht="14.25" customHeight="1">
      <c r="A37" s="39">
        <v>2035</v>
      </c>
      <c r="B37" s="39">
        <v>702.09156209410298</v>
      </c>
      <c r="C37" s="39">
        <v>6.0360000000000058E-3</v>
      </c>
      <c r="D37" s="39">
        <v>22417480.834348902</v>
      </c>
    </row>
    <row r="38" spans="1:4" ht="14.25" customHeight="1">
      <c r="A38" s="39">
        <v>2036</v>
      </c>
      <c r="B38" s="39">
        <v>705.60201990457347</v>
      </c>
      <c r="C38" s="39">
        <v>0</v>
      </c>
      <c r="D38" s="39">
        <v>0</v>
      </c>
    </row>
    <row r="39" spans="1:4" ht="14.25" customHeight="1">
      <c r="A39" s="39">
        <v>2037</v>
      </c>
      <c r="B39" s="39">
        <v>709.13003000409628</v>
      </c>
      <c r="C39" s="39">
        <v>0</v>
      </c>
      <c r="D39" s="39">
        <v>0</v>
      </c>
    </row>
    <row r="40" spans="1:4" ht="14.25" customHeight="1">
      <c r="A40" s="39">
        <v>2038</v>
      </c>
      <c r="B40" s="39">
        <v>712.67568015411666</v>
      </c>
      <c r="C40" s="39">
        <v>0</v>
      </c>
      <c r="D40" s="39">
        <v>0</v>
      </c>
    </row>
    <row r="41" spans="1:4" ht="14.25" customHeight="1">
      <c r="A41" s="39">
        <v>2039</v>
      </c>
      <c r="B41" s="39">
        <v>716.23905855488715</v>
      </c>
      <c r="C41" s="39">
        <v>0</v>
      </c>
      <c r="D41" s="39">
        <v>0</v>
      </c>
    </row>
    <row r="42" spans="1:4" ht="14.25" customHeight="1">
      <c r="A42" s="39">
        <v>2040</v>
      </c>
      <c r="B42" s="39">
        <v>719.82025384766155</v>
      </c>
      <c r="C42" s="39">
        <v>6.1899999999999993E-3</v>
      </c>
      <c r="D42" s="39">
        <v>23569943.085595738</v>
      </c>
    </row>
    <row r="43" spans="1:4" ht="14.25" customHeight="1">
      <c r="A43" s="39">
        <v>2041</v>
      </c>
      <c r="B43" s="39">
        <v>723.41935511689974</v>
      </c>
      <c r="C43" s="39">
        <v>0</v>
      </c>
      <c r="D43" s="39">
        <v>0</v>
      </c>
    </row>
    <row r="44" spans="1:4" ht="14.25" customHeight="1">
      <c r="A44" s="39">
        <v>2042</v>
      </c>
      <c r="B44" s="39">
        <v>727.03645189248414</v>
      </c>
      <c r="C44" s="39">
        <v>0</v>
      </c>
      <c r="D44" s="39">
        <v>0</v>
      </c>
    </row>
    <row r="45" spans="1:4" ht="14.25" customHeight="1">
      <c r="A45" s="39">
        <v>2043</v>
      </c>
      <c r="B45" s="39">
        <v>730.67163415194648</v>
      </c>
      <c r="C45" s="39">
        <v>0</v>
      </c>
      <c r="D45" s="39">
        <v>0</v>
      </c>
    </row>
    <row r="46" spans="1:4" ht="14.25" customHeight="1">
      <c r="A46" s="39">
        <v>2044</v>
      </c>
      <c r="B46" s="39">
        <v>734.32499232270618</v>
      </c>
      <c r="C46" s="39">
        <v>0</v>
      </c>
      <c r="D46" s="39">
        <v>0</v>
      </c>
    </row>
    <row r="47" spans="1:4" ht="14.25" customHeight="1">
      <c r="A47" s="39">
        <v>2045</v>
      </c>
      <c r="B47" s="39">
        <v>737.99661728431965</v>
      </c>
      <c r="C47" s="39">
        <v>0</v>
      </c>
      <c r="D47" s="39">
        <v>0</v>
      </c>
    </row>
    <row r="48" spans="1:4" ht="14.25" customHeight="1">
      <c r="A48" s="39">
        <v>2046</v>
      </c>
      <c r="B48" s="39">
        <v>741.68660037074119</v>
      </c>
      <c r="C48" s="39">
        <v>0</v>
      </c>
      <c r="D48" s="39">
        <v>0</v>
      </c>
    </row>
    <row r="49" spans="1:4" ht="14.25" customHeight="1">
      <c r="A49" s="39">
        <v>2047</v>
      </c>
      <c r="B49" s="39">
        <v>745.39503337259487</v>
      </c>
      <c r="C49" s="39">
        <v>0</v>
      </c>
      <c r="D49" s="39">
        <v>0</v>
      </c>
    </row>
    <row r="50" spans="1:4" ht="14.25" customHeight="1">
      <c r="A50" s="39">
        <v>2048</v>
      </c>
      <c r="B50" s="39">
        <v>749.12200853945774</v>
      </c>
      <c r="C50" s="39">
        <v>0</v>
      </c>
      <c r="D50" s="39">
        <v>0</v>
      </c>
    </row>
    <row r="51" spans="1:4" ht="14.25" customHeight="1">
      <c r="A51" s="39">
        <v>2049</v>
      </c>
      <c r="B51" s="39">
        <v>752.86761858215493</v>
      </c>
      <c r="C51" s="39">
        <v>0</v>
      </c>
      <c r="D51" s="39">
        <v>0</v>
      </c>
    </row>
    <row r="52" spans="1:4" ht="14.25" customHeight="1">
      <c r="A52" s="39">
        <v>2050</v>
      </c>
      <c r="B52" s="39">
        <v>756.63195667506568</v>
      </c>
      <c r="C52" s="39">
        <v>6.0359999999999988E-3</v>
      </c>
      <c r="D52" s="39">
        <v>24158932.115389455</v>
      </c>
    </row>
    <row r="53" spans="1:4" ht="14.25" customHeight="1">
      <c r="A53" s="39"/>
      <c r="B53" s="39"/>
      <c r="C53" s="39"/>
      <c r="D53" s="39"/>
    </row>
    <row r="54" spans="1:4" ht="14.25" customHeight="1">
      <c r="A54" s="39"/>
      <c r="B54" s="39"/>
      <c r="C54" s="39"/>
      <c r="D54" s="39"/>
    </row>
    <row r="55" spans="1:4" ht="14.25" customHeight="1">
      <c r="A55" s="39"/>
      <c r="B55" s="39"/>
      <c r="C55" s="39"/>
      <c r="D55" s="39"/>
    </row>
    <row r="56" spans="1:4" ht="14.25" customHeight="1">
      <c r="A56" s="39"/>
      <c r="B56" s="39"/>
      <c r="C56" s="39"/>
      <c r="D56" s="39"/>
    </row>
    <row r="57" spans="1:4" ht="14.25" customHeight="1">
      <c r="A57" s="39"/>
      <c r="B57" s="39"/>
      <c r="C57" s="39"/>
      <c r="D57" s="39"/>
    </row>
    <row r="58" spans="1:4" ht="14.25" customHeight="1">
      <c r="A58" s="39"/>
      <c r="B58" s="39"/>
      <c r="C58" s="39"/>
      <c r="D58" s="39"/>
    </row>
    <row r="59" spans="1:4" ht="14.25" customHeight="1">
      <c r="A59" s="39"/>
      <c r="B59" s="39"/>
      <c r="C59" s="39"/>
      <c r="D59" s="39"/>
    </row>
    <row r="60" spans="1:4" ht="14.25" customHeight="1">
      <c r="A60" s="39"/>
      <c r="B60" s="39"/>
      <c r="C60" s="39"/>
      <c r="D60" s="39"/>
    </row>
    <row r="61" spans="1:4" ht="14.25" customHeight="1">
      <c r="A61" s="39"/>
      <c r="B61" s="39"/>
      <c r="C61" s="39"/>
      <c r="D61" s="39"/>
    </row>
    <row r="62" spans="1:4" ht="14.25" customHeight="1">
      <c r="A62" s="39"/>
      <c r="B62" s="39"/>
      <c r="C62" s="39"/>
      <c r="D62" s="39"/>
    </row>
    <row r="63" spans="1:4" ht="14.25" customHeight="1">
      <c r="A63" s="39"/>
      <c r="B63" s="39"/>
      <c r="C63" s="39"/>
      <c r="D63" s="39"/>
    </row>
    <row r="64" spans="1:4" ht="14.25" customHeight="1">
      <c r="A64" s="39"/>
      <c r="B64" s="39"/>
      <c r="C64" s="39"/>
      <c r="D64" s="39"/>
    </row>
    <row r="65" spans="1:4" ht="14.25" customHeight="1">
      <c r="A65" s="39"/>
      <c r="B65" s="39"/>
      <c r="C65" s="39"/>
      <c r="D65" s="39"/>
    </row>
    <row r="66" spans="1:4" ht="14.25" customHeight="1">
      <c r="A66" s="39"/>
      <c r="B66" s="39"/>
      <c r="C66" s="39"/>
      <c r="D66" s="39"/>
    </row>
    <row r="67" spans="1:4" ht="14.25" customHeight="1">
      <c r="A67" s="39"/>
      <c r="B67" s="39"/>
      <c r="C67" s="39"/>
      <c r="D67" s="39"/>
    </row>
    <row r="68" spans="1:4" ht="14.25" customHeight="1">
      <c r="A68" s="39"/>
      <c r="B68" s="39"/>
      <c r="C68" s="39"/>
      <c r="D68" s="39"/>
    </row>
    <row r="69" spans="1:4" ht="14.25" customHeight="1">
      <c r="A69" s="39"/>
      <c r="B69" s="39"/>
      <c r="C69" s="39"/>
      <c r="D69" s="39"/>
    </row>
    <row r="70" spans="1:4" ht="14.25" customHeight="1">
      <c r="A70" s="39"/>
      <c r="B70" s="39"/>
      <c r="C70" s="39"/>
      <c r="D70" s="39"/>
    </row>
    <row r="71" spans="1:4" ht="14.25" customHeight="1">
      <c r="A71" s="39"/>
      <c r="B71" s="39"/>
      <c r="C71" s="39"/>
      <c r="D71" s="39"/>
    </row>
    <row r="72" spans="1:4" ht="14.25" customHeight="1">
      <c r="A72" s="39"/>
      <c r="B72" s="39"/>
      <c r="C72" s="39"/>
      <c r="D72" s="39"/>
    </row>
    <row r="73" spans="1:4" ht="14.25" customHeight="1">
      <c r="A73" s="39"/>
      <c r="B73" s="39"/>
      <c r="C73" s="39"/>
      <c r="D73" s="39"/>
    </row>
    <row r="74" spans="1:4" ht="14.25" customHeight="1">
      <c r="A74" s="39"/>
      <c r="B74" s="39"/>
      <c r="C74" s="39"/>
      <c r="D74" s="39"/>
    </row>
    <row r="75" spans="1:4" ht="14.25" customHeight="1">
      <c r="A75" s="39"/>
      <c r="B75" s="39"/>
      <c r="C75" s="39"/>
      <c r="D75" s="39"/>
    </row>
    <row r="76" spans="1:4" ht="14.25" customHeight="1">
      <c r="A76" s="39"/>
      <c r="B76" s="39"/>
      <c r="C76" s="39"/>
      <c r="D76" s="39"/>
    </row>
    <row r="77" spans="1:4" ht="14.25" customHeight="1">
      <c r="A77" s="39"/>
      <c r="B77" s="39"/>
      <c r="C77" s="39"/>
      <c r="D77" s="39"/>
    </row>
    <row r="78" spans="1:4" ht="14.25" customHeight="1">
      <c r="A78" s="39"/>
      <c r="B78" s="39"/>
      <c r="C78" s="39"/>
      <c r="D78" s="39"/>
    </row>
    <row r="79" spans="1:4" ht="14.25" customHeight="1">
      <c r="A79" s="39"/>
      <c r="B79" s="39"/>
      <c r="C79" s="39"/>
      <c r="D79" s="39"/>
    </row>
    <row r="80" spans="1:4" ht="14.25" customHeight="1">
      <c r="A80" s="39"/>
      <c r="B80" s="39"/>
      <c r="C80" s="39"/>
      <c r="D80" s="39"/>
    </row>
    <row r="81" spans="1:4" ht="14.25" customHeight="1">
      <c r="A81" s="39"/>
      <c r="B81" s="39"/>
      <c r="C81" s="39"/>
      <c r="D81" s="39"/>
    </row>
    <row r="82" spans="1:4" ht="14.25" customHeight="1">
      <c r="A82" s="39"/>
      <c r="B82" s="39"/>
      <c r="C82" s="39"/>
      <c r="D82" s="39"/>
    </row>
    <row r="83" spans="1:4" ht="14.25" customHeight="1">
      <c r="A83" s="39"/>
      <c r="B83" s="39"/>
      <c r="C83" s="39"/>
      <c r="D83" s="39"/>
    </row>
    <row r="84" spans="1:4" ht="14.25" customHeight="1">
      <c r="A84" s="39"/>
      <c r="B84" s="39"/>
      <c r="C84" s="39"/>
      <c r="D84" s="39"/>
    </row>
    <row r="85" spans="1:4" ht="14.25" customHeight="1">
      <c r="A85" s="39"/>
      <c r="B85" s="39"/>
      <c r="C85" s="39"/>
      <c r="D85" s="39"/>
    </row>
    <row r="86" spans="1:4" ht="14.25" customHeight="1">
      <c r="A86" s="39"/>
      <c r="B86" s="39"/>
      <c r="C86" s="39"/>
      <c r="D86" s="39"/>
    </row>
    <row r="87" spans="1:4" ht="14.25" customHeight="1">
      <c r="A87" s="39"/>
      <c r="B87" s="39"/>
      <c r="C87" s="39"/>
      <c r="D87" s="39"/>
    </row>
    <row r="88" spans="1:4" ht="14.25" customHeight="1">
      <c r="A88" s="39"/>
      <c r="B88" s="39"/>
      <c r="C88" s="39"/>
      <c r="D88" s="39"/>
    </row>
    <row r="89" spans="1:4" ht="14.25" customHeight="1">
      <c r="A89" s="39"/>
      <c r="B89" s="39"/>
      <c r="C89" s="39"/>
      <c r="D89" s="39"/>
    </row>
    <row r="90" spans="1:4" ht="14.25" customHeight="1">
      <c r="A90" s="39"/>
      <c r="B90" s="39"/>
      <c r="C90" s="39"/>
      <c r="D90" s="39"/>
    </row>
    <row r="91" spans="1:4" ht="14.25" customHeight="1">
      <c r="A91" s="39"/>
      <c r="B91" s="39"/>
      <c r="C91" s="39"/>
      <c r="D91" s="39"/>
    </row>
    <row r="92" spans="1:4" ht="14.25" customHeight="1">
      <c r="A92" s="39"/>
      <c r="B92" s="39"/>
      <c r="C92" s="39"/>
      <c r="D92" s="39"/>
    </row>
    <row r="93" spans="1:4" ht="14.25" customHeight="1">
      <c r="A93" s="39"/>
      <c r="B93" s="39"/>
      <c r="C93" s="39"/>
      <c r="D93" s="39"/>
    </row>
    <row r="94" spans="1:4" ht="14.25" customHeight="1">
      <c r="A94" s="39"/>
      <c r="B94" s="39"/>
      <c r="C94" s="39"/>
      <c r="D94" s="39"/>
    </row>
    <row r="95" spans="1:4" ht="14.25" customHeight="1">
      <c r="A95" s="39"/>
      <c r="B95" s="39"/>
      <c r="C95" s="39"/>
      <c r="D95" s="39"/>
    </row>
    <row r="96" spans="1:4" ht="14.25" customHeight="1">
      <c r="A96" s="39"/>
      <c r="B96" s="39"/>
      <c r="C96" s="39"/>
      <c r="D96" s="39"/>
    </row>
    <row r="97" spans="1:4" ht="14.25" customHeight="1">
      <c r="A97" s="39"/>
      <c r="B97" s="39"/>
      <c r="C97" s="39"/>
      <c r="D97" s="39"/>
    </row>
    <row r="98" spans="1:4" ht="14.25" customHeight="1">
      <c r="A98" s="39"/>
      <c r="B98" s="39"/>
      <c r="C98" s="39"/>
      <c r="D98" s="39"/>
    </row>
    <row r="99" spans="1:4" ht="14.25" customHeight="1">
      <c r="A99" s="39"/>
      <c r="B99" s="39"/>
      <c r="C99" s="39"/>
      <c r="D99" s="39"/>
    </row>
    <row r="100" spans="1:4" ht="14.25" customHeight="1">
      <c r="A100" s="39"/>
      <c r="B100" s="39"/>
      <c r="C100" s="39"/>
      <c r="D100" s="39"/>
    </row>
    <row r="101" spans="1:4" ht="14.25" customHeight="1">
      <c r="A101" s="39"/>
      <c r="B101" s="39"/>
      <c r="C101" s="39"/>
      <c r="D101" s="39"/>
    </row>
    <row r="102" spans="1:4" ht="14.25" customHeight="1">
      <c r="A102" s="39"/>
      <c r="B102" s="39"/>
      <c r="C102" s="39"/>
      <c r="D102" s="39"/>
    </row>
    <row r="103" spans="1:4" ht="14.25" customHeight="1">
      <c r="A103" s="39"/>
      <c r="B103" s="39"/>
      <c r="C103" s="39"/>
      <c r="D103" s="39"/>
    </row>
    <row r="104" spans="1:4" ht="14.25" customHeight="1">
      <c r="A104" s="39"/>
      <c r="B104" s="39"/>
      <c r="C104" s="39"/>
      <c r="D104" s="39"/>
    </row>
    <row r="105" spans="1:4" ht="14.25" customHeight="1">
      <c r="A105" s="39"/>
      <c r="B105" s="39"/>
      <c r="C105" s="39"/>
      <c r="D105" s="39"/>
    </row>
    <row r="106" spans="1:4" ht="14.25" customHeight="1">
      <c r="A106" s="39"/>
      <c r="B106" s="39"/>
      <c r="C106" s="39"/>
      <c r="D106" s="39"/>
    </row>
    <row r="107" spans="1:4" ht="14.25" customHeight="1">
      <c r="A107" s="39"/>
      <c r="B107" s="39"/>
      <c r="C107" s="39"/>
      <c r="D107" s="39"/>
    </row>
    <row r="108" spans="1:4" ht="14.25" customHeight="1">
      <c r="A108" s="39"/>
      <c r="B108" s="39"/>
      <c r="C108" s="39"/>
      <c r="D108" s="39"/>
    </row>
    <row r="109" spans="1:4" ht="14.25" customHeight="1">
      <c r="A109" s="39"/>
      <c r="B109" s="39"/>
      <c r="C109" s="39"/>
      <c r="D109" s="39"/>
    </row>
    <row r="110" spans="1:4" ht="14.25" customHeight="1">
      <c r="A110" s="39"/>
      <c r="B110" s="39"/>
      <c r="C110" s="39"/>
      <c r="D110" s="39"/>
    </row>
    <row r="111" spans="1:4" ht="14.25" customHeight="1">
      <c r="A111" s="39"/>
      <c r="B111" s="39"/>
      <c r="C111" s="39"/>
      <c r="D111" s="39"/>
    </row>
    <row r="112" spans="1:4" ht="14.25" customHeight="1">
      <c r="A112" s="39"/>
      <c r="B112" s="39"/>
      <c r="C112" s="39"/>
      <c r="D112" s="39"/>
    </row>
    <row r="113" spans="1:4" ht="14.25" customHeight="1">
      <c r="A113" s="39"/>
      <c r="B113" s="39"/>
      <c r="C113" s="39"/>
      <c r="D113" s="39"/>
    </row>
    <row r="114" spans="1:4" ht="14.25" customHeight="1">
      <c r="A114" s="39"/>
      <c r="B114" s="39"/>
      <c r="C114" s="39"/>
      <c r="D114" s="39"/>
    </row>
    <row r="115" spans="1:4" ht="14.25" customHeight="1">
      <c r="A115" s="39"/>
      <c r="B115" s="39"/>
      <c r="C115" s="39"/>
      <c r="D115" s="39"/>
    </row>
    <row r="116" spans="1:4" ht="14.25" customHeight="1">
      <c r="A116" s="39"/>
      <c r="B116" s="39"/>
      <c r="C116" s="39"/>
      <c r="D116" s="39"/>
    </row>
    <row r="117" spans="1:4" ht="14.25" customHeight="1">
      <c r="A117" s="39"/>
      <c r="B117" s="39"/>
      <c r="C117" s="39"/>
      <c r="D117" s="39"/>
    </row>
    <row r="118" spans="1:4" ht="14.25" customHeight="1">
      <c r="A118" s="39"/>
      <c r="B118" s="39"/>
      <c r="C118" s="39"/>
      <c r="D118" s="39"/>
    </row>
    <row r="119" spans="1:4" ht="14.25" customHeight="1">
      <c r="A119" s="39"/>
      <c r="B119" s="39"/>
      <c r="C119" s="39"/>
      <c r="D119" s="39"/>
    </row>
    <row r="120" spans="1:4" ht="14.25" customHeight="1">
      <c r="A120" s="39"/>
      <c r="B120" s="39"/>
      <c r="C120" s="39"/>
      <c r="D120" s="39"/>
    </row>
    <row r="121" spans="1:4" ht="14.25" customHeight="1">
      <c r="A121" s="39"/>
      <c r="B121" s="39"/>
      <c r="C121" s="39"/>
      <c r="D121" s="39"/>
    </row>
    <row r="122" spans="1:4" ht="14.25" customHeight="1">
      <c r="A122" s="39"/>
      <c r="B122" s="39"/>
      <c r="C122" s="39"/>
      <c r="D122" s="39"/>
    </row>
    <row r="123" spans="1:4" ht="14.25" customHeight="1">
      <c r="A123" s="39"/>
      <c r="B123" s="39"/>
      <c r="C123" s="39"/>
      <c r="D123" s="39"/>
    </row>
    <row r="124" spans="1:4" ht="14.25" customHeight="1">
      <c r="A124" s="39"/>
      <c r="B124" s="39"/>
      <c r="C124" s="39"/>
      <c r="D124" s="39"/>
    </row>
    <row r="125" spans="1:4" ht="14.25" customHeight="1">
      <c r="A125" s="39"/>
      <c r="B125" s="39"/>
      <c r="C125" s="39"/>
      <c r="D125" s="39"/>
    </row>
    <row r="126" spans="1:4" ht="14.25" customHeight="1">
      <c r="A126" s="39"/>
      <c r="B126" s="39"/>
      <c r="C126" s="39"/>
      <c r="D126" s="39"/>
    </row>
    <row r="127" spans="1:4" ht="14.25" customHeight="1">
      <c r="A127" s="39"/>
      <c r="B127" s="39"/>
      <c r="C127" s="39"/>
      <c r="D127" s="39"/>
    </row>
    <row r="128" spans="1:4" ht="14.25" customHeight="1">
      <c r="A128" s="39"/>
      <c r="B128" s="39"/>
      <c r="C128" s="39"/>
      <c r="D128" s="39"/>
    </row>
    <row r="129" spans="1:4" ht="14.25" customHeight="1">
      <c r="A129" s="39"/>
      <c r="B129" s="39"/>
      <c r="C129" s="39"/>
      <c r="D129" s="39"/>
    </row>
    <row r="130" spans="1:4" ht="14.25" customHeight="1">
      <c r="A130" s="39"/>
      <c r="B130" s="39"/>
      <c r="C130" s="39"/>
      <c r="D130" s="39"/>
    </row>
    <row r="131" spans="1:4" ht="14.25" customHeight="1">
      <c r="A131" s="39"/>
      <c r="B131" s="39"/>
      <c r="C131" s="39"/>
      <c r="D131" s="39"/>
    </row>
    <row r="132" spans="1:4" ht="14.25" customHeight="1">
      <c r="A132" s="39"/>
      <c r="B132" s="39"/>
      <c r="C132" s="39"/>
      <c r="D132" s="39"/>
    </row>
    <row r="133" spans="1:4" ht="14.25" customHeight="1">
      <c r="A133" s="39"/>
      <c r="B133" s="39"/>
      <c r="C133" s="39"/>
      <c r="D133" s="39"/>
    </row>
    <row r="134" spans="1:4" ht="14.25" customHeight="1">
      <c r="A134" s="39"/>
      <c r="B134" s="39"/>
      <c r="C134" s="39"/>
      <c r="D134" s="39"/>
    </row>
    <row r="135" spans="1:4" ht="14.25" customHeight="1">
      <c r="A135" s="39"/>
      <c r="B135" s="39"/>
      <c r="C135" s="39"/>
      <c r="D135" s="39"/>
    </row>
    <row r="136" spans="1:4" ht="14.25" customHeight="1">
      <c r="A136" s="39"/>
      <c r="B136" s="39"/>
      <c r="C136" s="39"/>
      <c r="D136" s="39"/>
    </row>
    <row r="137" spans="1:4" ht="14.25" customHeight="1">
      <c r="A137" s="39"/>
      <c r="B137" s="39"/>
      <c r="C137" s="39"/>
      <c r="D137" s="39"/>
    </row>
    <row r="138" spans="1:4" ht="14.25" customHeight="1">
      <c r="A138" s="39"/>
      <c r="B138" s="39"/>
      <c r="C138" s="39"/>
      <c r="D138" s="39"/>
    </row>
    <row r="139" spans="1:4" ht="14.25" customHeight="1">
      <c r="A139" s="39"/>
      <c r="B139" s="39"/>
      <c r="C139" s="39"/>
      <c r="D139" s="39"/>
    </row>
    <row r="140" spans="1:4" ht="14.25" customHeight="1">
      <c r="A140" s="39"/>
      <c r="B140" s="39"/>
      <c r="C140" s="39"/>
      <c r="D140" s="39"/>
    </row>
    <row r="141" spans="1:4" ht="14.25" customHeight="1">
      <c r="A141" s="39"/>
      <c r="B141" s="39"/>
      <c r="C141" s="39"/>
      <c r="D141" s="39"/>
    </row>
    <row r="142" spans="1:4" ht="14.25" customHeight="1">
      <c r="A142" s="39"/>
      <c r="B142" s="39"/>
      <c r="C142" s="39"/>
      <c r="D142" s="39"/>
    </row>
    <row r="143" spans="1:4" ht="14.25" customHeight="1">
      <c r="A143" s="39"/>
      <c r="B143" s="39"/>
      <c r="C143" s="39"/>
      <c r="D143" s="39"/>
    </row>
    <row r="144" spans="1:4" ht="14.25" customHeight="1">
      <c r="A144" s="39"/>
      <c r="B144" s="39"/>
      <c r="C144" s="39"/>
      <c r="D144" s="39"/>
    </row>
    <row r="145" spans="1:4" ht="14.25" customHeight="1">
      <c r="A145" s="39"/>
      <c r="B145" s="39"/>
      <c r="C145" s="39"/>
      <c r="D145" s="39"/>
    </row>
    <row r="146" spans="1:4" ht="14.25" customHeight="1">
      <c r="A146" s="39"/>
      <c r="B146" s="39"/>
      <c r="C146" s="39"/>
      <c r="D146" s="39"/>
    </row>
    <row r="147" spans="1:4" ht="14.25" customHeight="1">
      <c r="A147" s="39"/>
      <c r="B147" s="39"/>
      <c r="C147" s="39"/>
      <c r="D147" s="39"/>
    </row>
    <row r="148" spans="1:4" ht="14.25" customHeight="1">
      <c r="A148" s="39"/>
      <c r="B148" s="39"/>
      <c r="C148" s="39"/>
      <c r="D148" s="39"/>
    </row>
    <row r="149" spans="1:4" ht="14.25" customHeight="1">
      <c r="A149" s="39"/>
      <c r="B149" s="39"/>
      <c r="C149" s="39"/>
      <c r="D149" s="39"/>
    </row>
    <row r="150" spans="1:4" ht="14.25" customHeight="1">
      <c r="A150" s="39"/>
      <c r="B150" s="39"/>
      <c r="C150" s="39"/>
      <c r="D150" s="39"/>
    </row>
    <row r="151" spans="1:4" ht="14.25" customHeight="1">
      <c r="A151" s="39"/>
      <c r="B151" s="39"/>
      <c r="C151" s="39"/>
      <c r="D151" s="39"/>
    </row>
    <row r="152" spans="1:4" ht="14.25" customHeight="1">
      <c r="A152" s="39"/>
      <c r="B152" s="39"/>
      <c r="C152" s="39"/>
      <c r="D152" s="39"/>
    </row>
    <row r="153" spans="1:4" ht="14.25" customHeight="1">
      <c r="A153" s="39"/>
      <c r="B153" s="39"/>
      <c r="C153" s="39"/>
      <c r="D153" s="39"/>
    </row>
    <row r="154" spans="1:4" ht="14.25" customHeight="1">
      <c r="A154" s="39"/>
      <c r="B154" s="39"/>
      <c r="C154" s="39"/>
      <c r="D154" s="39"/>
    </row>
    <row r="155" spans="1:4" ht="14.25" customHeight="1">
      <c r="A155" s="39"/>
      <c r="B155" s="39"/>
      <c r="C155" s="39"/>
      <c r="D155" s="39"/>
    </row>
    <row r="156" spans="1:4" ht="14.25" customHeight="1">
      <c r="A156" s="39"/>
      <c r="B156" s="39"/>
      <c r="C156" s="39"/>
      <c r="D156" s="39"/>
    </row>
    <row r="157" spans="1:4" ht="14.25" customHeight="1">
      <c r="A157" s="39"/>
      <c r="B157" s="39"/>
      <c r="C157" s="39"/>
      <c r="D157" s="39"/>
    </row>
    <row r="158" spans="1:4" ht="14.25" customHeight="1">
      <c r="A158" s="39"/>
      <c r="B158" s="39"/>
      <c r="C158" s="39"/>
      <c r="D158" s="39"/>
    </row>
    <row r="159" spans="1:4" ht="14.25" customHeight="1">
      <c r="A159" s="39"/>
      <c r="B159" s="39"/>
      <c r="C159" s="39"/>
      <c r="D159" s="39"/>
    </row>
    <row r="160" spans="1:4" ht="14.25" customHeight="1">
      <c r="A160" s="39"/>
      <c r="B160" s="39"/>
      <c r="C160" s="39"/>
      <c r="D160" s="39"/>
    </row>
    <row r="161" spans="1:4" ht="14.25" customHeight="1">
      <c r="A161" s="39"/>
      <c r="B161" s="39"/>
      <c r="C161" s="39"/>
      <c r="D161" s="39"/>
    </row>
    <row r="162" spans="1:4" ht="14.25" customHeight="1">
      <c r="A162" s="39"/>
      <c r="B162" s="39"/>
      <c r="C162" s="39"/>
      <c r="D162" s="39"/>
    </row>
    <row r="163" spans="1:4" ht="14.25" customHeight="1">
      <c r="A163" s="39"/>
      <c r="B163" s="39"/>
      <c r="C163" s="39"/>
      <c r="D163" s="39"/>
    </row>
    <row r="164" spans="1:4" ht="14.25" customHeight="1">
      <c r="A164" s="39"/>
      <c r="B164" s="39"/>
      <c r="C164" s="39"/>
      <c r="D164" s="39"/>
    </row>
    <row r="165" spans="1:4" ht="14.25" customHeight="1">
      <c r="A165" s="39"/>
      <c r="B165" s="39"/>
      <c r="C165" s="39"/>
      <c r="D165" s="39"/>
    </row>
    <row r="166" spans="1:4" ht="14.25" customHeight="1">
      <c r="A166" s="39"/>
      <c r="B166" s="39"/>
      <c r="C166" s="39"/>
      <c r="D166" s="39"/>
    </row>
    <row r="167" spans="1:4" ht="14.25" customHeight="1">
      <c r="A167" s="39"/>
      <c r="B167" s="39"/>
      <c r="C167" s="39"/>
      <c r="D167" s="39"/>
    </row>
    <row r="168" spans="1:4" ht="14.25" customHeight="1">
      <c r="A168" s="39"/>
      <c r="B168" s="39"/>
      <c r="C168" s="39"/>
      <c r="D168" s="39"/>
    </row>
    <row r="169" spans="1:4" ht="14.25" customHeight="1">
      <c r="A169" s="39"/>
      <c r="B169" s="39"/>
      <c r="C169" s="39"/>
      <c r="D169" s="39"/>
    </row>
    <row r="170" spans="1:4" ht="14.25" customHeight="1">
      <c r="A170" s="39"/>
      <c r="B170" s="39"/>
      <c r="C170" s="39"/>
      <c r="D170" s="39"/>
    </row>
    <row r="171" spans="1:4" ht="14.25" customHeight="1">
      <c r="A171" s="39"/>
      <c r="B171" s="39"/>
      <c r="C171" s="39"/>
      <c r="D171" s="39"/>
    </row>
    <row r="172" spans="1:4" ht="14.25" customHeight="1">
      <c r="A172" s="39"/>
      <c r="B172" s="39"/>
      <c r="C172" s="39"/>
      <c r="D172" s="39"/>
    </row>
    <row r="173" spans="1:4" ht="14.25" customHeight="1">
      <c r="A173" s="39"/>
      <c r="B173" s="39"/>
      <c r="C173" s="39"/>
      <c r="D173" s="39"/>
    </row>
    <row r="174" spans="1:4" ht="14.25" customHeight="1">
      <c r="A174" s="39"/>
      <c r="B174" s="39"/>
      <c r="C174" s="39"/>
      <c r="D174" s="39"/>
    </row>
    <row r="175" spans="1:4" ht="14.25" customHeight="1">
      <c r="A175" s="39"/>
      <c r="B175" s="39"/>
      <c r="C175" s="39"/>
      <c r="D175" s="39"/>
    </row>
    <row r="176" spans="1:4" ht="14.25" customHeight="1">
      <c r="A176" s="39"/>
      <c r="B176" s="39"/>
      <c r="C176" s="39"/>
      <c r="D176" s="39"/>
    </row>
    <row r="177" spans="1:4" ht="14.25" customHeight="1">
      <c r="A177" s="39"/>
      <c r="B177" s="39"/>
      <c r="C177" s="39"/>
      <c r="D177" s="39"/>
    </row>
    <row r="178" spans="1:4" ht="14.25" customHeight="1">
      <c r="A178" s="39"/>
      <c r="B178" s="39"/>
      <c r="C178" s="39"/>
      <c r="D178" s="39"/>
    </row>
    <row r="179" spans="1:4" ht="14.25" customHeight="1">
      <c r="A179" s="39"/>
      <c r="B179" s="39"/>
      <c r="C179" s="39"/>
      <c r="D179" s="39"/>
    </row>
    <row r="180" spans="1:4" ht="14.25" customHeight="1">
      <c r="A180" s="39"/>
      <c r="B180" s="39"/>
      <c r="C180" s="39"/>
      <c r="D180" s="39"/>
    </row>
    <row r="181" spans="1:4" ht="14.25" customHeight="1">
      <c r="A181" s="39"/>
      <c r="B181" s="39"/>
      <c r="C181" s="39"/>
      <c r="D181" s="39"/>
    </row>
    <row r="182" spans="1:4" ht="14.25" customHeight="1">
      <c r="A182" s="39"/>
      <c r="B182" s="39"/>
      <c r="C182" s="39"/>
      <c r="D182" s="39"/>
    </row>
    <row r="183" spans="1:4" ht="14.25" customHeight="1">
      <c r="A183" s="39"/>
      <c r="B183" s="39"/>
      <c r="C183" s="39"/>
      <c r="D183" s="39"/>
    </row>
    <row r="184" spans="1:4" ht="14.25" customHeight="1">
      <c r="A184" s="39"/>
      <c r="B184" s="39"/>
      <c r="C184" s="39"/>
      <c r="D184" s="39"/>
    </row>
    <row r="185" spans="1:4" ht="14.25" customHeight="1">
      <c r="A185" s="39"/>
      <c r="B185" s="39"/>
      <c r="C185" s="39"/>
      <c r="D185" s="39"/>
    </row>
    <row r="186" spans="1:4" ht="14.25" customHeight="1">
      <c r="A186" s="39"/>
      <c r="B186" s="39"/>
      <c r="C186" s="39"/>
      <c r="D186" s="39"/>
    </row>
    <row r="187" spans="1:4" ht="14.25" customHeight="1">
      <c r="A187" s="39"/>
      <c r="B187" s="39"/>
      <c r="C187" s="39"/>
      <c r="D187" s="39"/>
    </row>
    <row r="188" spans="1:4" ht="14.25" customHeight="1">
      <c r="A188" s="39"/>
      <c r="B188" s="39"/>
      <c r="C188" s="39"/>
      <c r="D188" s="39"/>
    </row>
    <row r="189" spans="1:4" ht="14.25" customHeight="1">
      <c r="A189" s="39"/>
      <c r="B189" s="39"/>
      <c r="C189" s="39"/>
      <c r="D189" s="39"/>
    </row>
    <row r="190" spans="1:4" ht="14.25" customHeight="1">
      <c r="A190" s="39"/>
      <c r="B190" s="39"/>
      <c r="C190" s="39"/>
      <c r="D190" s="39"/>
    </row>
    <row r="191" spans="1:4" ht="14.25" customHeight="1">
      <c r="A191" s="39"/>
      <c r="B191" s="39"/>
      <c r="C191" s="39"/>
      <c r="D191" s="39"/>
    </row>
    <row r="192" spans="1:4" ht="14.25" customHeight="1">
      <c r="A192" s="39"/>
      <c r="B192" s="39"/>
      <c r="C192" s="39"/>
      <c r="D192" s="39"/>
    </row>
    <row r="193" spans="1:4" ht="14.25" customHeight="1">
      <c r="A193" s="39"/>
      <c r="B193" s="39"/>
      <c r="C193" s="39"/>
      <c r="D193" s="39"/>
    </row>
    <row r="194" spans="1:4" ht="14.25" customHeight="1">
      <c r="A194" s="39"/>
      <c r="B194" s="39"/>
      <c r="C194" s="39"/>
      <c r="D194" s="39"/>
    </row>
    <row r="195" spans="1:4" ht="14.25" customHeight="1">
      <c r="A195" s="39"/>
      <c r="B195" s="39"/>
      <c r="C195" s="39"/>
      <c r="D195" s="39"/>
    </row>
    <row r="196" spans="1:4" ht="14.25" customHeight="1">
      <c r="A196" s="39"/>
      <c r="B196" s="39"/>
      <c r="C196" s="39"/>
      <c r="D196" s="39"/>
    </row>
    <row r="197" spans="1:4" ht="14.25" customHeight="1">
      <c r="A197" s="39"/>
      <c r="B197" s="39"/>
      <c r="C197" s="39"/>
      <c r="D197" s="39"/>
    </row>
    <row r="198" spans="1:4" ht="14.25" customHeight="1">
      <c r="A198" s="39"/>
      <c r="B198" s="39"/>
      <c r="C198" s="39"/>
      <c r="D198" s="39"/>
    </row>
    <row r="199" spans="1:4" ht="14.25" customHeight="1">
      <c r="A199" s="39"/>
      <c r="B199" s="39"/>
      <c r="C199" s="39"/>
      <c r="D199" s="39"/>
    </row>
    <row r="200" spans="1:4" ht="14.25" customHeight="1">
      <c r="A200" s="39"/>
      <c r="B200" s="39"/>
      <c r="C200" s="39"/>
      <c r="D200" s="39"/>
    </row>
    <row r="201" spans="1:4" ht="14.25" customHeight="1">
      <c r="A201" s="39"/>
      <c r="B201" s="39"/>
      <c r="C201" s="39"/>
      <c r="D201" s="39"/>
    </row>
    <row r="202" spans="1:4" ht="14.25" customHeight="1">
      <c r="A202" s="39"/>
      <c r="B202" s="39"/>
      <c r="C202" s="39"/>
      <c r="D202" s="39"/>
    </row>
    <row r="203" spans="1:4" ht="14.25" customHeight="1">
      <c r="A203" s="39"/>
      <c r="B203" s="39"/>
      <c r="C203" s="39"/>
      <c r="D203" s="39"/>
    </row>
    <row r="204" spans="1:4" ht="14.25" customHeight="1">
      <c r="A204" s="39"/>
      <c r="B204" s="39"/>
      <c r="C204" s="39"/>
      <c r="D204" s="39"/>
    </row>
    <row r="205" spans="1:4" ht="14.25" customHeight="1">
      <c r="A205" s="39"/>
      <c r="B205" s="39"/>
      <c r="C205" s="39"/>
      <c r="D205" s="39"/>
    </row>
    <row r="206" spans="1:4" ht="14.25" customHeight="1">
      <c r="A206" s="39"/>
      <c r="B206" s="39"/>
      <c r="C206" s="39"/>
      <c r="D206" s="39"/>
    </row>
    <row r="207" spans="1:4" ht="14.25" customHeight="1">
      <c r="A207" s="39"/>
      <c r="B207" s="39"/>
      <c r="C207" s="39"/>
      <c r="D207" s="39"/>
    </row>
    <row r="208" spans="1:4" ht="14.25" customHeight="1">
      <c r="A208" s="39"/>
      <c r="B208" s="39"/>
      <c r="C208" s="39"/>
      <c r="D208" s="39"/>
    </row>
    <row r="209" spans="1:4" ht="14.25" customHeight="1">
      <c r="A209" s="39"/>
      <c r="B209" s="39"/>
      <c r="C209" s="39"/>
      <c r="D209" s="39"/>
    </row>
    <row r="210" spans="1:4" ht="14.25" customHeight="1">
      <c r="A210" s="39"/>
      <c r="B210" s="39"/>
      <c r="C210" s="39"/>
      <c r="D210" s="39"/>
    </row>
    <row r="211" spans="1:4" ht="14.25" customHeight="1">
      <c r="A211" s="39"/>
      <c r="B211" s="39"/>
      <c r="C211" s="39"/>
      <c r="D211" s="39"/>
    </row>
    <row r="212" spans="1:4" ht="14.25" customHeight="1">
      <c r="A212" s="39"/>
      <c r="B212" s="39"/>
      <c r="C212" s="39"/>
      <c r="D212" s="39"/>
    </row>
    <row r="213" spans="1:4" ht="14.25" customHeight="1">
      <c r="A213" s="39"/>
      <c r="B213" s="39"/>
      <c r="C213" s="39"/>
      <c r="D213" s="39"/>
    </row>
    <row r="214" spans="1:4" ht="14.25" customHeight="1">
      <c r="A214" s="39"/>
      <c r="B214" s="39"/>
      <c r="C214" s="39"/>
      <c r="D214" s="39"/>
    </row>
    <row r="215" spans="1:4" ht="14.25" customHeight="1">
      <c r="A215" s="39"/>
      <c r="B215" s="39"/>
      <c r="C215" s="39"/>
      <c r="D215" s="39"/>
    </row>
    <row r="216" spans="1:4" ht="14.25" customHeight="1">
      <c r="A216" s="39"/>
      <c r="B216" s="39"/>
      <c r="C216" s="39"/>
      <c r="D216" s="39"/>
    </row>
    <row r="217" spans="1:4" ht="14.25" customHeight="1">
      <c r="A217" s="39"/>
      <c r="B217" s="39"/>
      <c r="C217" s="39"/>
      <c r="D217" s="39"/>
    </row>
    <row r="218" spans="1:4" ht="14.25" customHeight="1">
      <c r="A218" s="39"/>
      <c r="B218" s="39"/>
      <c r="C218" s="39"/>
      <c r="D218" s="39"/>
    </row>
    <row r="219" spans="1:4" ht="14.25" customHeight="1">
      <c r="A219" s="39"/>
      <c r="B219" s="39"/>
      <c r="C219" s="39"/>
      <c r="D219" s="39"/>
    </row>
    <row r="220" spans="1:4" ht="14.25" customHeight="1">
      <c r="A220" s="39"/>
      <c r="B220" s="39"/>
      <c r="C220" s="39"/>
      <c r="D220" s="39"/>
    </row>
    <row r="221" spans="1:4" ht="14.25" customHeight="1">
      <c r="A221" s="39"/>
      <c r="B221" s="39"/>
      <c r="C221" s="39"/>
      <c r="D221" s="39"/>
    </row>
    <row r="222" spans="1:4" ht="14.25" customHeight="1">
      <c r="A222" s="39"/>
      <c r="B222" s="39"/>
      <c r="C222" s="39"/>
      <c r="D222" s="39"/>
    </row>
    <row r="223" spans="1:4" ht="14.25" customHeight="1">
      <c r="A223" s="39"/>
      <c r="B223" s="39"/>
      <c r="C223" s="39"/>
      <c r="D223" s="39"/>
    </row>
    <row r="224" spans="1:4" ht="14.25" customHeight="1">
      <c r="A224" s="39"/>
      <c r="B224" s="39"/>
      <c r="C224" s="39"/>
      <c r="D224" s="39"/>
    </row>
    <row r="225" spans="1:4" ht="14.25" customHeight="1">
      <c r="A225" s="39"/>
      <c r="B225" s="39"/>
      <c r="C225" s="39"/>
      <c r="D225" s="39"/>
    </row>
    <row r="226" spans="1:4" ht="14.25" customHeight="1">
      <c r="A226" s="39"/>
      <c r="B226" s="39"/>
      <c r="C226" s="39"/>
      <c r="D226" s="39"/>
    </row>
    <row r="227" spans="1:4" ht="14.25" customHeight="1">
      <c r="A227" s="39"/>
      <c r="B227" s="39"/>
      <c r="C227" s="39"/>
      <c r="D227" s="39"/>
    </row>
    <row r="228" spans="1:4" ht="14.25" customHeight="1">
      <c r="A228" s="39"/>
      <c r="B228" s="39"/>
      <c r="C228" s="39"/>
      <c r="D228" s="39"/>
    </row>
    <row r="229" spans="1:4" ht="14.25" customHeight="1">
      <c r="A229" s="39"/>
      <c r="B229" s="39"/>
      <c r="C229" s="39"/>
      <c r="D229" s="39"/>
    </row>
    <row r="230" spans="1:4" ht="14.25" customHeight="1">
      <c r="A230" s="39"/>
      <c r="B230" s="39"/>
      <c r="C230" s="39"/>
      <c r="D230" s="39"/>
    </row>
    <row r="231" spans="1:4" ht="14.25" customHeight="1">
      <c r="A231" s="39"/>
      <c r="B231" s="39"/>
      <c r="C231" s="39"/>
      <c r="D231" s="39"/>
    </row>
    <row r="232" spans="1:4" ht="14.25" customHeight="1">
      <c r="A232" s="39"/>
      <c r="B232" s="39"/>
      <c r="C232" s="39"/>
      <c r="D232" s="39"/>
    </row>
    <row r="233" spans="1:4" ht="14.25" customHeight="1">
      <c r="A233" s="39"/>
      <c r="B233" s="39"/>
      <c r="C233" s="39"/>
      <c r="D233" s="39"/>
    </row>
    <row r="234" spans="1:4" ht="14.25" customHeight="1">
      <c r="A234" s="39"/>
      <c r="B234" s="39"/>
      <c r="C234" s="39"/>
      <c r="D234" s="39"/>
    </row>
    <row r="235" spans="1:4" ht="14.25" customHeight="1">
      <c r="A235" s="39"/>
      <c r="B235" s="39"/>
      <c r="C235" s="39"/>
      <c r="D235" s="39"/>
    </row>
    <row r="236" spans="1:4" ht="14.25" customHeight="1">
      <c r="A236" s="39"/>
      <c r="B236" s="39"/>
      <c r="C236" s="39"/>
      <c r="D236" s="39"/>
    </row>
    <row r="237" spans="1:4" ht="14.25" customHeight="1">
      <c r="A237" s="39"/>
      <c r="B237" s="39"/>
      <c r="C237" s="39"/>
      <c r="D237" s="39"/>
    </row>
    <row r="238" spans="1:4" ht="14.25" customHeight="1">
      <c r="A238" s="39"/>
      <c r="B238" s="39"/>
      <c r="C238" s="39"/>
      <c r="D238" s="39"/>
    </row>
    <row r="239" spans="1:4" ht="14.25" customHeight="1">
      <c r="A239" s="39"/>
      <c r="B239" s="39"/>
      <c r="C239" s="39"/>
      <c r="D239" s="39"/>
    </row>
    <row r="240" spans="1:4" ht="14.25" customHeight="1">
      <c r="A240" s="39"/>
      <c r="B240" s="39"/>
      <c r="C240" s="39"/>
      <c r="D240" s="39"/>
    </row>
    <row r="241" spans="1:4" ht="14.25" customHeight="1">
      <c r="A241" s="39"/>
      <c r="B241" s="39"/>
      <c r="C241" s="39"/>
      <c r="D241" s="39"/>
    </row>
    <row r="242" spans="1:4" ht="14.25" customHeight="1">
      <c r="A242" s="39"/>
      <c r="B242" s="39"/>
      <c r="C242" s="39"/>
      <c r="D242" s="39"/>
    </row>
    <row r="243" spans="1:4" ht="14.25" customHeight="1">
      <c r="A243" s="39"/>
      <c r="B243" s="39"/>
      <c r="C243" s="39"/>
      <c r="D243" s="39"/>
    </row>
    <row r="244" spans="1:4" ht="14.25" customHeight="1">
      <c r="A244" s="39"/>
      <c r="B244" s="39"/>
      <c r="C244" s="39"/>
      <c r="D244" s="39"/>
    </row>
    <row r="245" spans="1:4" ht="14.25" customHeight="1">
      <c r="A245" s="39"/>
      <c r="B245" s="39"/>
      <c r="C245" s="39"/>
      <c r="D245" s="39"/>
    </row>
    <row r="246" spans="1:4" ht="14.25" customHeight="1">
      <c r="A246" s="39"/>
      <c r="B246" s="39"/>
      <c r="C246" s="39"/>
      <c r="D246" s="39"/>
    </row>
    <row r="247" spans="1:4" ht="14.25" customHeight="1">
      <c r="A247" s="39"/>
      <c r="B247" s="39"/>
      <c r="C247" s="39"/>
      <c r="D247" s="39"/>
    </row>
    <row r="248" spans="1:4" ht="14.25" customHeight="1">
      <c r="A248" s="39"/>
      <c r="B248" s="39"/>
      <c r="C248" s="39"/>
      <c r="D248" s="39"/>
    </row>
    <row r="249" spans="1:4" ht="14.25" customHeight="1">
      <c r="A249" s="39"/>
      <c r="B249" s="39"/>
      <c r="C249" s="39"/>
      <c r="D249" s="39"/>
    </row>
    <row r="250" spans="1:4" ht="14.25" customHeight="1">
      <c r="A250" s="39"/>
      <c r="B250" s="39"/>
      <c r="C250" s="39"/>
      <c r="D250" s="39"/>
    </row>
    <row r="251" spans="1:4" ht="14.25" customHeight="1">
      <c r="A251" s="39"/>
      <c r="B251" s="39"/>
      <c r="C251" s="39"/>
      <c r="D251" s="39"/>
    </row>
    <row r="252" spans="1:4" ht="14.25" customHeight="1">
      <c r="A252" s="39"/>
      <c r="B252" s="39"/>
      <c r="C252" s="39"/>
      <c r="D252" s="39"/>
    </row>
    <row r="253" spans="1:4" ht="14.25" customHeight="1">
      <c r="A253" s="39"/>
      <c r="B253" s="39"/>
      <c r="C253" s="39"/>
      <c r="D253" s="39"/>
    </row>
    <row r="254" spans="1:4" ht="14.25" customHeight="1">
      <c r="A254" s="39"/>
      <c r="B254" s="39"/>
      <c r="C254" s="39"/>
      <c r="D254" s="39"/>
    </row>
    <row r="255" spans="1:4" ht="14.25" customHeight="1">
      <c r="A255" s="39"/>
      <c r="B255" s="39"/>
      <c r="C255" s="39"/>
      <c r="D255" s="39"/>
    </row>
    <row r="256" spans="1:4" ht="14.25" customHeight="1">
      <c r="A256" s="39"/>
      <c r="B256" s="39"/>
      <c r="C256" s="39"/>
      <c r="D256" s="39"/>
    </row>
    <row r="257" spans="1:4" ht="14.25" customHeight="1">
      <c r="A257" s="39"/>
      <c r="B257" s="39"/>
      <c r="C257" s="39"/>
      <c r="D257" s="39"/>
    </row>
    <row r="258" spans="1:4" ht="14.25" customHeight="1">
      <c r="A258" s="39"/>
      <c r="B258" s="39"/>
      <c r="C258" s="39"/>
      <c r="D258" s="39"/>
    </row>
    <row r="259" spans="1:4" ht="14.25" customHeight="1">
      <c r="A259" s="39"/>
      <c r="B259" s="39"/>
      <c r="C259" s="39"/>
      <c r="D259" s="39"/>
    </row>
    <row r="260" spans="1:4" ht="14.25" customHeight="1">
      <c r="A260" s="39"/>
      <c r="B260" s="39"/>
      <c r="C260" s="39"/>
      <c r="D260" s="39"/>
    </row>
    <row r="261" spans="1:4" ht="14.25" customHeight="1">
      <c r="A261" s="39"/>
      <c r="B261" s="39"/>
      <c r="C261" s="39"/>
      <c r="D261" s="39"/>
    </row>
    <row r="262" spans="1:4" ht="14.25" customHeight="1">
      <c r="A262" s="39"/>
      <c r="B262" s="39"/>
      <c r="C262" s="39"/>
      <c r="D262" s="39"/>
    </row>
    <row r="263" spans="1:4" ht="14.25" customHeight="1">
      <c r="A263" s="39"/>
      <c r="B263" s="39"/>
      <c r="C263" s="39"/>
      <c r="D263" s="39"/>
    </row>
    <row r="264" spans="1:4" ht="14.25" customHeight="1">
      <c r="A264" s="39"/>
      <c r="B264" s="39"/>
      <c r="C264" s="39"/>
      <c r="D264" s="39"/>
    </row>
    <row r="265" spans="1:4" ht="14.25" customHeight="1">
      <c r="A265" s="39"/>
      <c r="B265" s="39"/>
      <c r="C265" s="39"/>
      <c r="D265" s="39"/>
    </row>
    <row r="266" spans="1:4" ht="14.25" customHeight="1">
      <c r="A266" s="39"/>
      <c r="B266" s="39"/>
      <c r="C266" s="39"/>
      <c r="D266" s="39"/>
    </row>
    <row r="267" spans="1:4" ht="14.25" customHeight="1">
      <c r="A267" s="39"/>
      <c r="B267" s="39"/>
      <c r="C267" s="39"/>
      <c r="D267" s="39"/>
    </row>
    <row r="268" spans="1:4" ht="14.25" customHeight="1">
      <c r="A268" s="39"/>
      <c r="B268" s="39"/>
      <c r="C268" s="39"/>
      <c r="D268" s="39"/>
    </row>
    <row r="269" spans="1:4" ht="14.25" customHeight="1">
      <c r="A269" s="39"/>
      <c r="B269" s="39"/>
      <c r="C269" s="39"/>
      <c r="D269" s="39"/>
    </row>
    <row r="270" spans="1:4" ht="14.25" customHeight="1">
      <c r="A270" s="39"/>
      <c r="B270" s="39"/>
      <c r="C270" s="39"/>
      <c r="D270" s="39"/>
    </row>
    <row r="271" spans="1:4" ht="14.25" customHeight="1">
      <c r="A271" s="39"/>
      <c r="B271" s="39"/>
      <c r="C271" s="39"/>
      <c r="D271" s="39"/>
    </row>
    <row r="272" spans="1:4" ht="14.25" customHeight="1">
      <c r="A272" s="39"/>
      <c r="B272" s="39"/>
      <c r="C272" s="39"/>
      <c r="D272" s="39"/>
    </row>
    <row r="273" spans="1:4" ht="14.25" customHeight="1">
      <c r="A273" s="39"/>
      <c r="B273" s="39"/>
      <c r="C273" s="39"/>
      <c r="D273" s="39"/>
    </row>
    <row r="274" spans="1:4" ht="14.25" customHeight="1">
      <c r="A274" s="39"/>
      <c r="B274" s="39"/>
      <c r="C274" s="39"/>
      <c r="D274" s="39"/>
    </row>
    <row r="275" spans="1:4" ht="14.25" customHeight="1">
      <c r="A275" s="39"/>
      <c r="B275" s="39"/>
      <c r="C275" s="39"/>
      <c r="D275" s="39"/>
    </row>
    <row r="276" spans="1:4" ht="14.25" customHeight="1">
      <c r="A276" s="39"/>
      <c r="B276" s="39"/>
      <c r="C276" s="39"/>
      <c r="D276" s="39"/>
    </row>
    <row r="277" spans="1:4" ht="14.25" customHeight="1">
      <c r="A277" s="39"/>
      <c r="B277" s="39"/>
      <c r="C277" s="39"/>
      <c r="D277" s="39"/>
    </row>
    <row r="278" spans="1:4" ht="14.25" customHeight="1">
      <c r="A278" s="39"/>
      <c r="B278" s="39"/>
      <c r="C278" s="39"/>
      <c r="D278" s="39"/>
    </row>
    <row r="279" spans="1:4" ht="14.25" customHeight="1">
      <c r="A279" s="39"/>
      <c r="B279" s="39"/>
      <c r="C279" s="39"/>
      <c r="D279" s="39"/>
    </row>
    <row r="280" spans="1:4" ht="14.25" customHeight="1">
      <c r="A280" s="39"/>
      <c r="B280" s="39"/>
      <c r="C280" s="39"/>
      <c r="D280" s="39"/>
    </row>
    <row r="281" spans="1:4" ht="14.25" customHeight="1">
      <c r="A281" s="39"/>
      <c r="B281" s="39"/>
      <c r="C281" s="39"/>
      <c r="D281" s="39"/>
    </row>
    <row r="282" spans="1:4" ht="14.25" customHeight="1">
      <c r="A282" s="39"/>
      <c r="B282" s="39"/>
      <c r="C282" s="39"/>
      <c r="D282" s="39"/>
    </row>
    <row r="283" spans="1:4" ht="14.25" customHeight="1">
      <c r="A283" s="39"/>
      <c r="B283" s="39"/>
      <c r="C283" s="39"/>
      <c r="D283" s="39"/>
    </row>
    <row r="284" spans="1:4" ht="14.25" customHeight="1">
      <c r="A284" s="39"/>
      <c r="B284" s="39"/>
      <c r="C284" s="39"/>
      <c r="D284" s="39"/>
    </row>
    <row r="285" spans="1:4" ht="14.25" customHeight="1">
      <c r="A285" s="39"/>
      <c r="B285" s="39"/>
      <c r="C285" s="39"/>
      <c r="D285" s="39"/>
    </row>
    <row r="286" spans="1:4" ht="14.25" customHeight="1">
      <c r="A286" s="39"/>
      <c r="B286" s="39"/>
      <c r="C286" s="39"/>
      <c r="D286" s="39"/>
    </row>
    <row r="287" spans="1:4" ht="14.25" customHeight="1">
      <c r="A287" s="39"/>
      <c r="B287" s="39"/>
      <c r="C287" s="39"/>
      <c r="D287" s="39"/>
    </row>
    <row r="288" spans="1:4" ht="14.25" customHeight="1">
      <c r="A288" s="39"/>
      <c r="B288" s="39"/>
      <c r="C288" s="39"/>
      <c r="D288" s="39"/>
    </row>
    <row r="289" spans="1:4" ht="14.25" customHeight="1">
      <c r="A289" s="39"/>
      <c r="B289" s="39"/>
      <c r="C289" s="39"/>
      <c r="D289" s="39"/>
    </row>
    <row r="290" spans="1:4" ht="14.25" customHeight="1">
      <c r="A290" s="39"/>
      <c r="B290" s="39"/>
      <c r="C290" s="39"/>
      <c r="D290" s="39"/>
    </row>
    <row r="291" spans="1:4" ht="14.25" customHeight="1">
      <c r="A291" s="39"/>
      <c r="B291" s="39"/>
      <c r="C291" s="39"/>
      <c r="D291" s="39"/>
    </row>
    <row r="292" spans="1:4" ht="14.25" customHeight="1">
      <c r="A292" s="39"/>
      <c r="B292" s="39"/>
      <c r="C292" s="39"/>
      <c r="D292" s="39"/>
    </row>
    <row r="293" spans="1:4" ht="14.25" customHeight="1">
      <c r="A293" s="39"/>
      <c r="B293" s="39"/>
      <c r="C293" s="39"/>
      <c r="D293" s="39"/>
    </row>
    <row r="294" spans="1:4" ht="14.25" customHeight="1">
      <c r="A294" s="39"/>
      <c r="B294" s="39"/>
      <c r="C294" s="39"/>
      <c r="D294" s="39"/>
    </row>
    <row r="295" spans="1:4" ht="14.25" customHeight="1">
      <c r="A295" s="39"/>
      <c r="B295" s="39"/>
      <c r="C295" s="39"/>
      <c r="D295" s="39"/>
    </row>
    <row r="296" spans="1:4" ht="14.25" customHeight="1">
      <c r="A296" s="39"/>
      <c r="B296" s="39"/>
      <c r="C296" s="39"/>
      <c r="D296" s="39"/>
    </row>
    <row r="297" spans="1:4" ht="14.25" customHeight="1">
      <c r="A297" s="39"/>
      <c r="B297" s="39"/>
      <c r="C297" s="39"/>
      <c r="D297" s="39"/>
    </row>
    <row r="298" spans="1:4" ht="14.25" customHeight="1">
      <c r="A298" s="39"/>
      <c r="B298" s="39"/>
      <c r="C298" s="39"/>
      <c r="D298" s="39"/>
    </row>
    <row r="299" spans="1:4" ht="14.25" customHeight="1">
      <c r="A299" s="39"/>
      <c r="B299" s="39"/>
      <c r="C299" s="39"/>
      <c r="D299" s="39"/>
    </row>
    <row r="300" spans="1:4" ht="14.25" customHeight="1">
      <c r="A300" s="39"/>
      <c r="B300" s="39"/>
      <c r="C300" s="39"/>
      <c r="D300" s="39"/>
    </row>
    <row r="301" spans="1:4" ht="14.25" customHeight="1">
      <c r="A301" s="39"/>
      <c r="B301" s="39"/>
      <c r="C301" s="39"/>
      <c r="D301" s="39"/>
    </row>
    <row r="302" spans="1:4" ht="14.25" customHeight="1">
      <c r="A302" s="39"/>
      <c r="B302" s="39"/>
      <c r="C302" s="39"/>
      <c r="D302" s="39"/>
    </row>
    <row r="303" spans="1:4" ht="14.25" customHeight="1">
      <c r="A303" s="39"/>
      <c r="B303" s="39"/>
      <c r="C303" s="39"/>
      <c r="D303" s="39"/>
    </row>
    <row r="304" spans="1:4" ht="14.25" customHeight="1">
      <c r="A304" s="39"/>
      <c r="B304" s="39"/>
      <c r="C304" s="39"/>
      <c r="D304" s="39"/>
    </row>
    <row r="305" spans="1:4" ht="14.25" customHeight="1">
      <c r="A305" s="39"/>
      <c r="B305" s="39"/>
      <c r="C305" s="39"/>
      <c r="D305" s="39"/>
    </row>
    <row r="306" spans="1:4" ht="14.25" customHeight="1">
      <c r="A306" s="39"/>
      <c r="B306" s="39"/>
      <c r="C306" s="39"/>
      <c r="D306" s="39"/>
    </row>
    <row r="307" spans="1:4" ht="14.25" customHeight="1">
      <c r="A307" s="39"/>
      <c r="B307" s="39"/>
      <c r="C307" s="39"/>
      <c r="D307" s="39"/>
    </row>
    <row r="308" spans="1:4" ht="14.25" customHeight="1">
      <c r="A308" s="39"/>
      <c r="B308" s="39"/>
      <c r="C308" s="39"/>
      <c r="D308" s="39"/>
    </row>
    <row r="309" spans="1:4" ht="14.25" customHeight="1">
      <c r="A309" s="39"/>
      <c r="B309" s="39"/>
      <c r="C309" s="39"/>
      <c r="D309" s="39"/>
    </row>
    <row r="310" spans="1:4" ht="14.25" customHeight="1">
      <c r="A310" s="39"/>
      <c r="B310" s="39"/>
      <c r="C310" s="39"/>
      <c r="D310" s="39"/>
    </row>
    <row r="311" spans="1:4" ht="14.25" customHeight="1">
      <c r="A311" s="39"/>
      <c r="B311" s="39"/>
      <c r="C311" s="39"/>
      <c r="D311" s="39"/>
    </row>
    <row r="312" spans="1:4" ht="14.25" customHeight="1">
      <c r="A312" s="39"/>
      <c r="B312" s="39"/>
      <c r="C312" s="39"/>
      <c r="D312" s="39"/>
    </row>
    <row r="313" spans="1:4" ht="14.25" customHeight="1">
      <c r="A313" s="39"/>
      <c r="B313" s="39"/>
      <c r="C313" s="39"/>
      <c r="D313" s="39"/>
    </row>
    <row r="314" spans="1:4" ht="14.25" customHeight="1">
      <c r="A314" s="39"/>
      <c r="B314" s="39"/>
      <c r="C314" s="39"/>
      <c r="D314" s="39"/>
    </row>
    <row r="315" spans="1:4" ht="14.25" customHeight="1">
      <c r="A315" s="39"/>
      <c r="B315" s="39"/>
      <c r="C315" s="39"/>
      <c r="D315" s="39"/>
    </row>
    <row r="316" spans="1:4" ht="14.25" customHeight="1">
      <c r="A316" s="39"/>
      <c r="B316" s="39"/>
      <c r="C316" s="39"/>
      <c r="D316" s="39"/>
    </row>
    <row r="317" spans="1:4" ht="14.25" customHeight="1">
      <c r="A317" s="39"/>
      <c r="B317" s="39"/>
      <c r="C317" s="39"/>
      <c r="D317" s="39"/>
    </row>
    <row r="318" spans="1:4" ht="14.25" customHeight="1">
      <c r="A318" s="39"/>
      <c r="B318" s="39"/>
      <c r="C318" s="39"/>
      <c r="D318" s="39"/>
    </row>
    <row r="319" spans="1:4" ht="14.25" customHeight="1">
      <c r="A319" s="39"/>
      <c r="B319" s="39"/>
      <c r="C319" s="39"/>
      <c r="D319" s="39"/>
    </row>
    <row r="320" spans="1:4" ht="14.25" customHeight="1">
      <c r="A320" s="39"/>
      <c r="B320" s="39"/>
      <c r="C320" s="39"/>
      <c r="D320" s="39"/>
    </row>
    <row r="321" spans="1:4" ht="14.25" customHeight="1">
      <c r="A321" s="39"/>
      <c r="B321" s="39"/>
      <c r="C321" s="39"/>
      <c r="D321" s="39"/>
    </row>
    <row r="322" spans="1:4" ht="14.25" customHeight="1">
      <c r="A322" s="39"/>
      <c r="B322" s="39"/>
      <c r="C322" s="39"/>
      <c r="D322" s="39"/>
    </row>
    <row r="323" spans="1:4" ht="14.25" customHeight="1">
      <c r="A323" s="39"/>
      <c r="B323" s="39"/>
      <c r="C323" s="39"/>
      <c r="D323" s="39"/>
    </row>
    <row r="324" spans="1:4" ht="14.25" customHeight="1">
      <c r="A324" s="39"/>
      <c r="B324" s="39"/>
      <c r="C324" s="39"/>
      <c r="D324" s="39"/>
    </row>
    <row r="325" spans="1:4" ht="14.25" customHeight="1">
      <c r="A325" s="39"/>
      <c r="B325" s="39"/>
      <c r="C325" s="39"/>
      <c r="D325" s="39"/>
    </row>
    <row r="326" spans="1:4" ht="14.25" customHeight="1">
      <c r="A326" s="39"/>
      <c r="B326" s="39"/>
      <c r="C326" s="39"/>
      <c r="D326" s="39"/>
    </row>
    <row r="327" spans="1:4" ht="14.25" customHeight="1">
      <c r="A327" s="39"/>
      <c r="B327" s="39"/>
      <c r="C327" s="39"/>
      <c r="D327" s="39"/>
    </row>
    <row r="328" spans="1:4" ht="14.25" customHeight="1">
      <c r="A328" s="39"/>
      <c r="B328" s="39"/>
      <c r="C328" s="39"/>
      <c r="D328" s="39"/>
    </row>
    <row r="329" spans="1:4" ht="14.25" customHeight="1">
      <c r="A329" s="39"/>
      <c r="B329" s="39"/>
      <c r="C329" s="39"/>
      <c r="D329" s="39"/>
    </row>
    <row r="330" spans="1:4" ht="14.25" customHeight="1">
      <c r="A330" s="39"/>
      <c r="B330" s="39"/>
      <c r="C330" s="39"/>
      <c r="D330" s="39"/>
    </row>
    <row r="331" spans="1:4" ht="14.25" customHeight="1">
      <c r="A331" s="39"/>
      <c r="B331" s="39"/>
      <c r="C331" s="39"/>
      <c r="D331" s="39"/>
    </row>
    <row r="332" spans="1:4" ht="14.25" customHeight="1">
      <c r="A332" s="39"/>
      <c r="B332" s="39"/>
      <c r="C332" s="39"/>
      <c r="D332" s="39"/>
    </row>
    <row r="333" spans="1:4" ht="14.25" customHeight="1">
      <c r="A333" s="39"/>
      <c r="B333" s="39"/>
      <c r="C333" s="39"/>
      <c r="D333" s="39"/>
    </row>
    <row r="334" spans="1:4" ht="14.25" customHeight="1">
      <c r="A334" s="39"/>
      <c r="B334" s="39"/>
      <c r="C334" s="39"/>
      <c r="D334" s="39"/>
    </row>
    <row r="335" spans="1:4" ht="14.25" customHeight="1">
      <c r="A335" s="39"/>
      <c r="B335" s="39"/>
      <c r="C335" s="39"/>
      <c r="D335" s="39"/>
    </row>
    <row r="336" spans="1:4" ht="14.25" customHeight="1">
      <c r="A336" s="39"/>
      <c r="B336" s="39"/>
      <c r="C336" s="39"/>
      <c r="D336" s="39"/>
    </row>
    <row r="337" spans="1:4" ht="14.25" customHeight="1">
      <c r="A337" s="39"/>
      <c r="B337" s="39"/>
      <c r="C337" s="39"/>
      <c r="D337" s="39"/>
    </row>
    <row r="338" spans="1:4" ht="14.25" customHeight="1">
      <c r="A338" s="39"/>
      <c r="B338" s="39"/>
      <c r="C338" s="39"/>
      <c r="D338" s="39"/>
    </row>
    <row r="339" spans="1:4" ht="14.25" customHeight="1">
      <c r="A339" s="39"/>
      <c r="B339" s="39"/>
      <c r="C339" s="39"/>
      <c r="D339" s="39"/>
    </row>
    <row r="340" spans="1:4" ht="14.25" customHeight="1">
      <c r="A340" s="39"/>
      <c r="B340" s="39"/>
      <c r="C340" s="39"/>
      <c r="D340" s="39"/>
    </row>
    <row r="341" spans="1:4" ht="14.25" customHeight="1">
      <c r="A341" s="39"/>
      <c r="B341" s="39"/>
      <c r="C341" s="39"/>
      <c r="D341" s="39"/>
    </row>
    <row r="342" spans="1:4" ht="14.25" customHeight="1">
      <c r="A342" s="39"/>
      <c r="B342" s="39"/>
      <c r="C342" s="39"/>
      <c r="D342" s="39"/>
    </row>
    <row r="343" spans="1:4" ht="14.25" customHeight="1">
      <c r="A343" s="39"/>
      <c r="B343" s="39"/>
      <c r="C343" s="39"/>
      <c r="D343" s="39"/>
    </row>
    <row r="344" spans="1:4" ht="14.25" customHeight="1">
      <c r="A344" s="39"/>
      <c r="B344" s="39"/>
      <c r="C344" s="39"/>
      <c r="D344" s="39"/>
    </row>
    <row r="345" spans="1:4" ht="14.25" customHeight="1">
      <c r="A345" s="39"/>
      <c r="B345" s="39"/>
      <c r="C345" s="39"/>
      <c r="D345" s="39"/>
    </row>
    <row r="346" spans="1:4" ht="14.25" customHeight="1">
      <c r="A346" s="39"/>
      <c r="B346" s="39"/>
      <c r="C346" s="39"/>
      <c r="D346" s="39"/>
    </row>
    <row r="347" spans="1:4" ht="14.25" customHeight="1">
      <c r="A347" s="39"/>
      <c r="B347" s="39"/>
      <c r="C347" s="39"/>
      <c r="D347" s="39"/>
    </row>
    <row r="348" spans="1:4" ht="14.25" customHeight="1">
      <c r="A348" s="39"/>
      <c r="B348" s="39"/>
      <c r="C348" s="39"/>
      <c r="D348" s="39"/>
    </row>
    <row r="349" spans="1:4" ht="14.25" customHeight="1">
      <c r="A349" s="39"/>
      <c r="B349" s="39"/>
      <c r="C349" s="39"/>
      <c r="D349" s="39"/>
    </row>
    <row r="350" spans="1:4" ht="14.25" customHeight="1">
      <c r="A350" s="39"/>
      <c r="B350" s="39"/>
      <c r="C350" s="39"/>
      <c r="D350" s="39"/>
    </row>
    <row r="351" spans="1:4" ht="14.25" customHeight="1">
      <c r="A351" s="39"/>
      <c r="B351" s="39"/>
      <c r="C351" s="39"/>
      <c r="D351" s="39"/>
    </row>
    <row r="352" spans="1:4" ht="14.25" customHeight="1">
      <c r="A352" s="39"/>
      <c r="B352" s="39"/>
      <c r="C352" s="39"/>
      <c r="D352" s="39"/>
    </row>
    <row r="353" spans="1:4" ht="14.25" customHeight="1">
      <c r="A353" s="39"/>
      <c r="B353" s="39"/>
      <c r="C353" s="39"/>
      <c r="D353" s="39"/>
    </row>
    <row r="354" spans="1:4" ht="14.25" customHeight="1">
      <c r="A354" s="39"/>
      <c r="B354" s="39"/>
      <c r="C354" s="39"/>
      <c r="D354" s="39"/>
    </row>
    <row r="355" spans="1:4" ht="14.25" customHeight="1">
      <c r="A355" s="39"/>
      <c r="B355" s="39"/>
      <c r="C355" s="39"/>
      <c r="D355" s="39"/>
    </row>
    <row r="356" spans="1:4" ht="14.25" customHeight="1">
      <c r="A356" s="39"/>
      <c r="B356" s="39"/>
      <c r="C356" s="39"/>
      <c r="D356" s="39"/>
    </row>
    <row r="357" spans="1:4" ht="14.25" customHeight="1">
      <c r="A357" s="39"/>
      <c r="B357" s="39"/>
      <c r="C357" s="39"/>
      <c r="D357" s="39"/>
    </row>
    <row r="358" spans="1:4" ht="14.25" customHeight="1">
      <c r="A358" s="39"/>
      <c r="B358" s="39"/>
      <c r="C358" s="39"/>
      <c r="D358" s="39"/>
    </row>
    <row r="359" spans="1:4" ht="14.25" customHeight="1">
      <c r="A359" s="39"/>
      <c r="B359" s="39"/>
      <c r="C359" s="39"/>
      <c r="D359" s="39"/>
    </row>
    <row r="360" spans="1:4" ht="14.25" customHeight="1">
      <c r="A360" s="39"/>
      <c r="B360" s="39"/>
      <c r="C360" s="39"/>
      <c r="D360" s="39"/>
    </row>
    <row r="361" spans="1:4" ht="14.25" customHeight="1">
      <c r="A361" s="39"/>
      <c r="B361" s="39"/>
      <c r="C361" s="39"/>
      <c r="D361" s="39"/>
    </row>
    <row r="362" spans="1:4" ht="14.25" customHeight="1">
      <c r="A362" s="39"/>
      <c r="B362" s="39"/>
      <c r="C362" s="39"/>
      <c r="D362" s="39"/>
    </row>
    <row r="363" spans="1:4" ht="14.25" customHeight="1">
      <c r="A363" s="39"/>
      <c r="B363" s="39"/>
      <c r="C363" s="39"/>
      <c r="D363" s="39"/>
    </row>
    <row r="364" spans="1:4" ht="14.25" customHeight="1">
      <c r="A364" s="39"/>
      <c r="B364" s="39"/>
      <c r="C364" s="39"/>
      <c r="D364" s="39"/>
    </row>
    <row r="365" spans="1:4" ht="14.25" customHeight="1">
      <c r="A365" s="39"/>
      <c r="B365" s="39"/>
      <c r="C365" s="39"/>
      <c r="D365" s="39"/>
    </row>
    <row r="366" spans="1:4" ht="14.25" customHeight="1">
      <c r="A366" s="39"/>
      <c r="B366" s="39"/>
      <c r="C366" s="39"/>
      <c r="D366" s="39"/>
    </row>
    <row r="367" spans="1:4" ht="14.25" customHeight="1">
      <c r="A367" s="39"/>
      <c r="B367" s="39"/>
      <c r="C367" s="39"/>
      <c r="D367" s="39"/>
    </row>
    <row r="368" spans="1:4" ht="14.25" customHeight="1">
      <c r="A368" s="39"/>
      <c r="B368" s="39"/>
      <c r="C368" s="39"/>
      <c r="D368" s="39"/>
    </row>
    <row r="369" spans="1:4" ht="14.25" customHeight="1">
      <c r="A369" s="39"/>
      <c r="B369" s="39"/>
      <c r="C369" s="39"/>
      <c r="D369" s="39"/>
    </row>
    <row r="370" spans="1:4" ht="14.25" customHeight="1">
      <c r="A370" s="39"/>
      <c r="B370" s="39"/>
      <c r="C370" s="39"/>
      <c r="D370" s="39"/>
    </row>
    <row r="371" spans="1:4" ht="14.25" customHeight="1">
      <c r="A371" s="39"/>
      <c r="B371" s="39"/>
      <c r="C371" s="39"/>
      <c r="D371" s="39"/>
    </row>
    <row r="372" spans="1:4" ht="14.25" customHeight="1">
      <c r="A372" s="39"/>
      <c r="B372" s="39"/>
      <c r="C372" s="39"/>
      <c r="D372" s="39"/>
    </row>
    <row r="373" spans="1:4" ht="14.25" customHeight="1">
      <c r="A373" s="39"/>
      <c r="B373" s="39"/>
      <c r="C373" s="39"/>
      <c r="D373" s="39"/>
    </row>
    <row r="374" spans="1:4" ht="14.25" customHeight="1">
      <c r="A374" s="39"/>
      <c r="B374" s="39"/>
      <c r="C374" s="39"/>
      <c r="D374" s="39"/>
    </row>
    <row r="375" spans="1:4" ht="14.25" customHeight="1">
      <c r="A375" s="39"/>
      <c r="B375" s="39"/>
      <c r="C375" s="39"/>
      <c r="D375" s="39"/>
    </row>
    <row r="376" spans="1:4" ht="14.25" customHeight="1">
      <c r="A376" s="39"/>
      <c r="B376" s="39"/>
      <c r="C376" s="39"/>
      <c r="D376" s="39"/>
    </row>
    <row r="377" spans="1:4" ht="14.25" customHeight="1">
      <c r="A377" s="39"/>
      <c r="B377" s="39"/>
      <c r="C377" s="39"/>
      <c r="D377" s="39"/>
    </row>
    <row r="378" spans="1:4" ht="14.25" customHeight="1">
      <c r="A378" s="39"/>
      <c r="B378" s="39"/>
      <c r="C378" s="39"/>
      <c r="D378" s="39"/>
    </row>
    <row r="379" spans="1:4" ht="14.25" customHeight="1">
      <c r="A379" s="39"/>
      <c r="B379" s="39"/>
      <c r="C379" s="39"/>
      <c r="D379" s="39"/>
    </row>
    <row r="380" spans="1:4" ht="14.25" customHeight="1">
      <c r="A380" s="39"/>
      <c r="B380" s="39"/>
      <c r="C380" s="39"/>
      <c r="D380" s="39"/>
    </row>
    <row r="381" spans="1:4" ht="14.25" customHeight="1">
      <c r="A381" s="39"/>
      <c r="B381" s="39"/>
      <c r="C381" s="39"/>
      <c r="D381" s="39"/>
    </row>
    <row r="382" spans="1:4" ht="14.25" customHeight="1">
      <c r="A382" s="39"/>
      <c r="B382" s="39"/>
      <c r="C382" s="39"/>
      <c r="D382" s="39"/>
    </row>
    <row r="383" spans="1:4" ht="14.25" customHeight="1">
      <c r="A383" s="39"/>
      <c r="B383" s="39"/>
      <c r="C383" s="39"/>
      <c r="D383" s="39"/>
    </row>
    <row r="384" spans="1:4" ht="14.25" customHeight="1">
      <c r="A384" s="39"/>
      <c r="B384" s="39"/>
      <c r="C384" s="39"/>
      <c r="D384" s="39"/>
    </row>
    <row r="385" spans="1:4" ht="14.25" customHeight="1">
      <c r="A385" s="39"/>
      <c r="B385" s="39"/>
      <c r="C385" s="39"/>
      <c r="D385" s="39"/>
    </row>
    <row r="386" spans="1:4" ht="14.25" customHeight="1">
      <c r="A386" s="39"/>
      <c r="B386" s="39"/>
      <c r="C386" s="39"/>
      <c r="D386" s="39"/>
    </row>
    <row r="387" spans="1:4" ht="14.25" customHeight="1">
      <c r="A387" s="39"/>
      <c r="B387" s="39"/>
      <c r="C387" s="39"/>
      <c r="D387" s="39"/>
    </row>
    <row r="388" spans="1:4" ht="14.25" customHeight="1">
      <c r="A388" s="39"/>
      <c r="B388" s="39"/>
      <c r="C388" s="39"/>
      <c r="D388" s="39"/>
    </row>
    <row r="389" spans="1:4" ht="14.25" customHeight="1">
      <c r="A389" s="39"/>
      <c r="B389" s="39"/>
      <c r="C389" s="39"/>
      <c r="D389" s="39"/>
    </row>
    <row r="390" spans="1:4" ht="14.25" customHeight="1">
      <c r="A390" s="39"/>
      <c r="B390" s="39"/>
      <c r="C390" s="39"/>
      <c r="D390" s="39"/>
    </row>
    <row r="391" spans="1:4" ht="14.25" customHeight="1">
      <c r="A391" s="39"/>
      <c r="B391" s="39"/>
      <c r="C391" s="39"/>
      <c r="D391" s="39"/>
    </row>
    <row r="392" spans="1:4" ht="14.25" customHeight="1">
      <c r="A392" s="39"/>
      <c r="B392" s="39"/>
      <c r="C392" s="39"/>
      <c r="D392" s="39"/>
    </row>
    <row r="393" spans="1:4" ht="14.25" customHeight="1">
      <c r="A393" s="39"/>
      <c r="B393" s="39"/>
      <c r="C393" s="39"/>
      <c r="D393" s="39"/>
    </row>
    <row r="394" spans="1:4" ht="14.25" customHeight="1">
      <c r="A394" s="39"/>
      <c r="B394" s="39"/>
      <c r="C394" s="39"/>
      <c r="D394" s="39"/>
    </row>
    <row r="395" spans="1:4" ht="14.25" customHeight="1">
      <c r="A395" s="39"/>
      <c r="B395" s="39"/>
      <c r="C395" s="39"/>
      <c r="D395" s="39"/>
    </row>
    <row r="396" spans="1:4" ht="14.25" customHeight="1">
      <c r="A396" s="39"/>
      <c r="B396" s="39"/>
      <c r="C396" s="39"/>
      <c r="D396" s="39"/>
    </row>
    <row r="397" spans="1:4" ht="14.25" customHeight="1">
      <c r="A397" s="39"/>
      <c r="B397" s="39"/>
      <c r="C397" s="39"/>
      <c r="D397" s="39"/>
    </row>
    <row r="398" spans="1:4" ht="14.25" customHeight="1">
      <c r="A398" s="39"/>
      <c r="B398" s="39"/>
      <c r="C398" s="39"/>
      <c r="D398" s="39"/>
    </row>
    <row r="399" spans="1:4" ht="14.25" customHeight="1">
      <c r="A399" s="39"/>
      <c r="B399" s="39"/>
      <c r="C399" s="39"/>
      <c r="D399" s="39"/>
    </row>
    <row r="400" spans="1:4" ht="14.25" customHeight="1">
      <c r="A400" s="39"/>
      <c r="B400" s="39"/>
      <c r="C400" s="39"/>
      <c r="D400" s="39"/>
    </row>
    <row r="401" spans="1:4" ht="14.25" customHeight="1">
      <c r="A401" s="39"/>
      <c r="B401" s="39"/>
      <c r="C401" s="39"/>
      <c r="D401" s="39"/>
    </row>
    <row r="402" spans="1:4" ht="14.25" customHeight="1">
      <c r="A402" s="39"/>
      <c r="B402" s="39"/>
      <c r="C402" s="39"/>
      <c r="D402" s="39"/>
    </row>
    <row r="403" spans="1:4" ht="14.25" customHeight="1">
      <c r="A403" s="39"/>
      <c r="B403" s="39"/>
      <c r="C403" s="39"/>
      <c r="D403" s="39"/>
    </row>
    <row r="404" spans="1:4" ht="14.25" customHeight="1">
      <c r="A404" s="39"/>
      <c r="B404" s="39"/>
      <c r="C404" s="39"/>
      <c r="D404" s="39"/>
    </row>
    <row r="405" spans="1:4" ht="14.25" customHeight="1">
      <c r="A405" s="39"/>
      <c r="B405" s="39"/>
      <c r="C405" s="39"/>
      <c r="D405" s="39"/>
    </row>
    <row r="406" spans="1:4" ht="14.25" customHeight="1">
      <c r="A406" s="39"/>
      <c r="B406" s="39"/>
      <c r="C406" s="39"/>
      <c r="D406" s="39"/>
    </row>
    <row r="407" spans="1:4" ht="14.25" customHeight="1">
      <c r="A407" s="39"/>
      <c r="B407" s="39"/>
      <c r="C407" s="39"/>
      <c r="D407" s="39"/>
    </row>
    <row r="408" spans="1:4" ht="14.25" customHeight="1">
      <c r="A408" s="39"/>
      <c r="B408" s="39"/>
      <c r="C408" s="39"/>
      <c r="D408" s="39"/>
    </row>
    <row r="409" spans="1:4" ht="14.25" customHeight="1">
      <c r="A409" s="39"/>
      <c r="B409" s="39"/>
      <c r="C409" s="39"/>
      <c r="D409" s="39"/>
    </row>
    <row r="410" spans="1:4" ht="14.25" customHeight="1">
      <c r="A410" s="39"/>
      <c r="B410" s="39"/>
      <c r="C410" s="39"/>
      <c r="D410" s="39"/>
    </row>
    <row r="411" spans="1:4" ht="14.25" customHeight="1">
      <c r="A411" s="39"/>
      <c r="B411" s="39"/>
      <c r="C411" s="39"/>
      <c r="D411" s="39"/>
    </row>
    <row r="412" spans="1:4" ht="14.25" customHeight="1">
      <c r="A412" s="39"/>
      <c r="B412" s="39"/>
      <c r="C412" s="39"/>
      <c r="D412" s="39"/>
    </row>
    <row r="413" spans="1:4" ht="14.25" customHeight="1">
      <c r="A413" s="39"/>
      <c r="B413" s="39"/>
      <c r="C413" s="39"/>
      <c r="D413" s="39"/>
    </row>
    <row r="414" spans="1:4" ht="14.25" customHeight="1">
      <c r="A414" s="39"/>
      <c r="B414" s="39"/>
      <c r="C414" s="39"/>
      <c r="D414" s="39"/>
    </row>
    <row r="415" spans="1:4" ht="14.25" customHeight="1">
      <c r="A415" s="39"/>
      <c r="B415" s="39"/>
      <c r="C415" s="39"/>
      <c r="D415" s="39"/>
    </row>
    <row r="416" spans="1:4" ht="14.25" customHeight="1">
      <c r="A416" s="39"/>
      <c r="B416" s="39"/>
      <c r="C416" s="39"/>
      <c r="D416" s="39"/>
    </row>
    <row r="417" spans="1:4" ht="14.25" customHeight="1">
      <c r="A417" s="39"/>
      <c r="B417" s="39"/>
      <c r="C417" s="39"/>
      <c r="D417" s="39"/>
    </row>
    <row r="418" spans="1:4" ht="14.25" customHeight="1">
      <c r="A418" s="39"/>
      <c r="B418" s="39"/>
      <c r="C418" s="39"/>
      <c r="D418" s="39"/>
    </row>
    <row r="419" spans="1:4" ht="14.25" customHeight="1">
      <c r="A419" s="39"/>
      <c r="B419" s="39"/>
      <c r="C419" s="39"/>
      <c r="D419" s="39"/>
    </row>
    <row r="420" spans="1:4" ht="14.25" customHeight="1">
      <c r="A420" s="39"/>
      <c r="B420" s="39"/>
      <c r="C420" s="39"/>
      <c r="D420" s="39"/>
    </row>
    <row r="421" spans="1:4" ht="14.25" customHeight="1">
      <c r="A421" s="39"/>
      <c r="B421" s="39"/>
      <c r="C421" s="39"/>
      <c r="D421" s="39"/>
    </row>
    <row r="422" spans="1:4" ht="14.25" customHeight="1">
      <c r="A422" s="39"/>
      <c r="B422" s="39"/>
      <c r="C422" s="39"/>
      <c r="D422" s="39"/>
    </row>
    <row r="423" spans="1:4" ht="14.25" customHeight="1">
      <c r="A423" s="39"/>
      <c r="B423" s="39"/>
      <c r="C423" s="39"/>
      <c r="D423" s="39"/>
    </row>
    <row r="424" spans="1:4" ht="14.25" customHeight="1">
      <c r="A424" s="39"/>
      <c r="B424" s="39"/>
      <c r="C424" s="39"/>
      <c r="D424" s="39"/>
    </row>
    <row r="425" spans="1:4" ht="14.25" customHeight="1">
      <c r="A425" s="39"/>
      <c r="B425" s="39"/>
      <c r="C425" s="39"/>
      <c r="D425" s="39"/>
    </row>
    <row r="426" spans="1:4" ht="14.25" customHeight="1">
      <c r="A426" s="39"/>
      <c r="B426" s="39"/>
      <c r="C426" s="39"/>
      <c r="D426" s="39"/>
    </row>
    <row r="427" spans="1:4" ht="14.25" customHeight="1">
      <c r="A427" s="39"/>
      <c r="B427" s="39"/>
      <c r="C427" s="39"/>
      <c r="D427" s="39"/>
    </row>
    <row r="428" spans="1:4" ht="14.25" customHeight="1">
      <c r="A428" s="39"/>
      <c r="B428" s="39"/>
      <c r="C428" s="39"/>
      <c r="D428" s="39"/>
    </row>
    <row r="429" spans="1:4" ht="14.25" customHeight="1">
      <c r="A429" s="39"/>
      <c r="B429" s="39"/>
      <c r="C429" s="39"/>
      <c r="D429" s="39"/>
    </row>
    <row r="430" spans="1:4" ht="14.25" customHeight="1">
      <c r="A430" s="39"/>
      <c r="B430" s="39"/>
      <c r="C430" s="39"/>
      <c r="D430" s="39"/>
    </row>
    <row r="431" spans="1:4" ht="14.25" customHeight="1">
      <c r="A431" s="39"/>
      <c r="B431" s="39"/>
      <c r="C431" s="39"/>
      <c r="D431" s="39"/>
    </row>
    <row r="432" spans="1:4" ht="14.25" customHeight="1">
      <c r="A432" s="39"/>
      <c r="B432" s="39"/>
      <c r="C432" s="39"/>
      <c r="D432" s="39"/>
    </row>
    <row r="433" spans="1:4" ht="14.25" customHeight="1">
      <c r="A433" s="39"/>
      <c r="B433" s="39"/>
      <c r="C433" s="39"/>
      <c r="D433" s="39"/>
    </row>
    <row r="434" spans="1:4" ht="14.25" customHeight="1">
      <c r="A434" s="39"/>
      <c r="B434" s="39"/>
      <c r="C434" s="39"/>
      <c r="D434" s="39"/>
    </row>
    <row r="435" spans="1:4" ht="14.25" customHeight="1">
      <c r="A435" s="39"/>
      <c r="B435" s="39"/>
      <c r="C435" s="39"/>
      <c r="D435" s="39"/>
    </row>
    <row r="436" spans="1:4" ht="14.25" customHeight="1">
      <c r="A436" s="39"/>
      <c r="B436" s="39"/>
      <c r="C436" s="39"/>
      <c r="D436" s="39"/>
    </row>
    <row r="437" spans="1:4" ht="14.25" customHeight="1">
      <c r="A437" s="39"/>
      <c r="B437" s="39"/>
      <c r="C437" s="39"/>
      <c r="D437" s="39"/>
    </row>
    <row r="438" spans="1:4" ht="14.25" customHeight="1">
      <c r="A438" s="39"/>
      <c r="B438" s="39"/>
      <c r="C438" s="39"/>
      <c r="D438" s="39"/>
    </row>
    <row r="439" spans="1:4" ht="14.25" customHeight="1">
      <c r="A439" s="39"/>
      <c r="B439" s="39"/>
      <c r="C439" s="39"/>
      <c r="D439" s="39"/>
    </row>
    <row r="440" spans="1:4" ht="14.25" customHeight="1">
      <c r="A440" s="39"/>
      <c r="B440" s="39"/>
      <c r="C440" s="39"/>
      <c r="D440" s="39"/>
    </row>
    <row r="441" spans="1:4" ht="14.25" customHeight="1">
      <c r="A441" s="39"/>
      <c r="B441" s="39"/>
      <c r="C441" s="39"/>
      <c r="D441" s="39"/>
    </row>
    <row r="442" spans="1:4" ht="14.25" customHeight="1">
      <c r="A442" s="39"/>
      <c r="B442" s="39"/>
      <c r="C442" s="39"/>
      <c r="D442" s="39"/>
    </row>
    <row r="443" spans="1:4" ht="14.25" customHeight="1">
      <c r="A443" s="39"/>
      <c r="B443" s="39"/>
      <c r="C443" s="39"/>
      <c r="D443" s="39"/>
    </row>
    <row r="444" spans="1:4" ht="14.25" customHeight="1">
      <c r="A444" s="39"/>
      <c r="B444" s="39"/>
      <c r="C444" s="39"/>
      <c r="D444" s="39"/>
    </row>
    <row r="445" spans="1:4" ht="14.25" customHeight="1">
      <c r="A445" s="39"/>
      <c r="B445" s="39"/>
      <c r="C445" s="39"/>
      <c r="D445" s="39"/>
    </row>
    <row r="446" spans="1:4" ht="14.25" customHeight="1">
      <c r="A446" s="39"/>
      <c r="B446" s="39"/>
      <c r="C446" s="39"/>
      <c r="D446" s="39"/>
    </row>
    <row r="447" spans="1:4" ht="14.25" customHeight="1">
      <c r="A447" s="39"/>
      <c r="B447" s="39"/>
      <c r="C447" s="39"/>
      <c r="D447" s="39"/>
    </row>
    <row r="448" spans="1:4" ht="14.25" customHeight="1">
      <c r="A448" s="39"/>
      <c r="B448" s="39"/>
      <c r="C448" s="39"/>
      <c r="D448" s="39"/>
    </row>
    <row r="449" spans="1:4" ht="14.25" customHeight="1">
      <c r="A449" s="39"/>
      <c r="B449" s="39"/>
      <c r="C449" s="39"/>
      <c r="D449" s="39"/>
    </row>
    <row r="450" spans="1:4" ht="14.25" customHeight="1">
      <c r="A450" s="39"/>
      <c r="B450" s="39"/>
      <c r="C450" s="39"/>
      <c r="D450" s="39"/>
    </row>
    <row r="451" spans="1:4" ht="14.25" customHeight="1">
      <c r="A451" s="39"/>
      <c r="B451" s="39"/>
      <c r="C451" s="39"/>
      <c r="D451" s="39"/>
    </row>
    <row r="452" spans="1:4" ht="14.25" customHeight="1">
      <c r="A452" s="39"/>
      <c r="B452" s="39"/>
      <c r="C452" s="39"/>
      <c r="D452" s="39"/>
    </row>
    <row r="453" spans="1:4" ht="14.25" customHeight="1">
      <c r="A453" s="39"/>
      <c r="B453" s="39"/>
      <c r="C453" s="39"/>
      <c r="D453" s="39"/>
    </row>
    <row r="454" spans="1:4" ht="14.25" customHeight="1">
      <c r="A454" s="39"/>
      <c r="B454" s="39"/>
      <c r="C454" s="39"/>
      <c r="D454" s="39"/>
    </row>
    <row r="455" spans="1:4" ht="14.25" customHeight="1">
      <c r="A455" s="39"/>
      <c r="B455" s="39"/>
      <c r="C455" s="39"/>
      <c r="D455" s="39"/>
    </row>
    <row r="456" spans="1:4" ht="14.25" customHeight="1">
      <c r="A456" s="39"/>
      <c r="B456" s="39"/>
      <c r="C456" s="39"/>
      <c r="D456" s="39"/>
    </row>
    <row r="457" spans="1:4" ht="14.25" customHeight="1">
      <c r="A457" s="39"/>
      <c r="B457" s="39"/>
      <c r="C457" s="39"/>
      <c r="D457" s="39"/>
    </row>
    <row r="458" spans="1:4" ht="14.25" customHeight="1">
      <c r="A458" s="39"/>
      <c r="B458" s="39"/>
      <c r="C458" s="39"/>
      <c r="D458" s="39"/>
    </row>
    <row r="459" spans="1:4" ht="14.25" customHeight="1">
      <c r="A459" s="39"/>
      <c r="B459" s="39"/>
      <c r="C459" s="39"/>
      <c r="D459" s="39"/>
    </row>
    <row r="460" spans="1:4" ht="14.25" customHeight="1">
      <c r="A460" s="39"/>
      <c r="B460" s="39"/>
      <c r="C460" s="39"/>
      <c r="D460" s="39"/>
    </row>
    <row r="461" spans="1:4" ht="14.25" customHeight="1">
      <c r="A461" s="39"/>
      <c r="B461" s="39"/>
      <c r="C461" s="39"/>
      <c r="D461" s="39"/>
    </row>
    <row r="462" spans="1:4" ht="14.25" customHeight="1">
      <c r="A462" s="39"/>
      <c r="B462" s="39"/>
      <c r="C462" s="39"/>
      <c r="D462" s="39"/>
    </row>
    <row r="463" spans="1:4" ht="14.25" customHeight="1">
      <c r="A463" s="39"/>
      <c r="B463" s="39"/>
      <c r="C463" s="39"/>
      <c r="D463" s="39"/>
    </row>
    <row r="464" spans="1:4" ht="14.25" customHeight="1">
      <c r="A464" s="39"/>
      <c r="B464" s="39"/>
      <c r="C464" s="39"/>
      <c r="D464" s="39"/>
    </row>
    <row r="465" spans="1:4" ht="14.25" customHeight="1">
      <c r="A465" s="39"/>
      <c r="B465" s="39"/>
      <c r="C465" s="39"/>
      <c r="D465" s="39"/>
    </row>
    <row r="466" spans="1:4" ht="14.25" customHeight="1">
      <c r="A466" s="39"/>
      <c r="B466" s="39"/>
      <c r="C466" s="39"/>
      <c r="D466" s="39"/>
    </row>
    <row r="467" spans="1:4" ht="14.25" customHeight="1">
      <c r="A467" s="39"/>
      <c r="B467" s="39"/>
      <c r="C467" s="39"/>
      <c r="D467" s="39"/>
    </row>
    <row r="468" spans="1:4" ht="14.25" customHeight="1">
      <c r="A468" s="39"/>
      <c r="B468" s="39"/>
      <c r="C468" s="39"/>
      <c r="D468" s="39"/>
    </row>
    <row r="469" spans="1:4" ht="14.25" customHeight="1">
      <c r="A469" s="39"/>
      <c r="B469" s="39"/>
      <c r="C469" s="39"/>
      <c r="D469" s="39"/>
    </row>
    <row r="470" spans="1:4" ht="14.25" customHeight="1">
      <c r="A470" s="39"/>
      <c r="B470" s="39"/>
      <c r="C470" s="39"/>
      <c r="D470" s="39"/>
    </row>
    <row r="471" spans="1:4" ht="14.25" customHeight="1">
      <c r="A471" s="39"/>
      <c r="B471" s="39"/>
      <c r="C471" s="39"/>
      <c r="D471" s="39"/>
    </row>
    <row r="472" spans="1:4" ht="14.25" customHeight="1">
      <c r="A472" s="39"/>
      <c r="B472" s="39"/>
      <c r="C472" s="39"/>
      <c r="D472" s="39"/>
    </row>
    <row r="473" spans="1:4" ht="14.25" customHeight="1">
      <c r="A473" s="39"/>
      <c r="B473" s="39"/>
      <c r="C473" s="39"/>
      <c r="D473" s="39"/>
    </row>
    <row r="474" spans="1:4" ht="14.25" customHeight="1">
      <c r="A474" s="39"/>
      <c r="B474" s="39"/>
      <c r="C474" s="39"/>
      <c r="D474" s="39"/>
    </row>
    <row r="475" spans="1:4" ht="14.25" customHeight="1">
      <c r="A475" s="39"/>
      <c r="B475" s="39"/>
      <c r="C475" s="39"/>
      <c r="D475" s="39"/>
    </row>
    <row r="476" spans="1:4" ht="14.25" customHeight="1">
      <c r="A476" s="39"/>
      <c r="B476" s="39"/>
      <c r="C476" s="39"/>
      <c r="D476" s="39"/>
    </row>
    <row r="477" spans="1:4" ht="14.25" customHeight="1">
      <c r="A477" s="39"/>
      <c r="B477" s="39"/>
      <c r="C477" s="39"/>
      <c r="D477" s="39"/>
    </row>
    <row r="478" spans="1:4" ht="14.25" customHeight="1">
      <c r="A478" s="39"/>
      <c r="B478" s="39"/>
      <c r="C478" s="39"/>
      <c r="D478" s="39"/>
    </row>
    <row r="479" spans="1:4" ht="14.25" customHeight="1">
      <c r="A479" s="39"/>
      <c r="B479" s="39"/>
      <c r="C479" s="39"/>
      <c r="D479" s="39"/>
    </row>
    <row r="480" spans="1:4" ht="14.25" customHeight="1">
      <c r="A480" s="39"/>
      <c r="B480" s="39"/>
      <c r="C480" s="39"/>
      <c r="D480" s="39"/>
    </row>
    <row r="481" spans="1:4" ht="14.25" customHeight="1">
      <c r="A481" s="39"/>
      <c r="B481" s="39"/>
      <c r="C481" s="39"/>
      <c r="D481" s="39"/>
    </row>
    <row r="482" spans="1:4" ht="14.25" customHeight="1">
      <c r="A482" s="39"/>
      <c r="B482" s="39"/>
      <c r="C482" s="39"/>
      <c r="D482" s="39"/>
    </row>
    <row r="483" spans="1:4" ht="14.25" customHeight="1">
      <c r="A483" s="39"/>
      <c r="B483" s="39"/>
      <c r="C483" s="39"/>
      <c r="D483" s="39"/>
    </row>
    <row r="484" spans="1:4" ht="14.25" customHeight="1">
      <c r="A484" s="39"/>
      <c r="B484" s="39"/>
      <c r="C484" s="39"/>
      <c r="D484" s="39"/>
    </row>
    <row r="485" spans="1:4" ht="14.25" customHeight="1">
      <c r="A485" s="39"/>
      <c r="B485" s="39"/>
      <c r="C485" s="39"/>
      <c r="D485" s="39"/>
    </row>
    <row r="486" spans="1:4" ht="14.25" customHeight="1">
      <c r="A486" s="39"/>
      <c r="B486" s="39"/>
      <c r="C486" s="39"/>
      <c r="D486" s="39"/>
    </row>
    <row r="487" spans="1:4" ht="14.25" customHeight="1">
      <c r="A487" s="39"/>
      <c r="B487" s="39"/>
      <c r="C487" s="39"/>
      <c r="D487" s="39"/>
    </row>
    <row r="488" spans="1:4" ht="14.25" customHeight="1">
      <c r="A488" s="39"/>
      <c r="B488" s="39"/>
      <c r="C488" s="39"/>
      <c r="D488" s="39"/>
    </row>
    <row r="489" spans="1:4" ht="14.25" customHeight="1">
      <c r="A489" s="39"/>
      <c r="B489" s="39"/>
      <c r="C489" s="39"/>
      <c r="D489" s="39"/>
    </row>
    <row r="490" spans="1:4" ht="14.25" customHeight="1">
      <c r="A490" s="39"/>
      <c r="B490" s="39"/>
      <c r="C490" s="39"/>
      <c r="D490" s="39"/>
    </row>
    <row r="491" spans="1:4" ht="14.25" customHeight="1">
      <c r="A491" s="39"/>
      <c r="B491" s="39"/>
      <c r="C491" s="39"/>
      <c r="D491" s="39"/>
    </row>
    <row r="492" spans="1:4" ht="14.25" customHeight="1">
      <c r="A492" s="39"/>
      <c r="B492" s="39"/>
      <c r="C492" s="39"/>
      <c r="D492" s="39"/>
    </row>
    <row r="493" spans="1:4" ht="14.25" customHeight="1">
      <c r="A493" s="39"/>
      <c r="B493" s="39"/>
      <c r="C493" s="39"/>
      <c r="D493" s="39"/>
    </row>
    <row r="494" spans="1:4" ht="14.25" customHeight="1">
      <c r="A494" s="39"/>
      <c r="B494" s="39"/>
      <c r="C494" s="39"/>
      <c r="D494" s="39"/>
    </row>
    <row r="495" spans="1:4" ht="14.25" customHeight="1">
      <c r="A495" s="39"/>
      <c r="B495" s="39"/>
      <c r="C495" s="39"/>
      <c r="D495" s="39"/>
    </row>
    <row r="496" spans="1:4" ht="14.25" customHeight="1">
      <c r="A496" s="39"/>
      <c r="B496" s="39"/>
      <c r="C496" s="39"/>
      <c r="D496" s="39"/>
    </row>
    <row r="497" spans="1:4" ht="14.25" customHeight="1">
      <c r="A497" s="39"/>
      <c r="B497" s="39"/>
      <c r="C497" s="39"/>
      <c r="D497" s="39"/>
    </row>
    <row r="498" spans="1:4" ht="14.25" customHeight="1">
      <c r="A498" s="39"/>
      <c r="B498" s="39"/>
      <c r="C498" s="39"/>
      <c r="D498" s="39"/>
    </row>
    <row r="499" spans="1:4" ht="14.25" customHeight="1">
      <c r="A499" s="39"/>
      <c r="B499" s="39"/>
      <c r="C499" s="39"/>
      <c r="D499" s="39"/>
    </row>
    <row r="500" spans="1:4" ht="14.25" customHeight="1">
      <c r="A500" s="39"/>
      <c r="B500" s="39"/>
      <c r="C500" s="39"/>
      <c r="D500" s="39"/>
    </row>
    <row r="501" spans="1:4" ht="14.25" customHeight="1">
      <c r="A501" s="39"/>
      <c r="B501" s="39"/>
      <c r="C501" s="39"/>
      <c r="D501" s="39"/>
    </row>
    <row r="502" spans="1:4" ht="14.25" customHeight="1">
      <c r="A502" s="39"/>
      <c r="B502" s="39"/>
      <c r="C502" s="39"/>
      <c r="D502" s="39"/>
    </row>
    <row r="503" spans="1:4" ht="14.25" customHeight="1">
      <c r="A503" s="39"/>
      <c r="B503" s="39"/>
      <c r="C503" s="39"/>
      <c r="D503" s="39"/>
    </row>
    <row r="504" spans="1:4" ht="14.25" customHeight="1">
      <c r="A504" s="39"/>
      <c r="B504" s="39"/>
      <c r="C504" s="39"/>
      <c r="D504" s="39"/>
    </row>
    <row r="505" spans="1:4" ht="14.25" customHeight="1">
      <c r="A505" s="39"/>
      <c r="B505" s="39"/>
      <c r="C505" s="39"/>
      <c r="D505" s="39"/>
    </row>
    <row r="506" spans="1:4" ht="14.25" customHeight="1">
      <c r="A506" s="39"/>
      <c r="B506" s="39"/>
      <c r="C506" s="39"/>
      <c r="D506" s="39"/>
    </row>
    <row r="507" spans="1:4" ht="14.25" customHeight="1">
      <c r="A507" s="39"/>
      <c r="B507" s="39"/>
      <c r="C507" s="39"/>
      <c r="D507" s="39"/>
    </row>
    <row r="508" spans="1:4" ht="14.25" customHeight="1">
      <c r="A508" s="39"/>
      <c r="B508" s="39"/>
      <c r="C508" s="39"/>
      <c r="D508" s="39"/>
    </row>
    <row r="509" spans="1:4" ht="14.25" customHeight="1">
      <c r="A509" s="39"/>
      <c r="B509" s="39"/>
      <c r="C509" s="39"/>
      <c r="D509" s="39"/>
    </row>
    <row r="510" spans="1:4" ht="14.25" customHeight="1">
      <c r="A510" s="39"/>
      <c r="B510" s="39"/>
      <c r="C510" s="39"/>
      <c r="D510" s="39"/>
    </row>
    <row r="511" spans="1:4" ht="14.25" customHeight="1">
      <c r="A511" s="39"/>
      <c r="B511" s="39"/>
      <c r="C511" s="39"/>
      <c r="D511" s="39"/>
    </row>
    <row r="512" spans="1:4" ht="14.25" customHeight="1">
      <c r="A512" s="39"/>
      <c r="B512" s="39"/>
      <c r="C512" s="39"/>
      <c r="D512" s="39"/>
    </row>
    <row r="513" spans="1:4" ht="14.25" customHeight="1">
      <c r="A513" s="39"/>
      <c r="B513" s="39"/>
      <c r="C513" s="39"/>
      <c r="D513" s="39"/>
    </row>
    <row r="514" spans="1:4" ht="14.25" customHeight="1">
      <c r="A514" s="39"/>
      <c r="B514" s="39"/>
      <c r="C514" s="39"/>
      <c r="D514" s="39"/>
    </row>
    <row r="515" spans="1:4" ht="14.25" customHeight="1">
      <c r="A515" s="39"/>
      <c r="B515" s="39"/>
      <c r="C515" s="39"/>
      <c r="D515" s="39"/>
    </row>
    <row r="516" spans="1:4" ht="14.25" customHeight="1">
      <c r="A516" s="39"/>
      <c r="B516" s="39"/>
      <c r="C516" s="39"/>
      <c r="D516" s="39"/>
    </row>
    <row r="517" spans="1:4" ht="14.25" customHeight="1">
      <c r="A517" s="39"/>
      <c r="B517" s="39"/>
      <c r="C517" s="39"/>
      <c r="D517" s="39"/>
    </row>
    <row r="518" spans="1:4" ht="14.25" customHeight="1">
      <c r="A518" s="39"/>
      <c r="B518" s="39"/>
      <c r="C518" s="39"/>
      <c r="D518" s="39"/>
    </row>
    <row r="519" spans="1:4" ht="14.25" customHeight="1">
      <c r="A519" s="39"/>
      <c r="B519" s="39"/>
      <c r="C519" s="39"/>
      <c r="D519" s="39"/>
    </row>
    <row r="520" spans="1:4" ht="14.25" customHeight="1">
      <c r="A520" s="39"/>
      <c r="B520" s="39"/>
      <c r="C520" s="39"/>
      <c r="D520" s="39"/>
    </row>
    <row r="521" spans="1:4" ht="14.25" customHeight="1">
      <c r="A521" s="39"/>
      <c r="B521" s="39"/>
      <c r="C521" s="39"/>
      <c r="D521" s="39"/>
    </row>
    <row r="522" spans="1:4" ht="14.25" customHeight="1">
      <c r="A522" s="39"/>
      <c r="B522" s="39"/>
      <c r="C522" s="39"/>
      <c r="D522" s="39"/>
    </row>
    <row r="523" spans="1:4" ht="14.25" customHeight="1">
      <c r="A523" s="39"/>
      <c r="B523" s="39"/>
      <c r="C523" s="39"/>
      <c r="D523" s="39"/>
    </row>
    <row r="524" spans="1:4" ht="14.25" customHeight="1">
      <c r="A524" s="39"/>
      <c r="B524" s="39"/>
      <c r="C524" s="39"/>
      <c r="D524" s="39"/>
    </row>
    <row r="525" spans="1:4" ht="14.25" customHeight="1">
      <c r="A525" s="39"/>
      <c r="B525" s="39"/>
      <c r="C525" s="39"/>
      <c r="D525" s="39"/>
    </row>
    <row r="526" spans="1:4" ht="14.25" customHeight="1">
      <c r="A526" s="39"/>
      <c r="B526" s="39"/>
      <c r="C526" s="39"/>
      <c r="D526" s="39"/>
    </row>
    <row r="527" spans="1:4" ht="14.25" customHeight="1">
      <c r="A527" s="39"/>
      <c r="B527" s="39"/>
      <c r="C527" s="39"/>
      <c r="D527" s="39"/>
    </row>
    <row r="528" spans="1:4" ht="14.25" customHeight="1">
      <c r="A528" s="39"/>
      <c r="B528" s="39"/>
      <c r="C528" s="39"/>
      <c r="D528" s="39"/>
    </row>
    <row r="529" spans="1:4" ht="14.25" customHeight="1">
      <c r="A529" s="39"/>
      <c r="B529" s="39"/>
      <c r="C529" s="39"/>
      <c r="D529" s="39"/>
    </row>
    <row r="530" spans="1:4" ht="14.25" customHeight="1">
      <c r="A530" s="39"/>
      <c r="B530" s="39"/>
      <c r="C530" s="39"/>
      <c r="D530" s="39"/>
    </row>
    <row r="531" spans="1:4" ht="14.25" customHeight="1">
      <c r="A531" s="39"/>
      <c r="B531" s="39"/>
      <c r="C531" s="39"/>
      <c r="D531" s="39"/>
    </row>
    <row r="532" spans="1:4" ht="14.25" customHeight="1">
      <c r="A532" s="39"/>
      <c r="B532" s="39"/>
      <c r="C532" s="39"/>
      <c r="D532" s="39"/>
    </row>
    <row r="533" spans="1:4" ht="14.25" customHeight="1">
      <c r="A533" s="39"/>
      <c r="B533" s="39"/>
      <c r="C533" s="39"/>
      <c r="D533" s="39"/>
    </row>
    <row r="534" spans="1:4" ht="14.25" customHeight="1">
      <c r="A534" s="39"/>
      <c r="B534" s="39"/>
      <c r="C534" s="39"/>
      <c r="D534" s="39"/>
    </row>
    <row r="535" spans="1:4" ht="14.25" customHeight="1">
      <c r="A535" s="39"/>
      <c r="B535" s="39"/>
      <c r="C535" s="39"/>
      <c r="D535" s="39"/>
    </row>
    <row r="536" spans="1:4" ht="14.25" customHeight="1">
      <c r="A536" s="39"/>
      <c r="B536" s="39"/>
      <c r="C536" s="39"/>
      <c r="D536" s="39"/>
    </row>
    <row r="537" spans="1:4" ht="14.25" customHeight="1">
      <c r="A537" s="39"/>
      <c r="B537" s="39"/>
      <c r="C537" s="39"/>
      <c r="D537" s="39"/>
    </row>
    <row r="538" spans="1:4" ht="14.25" customHeight="1">
      <c r="A538" s="39"/>
      <c r="B538" s="39"/>
      <c r="C538" s="39"/>
      <c r="D538" s="39"/>
    </row>
    <row r="539" spans="1:4" ht="14.25" customHeight="1">
      <c r="A539" s="39"/>
      <c r="B539" s="39"/>
      <c r="C539" s="39"/>
      <c r="D539" s="39"/>
    </row>
    <row r="540" spans="1:4" ht="14.25" customHeight="1">
      <c r="A540" s="39"/>
      <c r="B540" s="39"/>
      <c r="C540" s="39"/>
      <c r="D540" s="39"/>
    </row>
    <row r="541" spans="1:4" ht="14.25" customHeight="1">
      <c r="A541" s="39"/>
      <c r="B541" s="39"/>
      <c r="C541" s="39"/>
      <c r="D541" s="39"/>
    </row>
    <row r="542" spans="1:4" ht="14.25" customHeight="1">
      <c r="A542" s="39"/>
      <c r="B542" s="39"/>
      <c r="C542" s="39"/>
      <c r="D542" s="39"/>
    </row>
    <row r="543" spans="1:4" ht="14.25" customHeight="1">
      <c r="A543" s="39"/>
      <c r="B543" s="39"/>
      <c r="C543" s="39"/>
      <c r="D543" s="39"/>
    </row>
    <row r="544" spans="1:4" ht="14.25" customHeight="1">
      <c r="A544" s="39"/>
      <c r="B544" s="39"/>
      <c r="C544" s="39"/>
      <c r="D544" s="39"/>
    </row>
    <row r="545" spans="1:4" ht="14.25" customHeight="1">
      <c r="A545" s="39"/>
      <c r="B545" s="39"/>
      <c r="C545" s="39"/>
      <c r="D545" s="39"/>
    </row>
    <row r="546" spans="1:4" ht="14.25" customHeight="1">
      <c r="A546" s="39"/>
      <c r="B546" s="39"/>
      <c r="C546" s="39"/>
      <c r="D546" s="39"/>
    </row>
    <row r="547" spans="1:4" ht="14.25" customHeight="1">
      <c r="A547" s="39"/>
      <c r="B547" s="39"/>
      <c r="C547" s="39"/>
      <c r="D547" s="39"/>
    </row>
    <row r="548" spans="1:4" ht="14.25" customHeight="1">
      <c r="A548" s="39"/>
      <c r="B548" s="39"/>
      <c r="C548" s="39"/>
      <c r="D548" s="39"/>
    </row>
    <row r="549" spans="1:4" ht="14.25" customHeight="1">
      <c r="A549" s="39"/>
      <c r="B549" s="39"/>
      <c r="C549" s="39"/>
      <c r="D549" s="39"/>
    </row>
    <row r="550" spans="1:4" ht="14.25" customHeight="1">
      <c r="A550" s="39"/>
      <c r="B550" s="39"/>
      <c r="C550" s="39"/>
      <c r="D550" s="39"/>
    </row>
    <row r="551" spans="1:4" ht="14.25" customHeight="1">
      <c r="A551" s="39"/>
      <c r="B551" s="39"/>
      <c r="C551" s="39"/>
      <c r="D551" s="39"/>
    </row>
    <row r="552" spans="1:4" ht="14.25" customHeight="1">
      <c r="A552" s="39"/>
      <c r="B552" s="39"/>
      <c r="C552" s="39"/>
      <c r="D552" s="39"/>
    </row>
    <row r="553" spans="1:4" ht="14.25" customHeight="1">
      <c r="A553" s="39"/>
      <c r="B553" s="39"/>
      <c r="C553" s="39"/>
      <c r="D553" s="39"/>
    </row>
    <row r="554" spans="1:4" ht="14.25" customHeight="1">
      <c r="A554" s="39"/>
      <c r="B554" s="39"/>
      <c r="C554" s="39"/>
      <c r="D554" s="39"/>
    </row>
    <row r="555" spans="1:4" ht="14.25" customHeight="1">
      <c r="A555" s="39"/>
      <c r="B555" s="39"/>
      <c r="C555" s="39"/>
      <c r="D555" s="39"/>
    </row>
    <row r="556" spans="1:4" ht="14.25" customHeight="1">
      <c r="A556" s="39"/>
      <c r="B556" s="39"/>
      <c r="C556" s="39"/>
      <c r="D556" s="39"/>
    </row>
    <row r="557" spans="1:4" ht="14.25" customHeight="1">
      <c r="A557" s="39"/>
      <c r="B557" s="39"/>
      <c r="C557" s="39"/>
      <c r="D557" s="39"/>
    </row>
    <row r="558" spans="1:4" ht="14.25" customHeight="1">
      <c r="A558" s="39"/>
      <c r="B558" s="39"/>
      <c r="C558" s="39"/>
      <c r="D558" s="39"/>
    </row>
    <row r="559" spans="1:4" ht="14.25" customHeight="1">
      <c r="A559" s="39"/>
      <c r="B559" s="39"/>
      <c r="C559" s="39"/>
      <c r="D559" s="39"/>
    </row>
    <row r="560" spans="1:4" ht="14.25" customHeight="1">
      <c r="A560" s="39"/>
      <c r="B560" s="39"/>
      <c r="C560" s="39"/>
      <c r="D560" s="39"/>
    </row>
    <row r="561" spans="1:4" ht="14.25" customHeight="1">
      <c r="A561" s="39"/>
      <c r="B561" s="39"/>
      <c r="C561" s="39"/>
      <c r="D561" s="39"/>
    </row>
    <row r="562" spans="1:4" ht="14.25" customHeight="1">
      <c r="A562" s="39"/>
      <c r="B562" s="39"/>
      <c r="C562" s="39"/>
      <c r="D562" s="39"/>
    </row>
    <row r="563" spans="1:4" ht="14.25" customHeight="1">
      <c r="A563" s="39"/>
      <c r="B563" s="39"/>
      <c r="C563" s="39"/>
      <c r="D563" s="39"/>
    </row>
    <row r="564" spans="1:4" ht="14.25" customHeight="1">
      <c r="A564" s="39"/>
      <c r="B564" s="39"/>
      <c r="C564" s="39"/>
      <c r="D564" s="39"/>
    </row>
    <row r="565" spans="1:4" ht="14.25" customHeight="1">
      <c r="A565" s="39"/>
      <c r="B565" s="39"/>
      <c r="C565" s="39"/>
      <c r="D565" s="39"/>
    </row>
    <row r="566" spans="1:4" ht="14.25" customHeight="1">
      <c r="A566" s="39"/>
      <c r="B566" s="39"/>
      <c r="C566" s="39"/>
      <c r="D566" s="39"/>
    </row>
    <row r="567" spans="1:4" ht="14.25" customHeight="1">
      <c r="A567" s="39"/>
      <c r="B567" s="39"/>
      <c r="C567" s="39"/>
      <c r="D567" s="39"/>
    </row>
    <row r="568" spans="1:4" ht="14.25" customHeight="1">
      <c r="A568" s="39"/>
      <c r="B568" s="39"/>
      <c r="C568" s="39"/>
      <c r="D568" s="39"/>
    </row>
    <row r="569" spans="1:4" ht="14.25" customHeight="1">
      <c r="A569" s="39"/>
      <c r="B569" s="39"/>
      <c r="C569" s="39"/>
      <c r="D569" s="39"/>
    </row>
    <row r="570" spans="1:4" ht="14.25" customHeight="1">
      <c r="A570" s="39"/>
      <c r="B570" s="39"/>
      <c r="C570" s="39"/>
      <c r="D570" s="39"/>
    </row>
    <row r="571" spans="1:4" ht="14.25" customHeight="1">
      <c r="A571" s="39"/>
      <c r="B571" s="39"/>
      <c r="C571" s="39"/>
      <c r="D571" s="39"/>
    </row>
    <row r="572" spans="1:4" ht="14.25" customHeight="1">
      <c r="A572" s="39"/>
      <c r="B572" s="39"/>
      <c r="C572" s="39"/>
      <c r="D572" s="39"/>
    </row>
    <row r="573" spans="1:4" ht="14.25" customHeight="1">
      <c r="A573" s="39"/>
      <c r="B573" s="39"/>
      <c r="C573" s="39"/>
      <c r="D573" s="39"/>
    </row>
    <row r="574" spans="1:4" ht="14.25" customHeight="1">
      <c r="A574" s="39"/>
      <c r="B574" s="39"/>
      <c r="C574" s="39"/>
      <c r="D574" s="39"/>
    </row>
    <row r="575" spans="1:4" ht="14.25" customHeight="1">
      <c r="A575" s="39"/>
      <c r="B575" s="39"/>
      <c r="C575" s="39"/>
      <c r="D575" s="39"/>
    </row>
    <row r="576" spans="1:4" ht="14.25" customHeight="1">
      <c r="A576" s="39"/>
      <c r="B576" s="39"/>
      <c r="C576" s="39"/>
      <c r="D576" s="39"/>
    </row>
    <row r="577" spans="1:4" ht="14.25" customHeight="1">
      <c r="A577" s="39"/>
      <c r="B577" s="39"/>
      <c r="C577" s="39"/>
      <c r="D577" s="39"/>
    </row>
    <row r="578" spans="1:4" ht="14.25" customHeight="1">
      <c r="A578" s="39"/>
      <c r="B578" s="39"/>
      <c r="C578" s="39"/>
      <c r="D578" s="39"/>
    </row>
    <row r="579" spans="1:4" ht="14.25" customHeight="1">
      <c r="A579" s="39"/>
      <c r="B579" s="39"/>
      <c r="C579" s="39"/>
      <c r="D579" s="39"/>
    </row>
    <row r="580" spans="1:4" ht="14.25" customHeight="1">
      <c r="A580" s="39"/>
      <c r="B580" s="39"/>
      <c r="C580" s="39"/>
      <c r="D580" s="39"/>
    </row>
    <row r="581" spans="1:4" ht="14.25" customHeight="1">
      <c r="A581" s="39"/>
      <c r="B581" s="39"/>
      <c r="C581" s="39"/>
      <c r="D581" s="39"/>
    </row>
    <row r="582" spans="1:4" ht="14.25" customHeight="1">
      <c r="A582" s="39"/>
      <c r="B582" s="39"/>
      <c r="C582" s="39"/>
      <c r="D582" s="39"/>
    </row>
    <row r="583" spans="1:4" ht="14.25" customHeight="1">
      <c r="A583" s="39"/>
      <c r="B583" s="39"/>
      <c r="C583" s="39"/>
      <c r="D583" s="39"/>
    </row>
    <row r="584" spans="1:4" ht="14.25" customHeight="1">
      <c r="A584" s="39"/>
      <c r="B584" s="39"/>
      <c r="C584" s="39"/>
      <c r="D584" s="39"/>
    </row>
    <row r="585" spans="1:4" ht="14.25" customHeight="1">
      <c r="A585" s="39"/>
      <c r="B585" s="39"/>
      <c r="C585" s="39"/>
      <c r="D585" s="39"/>
    </row>
    <row r="586" spans="1:4" ht="14.25" customHeight="1">
      <c r="A586" s="39"/>
      <c r="B586" s="39"/>
      <c r="C586" s="39"/>
      <c r="D586" s="39"/>
    </row>
    <row r="587" spans="1:4" ht="14.25" customHeight="1">
      <c r="A587" s="39"/>
      <c r="B587" s="39"/>
      <c r="C587" s="39"/>
      <c r="D587" s="39"/>
    </row>
    <row r="588" spans="1:4" ht="14.25" customHeight="1">
      <c r="A588" s="39"/>
      <c r="B588" s="39"/>
      <c r="C588" s="39"/>
      <c r="D588" s="39"/>
    </row>
    <row r="589" spans="1:4" ht="14.25" customHeight="1">
      <c r="A589" s="39"/>
      <c r="B589" s="39"/>
      <c r="C589" s="39"/>
      <c r="D589" s="39"/>
    </row>
    <row r="590" spans="1:4" ht="14.25" customHeight="1">
      <c r="A590" s="39"/>
      <c r="B590" s="39"/>
      <c r="C590" s="39"/>
      <c r="D590" s="39"/>
    </row>
    <row r="591" spans="1:4" ht="14.25" customHeight="1">
      <c r="A591" s="39"/>
      <c r="B591" s="39"/>
      <c r="C591" s="39"/>
      <c r="D591" s="39"/>
    </row>
    <row r="592" spans="1:4" ht="14.25" customHeight="1">
      <c r="A592" s="39"/>
      <c r="B592" s="39"/>
      <c r="C592" s="39"/>
      <c r="D592" s="39"/>
    </row>
    <row r="593" spans="1:4" ht="14.25" customHeight="1">
      <c r="A593" s="39"/>
      <c r="B593" s="39"/>
      <c r="C593" s="39"/>
      <c r="D593" s="39"/>
    </row>
    <row r="594" spans="1:4" ht="14.25" customHeight="1">
      <c r="A594" s="39"/>
      <c r="B594" s="39"/>
      <c r="C594" s="39"/>
      <c r="D594" s="39"/>
    </row>
    <row r="595" spans="1:4" ht="14.25" customHeight="1">
      <c r="A595" s="39"/>
      <c r="B595" s="39"/>
      <c r="C595" s="39"/>
      <c r="D595" s="39"/>
    </row>
    <row r="596" spans="1:4" ht="14.25" customHeight="1">
      <c r="A596" s="39"/>
      <c r="B596" s="39"/>
      <c r="C596" s="39"/>
      <c r="D596" s="39"/>
    </row>
    <row r="597" spans="1:4" ht="14.25" customHeight="1">
      <c r="A597" s="39"/>
      <c r="B597" s="39"/>
      <c r="C597" s="39"/>
      <c r="D597" s="39"/>
    </row>
    <row r="598" spans="1:4" ht="14.25" customHeight="1">
      <c r="A598" s="39"/>
      <c r="B598" s="39"/>
      <c r="C598" s="39"/>
      <c r="D598" s="39"/>
    </row>
    <row r="599" spans="1:4" ht="14.25" customHeight="1">
      <c r="A599" s="39"/>
      <c r="B599" s="39"/>
      <c r="C599" s="39"/>
      <c r="D599" s="39"/>
    </row>
    <row r="600" spans="1:4" ht="14.25" customHeight="1">
      <c r="A600" s="39"/>
      <c r="B600" s="39"/>
      <c r="C600" s="39"/>
      <c r="D600" s="39"/>
    </row>
    <row r="601" spans="1:4" ht="14.25" customHeight="1">
      <c r="A601" s="39"/>
      <c r="B601" s="39"/>
      <c r="C601" s="39"/>
      <c r="D601" s="39"/>
    </row>
    <row r="602" spans="1:4" ht="14.25" customHeight="1">
      <c r="A602" s="39"/>
      <c r="B602" s="39"/>
      <c r="C602" s="39"/>
      <c r="D602" s="39"/>
    </row>
    <row r="603" spans="1:4" ht="14.25" customHeight="1">
      <c r="A603" s="39"/>
      <c r="B603" s="39"/>
      <c r="C603" s="39"/>
      <c r="D603" s="39"/>
    </row>
    <row r="604" spans="1:4" ht="14.25" customHeight="1">
      <c r="A604" s="39"/>
      <c r="B604" s="39"/>
      <c r="C604" s="39"/>
      <c r="D604" s="39"/>
    </row>
    <row r="605" spans="1:4" ht="14.25" customHeight="1">
      <c r="A605" s="39"/>
      <c r="B605" s="39"/>
      <c r="C605" s="39"/>
      <c r="D605" s="39"/>
    </row>
    <row r="606" spans="1:4" ht="14.25" customHeight="1">
      <c r="A606" s="39"/>
      <c r="B606" s="39"/>
      <c r="C606" s="39"/>
      <c r="D606" s="39"/>
    </row>
    <row r="607" spans="1:4" ht="14.25" customHeight="1">
      <c r="A607" s="39"/>
      <c r="B607" s="39"/>
      <c r="C607" s="39"/>
      <c r="D607" s="39"/>
    </row>
    <row r="608" spans="1:4" ht="14.25" customHeight="1">
      <c r="A608" s="39"/>
      <c r="B608" s="39"/>
      <c r="C608" s="39"/>
      <c r="D608" s="39"/>
    </row>
    <row r="609" spans="1:4" ht="14.25" customHeight="1">
      <c r="A609" s="39"/>
      <c r="B609" s="39"/>
      <c r="C609" s="39"/>
      <c r="D609" s="39"/>
    </row>
    <row r="610" spans="1:4" ht="14.25" customHeight="1">
      <c r="A610" s="39"/>
      <c r="B610" s="39"/>
      <c r="C610" s="39"/>
      <c r="D610" s="39"/>
    </row>
    <row r="611" spans="1:4" ht="14.25" customHeight="1">
      <c r="A611" s="39"/>
      <c r="B611" s="39"/>
      <c r="C611" s="39"/>
      <c r="D611" s="39"/>
    </row>
    <row r="612" spans="1:4" ht="14.25" customHeight="1">
      <c r="A612" s="39"/>
      <c r="B612" s="39"/>
      <c r="C612" s="39"/>
      <c r="D612" s="39"/>
    </row>
    <row r="613" spans="1:4" ht="14.25" customHeight="1">
      <c r="A613" s="39"/>
      <c r="B613" s="39"/>
      <c r="C613" s="39"/>
      <c r="D613" s="39"/>
    </row>
    <row r="614" spans="1:4" ht="14.25" customHeight="1">
      <c r="A614" s="39"/>
      <c r="B614" s="39"/>
      <c r="C614" s="39"/>
      <c r="D614" s="39"/>
    </row>
    <row r="615" spans="1:4" ht="14.25" customHeight="1">
      <c r="A615" s="39"/>
      <c r="B615" s="39"/>
      <c r="C615" s="39"/>
      <c r="D615" s="39"/>
    </row>
    <row r="616" spans="1:4" ht="14.25" customHeight="1">
      <c r="A616" s="39"/>
      <c r="B616" s="39"/>
      <c r="C616" s="39"/>
      <c r="D616" s="39"/>
    </row>
    <row r="617" spans="1:4" ht="14.25" customHeight="1">
      <c r="A617" s="39"/>
      <c r="B617" s="39"/>
      <c r="C617" s="39"/>
      <c r="D617" s="39"/>
    </row>
    <row r="618" spans="1:4" ht="14.25" customHeight="1">
      <c r="A618" s="39"/>
      <c r="B618" s="39"/>
      <c r="C618" s="39"/>
      <c r="D618" s="39"/>
    </row>
    <row r="619" spans="1:4" ht="14.25" customHeight="1">
      <c r="A619" s="39"/>
      <c r="B619" s="39"/>
      <c r="C619" s="39"/>
      <c r="D619" s="39"/>
    </row>
    <row r="620" spans="1:4" ht="14.25" customHeight="1">
      <c r="A620" s="39"/>
      <c r="B620" s="39"/>
      <c r="C620" s="39"/>
      <c r="D620" s="39"/>
    </row>
    <row r="621" spans="1:4" ht="14.25" customHeight="1">
      <c r="A621" s="39"/>
      <c r="B621" s="39"/>
      <c r="C621" s="39"/>
      <c r="D621" s="39"/>
    </row>
    <row r="622" spans="1:4" ht="14.25" customHeight="1">
      <c r="A622" s="39"/>
      <c r="B622" s="39"/>
      <c r="C622" s="39"/>
      <c r="D622" s="39"/>
    </row>
    <row r="623" spans="1:4" ht="14.25" customHeight="1">
      <c r="A623" s="39"/>
      <c r="B623" s="39"/>
      <c r="C623" s="39"/>
      <c r="D623" s="39"/>
    </row>
    <row r="624" spans="1:4" ht="14.25" customHeight="1">
      <c r="A624" s="39"/>
      <c r="B624" s="39"/>
      <c r="C624" s="39"/>
      <c r="D624" s="39"/>
    </row>
    <row r="625" spans="1:4" ht="14.25" customHeight="1">
      <c r="A625" s="39"/>
      <c r="B625" s="39"/>
      <c r="C625" s="39"/>
      <c r="D625" s="39"/>
    </row>
    <row r="626" spans="1:4" ht="14.25" customHeight="1">
      <c r="A626" s="39"/>
      <c r="B626" s="39"/>
      <c r="C626" s="39"/>
      <c r="D626" s="39"/>
    </row>
    <row r="627" spans="1:4" ht="14.25" customHeight="1">
      <c r="A627" s="39"/>
      <c r="B627" s="39"/>
      <c r="C627" s="39"/>
      <c r="D627" s="39"/>
    </row>
    <row r="628" spans="1:4" ht="14.25" customHeight="1">
      <c r="A628" s="39"/>
      <c r="B628" s="39"/>
      <c r="C628" s="39"/>
      <c r="D628" s="39"/>
    </row>
    <row r="629" spans="1:4" ht="14.25" customHeight="1">
      <c r="A629" s="39"/>
      <c r="B629" s="39"/>
      <c r="C629" s="39"/>
      <c r="D629" s="39"/>
    </row>
    <row r="630" spans="1:4" ht="14.25" customHeight="1">
      <c r="A630" s="39"/>
      <c r="B630" s="39"/>
      <c r="C630" s="39"/>
      <c r="D630" s="39"/>
    </row>
    <row r="631" spans="1:4" ht="14.25" customHeight="1">
      <c r="A631" s="39"/>
      <c r="B631" s="39"/>
      <c r="C631" s="39"/>
      <c r="D631" s="39"/>
    </row>
    <row r="632" spans="1:4" ht="14.25" customHeight="1">
      <c r="A632" s="39"/>
      <c r="B632" s="39"/>
      <c r="C632" s="39"/>
      <c r="D632" s="39"/>
    </row>
    <row r="633" spans="1:4" ht="14.25" customHeight="1">
      <c r="A633" s="39"/>
      <c r="B633" s="39"/>
      <c r="C633" s="39"/>
      <c r="D633" s="39"/>
    </row>
    <row r="634" spans="1:4" ht="14.25" customHeight="1">
      <c r="A634" s="39"/>
      <c r="B634" s="39"/>
      <c r="C634" s="39"/>
      <c r="D634" s="39"/>
    </row>
    <row r="635" spans="1:4" ht="14.25" customHeight="1">
      <c r="A635" s="39"/>
      <c r="B635" s="39"/>
      <c r="C635" s="39"/>
      <c r="D635" s="39"/>
    </row>
    <row r="636" spans="1:4" ht="14.25" customHeight="1">
      <c r="A636" s="39"/>
      <c r="B636" s="39"/>
      <c r="C636" s="39"/>
      <c r="D636" s="39"/>
    </row>
    <row r="637" spans="1:4" ht="14.25" customHeight="1">
      <c r="A637" s="39"/>
      <c r="B637" s="39"/>
      <c r="C637" s="39"/>
      <c r="D637" s="39"/>
    </row>
    <row r="638" spans="1:4" ht="14.25" customHeight="1">
      <c r="A638" s="39"/>
      <c r="B638" s="39"/>
      <c r="C638" s="39"/>
      <c r="D638" s="39"/>
    </row>
    <row r="639" spans="1:4" ht="14.25" customHeight="1">
      <c r="A639" s="39"/>
      <c r="B639" s="39"/>
      <c r="C639" s="39"/>
      <c r="D639" s="39"/>
    </row>
    <row r="640" spans="1:4" ht="14.25" customHeight="1">
      <c r="A640" s="39"/>
      <c r="B640" s="39"/>
      <c r="C640" s="39"/>
      <c r="D640" s="39"/>
    </row>
    <row r="641" spans="1:4" ht="14.25" customHeight="1">
      <c r="A641" s="39"/>
      <c r="B641" s="39"/>
      <c r="C641" s="39"/>
      <c r="D641" s="39"/>
    </row>
    <row r="642" spans="1:4" ht="14.25" customHeight="1">
      <c r="A642" s="39"/>
      <c r="B642" s="39"/>
      <c r="C642" s="39"/>
      <c r="D642" s="39"/>
    </row>
    <row r="643" spans="1:4" ht="14.25" customHeight="1">
      <c r="A643" s="39"/>
      <c r="B643" s="39"/>
      <c r="C643" s="39"/>
      <c r="D643" s="39"/>
    </row>
    <row r="644" spans="1:4" ht="14.25" customHeight="1">
      <c r="A644" s="39"/>
      <c r="B644" s="39"/>
      <c r="C644" s="39"/>
      <c r="D644" s="39"/>
    </row>
    <row r="645" spans="1:4" ht="14.25" customHeight="1">
      <c r="A645" s="39"/>
      <c r="B645" s="39"/>
      <c r="C645" s="39"/>
      <c r="D645" s="39"/>
    </row>
    <row r="646" spans="1:4" ht="14.25" customHeight="1">
      <c r="A646" s="39"/>
      <c r="B646" s="39"/>
      <c r="C646" s="39"/>
      <c r="D646" s="39"/>
    </row>
    <row r="647" spans="1:4" ht="14.25" customHeight="1">
      <c r="A647" s="39"/>
      <c r="B647" s="39"/>
      <c r="C647" s="39"/>
      <c r="D647" s="39"/>
    </row>
    <row r="648" spans="1:4" ht="14.25" customHeight="1">
      <c r="A648" s="39"/>
      <c r="B648" s="39"/>
      <c r="C648" s="39"/>
      <c r="D648" s="39"/>
    </row>
    <row r="649" spans="1:4" ht="14.25" customHeight="1">
      <c r="A649" s="39"/>
      <c r="B649" s="39"/>
      <c r="C649" s="39"/>
      <c r="D649" s="39"/>
    </row>
    <row r="650" spans="1:4" ht="14.25" customHeight="1">
      <c r="A650" s="39"/>
      <c r="B650" s="39"/>
      <c r="C650" s="39"/>
      <c r="D650" s="39"/>
    </row>
    <row r="651" spans="1:4" ht="14.25" customHeight="1">
      <c r="A651" s="39"/>
      <c r="B651" s="39"/>
      <c r="C651" s="39"/>
      <c r="D651" s="39"/>
    </row>
    <row r="652" spans="1:4" ht="14.25" customHeight="1">
      <c r="A652" s="39"/>
      <c r="B652" s="39"/>
      <c r="C652" s="39"/>
      <c r="D652" s="39"/>
    </row>
    <row r="653" spans="1:4" ht="14.25" customHeight="1">
      <c r="A653" s="39"/>
      <c r="B653" s="39"/>
      <c r="C653" s="39"/>
      <c r="D653" s="39"/>
    </row>
    <row r="654" spans="1:4" ht="14.25" customHeight="1">
      <c r="A654" s="39"/>
      <c r="B654" s="39"/>
      <c r="C654" s="39"/>
      <c r="D654" s="39"/>
    </row>
    <row r="655" spans="1:4" ht="14.25" customHeight="1">
      <c r="A655" s="39"/>
      <c r="B655" s="39"/>
      <c r="C655" s="39"/>
      <c r="D655" s="39"/>
    </row>
    <row r="656" spans="1:4" ht="14.25" customHeight="1">
      <c r="A656" s="39"/>
      <c r="B656" s="39"/>
      <c r="C656" s="39"/>
      <c r="D656" s="39"/>
    </row>
    <row r="657" spans="1:4" ht="14.25" customHeight="1">
      <c r="A657" s="39"/>
      <c r="B657" s="39"/>
      <c r="C657" s="39"/>
      <c r="D657" s="39"/>
    </row>
    <row r="658" spans="1:4" ht="14.25" customHeight="1">
      <c r="A658" s="39"/>
      <c r="B658" s="39"/>
      <c r="C658" s="39"/>
      <c r="D658" s="39"/>
    </row>
    <row r="659" spans="1:4" ht="14.25" customHeight="1">
      <c r="A659" s="39"/>
      <c r="B659" s="39"/>
      <c r="C659" s="39"/>
      <c r="D659" s="39"/>
    </row>
    <row r="660" spans="1:4" ht="14.25" customHeight="1">
      <c r="A660" s="39"/>
      <c r="B660" s="39"/>
      <c r="C660" s="39"/>
      <c r="D660" s="39"/>
    </row>
    <row r="661" spans="1:4" ht="14.25" customHeight="1">
      <c r="A661" s="39"/>
      <c r="B661" s="39"/>
      <c r="C661" s="39"/>
      <c r="D661" s="39"/>
    </row>
    <row r="662" spans="1:4" ht="14.25" customHeight="1">
      <c r="A662" s="39"/>
      <c r="B662" s="39"/>
      <c r="C662" s="39"/>
      <c r="D662" s="39"/>
    </row>
    <row r="663" spans="1:4" ht="14.25" customHeight="1">
      <c r="A663" s="39"/>
      <c r="B663" s="39"/>
      <c r="C663" s="39"/>
      <c r="D663" s="39"/>
    </row>
    <row r="664" spans="1:4" ht="14.25" customHeight="1">
      <c r="A664" s="39"/>
      <c r="B664" s="39"/>
      <c r="C664" s="39"/>
      <c r="D664" s="39"/>
    </row>
    <row r="665" spans="1:4" ht="14.25" customHeight="1">
      <c r="A665" s="39"/>
      <c r="B665" s="39"/>
      <c r="C665" s="39"/>
      <c r="D665" s="39"/>
    </row>
    <row r="666" spans="1:4" ht="14.25" customHeight="1">
      <c r="A666" s="39"/>
      <c r="B666" s="39"/>
      <c r="C666" s="39"/>
      <c r="D666" s="39"/>
    </row>
    <row r="667" spans="1:4" ht="14.25" customHeight="1">
      <c r="A667" s="39"/>
      <c r="B667" s="39"/>
      <c r="C667" s="39"/>
      <c r="D667" s="39"/>
    </row>
    <row r="668" spans="1:4" ht="14.25" customHeight="1">
      <c r="A668" s="39"/>
      <c r="B668" s="39"/>
      <c r="C668" s="39"/>
      <c r="D668" s="39"/>
    </row>
    <row r="669" spans="1:4" ht="14.25" customHeight="1">
      <c r="A669" s="39"/>
      <c r="B669" s="39"/>
      <c r="C669" s="39"/>
      <c r="D669" s="39"/>
    </row>
    <row r="670" spans="1:4" ht="14.25" customHeight="1">
      <c r="A670" s="39"/>
      <c r="B670" s="39"/>
      <c r="C670" s="39"/>
      <c r="D670" s="39"/>
    </row>
    <row r="671" spans="1:4" ht="14.25" customHeight="1">
      <c r="A671" s="39"/>
      <c r="B671" s="39"/>
      <c r="C671" s="39"/>
      <c r="D671" s="39"/>
    </row>
    <row r="672" spans="1:4" ht="14.25" customHeight="1">
      <c r="A672" s="39"/>
      <c r="B672" s="39"/>
      <c r="C672" s="39"/>
      <c r="D672" s="39"/>
    </row>
    <row r="673" spans="1:4" ht="14.25" customHeight="1">
      <c r="A673" s="39"/>
      <c r="B673" s="39"/>
      <c r="C673" s="39"/>
      <c r="D673" s="39"/>
    </row>
    <row r="674" spans="1:4" ht="14.25" customHeight="1">
      <c r="A674" s="39"/>
      <c r="B674" s="39"/>
      <c r="C674" s="39"/>
      <c r="D674" s="39"/>
    </row>
    <row r="675" spans="1:4" ht="14.25" customHeight="1">
      <c r="A675" s="39"/>
      <c r="B675" s="39"/>
      <c r="C675" s="39"/>
      <c r="D675" s="39"/>
    </row>
    <row r="676" spans="1:4" ht="14.25" customHeight="1">
      <c r="A676" s="39"/>
      <c r="B676" s="39"/>
      <c r="C676" s="39"/>
      <c r="D676" s="39"/>
    </row>
    <row r="677" spans="1:4" ht="14.25" customHeight="1">
      <c r="A677" s="39"/>
      <c r="B677" s="39"/>
      <c r="C677" s="39"/>
      <c r="D677" s="39"/>
    </row>
    <row r="678" spans="1:4" ht="14.25" customHeight="1">
      <c r="A678" s="39"/>
      <c r="B678" s="39"/>
      <c r="C678" s="39"/>
      <c r="D678" s="39"/>
    </row>
    <row r="679" spans="1:4" ht="14.25" customHeight="1">
      <c r="A679" s="39"/>
      <c r="B679" s="39"/>
      <c r="C679" s="39"/>
      <c r="D679" s="39"/>
    </row>
    <row r="680" spans="1:4" ht="14.25" customHeight="1">
      <c r="A680" s="39"/>
      <c r="B680" s="39"/>
      <c r="C680" s="39"/>
      <c r="D680" s="39"/>
    </row>
    <row r="681" spans="1:4" ht="14.25" customHeight="1">
      <c r="A681" s="39"/>
      <c r="B681" s="39"/>
      <c r="C681" s="39"/>
      <c r="D681" s="39"/>
    </row>
    <row r="682" spans="1:4" ht="14.25" customHeight="1">
      <c r="A682" s="39"/>
      <c r="B682" s="39"/>
      <c r="C682" s="39"/>
      <c r="D682" s="39"/>
    </row>
    <row r="683" spans="1:4" ht="14.25" customHeight="1">
      <c r="A683" s="39"/>
      <c r="B683" s="39"/>
      <c r="C683" s="39"/>
      <c r="D683" s="39"/>
    </row>
    <row r="684" spans="1:4" ht="14.25" customHeight="1">
      <c r="A684" s="39"/>
      <c r="B684" s="39"/>
      <c r="C684" s="39"/>
      <c r="D684" s="39"/>
    </row>
    <row r="685" spans="1:4" ht="14.25" customHeight="1">
      <c r="A685" s="39"/>
      <c r="B685" s="39"/>
      <c r="C685" s="39"/>
      <c r="D685" s="39"/>
    </row>
    <row r="686" spans="1:4" ht="14.25" customHeight="1">
      <c r="A686" s="39"/>
      <c r="B686" s="39"/>
      <c r="C686" s="39"/>
      <c r="D686" s="39"/>
    </row>
    <row r="687" spans="1:4" ht="14.25" customHeight="1">
      <c r="A687" s="39"/>
      <c r="B687" s="39"/>
      <c r="C687" s="39"/>
      <c r="D687" s="39"/>
    </row>
    <row r="688" spans="1:4" ht="14.25" customHeight="1">
      <c r="A688" s="39"/>
      <c r="B688" s="39"/>
      <c r="C688" s="39"/>
      <c r="D688" s="39"/>
    </row>
    <row r="689" spans="1:4" ht="14.25" customHeight="1">
      <c r="A689" s="39"/>
      <c r="B689" s="39"/>
      <c r="C689" s="39"/>
      <c r="D689" s="39"/>
    </row>
    <row r="690" spans="1:4" ht="14.25" customHeight="1">
      <c r="A690" s="39"/>
      <c r="B690" s="39"/>
      <c r="C690" s="39"/>
      <c r="D690" s="39"/>
    </row>
    <row r="691" spans="1:4" ht="14.25" customHeight="1">
      <c r="A691" s="39"/>
      <c r="B691" s="39"/>
      <c r="C691" s="39"/>
      <c r="D691" s="39"/>
    </row>
    <row r="692" spans="1:4" ht="14.25" customHeight="1">
      <c r="A692" s="39"/>
      <c r="B692" s="39"/>
      <c r="C692" s="39"/>
      <c r="D692" s="39"/>
    </row>
    <row r="693" spans="1:4" ht="14.25" customHeight="1">
      <c r="A693" s="39"/>
      <c r="B693" s="39"/>
      <c r="C693" s="39"/>
      <c r="D693" s="39"/>
    </row>
    <row r="694" spans="1:4" ht="14.25" customHeight="1">
      <c r="A694" s="39"/>
      <c r="B694" s="39"/>
      <c r="C694" s="39"/>
      <c r="D694" s="39"/>
    </row>
    <row r="695" spans="1:4" ht="14.25" customHeight="1">
      <c r="A695" s="39"/>
      <c r="B695" s="39"/>
      <c r="C695" s="39"/>
      <c r="D695" s="39"/>
    </row>
    <row r="696" spans="1:4" ht="14.25" customHeight="1">
      <c r="A696" s="39"/>
      <c r="B696" s="39"/>
      <c r="C696" s="39"/>
      <c r="D696" s="39"/>
    </row>
    <row r="697" spans="1:4" ht="14.25" customHeight="1">
      <c r="A697" s="39"/>
      <c r="B697" s="39"/>
      <c r="C697" s="39"/>
      <c r="D697" s="39"/>
    </row>
    <row r="698" spans="1:4" ht="14.25" customHeight="1">
      <c r="A698" s="39"/>
      <c r="B698" s="39"/>
      <c r="C698" s="39"/>
      <c r="D698" s="39"/>
    </row>
    <row r="699" spans="1:4" ht="14.25" customHeight="1">
      <c r="A699" s="39"/>
      <c r="B699" s="39"/>
      <c r="C699" s="39"/>
      <c r="D699" s="39"/>
    </row>
    <row r="700" spans="1:4" ht="14.25" customHeight="1">
      <c r="A700" s="39"/>
      <c r="B700" s="39"/>
      <c r="C700" s="39"/>
      <c r="D700" s="39"/>
    </row>
    <row r="701" spans="1:4" ht="14.25" customHeight="1">
      <c r="A701" s="39"/>
      <c r="B701" s="39"/>
      <c r="C701" s="39"/>
      <c r="D701" s="39"/>
    </row>
    <row r="702" spans="1:4" ht="14.25" customHeight="1">
      <c r="A702" s="39"/>
      <c r="B702" s="39"/>
      <c r="C702" s="39"/>
      <c r="D702" s="39"/>
    </row>
    <row r="703" spans="1:4" ht="14.25" customHeight="1">
      <c r="A703" s="39"/>
      <c r="B703" s="39"/>
      <c r="C703" s="39"/>
      <c r="D703" s="39"/>
    </row>
    <row r="704" spans="1:4" ht="14.25" customHeight="1">
      <c r="A704" s="39"/>
      <c r="B704" s="39"/>
      <c r="C704" s="39"/>
      <c r="D704" s="39"/>
    </row>
    <row r="705" spans="1:4" ht="14.25" customHeight="1">
      <c r="A705" s="39"/>
      <c r="B705" s="39"/>
      <c r="C705" s="39"/>
      <c r="D705" s="39"/>
    </row>
    <row r="706" spans="1:4" ht="14.25" customHeight="1">
      <c r="A706" s="39"/>
      <c r="B706" s="39"/>
      <c r="C706" s="39"/>
      <c r="D706" s="39"/>
    </row>
    <row r="707" spans="1:4" ht="14.25" customHeight="1">
      <c r="A707" s="39"/>
      <c r="B707" s="39"/>
      <c r="C707" s="39"/>
      <c r="D707" s="39"/>
    </row>
    <row r="708" spans="1:4" ht="14.25" customHeight="1">
      <c r="A708" s="39"/>
      <c r="B708" s="39"/>
      <c r="C708" s="39"/>
      <c r="D708" s="39"/>
    </row>
    <row r="709" spans="1:4" ht="14.25" customHeight="1">
      <c r="A709" s="39"/>
      <c r="B709" s="39"/>
      <c r="C709" s="39"/>
      <c r="D709" s="39"/>
    </row>
    <row r="710" spans="1:4" ht="14.25" customHeight="1">
      <c r="A710" s="39"/>
      <c r="B710" s="39"/>
      <c r="C710" s="39"/>
      <c r="D710" s="39"/>
    </row>
    <row r="711" spans="1:4" ht="14.25" customHeight="1">
      <c r="A711" s="39"/>
      <c r="B711" s="39"/>
      <c r="C711" s="39"/>
      <c r="D711" s="39"/>
    </row>
    <row r="712" spans="1:4" ht="14.25" customHeight="1">
      <c r="A712" s="39"/>
      <c r="B712" s="39"/>
      <c r="C712" s="39"/>
      <c r="D712" s="39"/>
    </row>
    <row r="713" spans="1:4" ht="14.25" customHeight="1">
      <c r="A713" s="39"/>
      <c r="B713" s="39"/>
      <c r="C713" s="39"/>
      <c r="D713" s="39"/>
    </row>
    <row r="714" spans="1:4" ht="14.25" customHeight="1">
      <c r="A714" s="39"/>
      <c r="B714" s="39"/>
      <c r="C714" s="39"/>
      <c r="D714" s="39"/>
    </row>
    <row r="715" spans="1:4" ht="14.25" customHeight="1">
      <c r="A715" s="39"/>
      <c r="B715" s="39"/>
      <c r="C715" s="39"/>
      <c r="D715" s="39"/>
    </row>
    <row r="716" spans="1:4" ht="14.25" customHeight="1">
      <c r="A716" s="39"/>
      <c r="B716" s="39"/>
      <c r="C716" s="39"/>
      <c r="D716" s="39"/>
    </row>
    <row r="717" spans="1:4" ht="14.25" customHeight="1">
      <c r="A717" s="39"/>
      <c r="B717" s="39"/>
      <c r="C717" s="39"/>
      <c r="D717" s="39"/>
    </row>
    <row r="718" spans="1:4" ht="14.25" customHeight="1">
      <c r="A718" s="39"/>
      <c r="B718" s="39"/>
      <c r="C718" s="39"/>
      <c r="D718" s="39"/>
    </row>
    <row r="719" spans="1:4" ht="14.25" customHeight="1">
      <c r="A719" s="39"/>
      <c r="B719" s="39"/>
      <c r="C719" s="39"/>
      <c r="D719" s="39"/>
    </row>
    <row r="720" spans="1:4" ht="14.25" customHeight="1">
      <c r="A720" s="39"/>
      <c r="B720" s="39"/>
      <c r="C720" s="39"/>
      <c r="D720" s="39"/>
    </row>
    <row r="721" spans="1:4" ht="14.25" customHeight="1">
      <c r="A721" s="39"/>
      <c r="B721" s="39"/>
      <c r="C721" s="39"/>
      <c r="D721" s="39"/>
    </row>
    <row r="722" spans="1:4" ht="14.25" customHeight="1">
      <c r="A722" s="39"/>
      <c r="B722" s="39"/>
      <c r="C722" s="39"/>
      <c r="D722" s="39"/>
    </row>
    <row r="723" spans="1:4" ht="14.25" customHeight="1">
      <c r="A723" s="39"/>
      <c r="B723" s="39"/>
      <c r="C723" s="39"/>
      <c r="D723" s="39"/>
    </row>
    <row r="724" spans="1:4" ht="14.25" customHeight="1">
      <c r="A724" s="39"/>
      <c r="B724" s="39"/>
      <c r="C724" s="39"/>
      <c r="D724" s="39"/>
    </row>
    <row r="725" spans="1:4" ht="14.25" customHeight="1">
      <c r="A725" s="39"/>
      <c r="B725" s="39"/>
      <c r="C725" s="39"/>
      <c r="D725" s="39"/>
    </row>
    <row r="726" spans="1:4" ht="14.25" customHeight="1">
      <c r="A726" s="39"/>
      <c r="B726" s="39"/>
      <c r="C726" s="39"/>
      <c r="D726" s="39"/>
    </row>
    <row r="727" spans="1:4" ht="14.25" customHeight="1">
      <c r="A727" s="39"/>
      <c r="B727" s="39"/>
      <c r="C727" s="39"/>
      <c r="D727" s="39"/>
    </row>
    <row r="728" spans="1:4" ht="14.25" customHeight="1">
      <c r="A728" s="39"/>
      <c r="B728" s="39"/>
      <c r="C728" s="39"/>
      <c r="D728" s="39"/>
    </row>
    <row r="729" spans="1:4" ht="14.25" customHeight="1">
      <c r="A729" s="39"/>
      <c r="B729" s="39"/>
      <c r="C729" s="39"/>
      <c r="D729" s="39"/>
    </row>
    <row r="730" spans="1:4" ht="14.25" customHeight="1">
      <c r="A730" s="39"/>
      <c r="B730" s="39"/>
      <c r="C730" s="39"/>
      <c r="D730" s="39"/>
    </row>
    <row r="731" spans="1:4" ht="14.25" customHeight="1">
      <c r="A731" s="39"/>
      <c r="B731" s="39"/>
      <c r="C731" s="39"/>
      <c r="D731" s="39"/>
    </row>
    <row r="732" spans="1:4" ht="14.25" customHeight="1">
      <c r="A732" s="39"/>
      <c r="B732" s="39"/>
      <c r="C732" s="39"/>
      <c r="D732" s="39"/>
    </row>
    <row r="733" spans="1:4" ht="14.25" customHeight="1">
      <c r="A733" s="39"/>
      <c r="B733" s="39"/>
      <c r="C733" s="39"/>
      <c r="D733" s="39"/>
    </row>
    <row r="734" spans="1:4" ht="14.25" customHeight="1">
      <c r="A734" s="39"/>
      <c r="B734" s="39"/>
      <c r="C734" s="39"/>
      <c r="D734" s="39"/>
    </row>
    <row r="735" spans="1:4" ht="14.25" customHeight="1">
      <c r="A735" s="39"/>
      <c r="B735" s="39"/>
      <c r="C735" s="39"/>
      <c r="D735" s="39"/>
    </row>
    <row r="736" spans="1:4" ht="14.25" customHeight="1">
      <c r="A736" s="39"/>
      <c r="B736" s="39"/>
      <c r="C736" s="39"/>
      <c r="D736" s="39"/>
    </row>
    <row r="737" spans="1:4" ht="14.25" customHeight="1">
      <c r="A737" s="39"/>
      <c r="B737" s="39"/>
      <c r="C737" s="39"/>
      <c r="D737" s="39"/>
    </row>
    <row r="738" spans="1:4" ht="14.25" customHeight="1">
      <c r="A738" s="39"/>
      <c r="B738" s="39"/>
      <c r="C738" s="39"/>
      <c r="D738" s="39"/>
    </row>
    <row r="739" spans="1:4" ht="14.25" customHeight="1">
      <c r="A739" s="39"/>
      <c r="B739" s="39"/>
      <c r="C739" s="39"/>
      <c r="D739" s="39"/>
    </row>
    <row r="740" spans="1:4" ht="14.25" customHeight="1">
      <c r="A740" s="39"/>
      <c r="B740" s="39"/>
      <c r="C740" s="39"/>
      <c r="D740" s="39"/>
    </row>
    <row r="741" spans="1:4" ht="14.25" customHeight="1">
      <c r="A741" s="39"/>
      <c r="B741" s="39"/>
      <c r="C741" s="39"/>
      <c r="D741" s="39"/>
    </row>
    <row r="742" spans="1:4" ht="14.25" customHeight="1">
      <c r="A742" s="39"/>
      <c r="B742" s="39"/>
      <c r="C742" s="39"/>
      <c r="D742" s="39"/>
    </row>
    <row r="743" spans="1:4" ht="14.25" customHeight="1">
      <c r="A743" s="39"/>
      <c r="B743" s="39"/>
      <c r="C743" s="39"/>
      <c r="D743" s="39"/>
    </row>
    <row r="744" spans="1:4" ht="14.25" customHeight="1">
      <c r="A744" s="39"/>
      <c r="B744" s="39"/>
      <c r="C744" s="39"/>
      <c r="D744" s="39"/>
    </row>
    <row r="745" spans="1:4" ht="14.25" customHeight="1">
      <c r="A745" s="39"/>
      <c r="B745" s="39"/>
      <c r="C745" s="39"/>
      <c r="D745" s="39"/>
    </row>
    <row r="746" spans="1:4" ht="14.25" customHeight="1">
      <c r="A746" s="39"/>
      <c r="B746" s="39"/>
      <c r="C746" s="39"/>
      <c r="D746" s="39"/>
    </row>
    <row r="747" spans="1:4" ht="14.25" customHeight="1">
      <c r="A747" s="39"/>
      <c r="B747" s="39"/>
      <c r="C747" s="39"/>
      <c r="D747" s="39"/>
    </row>
    <row r="748" spans="1:4" ht="14.25" customHeight="1">
      <c r="A748" s="39"/>
      <c r="B748" s="39"/>
      <c r="C748" s="39"/>
      <c r="D748" s="39"/>
    </row>
    <row r="749" spans="1:4" ht="14.25" customHeight="1">
      <c r="A749" s="39"/>
      <c r="B749" s="39"/>
      <c r="C749" s="39"/>
      <c r="D749" s="39"/>
    </row>
    <row r="750" spans="1:4" ht="14.25" customHeight="1">
      <c r="A750" s="39"/>
      <c r="B750" s="39"/>
      <c r="C750" s="39"/>
      <c r="D750" s="39"/>
    </row>
    <row r="751" spans="1:4" ht="14.25" customHeight="1">
      <c r="A751" s="39"/>
      <c r="B751" s="39"/>
      <c r="C751" s="39"/>
      <c r="D751" s="39"/>
    </row>
    <row r="752" spans="1:4" ht="14.25" customHeight="1">
      <c r="A752" s="39"/>
      <c r="B752" s="39"/>
      <c r="C752" s="39"/>
      <c r="D752" s="39"/>
    </row>
    <row r="753" spans="1:4" ht="14.25" customHeight="1">
      <c r="A753" s="39"/>
      <c r="B753" s="39"/>
      <c r="C753" s="39"/>
      <c r="D753" s="39"/>
    </row>
    <row r="754" spans="1:4" ht="14.25" customHeight="1">
      <c r="A754" s="39"/>
      <c r="B754" s="39"/>
      <c r="C754" s="39"/>
      <c r="D754" s="39"/>
    </row>
    <row r="755" spans="1:4" ht="14.25" customHeight="1">
      <c r="A755" s="39"/>
      <c r="B755" s="39"/>
      <c r="C755" s="39"/>
      <c r="D755" s="39"/>
    </row>
    <row r="756" spans="1:4" ht="14.25" customHeight="1">
      <c r="A756" s="39"/>
      <c r="B756" s="39"/>
      <c r="C756" s="39"/>
      <c r="D756" s="39"/>
    </row>
    <row r="757" spans="1:4" ht="14.25" customHeight="1">
      <c r="A757" s="39"/>
      <c r="B757" s="39"/>
      <c r="C757" s="39"/>
      <c r="D757" s="39"/>
    </row>
    <row r="758" spans="1:4" ht="14.25" customHeight="1">
      <c r="A758" s="39"/>
      <c r="B758" s="39"/>
      <c r="C758" s="39"/>
      <c r="D758" s="39"/>
    </row>
    <row r="759" spans="1:4" ht="14.25" customHeight="1">
      <c r="A759" s="39"/>
      <c r="B759" s="39"/>
      <c r="C759" s="39"/>
      <c r="D759" s="39"/>
    </row>
    <row r="760" spans="1:4" ht="14.25" customHeight="1">
      <c r="A760" s="39"/>
      <c r="B760" s="39"/>
      <c r="C760" s="39"/>
      <c r="D760" s="39"/>
    </row>
    <row r="761" spans="1:4" ht="14.25" customHeight="1">
      <c r="A761" s="39"/>
      <c r="B761" s="39"/>
      <c r="C761" s="39"/>
      <c r="D761" s="39"/>
    </row>
    <row r="762" spans="1:4" ht="14.25" customHeight="1">
      <c r="A762" s="39"/>
      <c r="B762" s="39"/>
      <c r="C762" s="39"/>
      <c r="D762" s="39"/>
    </row>
    <row r="763" spans="1:4" ht="14.25" customHeight="1">
      <c r="A763" s="39"/>
      <c r="B763" s="39"/>
      <c r="C763" s="39"/>
      <c r="D763" s="39"/>
    </row>
    <row r="764" spans="1:4" ht="14.25" customHeight="1">
      <c r="A764" s="39"/>
      <c r="B764" s="39"/>
      <c r="C764" s="39"/>
      <c r="D764" s="39"/>
    </row>
    <row r="765" spans="1:4" ht="14.25" customHeight="1">
      <c r="A765" s="39"/>
      <c r="B765" s="39"/>
      <c r="C765" s="39"/>
      <c r="D765" s="39"/>
    </row>
    <row r="766" spans="1:4" ht="14.25" customHeight="1">
      <c r="A766" s="39"/>
      <c r="B766" s="39"/>
      <c r="C766" s="39"/>
      <c r="D766" s="39"/>
    </row>
    <row r="767" spans="1:4" ht="14.25" customHeight="1">
      <c r="A767" s="39"/>
      <c r="B767" s="39"/>
      <c r="C767" s="39"/>
      <c r="D767" s="39"/>
    </row>
    <row r="768" spans="1:4" ht="14.25" customHeight="1">
      <c r="A768" s="39"/>
      <c r="B768" s="39"/>
      <c r="C768" s="39"/>
      <c r="D768" s="39"/>
    </row>
    <row r="769" spans="1:4" ht="14.25" customHeight="1">
      <c r="A769" s="39"/>
      <c r="B769" s="39"/>
      <c r="C769" s="39"/>
      <c r="D769" s="39"/>
    </row>
    <row r="770" spans="1:4" ht="14.25" customHeight="1">
      <c r="A770" s="39"/>
      <c r="B770" s="39"/>
      <c r="C770" s="39"/>
      <c r="D770" s="39"/>
    </row>
    <row r="771" spans="1:4" ht="14.25" customHeight="1">
      <c r="A771" s="39"/>
      <c r="B771" s="39"/>
      <c r="C771" s="39"/>
      <c r="D771" s="39"/>
    </row>
    <row r="772" spans="1:4" ht="14.25" customHeight="1">
      <c r="A772" s="39"/>
      <c r="B772" s="39"/>
      <c r="C772" s="39"/>
      <c r="D772" s="39"/>
    </row>
    <row r="773" spans="1:4" ht="14.25" customHeight="1">
      <c r="A773" s="39"/>
      <c r="B773" s="39"/>
      <c r="C773" s="39"/>
      <c r="D773" s="39"/>
    </row>
    <row r="774" spans="1:4" ht="14.25" customHeight="1">
      <c r="A774" s="39"/>
      <c r="B774" s="39"/>
      <c r="C774" s="39"/>
      <c r="D774" s="39"/>
    </row>
    <row r="775" spans="1:4" ht="14.25" customHeight="1">
      <c r="A775" s="39"/>
      <c r="B775" s="39"/>
      <c r="C775" s="39"/>
      <c r="D775" s="39"/>
    </row>
    <row r="776" spans="1:4" ht="14.25" customHeight="1">
      <c r="A776" s="39"/>
      <c r="B776" s="39"/>
      <c r="C776" s="39"/>
      <c r="D776" s="39"/>
    </row>
    <row r="777" spans="1:4" ht="14.25" customHeight="1">
      <c r="A777" s="39"/>
      <c r="B777" s="39"/>
      <c r="C777" s="39"/>
      <c r="D777" s="39"/>
    </row>
    <row r="778" spans="1:4" ht="14.25" customHeight="1">
      <c r="A778" s="39"/>
      <c r="B778" s="39"/>
      <c r="C778" s="39"/>
      <c r="D778" s="39"/>
    </row>
    <row r="779" spans="1:4" ht="14.25" customHeight="1">
      <c r="A779" s="39"/>
      <c r="B779" s="39"/>
      <c r="C779" s="39"/>
      <c r="D779" s="39"/>
    </row>
    <row r="780" spans="1:4" ht="14.25" customHeight="1">
      <c r="A780" s="39"/>
      <c r="B780" s="39"/>
      <c r="C780" s="39"/>
      <c r="D780" s="39"/>
    </row>
    <row r="781" spans="1:4" ht="14.25" customHeight="1">
      <c r="A781" s="39"/>
      <c r="B781" s="39"/>
      <c r="C781" s="39"/>
      <c r="D781" s="39"/>
    </row>
    <row r="782" spans="1:4" ht="14.25" customHeight="1">
      <c r="A782" s="39"/>
      <c r="B782" s="39"/>
      <c r="C782" s="39"/>
      <c r="D782" s="39"/>
    </row>
    <row r="783" spans="1:4" ht="14.25" customHeight="1">
      <c r="A783" s="39"/>
      <c r="B783" s="39"/>
      <c r="C783" s="39"/>
      <c r="D783" s="39"/>
    </row>
    <row r="784" spans="1:4" ht="14.25" customHeight="1">
      <c r="A784" s="39"/>
      <c r="B784" s="39"/>
      <c r="C784" s="39"/>
      <c r="D784" s="39"/>
    </row>
    <row r="785" spans="1:4" ht="14.25" customHeight="1">
      <c r="A785" s="39"/>
      <c r="B785" s="39"/>
      <c r="C785" s="39"/>
      <c r="D785" s="39"/>
    </row>
    <row r="786" spans="1:4" ht="14.25" customHeight="1">
      <c r="A786" s="39"/>
      <c r="B786" s="39"/>
      <c r="C786" s="39"/>
      <c r="D786" s="39"/>
    </row>
    <row r="787" spans="1:4" ht="14.25" customHeight="1">
      <c r="A787" s="39"/>
      <c r="B787" s="39"/>
      <c r="C787" s="39"/>
      <c r="D787" s="39"/>
    </row>
    <row r="788" spans="1:4" ht="14.25" customHeight="1">
      <c r="A788" s="39"/>
      <c r="B788" s="39"/>
      <c r="C788" s="39"/>
      <c r="D788" s="39"/>
    </row>
    <row r="789" spans="1:4" ht="14.25" customHeight="1">
      <c r="A789" s="39"/>
      <c r="B789" s="39"/>
      <c r="C789" s="39"/>
      <c r="D789" s="39"/>
    </row>
    <row r="790" spans="1:4" ht="14.25" customHeight="1">
      <c r="A790" s="39"/>
      <c r="B790" s="39"/>
      <c r="C790" s="39"/>
      <c r="D790" s="39"/>
    </row>
    <row r="791" spans="1:4" ht="14.25" customHeight="1">
      <c r="A791" s="39"/>
      <c r="B791" s="39"/>
      <c r="C791" s="39"/>
      <c r="D791" s="39"/>
    </row>
    <row r="792" spans="1:4" ht="14.25" customHeight="1">
      <c r="A792" s="39"/>
      <c r="B792" s="39"/>
      <c r="C792" s="39"/>
      <c r="D792" s="39"/>
    </row>
    <row r="793" spans="1:4" ht="14.25" customHeight="1">
      <c r="A793" s="39"/>
      <c r="B793" s="39"/>
      <c r="C793" s="39"/>
      <c r="D793" s="39"/>
    </row>
    <row r="794" spans="1:4" ht="14.25" customHeight="1">
      <c r="A794" s="39"/>
      <c r="B794" s="39"/>
      <c r="C794" s="39"/>
      <c r="D794" s="39"/>
    </row>
    <row r="795" spans="1:4" ht="14.25" customHeight="1">
      <c r="A795" s="39"/>
      <c r="B795" s="39"/>
      <c r="C795" s="39"/>
      <c r="D795" s="39"/>
    </row>
    <row r="796" spans="1:4" ht="14.25" customHeight="1">
      <c r="A796" s="39"/>
      <c r="B796" s="39"/>
      <c r="C796" s="39"/>
      <c r="D796" s="39"/>
    </row>
    <row r="797" spans="1:4" ht="14.25" customHeight="1">
      <c r="A797" s="39"/>
      <c r="B797" s="39"/>
      <c r="C797" s="39"/>
      <c r="D797" s="39"/>
    </row>
    <row r="798" spans="1:4" ht="14.25" customHeight="1">
      <c r="A798" s="39"/>
      <c r="B798" s="39"/>
      <c r="C798" s="39"/>
      <c r="D798" s="39"/>
    </row>
    <row r="799" spans="1:4" ht="14.25" customHeight="1">
      <c r="A799" s="39"/>
      <c r="B799" s="39"/>
      <c r="C799" s="39"/>
      <c r="D799" s="39"/>
    </row>
    <row r="800" spans="1:4" ht="14.25" customHeight="1">
      <c r="A800" s="39"/>
      <c r="B800" s="39"/>
      <c r="C800" s="39"/>
      <c r="D800" s="39"/>
    </row>
    <row r="801" spans="1:4" ht="14.25" customHeight="1">
      <c r="A801" s="39"/>
      <c r="B801" s="39"/>
      <c r="C801" s="39"/>
      <c r="D801" s="39"/>
    </row>
    <row r="802" spans="1:4" ht="14.25" customHeight="1">
      <c r="A802" s="39"/>
      <c r="B802" s="39"/>
      <c r="C802" s="39"/>
      <c r="D802" s="39"/>
    </row>
    <row r="803" spans="1:4" ht="14.25" customHeight="1">
      <c r="A803" s="39"/>
      <c r="B803" s="39"/>
      <c r="C803" s="39"/>
      <c r="D803" s="39"/>
    </row>
    <row r="804" spans="1:4" ht="14.25" customHeight="1">
      <c r="A804" s="39"/>
      <c r="B804" s="39"/>
      <c r="C804" s="39"/>
      <c r="D804" s="39"/>
    </row>
    <row r="805" spans="1:4" ht="14.25" customHeight="1">
      <c r="A805" s="39"/>
      <c r="B805" s="39"/>
      <c r="C805" s="39"/>
      <c r="D805" s="39"/>
    </row>
    <row r="806" spans="1:4" ht="14.25" customHeight="1">
      <c r="A806" s="39"/>
      <c r="B806" s="39"/>
      <c r="C806" s="39"/>
      <c r="D806" s="39"/>
    </row>
    <row r="807" spans="1:4" ht="14.25" customHeight="1">
      <c r="A807" s="39"/>
      <c r="B807" s="39"/>
      <c r="C807" s="39"/>
      <c r="D807" s="39"/>
    </row>
    <row r="808" spans="1:4" ht="14.25" customHeight="1">
      <c r="A808" s="39"/>
      <c r="B808" s="39"/>
      <c r="C808" s="39"/>
      <c r="D808" s="39"/>
    </row>
    <row r="809" spans="1:4" ht="14.25" customHeight="1">
      <c r="A809" s="39"/>
      <c r="B809" s="39"/>
      <c r="C809" s="39"/>
      <c r="D809" s="39"/>
    </row>
    <row r="810" spans="1:4" ht="14.25" customHeight="1">
      <c r="A810" s="39"/>
      <c r="B810" s="39"/>
      <c r="C810" s="39"/>
      <c r="D810" s="39"/>
    </row>
    <row r="811" spans="1:4" ht="14.25" customHeight="1">
      <c r="A811" s="39"/>
      <c r="B811" s="39"/>
      <c r="C811" s="39"/>
      <c r="D811" s="39"/>
    </row>
    <row r="812" spans="1:4" ht="14.25" customHeight="1">
      <c r="A812" s="39"/>
      <c r="B812" s="39"/>
      <c r="C812" s="39"/>
      <c r="D812" s="39"/>
    </row>
    <row r="813" spans="1:4" ht="14.25" customHeight="1">
      <c r="A813" s="39"/>
      <c r="B813" s="39"/>
      <c r="C813" s="39"/>
      <c r="D813" s="39"/>
    </row>
    <row r="814" spans="1:4" ht="14.25" customHeight="1">
      <c r="A814" s="39"/>
      <c r="B814" s="39"/>
      <c r="C814" s="39"/>
      <c r="D814" s="39"/>
    </row>
    <row r="815" spans="1:4" ht="14.25" customHeight="1">
      <c r="A815" s="39"/>
      <c r="B815" s="39"/>
      <c r="C815" s="39"/>
      <c r="D815" s="39"/>
    </row>
    <row r="816" spans="1:4" ht="14.25" customHeight="1">
      <c r="A816" s="39"/>
      <c r="B816" s="39"/>
      <c r="C816" s="39"/>
      <c r="D816" s="39"/>
    </row>
    <row r="817" spans="1:4" ht="14.25" customHeight="1">
      <c r="A817" s="39"/>
      <c r="B817" s="39"/>
      <c r="C817" s="39"/>
      <c r="D817" s="39"/>
    </row>
    <row r="818" spans="1:4" ht="14.25" customHeight="1">
      <c r="A818" s="39"/>
      <c r="B818" s="39"/>
      <c r="C818" s="39"/>
      <c r="D818" s="39"/>
    </row>
    <row r="819" spans="1:4" ht="14.25" customHeight="1">
      <c r="A819" s="39"/>
      <c r="B819" s="39"/>
      <c r="C819" s="39"/>
      <c r="D819" s="39"/>
    </row>
    <row r="820" spans="1:4" ht="14.25" customHeight="1">
      <c r="A820" s="39"/>
      <c r="B820" s="39"/>
      <c r="C820" s="39"/>
      <c r="D820" s="39"/>
    </row>
    <row r="821" spans="1:4" ht="14.25" customHeight="1">
      <c r="A821" s="39"/>
      <c r="B821" s="39"/>
      <c r="C821" s="39"/>
      <c r="D821" s="39"/>
    </row>
    <row r="822" spans="1:4" ht="14.25" customHeight="1">
      <c r="A822" s="39"/>
      <c r="B822" s="39"/>
      <c r="C822" s="39"/>
      <c r="D822" s="39"/>
    </row>
    <row r="823" spans="1:4" ht="14.25" customHeight="1">
      <c r="A823" s="39"/>
      <c r="B823" s="39"/>
      <c r="C823" s="39"/>
      <c r="D823" s="39"/>
    </row>
    <row r="824" spans="1:4" ht="14.25" customHeight="1">
      <c r="A824" s="39"/>
      <c r="B824" s="39"/>
      <c r="C824" s="39"/>
      <c r="D824" s="39"/>
    </row>
    <row r="825" spans="1:4" ht="14.25" customHeight="1">
      <c r="A825" s="39"/>
      <c r="B825" s="39"/>
      <c r="C825" s="39"/>
      <c r="D825" s="39"/>
    </row>
    <row r="826" spans="1:4" ht="14.25" customHeight="1">
      <c r="A826" s="39"/>
      <c r="B826" s="39"/>
      <c r="C826" s="39"/>
      <c r="D826" s="39"/>
    </row>
    <row r="827" spans="1:4" ht="14.25" customHeight="1">
      <c r="A827" s="39"/>
      <c r="B827" s="39"/>
      <c r="C827" s="39"/>
      <c r="D827" s="39"/>
    </row>
    <row r="828" spans="1:4" ht="14.25" customHeight="1">
      <c r="A828" s="39"/>
      <c r="B828" s="39"/>
      <c r="C828" s="39"/>
      <c r="D828" s="39"/>
    </row>
    <row r="829" spans="1:4" ht="14.25" customHeight="1">
      <c r="A829" s="39"/>
      <c r="B829" s="39"/>
      <c r="C829" s="39"/>
      <c r="D829" s="39"/>
    </row>
    <row r="830" spans="1:4" ht="14.25" customHeight="1">
      <c r="A830" s="39"/>
      <c r="B830" s="39"/>
      <c r="C830" s="39"/>
      <c r="D830" s="39"/>
    </row>
    <row r="831" spans="1:4" ht="14.25" customHeight="1">
      <c r="A831" s="39"/>
      <c r="B831" s="39"/>
      <c r="C831" s="39"/>
      <c r="D831" s="39"/>
    </row>
    <row r="832" spans="1:4" ht="14.25" customHeight="1">
      <c r="A832" s="39"/>
      <c r="B832" s="39"/>
      <c r="C832" s="39"/>
      <c r="D832" s="39"/>
    </row>
    <row r="833" spans="1:4" ht="14.25" customHeight="1">
      <c r="A833" s="39"/>
      <c r="B833" s="39"/>
      <c r="C833" s="39"/>
      <c r="D833" s="39"/>
    </row>
    <row r="834" spans="1:4" ht="14.25" customHeight="1">
      <c r="A834" s="39"/>
      <c r="B834" s="39"/>
      <c r="C834" s="39"/>
      <c r="D834" s="39"/>
    </row>
    <row r="835" spans="1:4" ht="14.25" customHeight="1">
      <c r="A835" s="39"/>
      <c r="B835" s="39"/>
      <c r="C835" s="39"/>
      <c r="D835" s="39"/>
    </row>
    <row r="836" spans="1:4" ht="14.25" customHeight="1">
      <c r="A836" s="39"/>
      <c r="B836" s="39"/>
      <c r="C836" s="39"/>
      <c r="D836" s="39"/>
    </row>
    <row r="837" spans="1:4" ht="14.25" customHeight="1">
      <c r="A837" s="39"/>
      <c r="B837" s="39"/>
      <c r="C837" s="39"/>
      <c r="D837" s="39"/>
    </row>
    <row r="838" spans="1:4" ht="14.25" customHeight="1">
      <c r="A838" s="39"/>
      <c r="B838" s="39"/>
      <c r="C838" s="39"/>
      <c r="D838" s="39"/>
    </row>
    <row r="839" spans="1:4" ht="14.25" customHeight="1">
      <c r="A839" s="39"/>
      <c r="B839" s="39"/>
      <c r="C839" s="39"/>
      <c r="D839" s="39"/>
    </row>
    <row r="840" spans="1:4" ht="14.25" customHeight="1">
      <c r="A840" s="39"/>
      <c r="B840" s="39"/>
      <c r="C840" s="39"/>
      <c r="D840" s="39"/>
    </row>
    <row r="841" spans="1:4" ht="14.25" customHeight="1">
      <c r="A841" s="39"/>
      <c r="B841" s="39"/>
      <c r="C841" s="39"/>
      <c r="D841" s="39"/>
    </row>
    <row r="842" spans="1:4" ht="14.25" customHeight="1">
      <c r="A842" s="39"/>
      <c r="B842" s="39"/>
      <c r="C842" s="39"/>
      <c r="D842" s="39"/>
    </row>
    <row r="843" spans="1:4" ht="14.25" customHeight="1">
      <c r="A843" s="39"/>
      <c r="B843" s="39"/>
      <c r="C843" s="39"/>
      <c r="D843" s="39"/>
    </row>
    <row r="844" spans="1:4" ht="14.25" customHeight="1">
      <c r="A844" s="39"/>
      <c r="B844" s="39"/>
      <c r="C844" s="39"/>
      <c r="D844" s="39"/>
    </row>
    <row r="845" spans="1:4" ht="14.25" customHeight="1">
      <c r="A845" s="39"/>
      <c r="B845" s="39"/>
      <c r="C845" s="39"/>
      <c r="D845" s="39"/>
    </row>
    <row r="846" spans="1:4" ht="14.25" customHeight="1">
      <c r="A846" s="39"/>
      <c r="B846" s="39"/>
      <c r="C846" s="39"/>
      <c r="D846" s="39"/>
    </row>
    <row r="847" spans="1:4" ht="14.25" customHeight="1">
      <c r="A847" s="39"/>
      <c r="B847" s="39"/>
      <c r="C847" s="39"/>
      <c r="D847" s="39"/>
    </row>
    <row r="848" spans="1:4" ht="14.25" customHeight="1">
      <c r="A848" s="39"/>
      <c r="B848" s="39"/>
      <c r="C848" s="39"/>
      <c r="D848" s="39"/>
    </row>
    <row r="849" spans="1:4" ht="14.25" customHeight="1">
      <c r="A849" s="39"/>
      <c r="B849" s="39"/>
      <c r="C849" s="39"/>
      <c r="D849" s="39"/>
    </row>
    <row r="850" spans="1:4" ht="14.25" customHeight="1">
      <c r="A850" s="39"/>
      <c r="B850" s="39"/>
      <c r="C850" s="39"/>
      <c r="D850" s="39"/>
    </row>
    <row r="851" spans="1:4" ht="14.25" customHeight="1">
      <c r="A851" s="39"/>
      <c r="B851" s="39"/>
      <c r="C851" s="39"/>
      <c r="D851" s="39"/>
    </row>
    <row r="852" spans="1:4" ht="14.25" customHeight="1">
      <c r="A852" s="39"/>
      <c r="B852" s="39"/>
      <c r="C852" s="39"/>
      <c r="D852" s="39"/>
    </row>
    <row r="853" spans="1:4" ht="14.25" customHeight="1">
      <c r="A853" s="39"/>
      <c r="B853" s="39"/>
      <c r="C853" s="39"/>
      <c r="D853" s="39"/>
    </row>
    <row r="854" spans="1:4" ht="14.25" customHeight="1">
      <c r="A854" s="39"/>
      <c r="B854" s="39"/>
      <c r="C854" s="39"/>
      <c r="D854" s="39"/>
    </row>
    <row r="855" spans="1:4" ht="14.25" customHeight="1">
      <c r="A855" s="39"/>
      <c r="B855" s="39"/>
      <c r="C855" s="39"/>
      <c r="D855" s="39"/>
    </row>
    <row r="856" spans="1:4" ht="14.25" customHeight="1">
      <c r="A856" s="39"/>
      <c r="B856" s="39"/>
      <c r="C856" s="39"/>
      <c r="D856" s="39"/>
    </row>
    <row r="857" spans="1:4" ht="14.25" customHeight="1">
      <c r="A857" s="39"/>
      <c r="B857" s="39"/>
      <c r="C857" s="39"/>
      <c r="D857" s="39"/>
    </row>
    <row r="858" spans="1:4" ht="14.25" customHeight="1">
      <c r="A858" s="39"/>
      <c r="B858" s="39"/>
      <c r="C858" s="39"/>
      <c r="D858" s="39"/>
    </row>
    <row r="859" spans="1:4" ht="14.25" customHeight="1">
      <c r="A859" s="39"/>
      <c r="B859" s="39"/>
      <c r="C859" s="39"/>
      <c r="D859" s="39"/>
    </row>
    <row r="860" spans="1:4" ht="14.25" customHeight="1">
      <c r="A860" s="39"/>
      <c r="B860" s="39"/>
      <c r="C860" s="39"/>
      <c r="D860" s="39"/>
    </row>
    <row r="861" spans="1:4" ht="14.25" customHeight="1">
      <c r="A861" s="39"/>
      <c r="B861" s="39"/>
      <c r="C861" s="39"/>
      <c r="D861" s="39"/>
    </row>
    <row r="862" spans="1:4" ht="14.25" customHeight="1">
      <c r="A862" s="39"/>
      <c r="B862" s="39"/>
      <c r="C862" s="39"/>
      <c r="D862" s="39"/>
    </row>
    <row r="863" spans="1:4" ht="14.25" customHeight="1">
      <c r="A863" s="39"/>
      <c r="B863" s="39"/>
      <c r="C863" s="39"/>
      <c r="D863" s="39"/>
    </row>
    <row r="864" spans="1:4" ht="14.25" customHeight="1">
      <c r="A864" s="39"/>
      <c r="B864" s="39"/>
      <c r="C864" s="39"/>
      <c r="D864" s="39"/>
    </row>
    <row r="865" spans="1:4" ht="14.25" customHeight="1">
      <c r="A865" s="39"/>
      <c r="B865" s="39"/>
      <c r="C865" s="39"/>
      <c r="D865" s="39"/>
    </row>
    <row r="866" spans="1:4" ht="14.25" customHeight="1">
      <c r="A866" s="39"/>
      <c r="B866" s="39"/>
      <c r="C866" s="39"/>
      <c r="D866" s="39"/>
    </row>
    <row r="867" spans="1:4" ht="14.25" customHeight="1">
      <c r="A867" s="39"/>
      <c r="B867" s="39"/>
      <c r="C867" s="39"/>
      <c r="D867" s="39"/>
    </row>
    <row r="868" spans="1:4" ht="14.25" customHeight="1">
      <c r="A868" s="39"/>
      <c r="B868" s="39"/>
      <c r="C868" s="39"/>
      <c r="D868" s="39"/>
    </row>
    <row r="869" spans="1:4" ht="14.25" customHeight="1">
      <c r="A869" s="39"/>
      <c r="B869" s="39"/>
      <c r="C869" s="39"/>
      <c r="D869" s="39"/>
    </row>
    <row r="870" spans="1:4" ht="14.25" customHeight="1">
      <c r="A870" s="39"/>
      <c r="B870" s="39"/>
      <c r="C870" s="39"/>
      <c r="D870" s="39"/>
    </row>
    <row r="871" spans="1:4" ht="14.25" customHeight="1">
      <c r="A871" s="39"/>
      <c r="B871" s="39"/>
      <c r="C871" s="39"/>
      <c r="D871" s="39"/>
    </row>
    <row r="872" spans="1:4" ht="14.25" customHeight="1">
      <c r="A872" s="39"/>
      <c r="B872" s="39"/>
      <c r="C872" s="39"/>
      <c r="D872" s="39"/>
    </row>
    <row r="873" spans="1:4" ht="14.25" customHeight="1">
      <c r="A873" s="39"/>
      <c r="B873" s="39"/>
      <c r="C873" s="39"/>
      <c r="D873" s="39"/>
    </row>
    <row r="874" spans="1:4" ht="14.25" customHeight="1">
      <c r="A874" s="39"/>
      <c r="B874" s="39"/>
      <c r="C874" s="39"/>
      <c r="D874" s="39"/>
    </row>
    <row r="875" spans="1:4" ht="14.25" customHeight="1">
      <c r="A875" s="39"/>
      <c r="B875" s="39"/>
      <c r="C875" s="39"/>
      <c r="D875" s="39"/>
    </row>
    <row r="876" spans="1:4" ht="14.25" customHeight="1">
      <c r="A876" s="39"/>
      <c r="B876" s="39"/>
      <c r="C876" s="39"/>
      <c r="D876" s="39"/>
    </row>
    <row r="877" spans="1:4" ht="14.25" customHeight="1">
      <c r="A877" s="39"/>
      <c r="B877" s="39"/>
      <c r="C877" s="39"/>
      <c r="D877" s="39"/>
    </row>
    <row r="878" spans="1:4" ht="14.25" customHeight="1">
      <c r="A878" s="39"/>
      <c r="B878" s="39"/>
      <c r="C878" s="39"/>
      <c r="D878" s="39"/>
    </row>
    <row r="879" spans="1:4" ht="14.25" customHeight="1">
      <c r="A879" s="39"/>
      <c r="B879" s="39"/>
      <c r="C879" s="39"/>
      <c r="D879" s="39"/>
    </row>
    <row r="880" spans="1:4" ht="14.25" customHeight="1">
      <c r="A880" s="39"/>
      <c r="B880" s="39"/>
      <c r="C880" s="39"/>
      <c r="D880" s="39"/>
    </row>
    <row r="881" spans="1:4" ht="14.25" customHeight="1">
      <c r="A881" s="39"/>
      <c r="B881" s="39"/>
      <c r="C881" s="39"/>
      <c r="D881" s="39"/>
    </row>
    <row r="882" spans="1:4" ht="14.25" customHeight="1">
      <c r="A882" s="39"/>
      <c r="B882" s="39"/>
      <c r="C882" s="39"/>
      <c r="D882" s="39"/>
    </row>
    <row r="883" spans="1:4" ht="14.25" customHeight="1">
      <c r="A883" s="39"/>
      <c r="B883" s="39"/>
      <c r="C883" s="39"/>
      <c r="D883" s="39"/>
    </row>
    <row r="884" spans="1:4" ht="14.25" customHeight="1">
      <c r="A884" s="39"/>
      <c r="B884" s="39"/>
      <c r="C884" s="39"/>
      <c r="D884" s="39"/>
    </row>
    <row r="885" spans="1:4" ht="14.25" customHeight="1">
      <c r="A885" s="39"/>
      <c r="B885" s="39"/>
      <c r="C885" s="39"/>
      <c r="D885" s="39"/>
    </row>
    <row r="886" spans="1:4" ht="14.25" customHeight="1">
      <c r="A886" s="39"/>
      <c r="B886" s="39"/>
      <c r="C886" s="39"/>
      <c r="D886" s="39"/>
    </row>
    <row r="887" spans="1:4" ht="14.25" customHeight="1">
      <c r="A887" s="39"/>
      <c r="B887" s="39"/>
      <c r="C887" s="39"/>
      <c r="D887" s="39"/>
    </row>
    <row r="888" spans="1:4" ht="14.25" customHeight="1">
      <c r="A888" s="39"/>
      <c r="B888" s="39"/>
      <c r="C888" s="39"/>
      <c r="D888" s="39"/>
    </row>
    <row r="889" spans="1:4" ht="14.25" customHeight="1">
      <c r="A889" s="39"/>
      <c r="B889" s="39"/>
      <c r="C889" s="39"/>
      <c r="D889" s="39"/>
    </row>
    <row r="890" spans="1:4" ht="14.25" customHeight="1">
      <c r="A890" s="39"/>
      <c r="B890" s="39"/>
      <c r="C890" s="39"/>
      <c r="D890" s="39"/>
    </row>
    <row r="891" spans="1:4" ht="14.25" customHeight="1">
      <c r="A891" s="39"/>
      <c r="B891" s="39"/>
      <c r="C891" s="39"/>
      <c r="D891" s="39"/>
    </row>
    <row r="892" spans="1:4" ht="14.25" customHeight="1">
      <c r="A892" s="39"/>
      <c r="B892" s="39"/>
      <c r="C892" s="39"/>
      <c r="D892" s="39"/>
    </row>
    <row r="893" spans="1:4" ht="14.25" customHeight="1">
      <c r="A893" s="39"/>
      <c r="B893" s="39"/>
      <c r="C893" s="39"/>
      <c r="D893" s="39"/>
    </row>
    <row r="894" spans="1:4" ht="14.25" customHeight="1">
      <c r="A894" s="39"/>
      <c r="B894" s="39"/>
      <c r="C894" s="39"/>
      <c r="D894" s="39"/>
    </row>
    <row r="895" spans="1:4" ht="14.25" customHeight="1">
      <c r="A895" s="39"/>
      <c r="B895" s="39"/>
      <c r="C895" s="39"/>
      <c r="D895" s="39"/>
    </row>
    <row r="896" spans="1:4" ht="14.25" customHeight="1">
      <c r="A896" s="39"/>
      <c r="B896" s="39"/>
      <c r="C896" s="39"/>
      <c r="D896" s="39"/>
    </row>
    <row r="897" spans="1:4" ht="14.25" customHeight="1">
      <c r="A897" s="39"/>
      <c r="B897" s="39"/>
      <c r="C897" s="39"/>
      <c r="D897" s="39"/>
    </row>
    <row r="898" spans="1:4" ht="14.25" customHeight="1">
      <c r="A898" s="39"/>
      <c r="B898" s="39"/>
      <c r="C898" s="39"/>
      <c r="D898" s="39"/>
    </row>
    <row r="899" spans="1:4" ht="14.25" customHeight="1">
      <c r="A899" s="39"/>
      <c r="B899" s="39"/>
      <c r="C899" s="39"/>
      <c r="D899" s="39"/>
    </row>
    <row r="900" spans="1:4" ht="14.25" customHeight="1">
      <c r="A900" s="39"/>
      <c r="B900" s="39"/>
      <c r="C900" s="39"/>
      <c r="D900" s="39"/>
    </row>
    <row r="901" spans="1:4" ht="14.25" customHeight="1">
      <c r="A901" s="39"/>
      <c r="B901" s="39"/>
      <c r="C901" s="39"/>
      <c r="D901" s="39"/>
    </row>
    <row r="902" spans="1:4" ht="14.25" customHeight="1">
      <c r="A902" s="39"/>
      <c r="B902" s="39"/>
      <c r="C902" s="39"/>
      <c r="D902" s="39"/>
    </row>
    <row r="903" spans="1:4" ht="14.25" customHeight="1">
      <c r="A903" s="39"/>
      <c r="B903" s="39"/>
      <c r="C903" s="39"/>
      <c r="D903" s="39"/>
    </row>
    <row r="904" spans="1:4" ht="14.25" customHeight="1">
      <c r="A904" s="39"/>
      <c r="B904" s="39"/>
      <c r="C904" s="39"/>
      <c r="D904" s="39"/>
    </row>
    <row r="905" spans="1:4" ht="14.25" customHeight="1">
      <c r="A905" s="39"/>
      <c r="B905" s="39"/>
      <c r="C905" s="39"/>
      <c r="D905" s="39"/>
    </row>
    <row r="906" spans="1:4" ht="14.25" customHeight="1">
      <c r="A906" s="39"/>
      <c r="B906" s="39"/>
      <c r="C906" s="39"/>
      <c r="D906" s="39"/>
    </row>
    <row r="907" spans="1:4" ht="14.25" customHeight="1">
      <c r="A907" s="39"/>
      <c r="B907" s="39"/>
      <c r="C907" s="39"/>
      <c r="D907" s="39"/>
    </row>
    <row r="908" spans="1:4" ht="14.25" customHeight="1">
      <c r="A908" s="39"/>
      <c r="B908" s="39"/>
      <c r="C908" s="39"/>
      <c r="D908" s="39"/>
    </row>
    <row r="909" spans="1:4" ht="14.25" customHeight="1">
      <c r="A909" s="39"/>
      <c r="B909" s="39"/>
      <c r="C909" s="39"/>
      <c r="D909" s="39"/>
    </row>
    <row r="910" spans="1:4" ht="14.25" customHeight="1">
      <c r="A910" s="39"/>
      <c r="B910" s="39"/>
      <c r="C910" s="39"/>
      <c r="D910" s="39"/>
    </row>
    <row r="911" spans="1:4" ht="14.25" customHeight="1">
      <c r="A911" s="39"/>
      <c r="B911" s="39"/>
      <c r="C911" s="39"/>
      <c r="D911" s="39"/>
    </row>
    <row r="912" spans="1:4" ht="14.25" customHeight="1">
      <c r="A912" s="39"/>
      <c r="B912" s="39"/>
      <c r="C912" s="39"/>
      <c r="D912" s="39"/>
    </row>
    <row r="913" spans="1:4" ht="14.25" customHeight="1">
      <c r="A913" s="39"/>
      <c r="B913" s="39"/>
      <c r="C913" s="39"/>
      <c r="D913" s="39"/>
    </row>
    <row r="914" spans="1:4" ht="14.25" customHeight="1">
      <c r="A914" s="39"/>
      <c r="B914" s="39"/>
      <c r="C914" s="39"/>
      <c r="D914" s="39"/>
    </row>
    <row r="915" spans="1:4" ht="14.25" customHeight="1">
      <c r="A915" s="39"/>
      <c r="B915" s="39"/>
      <c r="C915" s="39"/>
      <c r="D915" s="39"/>
    </row>
    <row r="916" spans="1:4" ht="14.25" customHeight="1">
      <c r="A916" s="39"/>
      <c r="B916" s="39"/>
      <c r="C916" s="39"/>
      <c r="D916" s="39"/>
    </row>
    <row r="917" spans="1:4" ht="14.25" customHeight="1">
      <c r="A917" s="39"/>
      <c r="B917" s="39"/>
      <c r="C917" s="39"/>
      <c r="D917" s="39"/>
    </row>
    <row r="918" spans="1:4" ht="14.25" customHeight="1">
      <c r="A918" s="39"/>
      <c r="B918" s="39"/>
      <c r="C918" s="39"/>
      <c r="D918" s="39"/>
    </row>
    <row r="919" spans="1:4" ht="14.25" customHeight="1">
      <c r="A919" s="39"/>
      <c r="B919" s="39"/>
      <c r="C919" s="39"/>
      <c r="D919" s="39"/>
    </row>
    <row r="920" spans="1:4" ht="14.25" customHeight="1">
      <c r="A920" s="39"/>
      <c r="B920" s="39"/>
      <c r="C920" s="39"/>
      <c r="D920" s="39"/>
    </row>
    <row r="921" spans="1:4" ht="14.25" customHeight="1">
      <c r="A921" s="39"/>
      <c r="B921" s="39"/>
      <c r="C921" s="39"/>
      <c r="D921" s="39"/>
    </row>
    <row r="922" spans="1:4" ht="14.25" customHeight="1">
      <c r="A922" s="39"/>
      <c r="B922" s="39"/>
      <c r="C922" s="39"/>
      <c r="D922" s="39"/>
    </row>
    <row r="923" spans="1:4" ht="14.25" customHeight="1">
      <c r="A923" s="39"/>
      <c r="B923" s="39"/>
      <c r="C923" s="39"/>
      <c r="D923" s="39"/>
    </row>
    <row r="924" spans="1:4" ht="14.25" customHeight="1">
      <c r="A924" s="39"/>
      <c r="B924" s="39"/>
      <c r="C924" s="39"/>
      <c r="D924" s="39"/>
    </row>
    <row r="925" spans="1:4" ht="14.25" customHeight="1">
      <c r="A925" s="39"/>
      <c r="B925" s="39"/>
      <c r="C925" s="39"/>
      <c r="D925" s="39"/>
    </row>
    <row r="926" spans="1:4" ht="14.25" customHeight="1">
      <c r="A926" s="39"/>
      <c r="B926" s="39"/>
      <c r="C926" s="39"/>
      <c r="D926" s="39"/>
    </row>
    <row r="927" spans="1:4" ht="14.25" customHeight="1">
      <c r="A927" s="39"/>
      <c r="B927" s="39"/>
      <c r="C927" s="39"/>
      <c r="D927" s="39"/>
    </row>
    <row r="928" spans="1:4" ht="14.25" customHeight="1">
      <c r="A928" s="39"/>
      <c r="B928" s="39"/>
      <c r="C928" s="39"/>
      <c r="D928" s="39"/>
    </row>
    <row r="929" spans="1:4" ht="14.25" customHeight="1">
      <c r="A929" s="39"/>
      <c r="B929" s="39"/>
      <c r="C929" s="39"/>
      <c r="D929" s="39"/>
    </row>
    <row r="930" spans="1:4" ht="14.25" customHeight="1">
      <c r="A930" s="39"/>
      <c r="B930" s="39"/>
      <c r="C930" s="39"/>
      <c r="D930" s="39"/>
    </row>
    <row r="931" spans="1:4" ht="14.25" customHeight="1">
      <c r="A931" s="39"/>
      <c r="B931" s="39"/>
      <c r="C931" s="39"/>
      <c r="D931" s="39"/>
    </row>
    <row r="932" spans="1:4" ht="14.25" customHeight="1">
      <c r="A932" s="39"/>
      <c r="B932" s="39"/>
      <c r="C932" s="39"/>
      <c r="D932" s="39"/>
    </row>
    <row r="933" spans="1:4" ht="14.25" customHeight="1">
      <c r="A933" s="39"/>
      <c r="B933" s="39"/>
      <c r="C933" s="39"/>
      <c r="D933" s="39"/>
    </row>
    <row r="934" spans="1:4" ht="14.25" customHeight="1">
      <c r="A934" s="39"/>
      <c r="B934" s="39"/>
      <c r="C934" s="39"/>
      <c r="D934" s="39"/>
    </row>
    <row r="935" spans="1:4" ht="14.25" customHeight="1">
      <c r="A935" s="39"/>
      <c r="B935" s="39"/>
      <c r="C935" s="39"/>
      <c r="D935" s="39"/>
    </row>
    <row r="936" spans="1:4" ht="14.25" customHeight="1">
      <c r="A936" s="39"/>
      <c r="B936" s="39"/>
      <c r="C936" s="39"/>
      <c r="D936" s="39"/>
    </row>
    <row r="937" spans="1:4" ht="14.25" customHeight="1">
      <c r="A937" s="39"/>
      <c r="B937" s="39"/>
      <c r="C937" s="39"/>
      <c r="D937" s="39"/>
    </row>
    <row r="938" spans="1:4" ht="14.25" customHeight="1">
      <c r="A938" s="39"/>
      <c r="B938" s="39"/>
      <c r="C938" s="39"/>
      <c r="D938" s="39"/>
    </row>
    <row r="939" spans="1:4" ht="14.25" customHeight="1">
      <c r="A939" s="39"/>
      <c r="B939" s="39"/>
      <c r="C939" s="39"/>
      <c r="D939" s="39"/>
    </row>
    <row r="940" spans="1:4" ht="14.25" customHeight="1">
      <c r="A940" s="39"/>
      <c r="B940" s="39"/>
      <c r="C940" s="39"/>
      <c r="D940" s="39"/>
    </row>
    <row r="941" spans="1:4" ht="14.25" customHeight="1">
      <c r="A941" s="39"/>
      <c r="B941" s="39"/>
      <c r="C941" s="39"/>
      <c r="D941" s="39"/>
    </row>
    <row r="942" spans="1:4" ht="14.25" customHeight="1">
      <c r="A942" s="39"/>
      <c r="B942" s="39"/>
      <c r="C942" s="39"/>
      <c r="D942" s="39"/>
    </row>
    <row r="943" spans="1:4" ht="14.25" customHeight="1">
      <c r="A943" s="39"/>
      <c r="B943" s="39"/>
      <c r="C943" s="39"/>
      <c r="D943" s="39"/>
    </row>
    <row r="944" spans="1:4" ht="14.25" customHeight="1">
      <c r="A944" s="39"/>
      <c r="B944" s="39"/>
      <c r="C944" s="39"/>
      <c r="D944" s="39"/>
    </row>
    <row r="945" spans="1:4" ht="14.25" customHeight="1">
      <c r="A945" s="39"/>
      <c r="B945" s="39"/>
      <c r="C945" s="39"/>
      <c r="D945" s="39"/>
    </row>
    <row r="946" spans="1:4" ht="14.25" customHeight="1">
      <c r="A946" s="39"/>
      <c r="B946" s="39"/>
      <c r="C946" s="39"/>
      <c r="D946" s="39"/>
    </row>
    <row r="947" spans="1:4" ht="14.25" customHeight="1">
      <c r="A947" s="39"/>
      <c r="B947" s="39"/>
      <c r="C947" s="39"/>
      <c r="D947" s="39"/>
    </row>
    <row r="948" spans="1:4" ht="14.25" customHeight="1">
      <c r="A948" s="39"/>
      <c r="B948" s="39"/>
      <c r="C948" s="39"/>
      <c r="D948" s="39"/>
    </row>
    <row r="949" spans="1:4" ht="14.25" customHeight="1">
      <c r="A949" s="39"/>
      <c r="B949" s="39"/>
      <c r="C949" s="39"/>
      <c r="D949" s="39"/>
    </row>
    <row r="950" spans="1:4" ht="14.25" customHeight="1">
      <c r="A950" s="39"/>
      <c r="B950" s="39"/>
      <c r="C950" s="39"/>
      <c r="D950" s="39"/>
    </row>
    <row r="951" spans="1:4" ht="14.25" customHeight="1">
      <c r="A951" s="39"/>
      <c r="B951" s="39"/>
      <c r="C951" s="39"/>
      <c r="D951" s="39"/>
    </row>
    <row r="952" spans="1:4" ht="14.25" customHeight="1">
      <c r="A952" s="39"/>
      <c r="B952" s="39"/>
      <c r="C952" s="39"/>
      <c r="D952" s="39"/>
    </row>
    <row r="953" spans="1:4" ht="14.25" customHeight="1">
      <c r="A953" s="39"/>
      <c r="B953" s="39"/>
      <c r="C953" s="39"/>
      <c r="D953" s="39"/>
    </row>
    <row r="954" spans="1:4" ht="14.25" customHeight="1">
      <c r="A954" s="39"/>
      <c r="B954" s="39"/>
      <c r="C954" s="39"/>
      <c r="D954" s="39"/>
    </row>
    <row r="955" spans="1:4" ht="14.25" customHeight="1">
      <c r="A955" s="39"/>
      <c r="B955" s="39"/>
      <c r="C955" s="39"/>
      <c r="D955" s="39"/>
    </row>
    <row r="956" spans="1:4" ht="14.25" customHeight="1">
      <c r="A956" s="39"/>
      <c r="B956" s="39"/>
      <c r="C956" s="39"/>
      <c r="D956" s="39"/>
    </row>
    <row r="957" spans="1:4" ht="14.25" customHeight="1">
      <c r="A957" s="39"/>
      <c r="B957" s="39"/>
      <c r="C957" s="39"/>
      <c r="D957" s="39"/>
    </row>
    <row r="958" spans="1:4" ht="14.25" customHeight="1">
      <c r="A958" s="39"/>
      <c r="B958" s="39"/>
      <c r="C958" s="39"/>
      <c r="D958" s="39"/>
    </row>
    <row r="959" spans="1:4" ht="14.25" customHeight="1">
      <c r="A959" s="39"/>
      <c r="B959" s="39"/>
      <c r="C959" s="39"/>
      <c r="D959" s="39"/>
    </row>
    <row r="960" spans="1:4" ht="14.25" customHeight="1">
      <c r="A960" s="39"/>
      <c r="B960" s="39"/>
      <c r="C960" s="39"/>
      <c r="D960" s="39"/>
    </row>
    <row r="961" spans="1:4" ht="14.25" customHeight="1">
      <c r="A961" s="39"/>
      <c r="B961" s="39"/>
      <c r="C961" s="39"/>
      <c r="D961" s="39"/>
    </row>
    <row r="962" spans="1:4" ht="14.25" customHeight="1">
      <c r="A962" s="39"/>
      <c r="B962" s="39"/>
      <c r="C962" s="39"/>
      <c r="D962" s="39"/>
    </row>
    <row r="963" spans="1:4" ht="14.25" customHeight="1">
      <c r="A963" s="39"/>
      <c r="B963" s="39"/>
      <c r="C963" s="39"/>
      <c r="D963" s="39"/>
    </row>
    <row r="964" spans="1:4" ht="14.25" customHeight="1">
      <c r="A964" s="39"/>
      <c r="B964" s="39"/>
      <c r="C964" s="39"/>
      <c r="D964" s="39"/>
    </row>
    <row r="965" spans="1:4" ht="14.25" customHeight="1">
      <c r="A965" s="39"/>
      <c r="B965" s="39"/>
      <c r="C965" s="39"/>
      <c r="D965" s="39"/>
    </row>
    <row r="966" spans="1:4" ht="14.25" customHeight="1">
      <c r="A966" s="39"/>
      <c r="B966" s="39"/>
      <c r="C966" s="39"/>
      <c r="D966" s="39"/>
    </row>
    <row r="967" spans="1:4" ht="14.25" customHeight="1">
      <c r="A967" s="39"/>
      <c r="B967" s="39"/>
      <c r="C967" s="39"/>
      <c r="D967" s="39"/>
    </row>
    <row r="968" spans="1:4" ht="14.25" customHeight="1">
      <c r="A968" s="39"/>
      <c r="B968" s="39"/>
      <c r="C968" s="39"/>
      <c r="D968" s="39"/>
    </row>
    <row r="969" spans="1:4" ht="14.25" customHeight="1">
      <c r="A969" s="39"/>
      <c r="B969" s="39"/>
      <c r="C969" s="39"/>
      <c r="D969" s="39"/>
    </row>
    <row r="970" spans="1:4" ht="14.25" customHeight="1">
      <c r="A970" s="39"/>
      <c r="B970" s="39"/>
      <c r="C970" s="39"/>
      <c r="D970" s="39"/>
    </row>
    <row r="971" spans="1:4" ht="14.25" customHeight="1">
      <c r="A971" s="39"/>
      <c r="B971" s="39"/>
      <c r="C971" s="39"/>
      <c r="D971" s="39"/>
    </row>
    <row r="972" spans="1:4" ht="14.25" customHeight="1">
      <c r="A972" s="39"/>
      <c r="B972" s="39"/>
      <c r="C972" s="39"/>
      <c r="D972" s="39"/>
    </row>
    <row r="973" spans="1:4" ht="14.25" customHeight="1">
      <c r="A973" s="39"/>
      <c r="B973" s="39"/>
      <c r="C973" s="39"/>
      <c r="D973" s="39"/>
    </row>
    <row r="974" spans="1:4" ht="14.25" customHeight="1">
      <c r="A974" s="39"/>
      <c r="B974" s="39"/>
      <c r="C974" s="39"/>
      <c r="D974" s="39"/>
    </row>
    <row r="975" spans="1:4" ht="14.25" customHeight="1">
      <c r="A975" s="39"/>
      <c r="B975" s="39"/>
      <c r="C975" s="39"/>
      <c r="D975" s="39"/>
    </row>
    <row r="976" spans="1:4" ht="14.25" customHeight="1">
      <c r="A976" s="39"/>
      <c r="B976" s="39"/>
      <c r="C976" s="39"/>
      <c r="D976" s="39"/>
    </row>
    <row r="977" spans="1:4" ht="14.25" customHeight="1">
      <c r="A977" s="39"/>
      <c r="B977" s="39"/>
      <c r="C977" s="39"/>
      <c r="D977" s="39"/>
    </row>
    <row r="978" spans="1:4" ht="14.25" customHeight="1">
      <c r="A978" s="39"/>
      <c r="B978" s="39"/>
      <c r="C978" s="39"/>
      <c r="D978" s="39"/>
    </row>
    <row r="979" spans="1:4" ht="14.25" customHeight="1">
      <c r="A979" s="39"/>
      <c r="B979" s="39"/>
      <c r="C979" s="39"/>
      <c r="D979" s="39"/>
    </row>
    <row r="980" spans="1:4" ht="14.25" customHeight="1">
      <c r="A980" s="39"/>
      <c r="B980" s="39"/>
      <c r="C980" s="39"/>
      <c r="D980" s="39"/>
    </row>
    <row r="981" spans="1:4" ht="14.25" customHeight="1">
      <c r="A981" s="39"/>
      <c r="B981" s="39"/>
      <c r="C981" s="39"/>
      <c r="D981" s="39"/>
    </row>
    <row r="982" spans="1:4" ht="14.25" customHeight="1">
      <c r="A982" s="39"/>
      <c r="B982" s="39"/>
      <c r="C982" s="39"/>
      <c r="D982" s="39"/>
    </row>
    <row r="983" spans="1:4" ht="14.25" customHeight="1">
      <c r="A983" s="39"/>
      <c r="B983" s="39"/>
      <c r="C983" s="39"/>
      <c r="D983" s="39"/>
    </row>
    <row r="984" spans="1:4" ht="14.25" customHeight="1">
      <c r="A984" s="39"/>
      <c r="B984" s="39"/>
      <c r="C984" s="39"/>
      <c r="D984" s="39"/>
    </row>
    <row r="985" spans="1:4" ht="14.25" customHeight="1">
      <c r="A985" s="39"/>
      <c r="B985" s="39"/>
      <c r="C985" s="39"/>
      <c r="D985" s="39"/>
    </row>
    <row r="986" spans="1:4" ht="14.25" customHeight="1">
      <c r="A986" s="39"/>
      <c r="B986" s="39"/>
      <c r="C986" s="39"/>
      <c r="D986" s="39"/>
    </row>
    <row r="987" spans="1:4" ht="14.25" customHeight="1">
      <c r="A987" s="39"/>
      <c r="B987" s="39"/>
      <c r="C987" s="39"/>
      <c r="D987" s="39"/>
    </row>
    <row r="988" spans="1:4" ht="14.25" customHeight="1">
      <c r="A988" s="39"/>
      <c r="B988" s="39"/>
      <c r="C988" s="39"/>
      <c r="D988" s="39"/>
    </row>
    <row r="989" spans="1:4" ht="14.25" customHeight="1">
      <c r="A989" s="39"/>
      <c r="B989" s="39"/>
      <c r="C989" s="39"/>
      <c r="D989" s="39"/>
    </row>
    <row r="990" spans="1:4" ht="14.25" customHeight="1">
      <c r="A990" s="39"/>
      <c r="B990" s="39"/>
      <c r="C990" s="39"/>
      <c r="D990" s="39"/>
    </row>
    <row r="991" spans="1:4" ht="14.25" customHeight="1">
      <c r="A991" s="39"/>
      <c r="B991" s="39"/>
      <c r="C991" s="39"/>
      <c r="D991" s="39"/>
    </row>
    <row r="992" spans="1:4" ht="14.25" customHeight="1">
      <c r="A992" s="39"/>
      <c r="B992" s="39"/>
      <c r="C992" s="39"/>
      <c r="D992" s="39"/>
    </row>
    <row r="993" spans="1:4" ht="14.25" customHeight="1">
      <c r="A993" s="39"/>
      <c r="B993" s="39"/>
      <c r="C993" s="39"/>
      <c r="D993" s="39"/>
    </row>
    <row r="994" spans="1:4" ht="14.25" customHeight="1">
      <c r="A994" s="39"/>
      <c r="B994" s="39"/>
      <c r="C994" s="39"/>
      <c r="D994" s="39"/>
    </row>
    <row r="995" spans="1:4" ht="14.25" customHeight="1">
      <c r="A995" s="39"/>
      <c r="B995" s="39"/>
      <c r="C995" s="39"/>
      <c r="D995" s="39"/>
    </row>
    <row r="996" spans="1:4" ht="14.25" customHeight="1">
      <c r="A996" s="39"/>
      <c r="B996" s="39"/>
      <c r="C996" s="39"/>
      <c r="D996" s="39"/>
    </row>
    <row r="997" spans="1:4" ht="14.25" customHeight="1">
      <c r="A997" s="39"/>
      <c r="B997" s="39"/>
      <c r="C997" s="39"/>
      <c r="D997" s="39"/>
    </row>
    <row r="998" spans="1:4" ht="14.25" customHeight="1">
      <c r="A998" s="39"/>
      <c r="B998" s="39"/>
      <c r="C998" s="39"/>
      <c r="D998" s="39"/>
    </row>
    <row r="999" spans="1:4" ht="14.25" customHeight="1">
      <c r="A999" s="39"/>
      <c r="B999" s="39"/>
      <c r="C999" s="39"/>
      <c r="D999" s="39"/>
    </row>
    <row r="1000" spans="1:4" ht="14.25" customHeight="1">
      <c r="A1000" s="39"/>
      <c r="B1000" s="39"/>
      <c r="C1000" s="39"/>
      <c r="D1000" s="39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opLeftCell="A4" workbookViewId="0">
      <selection activeCell="E35" sqref="E35"/>
    </sheetView>
  </sheetViews>
  <sheetFormatPr defaultColWidth="12.625" defaultRowHeight="15" customHeight="1"/>
  <cols>
    <col min="1" max="1" width="17" customWidth="1"/>
    <col min="2" max="2" width="18.75" customWidth="1"/>
    <col min="3" max="4" width="8.125" customWidth="1"/>
    <col min="5" max="5" width="8" customWidth="1"/>
    <col min="6" max="6" width="8.125" customWidth="1"/>
    <col min="7" max="7" width="4.5" customWidth="1"/>
    <col min="8" max="8" width="17.75" customWidth="1"/>
    <col min="9" max="9" width="20.375" customWidth="1"/>
    <col min="10" max="10" width="16.625" customWidth="1"/>
    <col min="11" max="11" width="21.875" customWidth="1"/>
    <col min="12" max="12" width="38.5" customWidth="1"/>
    <col min="13" max="13" width="12" customWidth="1"/>
    <col min="14" max="14" width="22.75" customWidth="1"/>
    <col min="15" max="15" width="31.875" customWidth="1"/>
    <col min="16" max="16" width="23.875" customWidth="1"/>
    <col min="17" max="17" width="19.75" customWidth="1"/>
    <col min="18" max="18" width="22.875" customWidth="1"/>
    <col min="19" max="19" width="24.875" customWidth="1"/>
    <col min="20" max="20" width="21" customWidth="1"/>
    <col min="21" max="21" width="23.375" customWidth="1"/>
    <col min="22" max="22" width="10.625" customWidth="1"/>
    <col min="23" max="23" width="29.75" customWidth="1"/>
    <col min="24" max="26" width="8" customWidth="1"/>
  </cols>
  <sheetData>
    <row r="1" spans="1:26" ht="15.75" customHeight="1">
      <c r="A1" s="13" t="s">
        <v>22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13" t="s">
        <v>23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13"/>
      <c r="B15" s="13"/>
      <c r="C15" s="13"/>
      <c r="D15" s="13"/>
      <c r="E15" s="13"/>
      <c r="F15" s="13"/>
      <c r="G15" s="13"/>
      <c r="H15" s="13"/>
      <c r="I15" s="42" t="s">
        <v>146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13"/>
      <c r="B16" s="13"/>
      <c r="C16" s="13"/>
      <c r="D16" s="13"/>
      <c r="E16" s="13"/>
      <c r="F16" s="13"/>
      <c r="G16" s="13"/>
      <c r="H16" s="13"/>
      <c r="I16" s="13" t="s">
        <v>147</v>
      </c>
      <c r="J16" s="13" t="s">
        <v>148</v>
      </c>
      <c r="K16" s="13" t="s">
        <v>149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13"/>
      <c r="B17" s="13"/>
      <c r="C17" s="13"/>
      <c r="D17" s="13"/>
      <c r="E17" s="13"/>
      <c r="F17" s="13"/>
      <c r="G17" s="13"/>
      <c r="H17" s="13"/>
      <c r="I17" s="13" t="s">
        <v>150</v>
      </c>
      <c r="J17" s="13" t="s">
        <v>151</v>
      </c>
      <c r="K17" s="13" t="s">
        <v>152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18" t="s">
        <v>141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43" t="s">
        <v>153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72" t="s">
        <v>154</v>
      </c>
      <c r="B23" s="73"/>
      <c r="C23" s="7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>
      <c r="A24" s="44" t="s">
        <v>155</v>
      </c>
      <c r="B24" s="45" t="s">
        <v>156</v>
      </c>
      <c r="C24" s="46" t="s">
        <v>157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>
      <c r="A25" s="13">
        <v>2012</v>
      </c>
      <c r="B25" s="47">
        <v>306788.18146231741</v>
      </c>
      <c r="C25" s="13">
        <f t="shared" ref="C25:C63" si="0">B25/SUM(B25,B65,B105,B145,B185,B225)</f>
        <v>0.16017716325523196</v>
      </c>
      <c r="D25" s="13"/>
      <c r="E25" s="48"/>
      <c r="F25" s="13"/>
      <c r="G25" s="13"/>
      <c r="H25" s="49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>
      <c r="A26" s="13">
        <v>2013</v>
      </c>
      <c r="B26" s="50">
        <v>332958.11279208981</v>
      </c>
      <c r="C26" s="13">
        <f t="shared" si="0"/>
        <v>0.16392819799166614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>
      <c r="A27" s="13">
        <v>2014</v>
      </c>
      <c r="B27" s="50">
        <v>358134.04677966953</v>
      </c>
      <c r="C27" s="13">
        <f t="shared" si="0"/>
        <v>0.16959572723688521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13">
        <v>2015</v>
      </c>
      <c r="B28" s="50">
        <v>377711.95449608355</v>
      </c>
      <c r="C28" s="13">
        <f t="shared" si="0"/>
        <v>0.17405565780010659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13">
        <v>2016</v>
      </c>
      <c r="B29" s="50">
        <v>398092.30493151327</v>
      </c>
      <c r="C29" s="13">
        <f t="shared" si="0"/>
        <v>0.178292895521862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13">
        <v>2017</v>
      </c>
      <c r="B30" s="50">
        <v>418202.00599289918</v>
      </c>
      <c r="C30" s="13">
        <f t="shared" si="0"/>
        <v>0.18218070931423647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13">
        <v>2018</v>
      </c>
      <c r="B31" s="50">
        <v>438020.99348371068</v>
      </c>
      <c r="C31" s="13">
        <f t="shared" si="0"/>
        <v>0.18573840218434279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13">
        <v>2019</v>
      </c>
      <c r="B32" s="50">
        <v>457528.6266506266</v>
      </c>
      <c r="C32" s="13">
        <f t="shared" si="0"/>
        <v>0.18898311125451447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13">
        <v>2020</v>
      </c>
      <c r="B33" s="50">
        <v>476705.08775276318</v>
      </c>
      <c r="C33" s="13">
        <f t="shared" si="0"/>
        <v>0.19370695795174037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13">
        <v>2021</v>
      </c>
      <c r="B34" s="50">
        <v>486184.12545633106</v>
      </c>
      <c r="C34" s="13">
        <f t="shared" si="0"/>
        <v>0.19580798837236918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13">
        <v>2022</v>
      </c>
      <c r="B35" s="50">
        <v>495270.24716401671</v>
      </c>
      <c r="C35" s="13">
        <f t="shared" si="0"/>
        <v>0.19860869868012845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>
      <c r="A36" s="13">
        <v>2023</v>
      </c>
      <c r="B36" s="50">
        <v>503955.38171311683</v>
      </c>
      <c r="C36" s="13">
        <f t="shared" si="0"/>
        <v>0.20030466114204237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A37" s="13">
        <v>2024</v>
      </c>
      <c r="B37" s="50">
        <v>512239.30109624995</v>
      </c>
      <c r="C37" s="13">
        <f t="shared" si="0"/>
        <v>0.20258568969272067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>
      <c r="A38" s="13">
        <v>2025</v>
      </c>
      <c r="B38" s="50">
        <v>520130.09149005153</v>
      </c>
      <c r="C38" s="13">
        <f t="shared" si="0"/>
        <v>0.20337559150734899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>
      <c r="A39" s="13">
        <v>2026</v>
      </c>
      <c r="B39" s="50">
        <v>528721.87284325436</v>
      </c>
      <c r="C39" s="13">
        <f t="shared" si="0"/>
        <v>0.20529782289288737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>
      <c r="A40" s="13">
        <v>2027</v>
      </c>
      <c r="B40" s="50">
        <v>538112.21784201253</v>
      </c>
      <c r="C40" s="13">
        <f t="shared" si="0"/>
        <v>0.20598986213966922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>
      <c r="A41" s="13">
        <v>2028</v>
      </c>
      <c r="B41" s="50">
        <v>548411.18532817753</v>
      </c>
      <c r="C41" s="13">
        <f t="shared" si="0"/>
        <v>0.20762414626170156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>
      <c r="A42" s="13">
        <v>2029</v>
      </c>
      <c r="B42" s="50">
        <v>559738.67988349416</v>
      </c>
      <c r="C42" s="13">
        <f t="shared" si="0"/>
        <v>0.20832508565890781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>
      <c r="A43" s="13">
        <v>2030</v>
      </c>
      <c r="B43" s="50">
        <v>572221.40417764196</v>
      </c>
      <c r="C43" s="13">
        <f t="shared" si="0"/>
        <v>0.21047318137822671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>
      <c r="A44" s="13">
        <v>2031</v>
      </c>
      <c r="B44" s="50">
        <v>585989.634189395</v>
      </c>
      <c r="C44" s="13">
        <f t="shared" si="0"/>
        <v>0.21055816816112338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3">
        <v>2032</v>
      </c>
      <c r="B45" s="50">
        <v>600108.66164786543</v>
      </c>
      <c r="C45" s="13">
        <f t="shared" si="0"/>
        <v>0.2124653676719285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3">
        <v>2033</v>
      </c>
      <c r="B46" s="50">
        <v>614109.3235470478</v>
      </c>
      <c r="C46" s="13">
        <f t="shared" si="0"/>
        <v>0.21261235688448041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>
      <c r="A47" s="13">
        <v>2034</v>
      </c>
      <c r="B47" s="50">
        <v>628018.36744215293</v>
      </c>
      <c r="C47" s="13">
        <f t="shared" si="0"/>
        <v>0.21415971836403874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>
      <c r="A48" s="13">
        <v>2035</v>
      </c>
      <c r="B48" s="50">
        <v>641856.29156138224</v>
      </c>
      <c r="C48" s="13">
        <f t="shared" si="0"/>
        <v>0.21514458534694456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>
      <c r="A49" s="13">
        <v>2036</v>
      </c>
      <c r="B49" s="50">
        <v>655289.8009675059</v>
      </c>
      <c r="C49" s="13">
        <f t="shared" si="0"/>
        <v>0.21577725448188406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13">
        <v>2037</v>
      </c>
      <c r="B50" s="50">
        <v>668672.0924395367</v>
      </c>
      <c r="C50" s="13">
        <f t="shared" si="0"/>
        <v>0.21668323643224696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>
      <c r="A51" s="13">
        <v>2038</v>
      </c>
      <c r="B51" s="50">
        <v>682004.2580262674</v>
      </c>
      <c r="C51" s="13">
        <f t="shared" si="0"/>
        <v>0.21728310699831613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>
      <c r="A52" s="13">
        <v>2039</v>
      </c>
      <c r="B52" s="50">
        <v>695282.19286015828</v>
      </c>
      <c r="C52" s="13">
        <f t="shared" si="0"/>
        <v>0.21802141397610944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>
      <c r="A53" s="13">
        <v>2040</v>
      </c>
      <c r="B53" s="50">
        <v>708497.76086988382</v>
      </c>
      <c r="C53" s="13">
        <f t="shared" si="0"/>
        <v>0.21939856917047318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>
      <c r="A54" s="13">
        <v>2041</v>
      </c>
      <c r="B54" s="50">
        <v>723564.2784152783</v>
      </c>
      <c r="C54" s="13">
        <f t="shared" si="0"/>
        <v>0.21908233073167663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>
      <c r="A55" s="13">
        <v>2042</v>
      </c>
      <c r="B55" s="50">
        <v>740549.23041490908</v>
      </c>
      <c r="C55" s="13">
        <f t="shared" si="0"/>
        <v>0.2204697780128877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>
      <c r="A56" s="13">
        <v>2043</v>
      </c>
      <c r="B56" s="50">
        <v>758354.13311718521</v>
      </c>
      <c r="C56" s="13">
        <f t="shared" si="0"/>
        <v>0.22029566076872492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>
      <c r="A57" s="13">
        <v>2044</v>
      </c>
      <c r="B57" s="50">
        <v>776064.94262801099</v>
      </c>
      <c r="C57" s="13">
        <f t="shared" si="0"/>
        <v>0.22140760434819015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>
      <c r="A58" s="13">
        <v>2045</v>
      </c>
      <c r="B58" s="50">
        <v>793670.86422636127</v>
      </c>
      <c r="C58" s="13">
        <f t="shared" si="0"/>
        <v>0.22287654005167926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>
      <c r="A59" s="13">
        <v>2046</v>
      </c>
      <c r="B59" s="50">
        <v>803426.8286533301</v>
      </c>
      <c r="C59" s="13">
        <f t="shared" si="0"/>
        <v>0.2220453628607183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13">
        <v>2047</v>
      </c>
      <c r="B60" s="50">
        <v>813037.05796807038</v>
      </c>
      <c r="C60" s="13">
        <f t="shared" si="0"/>
        <v>0.22308327706223277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>
      <c r="A61" s="13">
        <v>2048</v>
      </c>
      <c r="B61" s="50">
        <v>822497.94924493961</v>
      </c>
      <c r="C61" s="13">
        <f t="shared" si="0"/>
        <v>0.22237030114082312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>
      <c r="A62" s="13">
        <v>2049</v>
      </c>
      <c r="B62" s="50">
        <v>831809.90759601758</v>
      </c>
      <c r="C62" s="13">
        <f t="shared" si="0"/>
        <v>0.22299783719216817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>
      <c r="A63" s="13">
        <v>2050</v>
      </c>
      <c r="B63" s="50">
        <v>840977.09551852872</v>
      </c>
      <c r="C63" s="13">
        <f t="shared" si="0"/>
        <v>0.2240603873008763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>
      <c r="A64" s="70" t="s">
        <v>158</v>
      </c>
      <c r="B64" s="71"/>
      <c r="C64" s="7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>
      <c r="A65" s="13">
        <v>2012</v>
      </c>
      <c r="B65" s="47">
        <v>82219.617502533074</v>
      </c>
      <c r="C65" s="13">
        <f>B65/SUM(B25,B65,B105,B145,B185,B225)</f>
        <v>4.2927680697190065E-2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>
      <c r="A66" s="13">
        <v>2013</v>
      </c>
      <c r="B66" s="50">
        <v>84936.767260220426</v>
      </c>
      <c r="C66" s="13">
        <f t="shared" ref="C66:C103" si="1">B66/SUM(B66,B106,B146,B187,B226,B26)</f>
        <v>4.1370317140916761E-2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>
      <c r="A67" s="13">
        <v>2014</v>
      </c>
      <c r="B67" s="50">
        <v>85476.863835600176</v>
      </c>
      <c r="C67" s="13">
        <f t="shared" si="1"/>
        <v>4.0166552985783081E-2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>
      <c r="A68" s="13">
        <v>2015</v>
      </c>
      <c r="B68" s="50">
        <v>85517.459746267457</v>
      </c>
      <c r="C68" s="13">
        <f t="shared" si="1"/>
        <v>3.9092807377687729E-2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>
      <c r="A69" s="13">
        <v>2016</v>
      </c>
      <c r="B69" s="50">
        <v>85625.95898852103</v>
      </c>
      <c r="C69" s="13">
        <f t="shared" si="1"/>
        <v>3.8050884764247728E-2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>
      <c r="A70" s="13">
        <v>2017</v>
      </c>
      <c r="B70" s="50">
        <v>85711.560152036051</v>
      </c>
      <c r="C70" s="13">
        <f t="shared" si="1"/>
        <v>3.7055573239431684E-2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>
      <c r="A71" s="13">
        <v>2018</v>
      </c>
      <c r="B71" s="50">
        <v>85777.208917798082</v>
      </c>
      <c r="C71" s="13">
        <f t="shared" si="1"/>
        <v>3.6104407230983342E-2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>
      <c r="A72" s="13">
        <v>2019</v>
      </c>
      <c r="B72" s="50">
        <v>85826.494880576225</v>
      </c>
      <c r="C72" s="13">
        <f t="shared" si="1"/>
        <v>3.5357028947718687E-2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>
      <c r="A73" s="13">
        <v>2020</v>
      </c>
      <c r="B73" s="50">
        <v>85863.594458276784</v>
      </c>
      <c r="C73" s="13">
        <f t="shared" si="1"/>
        <v>3.4794121563841193E-2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>
      <c r="A74" s="13">
        <v>2021</v>
      </c>
      <c r="B74" s="50">
        <v>85071.640533108453</v>
      </c>
      <c r="C74" s="13">
        <f t="shared" si="1"/>
        <v>3.4243877765087159E-2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>
      <c r="A75" s="13">
        <v>2022</v>
      </c>
      <c r="B75" s="50">
        <v>84278.026228109666</v>
      </c>
      <c r="C75" s="13">
        <f t="shared" si="1"/>
        <v>3.3701922903423949E-2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>
      <c r="A76" s="13">
        <v>2023</v>
      </c>
      <c r="B76" s="50">
        <v>83487.971830394759</v>
      </c>
      <c r="C76" s="13">
        <f t="shared" si="1"/>
        <v>3.3153449477583752E-2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>
      <c r="A77" s="13">
        <v>2024</v>
      </c>
      <c r="B77" s="50">
        <v>82706.737119600759</v>
      </c>
      <c r="C77" s="13">
        <f t="shared" si="1"/>
        <v>3.2576466939212213E-2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>
      <c r="A78" s="13">
        <v>2025</v>
      </c>
      <c r="B78" s="50">
        <v>81939.494972634508</v>
      </c>
      <c r="C78" s="13">
        <f t="shared" si="1"/>
        <v>3.1990435897254581E-2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>
      <c r="A79" s="13">
        <v>2026</v>
      </c>
      <c r="B79" s="50">
        <v>81285.929673610255</v>
      </c>
      <c r="C79" s="13">
        <f t="shared" si="1"/>
        <v>3.1415151475611393E-2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>
      <c r="A80" s="13">
        <v>2027</v>
      </c>
      <c r="B80" s="50">
        <v>80756.782834494545</v>
      </c>
      <c r="C80" s="13">
        <f t="shared" si="1"/>
        <v>3.0830880698644605E-2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>
      <c r="A81" s="13">
        <v>2028</v>
      </c>
      <c r="B81" s="50">
        <v>80362.939348905071</v>
      </c>
      <c r="C81" s="13">
        <f t="shared" si="1"/>
        <v>3.0266915486199853E-2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>
      <c r="A82" s="13">
        <v>2029</v>
      </c>
      <c r="B82" s="50">
        <v>80115.303729896419</v>
      </c>
      <c r="C82" s="13">
        <f t="shared" si="1"/>
        <v>2.9754060644725123E-2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>
      <c r="A83" s="13">
        <v>2030</v>
      </c>
      <c r="B83" s="50">
        <v>80024.686613558253</v>
      </c>
      <c r="C83" s="13">
        <f t="shared" si="1"/>
        <v>2.9218513409587716E-2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>
      <c r="A84" s="13">
        <v>2031</v>
      </c>
      <c r="B84" s="50">
        <v>80101.70517418196</v>
      </c>
      <c r="C84" s="13">
        <f t="shared" si="1"/>
        <v>2.8695746839937829E-2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>
      <c r="A85" s="13">
        <v>2032</v>
      </c>
      <c r="B85" s="50">
        <v>80263.076818211077</v>
      </c>
      <c r="C85" s="13">
        <f t="shared" si="1"/>
        <v>2.822396512164594E-2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>
      <c r="A86" s="13">
        <v>2033</v>
      </c>
      <c r="B86" s="50">
        <v>80466.70411222527</v>
      </c>
      <c r="C86" s="13">
        <f t="shared" si="1"/>
        <v>2.7767053532651857E-2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>
      <c r="A87" s="13">
        <v>2034</v>
      </c>
      <c r="B87" s="50">
        <v>80714.322411117799</v>
      </c>
      <c r="C87" s="13">
        <f t="shared" si="1"/>
        <v>2.7404849554066385E-2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>
      <c r="A88" s="13">
        <v>2035</v>
      </c>
      <c r="B88" s="50">
        <v>81007.288796072753</v>
      </c>
      <c r="C88" s="13">
        <f t="shared" si="1"/>
        <v>2.7023215494566356E-2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>
      <c r="A89" s="13">
        <v>2036</v>
      </c>
      <c r="B89" s="50">
        <v>81316.100751435544</v>
      </c>
      <c r="C89" s="13">
        <f t="shared" si="1"/>
        <v>2.6670203261977207E-2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>
      <c r="A90" s="13">
        <v>2037</v>
      </c>
      <c r="B90" s="50">
        <v>81671.960308408525</v>
      </c>
      <c r="C90" s="13">
        <f t="shared" si="1"/>
        <v>2.6347609743455892E-2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>
      <c r="A91" s="13">
        <v>2038</v>
      </c>
      <c r="B91" s="50">
        <v>82075.218247040262</v>
      </c>
      <c r="C91" s="13">
        <f t="shared" si="1"/>
        <v>2.6044859110438447E-2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>
      <c r="A92" s="13">
        <v>2039</v>
      </c>
      <c r="B92" s="50">
        <v>82525.924534020422</v>
      </c>
      <c r="C92" s="13">
        <f t="shared" si="1"/>
        <v>2.5816825567743028E-2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>
      <c r="A93" s="13">
        <v>2040</v>
      </c>
      <c r="B93" s="50">
        <v>83023.841845369156</v>
      </c>
      <c r="C93" s="13">
        <f t="shared" si="1"/>
        <v>2.5536930565761045E-2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>
      <c r="A94" s="13">
        <v>2041</v>
      </c>
      <c r="B94" s="50">
        <v>83737.545456665961</v>
      </c>
      <c r="C94" s="13">
        <f t="shared" si="1"/>
        <v>2.5266618596054384E-2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>
      <c r="A95" s="13">
        <v>2042</v>
      </c>
      <c r="B95" s="50">
        <v>84672.539563037382</v>
      </c>
      <c r="C95" s="13">
        <f t="shared" si="1"/>
        <v>2.5030271145402773E-2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>
      <c r="A96" s="13">
        <v>2043</v>
      </c>
      <c r="B96" s="50">
        <v>85731.617202487512</v>
      </c>
      <c r="C96" s="13">
        <f t="shared" si="1"/>
        <v>2.4805986855775727E-2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>
      <c r="A97" s="13">
        <v>2044</v>
      </c>
      <c r="B97" s="50">
        <v>86833.930151475914</v>
      </c>
      <c r="C97" s="13">
        <f t="shared" si="1"/>
        <v>2.4700792745033315E-2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>
      <c r="A98" s="13">
        <v>2045</v>
      </c>
      <c r="B98" s="50">
        <v>87978.0599856232</v>
      </c>
      <c r="C98" s="13">
        <f t="shared" si="1"/>
        <v>2.4578037996234915E-2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>
      <c r="A99" s="13">
        <v>2046</v>
      </c>
      <c r="B99" s="50">
        <v>88482.612567248769</v>
      </c>
      <c r="C99" s="13">
        <f t="shared" si="1"/>
        <v>2.4431748228122139E-2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>
      <c r="A100" s="13">
        <v>2047</v>
      </c>
      <c r="B100" s="50">
        <v>89026.387104579611</v>
      </c>
      <c r="C100" s="13">
        <f t="shared" si="1"/>
        <v>2.4313774671891681E-2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>
      <c r="A101" s="13">
        <v>2048</v>
      </c>
      <c r="B101" s="50">
        <v>89607.535886783618</v>
      </c>
      <c r="C101" s="13">
        <f t="shared" si="1"/>
        <v>2.4188169623197427E-2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>
      <c r="A102" s="13">
        <v>2049</v>
      </c>
      <c r="B102" s="50">
        <v>90224.087207363555</v>
      </c>
      <c r="C102" s="13">
        <f t="shared" si="1"/>
        <v>2.4175916789775806E-2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>
      <c r="A103" s="13">
        <v>2050</v>
      </c>
      <c r="B103" s="50">
        <v>90873.977153503278</v>
      </c>
      <c r="C103" s="13">
        <f t="shared" si="1"/>
        <v>3.2239018915240454E-2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>
      <c r="A104" s="70" t="s">
        <v>159</v>
      </c>
      <c r="B104" s="71"/>
      <c r="C104" s="71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13">
        <v>2012</v>
      </c>
      <c r="B105" s="51">
        <v>425527.12733204529</v>
      </c>
      <c r="C105" s="13">
        <f t="shared" ref="C105:C143" si="2">B105/SUM(B25,B65,B105,B145,B185,B225)</f>
        <v>0.22217194879968644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13">
        <v>2013</v>
      </c>
      <c r="B106" s="50">
        <v>439509.34483724396</v>
      </c>
      <c r="C106" s="13">
        <f t="shared" si="2"/>
        <v>0.21638750380789298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A107" s="13">
        <v>2014</v>
      </c>
      <c r="B107" s="50">
        <v>446181.99795027194</v>
      </c>
      <c r="C107" s="13">
        <f t="shared" si="2"/>
        <v>0.21129116626249356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>
      <c r="A108" s="13">
        <v>2015</v>
      </c>
      <c r="B108" s="50">
        <v>449575.80081023759</v>
      </c>
      <c r="C108" s="13">
        <f t="shared" si="2"/>
        <v>0.20717165768669621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>
      <c r="A109" s="13">
        <v>2016</v>
      </c>
      <c r="B109" s="50">
        <v>453840.04738112743</v>
      </c>
      <c r="C109" s="13">
        <f t="shared" si="2"/>
        <v>0.20326053819422835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>
      <c r="A110" s="13">
        <v>2017</v>
      </c>
      <c r="B110" s="50">
        <v>458301.37904088228</v>
      </c>
      <c r="C110" s="13">
        <f t="shared" si="2"/>
        <v>0.19964913873411297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>
      <c r="A111" s="13">
        <v>2018</v>
      </c>
      <c r="B111" s="50">
        <v>462967.02105757978</v>
      </c>
      <c r="C111" s="13">
        <f t="shared" si="2"/>
        <v>0.19631651458385571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>
      <c r="A112" s="13">
        <v>2019</v>
      </c>
      <c r="B112" s="50">
        <v>467843.60631173581</v>
      </c>
      <c r="C112" s="13">
        <f t="shared" si="2"/>
        <v>0.19324373416494059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>
      <c r="A113" s="13">
        <v>2020</v>
      </c>
      <c r="B113" s="50">
        <v>472937.10296633025</v>
      </c>
      <c r="C113" s="13">
        <f t="shared" si="2"/>
        <v>0.19217585436308535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>
      <c r="A114" s="13">
        <v>2021</v>
      </c>
      <c r="B114" s="50">
        <v>472240.17512093339</v>
      </c>
      <c r="C114" s="13">
        <f t="shared" si="2"/>
        <v>0.1901921388985186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>
      <c r="A115" s="13">
        <v>2022</v>
      </c>
      <c r="B115" s="50">
        <v>471775.16715688695</v>
      </c>
      <c r="C115" s="13">
        <f t="shared" si="2"/>
        <v>0.18918691876841046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>
      <c r="A116" s="13">
        <v>2023</v>
      </c>
      <c r="B116" s="50">
        <v>471544.16084249219</v>
      </c>
      <c r="C116" s="13">
        <f t="shared" si="2"/>
        <v>0.18742233296524738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>
      <c r="A117" s="13">
        <v>2024</v>
      </c>
      <c r="B117" s="50">
        <v>471547.13540421653</v>
      </c>
      <c r="C117" s="13">
        <f t="shared" si="2"/>
        <v>0.18649233169740731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>
      <c r="A118" s="13">
        <v>2025</v>
      </c>
      <c r="B118" s="50">
        <v>471781.87130885606</v>
      </c>
      <c r="C118" s="13">
        <f t="shared" si="2"/>
        <v>0.18447099814012163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>
      <c r="A119" s="13">
        <v>2026</v>
      </c>
      <c r="B119" s="50">
        <v>472937.11721924064</v>
      </c>
      <c r="C119" s="13">
        <f t="shared" si="2"/>
        <v>0.18363711720156639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>
      <c r="A120" s="13">
        <v>2027</v>
      </c>
      <c r="B120" s="50">
        <v>475050.81208708615</v>
      </c>
      <c r="C120" s="13">
        <f t="shared" si="2"/>
        <v>0.18184989681815178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>
      <c r="A121" s="13">
        <v>2028</v>
      </c>
      <c r="B121" s="50">
        <v>478162.8566872321</v>
      </c>
      <c r="C121" s="13">
        <f t="shared" si="2"/>
        <v>0.18102868349472737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>
      <c r="A122" s="13">
        <v>2029</v>
      </c>
      <c r="B122" s="50">
        <v>482314.93570872524</v>
      </c>
      <c r="C122" s="13">
        <f t="shared" si="2"/>
        <v>0.17950930301440787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>
      <c r="A123" s="13">
        <v>2030</v>
      </c>
      <c r="B123" s="50">
        <v>487550.32593736972</v>
      </c>
      <c r="C123" s="13">
        <f t="shared" si="2"/>
        <v>0.1793296570747869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>
      <c r="A124" s="13">
        <v>2031</v>
      </c>
      <c r="B124" s="50">
        <v>493913.70176755631</v>
      </c>
      <c r="C124" s="13">
        <f t="shared" si="2"/>
        <v>0.1774733855449796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>
      <c r="A125" s="13">
        <v>2032</v>
      </c>
      <c r="B125" s="50">
        <v>500765.7629475561</v>
      </c>
      <c r="C125" s="13">
        <f t="shared" si="2"/>
        <v>0.17729352822538907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>
      <c r="A126" s="13">
        <v>2033</v>
      </c>
      <c r="B126" s="50">
        <v>507772.15688483987</v>
      </c>
      <c r="C126" s="13">
        <f t="shared" si="2"/>
        <v>0.17579709490818549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>
      <c r="A127" s="13">
        <v>2034</v>
      </c>
      <c r="B127" s="50">
        <v>514923.03739014594</v>
      </c>
      <c r="C127" s="13">
        <f t="shared" si="2"/>
        <v>0.17559322845248887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>
      <c r="A128" s="13">
        <v>2035</v>
      </c>
      <c r="B128" s="50">
        <v>522209.57495375257</v>
      </c>
      <c r="C128" s="13">
        <f t="shared" si="2"/>
        <v>0.17504005794556415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>
      <c r="A129" s="13">
        <v>2036</v>
      </c>
      <c r="B129" s="50">
        <v>529400.84650384111</v>
      </c>
      <c r="C129" s="13">
        <f t="shared" si="2"/>
        <v>0.17432388083917189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>
      <c r="A130" s="13">
        <v>2037</v>
      </c>
      <c r="B130" s="50">
        <v>536713.82894633396</v>
      </c>
      <c r="C130" s="13">
        <f t="shared" si="2"/>
        <v>0.17392215229103636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>
      <c r="A131" s="13">
        <v>2038</v>
      </c>
      <c r="B131" s="50">
        <v>544143.15160252829</v>
      </c>
      <c r="C131" s="13">
        <f t="shared" si="2"/>
        <v>0.1733612557995193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>
      <c r="A132" s="13">
        <v>2039</v>
      </c>
      <c r="B132" s="50">
        <v>551684.42828628304</v>
      </c>
      <c r="C132" s="13">
        <f t="shared" si="2"/>
        <v>0.17299309598134441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>
      <c r="A133" s="13">
        <v>2040</v>
      </c>
      <c r="B133" s="50">
        <v>559334.06259787572</v>
      </c>
      <c r="C133" s="13">
        <f t="shared" si="2"/>
        <v>0.17320745357276987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>
      <c r="A134" s="13">
        <v>2041</v>
      </c>
      <c r="B134" s="50">
        <v>568326.48910596152</v>
      </c>
      <c r="C134" s="13">
        <f t="shared" si="2"/>
        <v>0.17207910280283925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>
      <c r="A135" s="13">
        <v>2042</v>
      </c>
      <c r="B135" s="50">
        <v>578704.94200935157</v>
      </c>
      <c r="C135" s="13">
        <f t="shared" si="2"/>
        <v>0.17228692551375602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>
      <c r="A136" s="13">
        <v>2043</v>
      </c>
      <c r="B136" s="50">
        <v>589762.86658647284</v>
      </c>
      <c r="C136" s="13">
        <f t="shared" si="2"/>
        <v>0.17132127948915402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>
      <c r="A137" s="13">
        <v>2044</v>
      </c>
      <c r="B137" s="50">
        <v>600915.0097846766</v>
      </c>
      <c r="C137" s="13">
        <f t="shared" si="2"/>
        <v>0.17143816892791613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>
      <c r="A138" s="13">
        <v>2045</v>
      </c>
      <c r="B138" s="50">
        <v>612158.69865756447</v>
      </c>
      <c r="C138" s="13">
        <f t="shared" si="2"/>
        <v>0.17190477673932092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>
      <c r="A139" s="13">
        <v>2046</v>
      </c>
      <c r="B139" s="50">
        <v>618515.82754266658</v>
      </c>
      <c r="C139" s="13">
        <f t="shared" si="2"/>
        <v>0.17094098238169358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>
      <c r="A140" s="13">
        <v>2047</v>
      </c>
      <c r="B140" s="50">
        <v>624963.62165699457</v>
      </c>
      <c r="C140" s="13">
        <f t="shared" si="2"/>
        <v>0.17147918584714622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13">
        <v>2048</v>
      </c>
      <c r="B141" s="50">
        <v>631498.46921228629</v>
      </c>
      <c r="C141" s="13">
        <f t="shared" si="2"/>
        <v>0.1707317384774244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>
      <c r="A142" s="13">
        <v>2049</v>
      </c>
      <c r="B142" s="50">
        <v>638116.14111584413</v>
      </c>
      <c r="C142" s="13">
        <f t="shared" si="2"/>
        <v>0.17107095989935633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>
      <c r="A143" s="13">
        <v>2050</v>
      </c>
      <c r="B143" s="50">
        <v>644811.84953483217</v>
      </c>
      <c r="C143" s="13">
        <f t="shared" si="2"/>
        <v>0.17179634678859776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>
      <c r="A144" s="70" t="s">
        <v>160</v>
      </c>
      <c r="B144" s="71"/>
      <c r="C144" s="71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>
      <c r="A145" s="13">
        <v>2012</v>
      </c>
      <c r="B145" s="52">
        <v>244531.21645461005</v>
      </c>
      <c r="C145" s="13">
        <f t="shared" ref="C145:C183" si="3">B145/SUM(B25,B65,B105,B145,B185,B225)</f>
        <v>0.12767218213020229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>
      <c r="A146" s="13">
        <v>2013</v>
      </c>
      <c r="B146" s="50">
        <v>245431.66224706543</v>
      </c>
      <c r="C146" s="13">
        <f t="shared" si="3"/>
        <v>0.12083553028600812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>
      <c r="A147" s="13">
        <v>2014</v>
      </c>
      <c r="B147" s="50">
        <v>243836.4310922283</v>
      </c>
      <c r="C147" s="13">
        <f t="shared" si="3"/>
        <v>0.11546966067533533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>
      <c r="A148" s="13">
        <v>2015</v>
      </c>
      <c r="B148" s="50">
        <v>241110.46661785152</v>
      </c>
      <c r="C148" s="13">
        <f t="shared" si="3"/>
        <v>0.11110752617202624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>
      <c r="A149" s="13">
        <v>2016</v>
      </c>
      <c r="B149" s="50">
        <v>238971.69000295934</v>
      </c>
      <c r="C149" s="13">
        <f t="shared" si="3"/>
        <v>0.10702782754293734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>
      <c r="A150" s="13">
        <v>2017</v>
      </c>
      <c r="B150" s="50">
        <v>237134.21205065367</v>
      </c>
      <c r="C150" s="13">
        <f t="shared" si="3"/>
        <v>0.10330241924950062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>
      <c r="A151" s="13">
        <v>2018</v>
      </c>
      <c r="B151" s="50">
        <v>235594.62329350755</v>
      </c>
      <c r="C151" s="13">
        <f t="shared" si="3"/>
        <v>9.9901533361974743E-2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>
      <c r="A152" s="13">
        <v>2019</v>
      </c>
      <c r="B152" s="50">
        <v>234349.03611995955</v>
      </c>
      <c r="C152" s="13">
        <f t="shared" si="3"/>
        <v>9.6798336509914845E-2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>
      <c r="A153" s="13">
        <v>2020</v>
      </c>
      <c r="B153" s="50">
        <v>233393.07801386827</v>
      </c>
      <c r="C153" s="13">
        <f t="shared" si="3"/>
        <v>9.4838222436818498E-2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>
      <c r="A154" s="13">
        <v>2021</v>
      </c>
      <c r="B154" s="50">
        <v>230224.03319298374</v>
      </c>
      <c r="C154" s="13">
        <f t="shared" si="3"/>
        <v>9.2721465910019188E-2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>
      <c r="A155" s="13">
        <v>2022</v>
      </c>
      <c r="B155" s="50">
        <v>227336.60344655445</v>
      </c>
      <c r="C155" s="13">
        <f t="shared" si="3"/>
        <v>9.1164424334838137E-2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>
      <c r="A156" s="13">
        <v>2023</v>
      </c>
      <c r="B156" s="50">
        <v>224724.29692151069</v>
      </c>
      <c r="C156" s="13">
        <f t="shared" si="3"/>
        <v>8.9320058438965802E-2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>
      <c r="A157" s="13">
        <v>2024</v>
      </c>
      <c r="B157" s="50">
        <v>222379.62342782144</v>
      </c>
      <c r="C157" s="13">
        <f t="shared" si="3"/>
        <v>8.7948990421700624E-2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>
      <c r="A158" s="13">
        <v>2025</v>
      </c>
      <c r="B158" s="50">
        <v>220294.08045261668</v>
      </c>
      <c r="C158" s="13">
        <f t="shared" si="3"/>
        <v>8.6136986978142122E-2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>
      <c r="A159" s="13">
        <v>2026</v>
      </c>
      <c r="B159" s="50">
        <v>218746.15029895291</v>
      </c>
      <c r="C159" s="13">
        <f t="shared" si="3"/>
        <v>8.4937111039264448E-2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>
      <c r="A160" s="13">
        <v>2027</v>
      </c>
      <c r="B160" s="50">
        <v>217743.90695543593</v>
      </c>
      <c r="C160" s="13">
        <f t="shared" si="3"/>
        <v>8.3352571988380073E-2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>
      <c r="A161" s="13">
        <v>2028</v>
      </c>
      <c r="B161" s="50">
        <v>217296.23722501285</v>
      </c>
      <c r="C161" s="13">
        <f t="shared" si="3"/>
        <v>8.2266640336165653E-2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>
      <c r="A162" s="13">
        <v>2029</v>
      </c>
      <c r="B162" s="50">
        <v>217412.80376498585</v>
      </c>
      <c r="C162" s="13">
        <f t="shared" si="3"/>
        <v>8.0917296937762687E-2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>
      <c r="A163" s="13">
        <v>2030</v>
      </c>
      <c r="B163" s="50">
        <v>218104.00334647289</v>
      </c>
      <c r="C163" s="13">
        <f t="shared" si="3"/>
        <v>8.0222520724528276E-2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>
      <c r="A164" s="13">
        <v>2031</v>
      </c>
      <c r="B164" s="50">
        <v>219380.9239890161</v>
      </c>
      <c r="C164" s="13">
        <f t="shared" si="3"/>
        <v>7.8828093176972869E-2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>
      <c r="A165" s="13">
        <v>2032</v>
      </c>
      <c r="B165" s="50">
        <v>220970.65217419641</v>
      </c>
      <c r="C165" s="13">
        <f t="shared" si="3"/>
        <v>7.8233516460132671E-2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>
      <c r="A166" s="13">
        <v>2033</v>
      </c>
      <c r="B166" s="50">
        <v>222727.14358901349</v>
      </c>
      <c r="C166" s="13">
        <f t="shared" si="3"/>
        <v>7.7110933061709727E-2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>
      <c r="A167" s="13">
        <v>2034</v>
      </c>
      <c r="B167" s="50">
        <v>224639.38050879215</v>
      </c>
      <c r="C167" s="13">
        <f t="shared" si="3"/>
        <v>7.6603980006470715E-2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>
      <c r="A168" s="13">
        <v>2035</v>
      </c>
      <c r="B168" s="50">
        <v>226697.01017154314</v>
      </c>
      <c r="C168" s="13">
        <f t="shared" si="3"/>
        <v>7.5986844553792898E-2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>
      <c r="A169" s="13">
        <v>2036</v>
      </c>
      <c r="B169" s="50">
        <v>228797.68040816495</v>
      </c>
      <c r="C169" s="13">
        <f t="shared" si="3"/>
        <v>7.5339697394047306E-2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>
      <c r="A170" s="13">
        <v>2037</v>
      </c>
      <c r="B170" s="50">
        <v>231025.39995990603</v>
      </c>
      <c r="C170" s="13">
        <f t="shared" si="3"/>
        <v>7.4863796362031138E-2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>
      <c r="A171" s="13">
        <v>2038</v>
      </c>
      <c r="B171" s="50">
        <v>233372.10701720091</v>
      </c>
      <c r="C171" s="13">
        <f t="shared" si="3"/>
        <v>7.435117288884717E-2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>
      <c r="A172" s="13">
        <v>2039</v>
      </c>
      <c r="B172" s="50">
        <v>235830.45999625555</v>
      </c>
      <c r="C172" s="13">
        <f t="shared" si="3"/>
        <v>7.394995999467692E-2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>
      <c r="A173" s="13">
        <v>2040</v>
      </c>
      <c r="B173" s="50">
        <v>238393.76229246572</v>
      </c>
      <c r="C173" s="13">
        <f t="shared" si="3"/>
        <v>7.3822746146601323E-2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>
      <c r="A174" s="13">
        <v>2041</v>
      </c>
      <c r="B174" s="50">
        <v>241569.96071930078</v>
      </c>
      <c r="C174" s="13">
        <f t="shared" si="3"/>
        <v>7.3143066356254338E-2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>
      <c r="A175" s="13">
        <v>2042</v>
      </c>
      <c r="B175" s="50">
        <v>245372.44820658126</v>
      </c>
      <c r="C175" s="13">
        <f t="shared" si="3"/>
        <v>7.3050118702134889E-2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>
      <c r="A176" s="13">
        <v>2043</v>
      </c>
      <c r="B176" s="50">
        <v>249503.43726981798</v>
      </c>
      <c r="C176" s="13">
        <f t="shared" si="3"/>
        <v>7.247870378380232E-2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>
      <c r="A177" s="13">
        <v>2044</v>
      </c>
      <c r="B177" s="50">
        <v>253715.83574045857</v>
      </c>
      <c r="C177" s="13">
        <f t="shared" si="3"/>
        <v>7.2383910534945875E-2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>
      <c r="A178" s="13">
        <v>2045</v>
      </c>
      <c r="B178" s="50">
        <v>258004.86870650182</v>
      </c>
      <c r="C178" s="13">
        <f t="shared" si="3"/>
        <v>7.2452240652483513E-2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>
      <c r="A179" s="13">
        <v>2046</v>
      </c>
      <c r="B179" s="50">
        <v>260299.05645610372</v>
      </c>
      <c r="C179" s="13">
        <f t="shared" si="3"/>
        <v>7.1939592233902658E-2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>
      <c r="A180" s="13">
        <v>2047</v>
      </c>
      <c r="B180" s="50">
        <v>262663.00719421101</v>
      </c>
      <c r="C180" s="13">
        <f t="shared" si="3"/>
        <v>7.2070176671094111E-2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>
      <c r="A181" s="13">
        <v>2048</v>
      </c>
      <c r="B181" s="50">
        <v>265092.35099197261</v>
      </c>
      <c r="C181" s="13">
        <f t="shared" si="3"/>
        <v>7.1670289238203122E-2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>
      <c r="A182" s="13">
        <v>2049</v>
      </c>
      <c r="B182" s="50">
        <v>267582.69724369788</v>
      </c>
      <c r="C182" s="13">
        <f t="shared" si="3"/>
        <v>7.1735575893586589E-2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>
      <c r="A183" s="13">
        <v>2050</v>
      </c>
      <c r="B183" s="50">
        <v>270129.64384296484</v>
      </c>
      <c r="C183" s="13">
        <f t="shared" si="3"/>
        <v>7.1970274747594432E-2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>
      <c r="A184" s="70" t="s">
        <v>161</v>
      </c>
      <c r="B184" s="71"/>
      <c r="C184" s="71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>
      <c r="A185" s="13">
        <v>2012</v>
      </c>
      <c r="B185" s="52">
        <v>461756.80957612093</v>
      </c>
      <c r="C185" s="13">
        <f t="shared" ref="C185:C223" si="4">B185/SUM(B25,B65,B105,B145,B185,B225)</f>
        <v>0.24108782652298549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>
      <c r="A186" s="13">
        <v>2013</v>
      </c>
      <c r="B186" s="50">
        <v>491555.86203256663</v>
      </c>
      <c r="C186" s="13">
        <f t="shared" si="4"/>
        <v>0.24201202367324645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>
      <c r="A187" s="13">
        <v>2014</v>
      </c>
      <c r="B187" s="50">
        <v>513518.95797651086</v>
      </c>
      <c r="C187" s="13">
        <f t="shared" si="4"/>
        <v>0.24317883739641644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>
      <c r="A188" s="13">
        <v>2015</v>
      </c>
      <c r="B188" s="50">
        <v>529887.0551612071</v>
      </c>
      <c r="C188" s="13">
        <f t="shared" si="4"/>
        <v>0.24418035714249969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>
      <c r="A189" s="13">
        <v>2016</v>
      </c>
      <c r="B189" s="50">
        <v>547372.55744779517</v>
      </c>
      <c r="C189" s="13">
        <f t="shared" si="4"/>
        <v>0.24515077781612415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>
      <c r="A190" s="13">
        <v>2017</v>
      </c>
      <c r="B190" s="50">
        <v>564874.35530623503</v>
      </c>
      <c r="C190" s="13">
        <f t="shared" si="4"/>
        <v>0.24607536369602986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>
      <c r="A191" s="13">
        <v>2018</v>
      </c>
      <c r="B191" s="50">
        <v>582394.88279462489</v>
      </c>
      <c r="C191" s="13">
        <f t="shared" si="4"/>
        <v>0.24695869965107964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>
      <c r="A192" s="13">
        <v>2019</v>
      </c>
      <c r="B192" s="50">
        <v>599936.46404591424</v>
      </c>
      <c r="C192" s="13">
        <f t="shared" si="4"/>
        <v>0.24780495235985636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>
      <c r="A193" s="13">
        <v>2020</v>
      </c>
      <c r="B193" s="50">
        <v>606357.57982933696</v>
      </c>
      <c r="C193" s="13">
        <f t="shared" si="4"/>
        <v>0.24639066214589525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>
      <c r="A194" s="13">
        <v>2021</v>
      </c>
      <c r="B194" s="50">
        <v>613159.03928515059</v>
      </c>
      <c r="C194" s="13">
        <f t="shared" si="4"/>
        <v>0.24694643808468755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>
      <c r="A195" s="13">
        <v>2022</v>
      </c>
      <c r="B195" s="50">
        <v>614482.93775420508</v>
      </c>
      <c r="C195" s="13">
        <f t="shared" si="4"/>
        <v>0.24641427044594705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>
      <c r="A196" s="13">
        <v>2023</v>
      </c>
      <c r="B196" s="50">
        <v>621473.22158314742</v>
      </c>
      <c r="C196" s="13">
        <f t="shared" si="4"/>
        <v>0.2470138976091536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>
      <c r="A197" s="13">
        <v>2024</v>
      </c>
      <c r="B197" s="50">
        <v>623757.68160717515</v>
      </c>
      <c r="C197" s="13">
        <f t="shared" si="4"/>
        <v>0.24669013068518561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>
      <c r="A198" s="13">
        <v>2025</v>
      </c>
      <c r="B198" s="50">
        <v>634100.04926322121</v>
      </c>
      <c r="C198" s="13">
        <f t="shared" si="4"/>
        <v>0.24793888049104221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>
      <c r="A199" s="13">
        <v>2026</v>
      </c>
      <c r="B199" s="50">
        <v>637989.47759051307</v>
      </c>
      <c r="C199" s="13">
        <f t="shared" si="4"/>
        <v>0.247725425228876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>
      <c r="A200" s="13">
        <v>2027</v>
      </c>
      <c r="B200" s="50">
        <v>650075.24032758386</v>
      </c>
      <c r="C200" s="13">
        <f t="shared" si="4"/>
        <v>0.24884941225178878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>
      <c r="A201" s="13">
        <v>2028</v>
      </c>
      <c r="B201" s="50">
        <v>657098.70649729646</v>
      </c>
      <c r="C201" s="13">
        <f t="shared" si="4"/>
        <v>0.2487723839267211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>
      <c r="A202" s="13">
        <v>2029</v>
      </c>
      <c r="B202" s="50">
        <v>670874.91789778427</v>
      </c>
      <c r="C202" s="13">
        <f t="shared" si="4"/>
        <v>0.24968807724089886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>
      <c r="A203" s="13">
        <v>2030</v>
      </c>
      <c r="B203" s="50">
        <v>676606.75413143414</v>
      </c>
      <c r="C203" s="13">
        <f t="shared" si="4"/>
        <v>0.248867964470321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>
      <c r="A204" s="13">
        <v>2031</v>
      </c>
      <c r="B204" s="50">
        <v>696703.8870608242</v>
      </c>
      <c r="C204" s="13">
        <f t="shared" si="4"/>
        <v>0.25034008393883667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>
      <c r="A205" s="13">
        <v>2032</v>
      </c>
      <c r="B205" s="50">
        <v>705088.04393433337</v>
      </c>
      <c r="C205" s="13">
        <f t="shared" si="4"/>
        <v>0.24963277497816444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>
      <c r="A206" s="13">
        <v>2033</v>
      </c>
      <c r="B206" s="50">
        <v>724378.62514886516</v>
      </c>
      <c r="C206" s="13">
        <f t="shared" si="4"/>
        <v>0.25078897333797068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>
      <c r="A207" s="13">
        <v>2034</v>
      </c>
      <c r="B207" s="50">
        <v>733899.76008250192</v>
      </c>
      <c r="C207" s="13">
        <f t="shared" si="4"/>
        <v>0.25026619295681884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>
      <c r="A208" s="13">
        <v>2035</v>
      </c>
      <c r="B208" s="50">
        <v>746680.04439364618</v>
      </c>
      <c r="C208" s="13">
        <f t="shared" si="4"/>
        <v>0.250280585623186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>
      <c r="A209" s="13">
        <v>2036</v>
      </c>
      <c r="B209" s="50">
        <v>761000.67190628697</v>
      </c>
      <c r="C209" s="13">
        <f t="shared" si="4"/>
        <v>0.25058628319922566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>
      <c r="A210" s="13">
        <v>2037</v>
      </c>
      <c r="B210" s="50">
        <v>773069.29246346513</v>
      </c>
      <c r="C210" s="13">
        <f t="shared" si="4"/>
        <v>0.25051315610650782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>
      <c r="A211" s="13">
        <v>2038</v>
      </c>
      <c r="B211" s="50">
        <v>786912.72667218791</v>
      </c>
      <c r="C211" s="13">
        <f t="shared" si="4"/>
        <v>0.25070641447705494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>
      <c r="A212" s="13">
        <v>2039</v>
      </c>
      <c r="B212" s="50">
        <v>799433.00661909534</v>
      </c>
      <c r="C212" s="13">
        <f t="shared" si="4"/>
        <v>0.25068025079900641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>
      <c r="A213" s="13">
        <v>2040</v>
      </c>
      <c r="B213" s="50">
        <v>806972.98214094387</v>
      </c>
      <c r="C213" s="13">
        <f t="shared" si="4"/>
        <v>0.24989312234886232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>
      <c r="A214" s="13">
        <v>2041</v>
      </c>
      <c r="B214" s="50">
        <v>828828.96934176947</v>
      </c>
      <c r="C214" s="13">
        <f t="shared" si="4"/>
        <v>0.25095459767447531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>
      <c r="A215" s="13">
        <v>2042</v>
      </c>
      <c r="B215" s="50">
        <v>840281.29036931344</v>
      </c>
      <c r="C215" s="13">
        <f t="shared" si="4"/>
        <v>0.25016112629313142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>
      <c r="A216" s="13">
        <v>2043</v>
      </c>
      <c r="B216" s="50">
        <v>864126.52277886623</v>
      </c>
      <c r="C216" s="13">
        <f t="shared" si="4"/>
        <v>0.25102167313425183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>
      <c r="A217" s="13">
        <v>2044</v>
      </c>
      <c r="B217" s="50">
        <v>877774.34743280429</v>
      </c>
      <c r="C217" s="13">
        <f t="shared" si="4"/>
        <v>0.25042480950791823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>
      <c r="A218" s="13">
        <v>2045</v>
      </c>
      <c r="B218" s="50">
        <v>888063.93042230711</v>
      </c>
      <c r="C218" s="13">
        <f t="shared" si="4"/>
        <v>0.24938374971109964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>
      <c r="A219" s="13">
        <v>2046</v>
      </c>
      <c r="B219" s="50">
        <v>906569.84390942776</v>
      </c>
      <c r="C219" s="13">
        <f t="shared" si="4"/>
        <v>0.25055129200360848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>
      <c r="A220" s="13">
        <v>2047</v>
      </c>
      <c r="B220" s="50">
        <v>909893.70785425301</v>
      </c>
      <c r="C220" s="13">
        <f t="shared" si="4"/>
        <v>0.24965906306131022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3">
        <v>2048</v>
      </c>
      <c r="B221" s="50">
        <v>926910.37673117884</v>
      </c>
      <c r="C221" s="13">
        <f t="shared" si="4"/>
        <v>0.25059921400835539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3">
        <v>2049</v>
      </c>
      <c r="B222" s="50">
        <v>932736.06890791759</v>
      </c>
      <c r="C222" s="13">
        <f t="shared" si="4"/>
        <v>0.2500548792917342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3">
        <v>2050</v>
      </c>
      <c r="B223" s="50">
        <v>934592.65767083759</v>
      </c>
      <c r="C223" s="13">
        <f t="shared" si="4"/>
        <v>0.2490022545943042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70" t="s">
        <v>162</v>
      </c>
      <c r="B224" s="71"/>
      <c r="C224" s="71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3">
        <v>2012</v>
      </c>
      <c r="B225" s="52">
        <v>394482.42097000283</v>
      </c>
      <c r="C225" s="13">
        <f t="shared" ref="C225:C263" si="5">B225/SUM(B25,B65,B105,B145,B185,B225)</f>
        <v>0.20596319859470372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3">
        <v>2013</v>
      </c>
      <c r="B226" s="50">
        <v>436729.90574595472</v>
      </c>
      <c r="C226" s="13">
        <f t="shared" si="5"/>
        <v>0.21501907809859919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3">
        <v>2014</v>
      </c>
      <c r="B227" s="50">
        <v>464544.32938244106</v>
      </c>
      <c r="C227" s="13">
        <f t="shared" si="5"/>
        <v>0.21998671749814397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3">
        <v>2015</v>
      </c>
      <c r="B228" s="50">
        <v>486261.47866122139</v>
      </c>
      <c r="C228" s="13">
        <f t="shared" si="5"/>
        <v>0.22407699974481207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3">
        <v>2016</v>
      </c>
      <c r="B229" s="50">
        <v>508897.03635421494</v>
      </c>
      <c r="C229" s="13">
        <f t="shared" si="5"/>
        <v>0.22791881433050223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3">
        <v>2017</v>
      </c>
      <c r="B230" s="50">
        <v>531310.45242588257</v>
      </c>
      <c r="C230" s="13">
        <f t="shared" si="5"/>
        <v>0.23145397129122972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3">
        <v>2018</v>
      </c>
      <c r="B231" s="50">
        <v>553513.61093834473</v>
      </c>
      <c r="C231" s="13">
        <f t="shared" si="5"/>
        <v>0.23471188644477017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3">
        <v>2019</v>
      </c>
      <c r="B232" s="50">
        <v>575518.49341662996</v>
      </c>
      <c r="C232" s="13">
        <f t="shared" si="5"/>
        <v>0.23771906091777345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3">
        <v>2020</v>
      </c>
      <c r="B233" s="50">
        <v>585703.62157105503</v>
      </c>
      <c r="C233" s="13">
        <f t="shared" si="5"/>
        <v>0.23799801955268468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3">
        <v>2021</v>
      </c>
      <c r="B234" s="50">
        <v>596084.67700286908</v>
      </c>
      <c r="C234" s="13">
        <f t="shared" si="5"/>
        <v>0.24006983237878016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3">
        <v>2022</v>
      </c>
      <c r="B235" s="50">
        <v>600555.68530448305</v>
      </c>
      <c r="C235" s="13">
        <f t="shared" si="5"/>
        <v>0.24082929234345082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3">
        <v>2023</v>
      </c>
      <c r="B236" s="50">
        <v>610759.32327060634</v>
      </c>
      <c r="C236" s="13">
        <f t="shared" si="5"/>
        <v>0.24275549726484394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3">
        <v>2024</v>
      </c>
      <c r="B237" s="50">
        <v>615876.35651778453</v>
      </c>
      <c r="C237" s="13">
        <f t="shared" si="5"/>
        <v>0.24357314283300452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3">
        <v>2025</v>
      </c>
      <c r="B238" s="50">
        <v>629239.74118470226</v>
      </c>
      <c r="C238" s="13">
        <f t="shared" si="5"/>
        <v>0.24603845587314516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3">
        <v>2026</v>
      </c>
      <c r="B239" s="50">
        <v>635709.02734868997</v>
      </c>
      <c r="C239" s="13">
        <f t="shared" si="5"/>
        <v>0.24683994744952065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3">
        <v>2027</v>
      </c>
      <c r="B240" s="50">
        <v>650584.83226289076</v>
      </c>
      <c r="C240" s="13">
        <f t="shared" si="5"/>
        <v>0.24904448452300074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3">
        <v>2028</v>
      </c>
      <c r="B241" s="50">
        <v>660033.23018259101</v>
      </c>
      <c r="C241" s="13">
        <f t="shared" si="5"/>
        <v>0.24988337143234507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3">
        <v>2029</v>
      </c>
      <c r="B242" s="50">
        <v>676395.391803707</v>
      </c>
      <c r="C242" s="13">
        <f t="shared" si="5"/>
        <v>0.25174270244487529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3">
        <v>2030</v>
      </c>
      <c r="B243" s="50">
        <v>684230.67367801256</v>
      </c>
      <c r="C243" s="13">
        <f t="shared" si="5"/>
        <v>0.2516721772974278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3">
        <v>2031</v>
      </c>
      <c r="B244" s="50">
        <v>706939.84126214113</v>
      </c>
      <c r="C244" s="13">
        <f t="shared" si="5"/>
        <v>0.25401807351452571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3">
        <v>2032</v>
      </c>
      <c r="B245" s="50">
        <v>717304.88810654904</v>
      </c>
      <c r="C245" s="13">
        <f t="shared" si="5"/>
        <v>0.25395808546728976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3">
        <v>2033</v>
      </c>
      <c r="B246" s="50">
        <v>738945.06804448029</v>
      </c>
      <c r="C246" s="13">
        <f t="shared" si="5"/>
        <v>0.25583205872474163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3">
        <v>2034</v>
      </c>
      <c r="B247" s="50">
        <v>750281.7540042192</v>
      </c>
      <c r="C247" s="13">
        <f t="shared" si="5"/>
        <v>0.25585259518069892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3">
        <v>2035</v>
      </c>
      <c r="B248" s="50">
        <v>764921.60274123261</v>
      </c>
      <c r="C248" s="13">
        <f t="shared" si="5"/>
        <v>0.25639499559060508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3">
        <v>2036</v>
      </c>
      <c r="B249" s="50">
        <v>781075.69832621526</v>
      </c>
      <c r="C249" s="13">
        <f t="shared" si="5"/>
        <v>0.25719669294182779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3">
        <v>2037</v>
      </c>
      <c r="B250" s="50">
        <v>794790.31398674916</v>
      </c>
      <c r="C250" s="13">
        <f t="shared" si="5"/>
        <v>0.25755185458891122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3">
        <v>2038</v>
      </c>
      <c r="B251" s="50">
        <v>810274.32155587454</v>
      </c>
      <c r="C251" s="13">
        <f t="shared" si="5"/>
        <v>0.25814930044297785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3">
        <v>2039</v>
      </c>
      <c r="B252" s="50">
        <v>824298.586425149</v>
      </c>
      <c r="C252" s="13">
        <f t="shared" si="5"/>
        <v>0.25847741420161058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3">
        <v>2040</v>
      </c>
      <c r="B253" s="50">
        <v>833050.06704604963</v>
      </c>
      <c r="C253" s="13">
        <f t="shared" si="5"/>
        <v>0.25796834210579234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3">
        <v>2041</v>
      </c>
      <c r="B254" s="50">
        <v>856677.61681332858</v>
      </c>
      <c r="C254" s="13">
        <f t="shared" si="5"/>
        <v>0.25938667037043051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3">
        <v>2042</v>
      </c>
      <c r="B255" s="50">
        <v>869379.8436301453</v>
      </c>
      <c r="C255" s="13">
        <f t="shared" si="5"/>
        <v>0.25882409063692996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3">
        <v>2043</v>
      </c>
      <c r="B256" s="50">
        <v>894959.32886182272</v>
      </c>
      <c r="C256" s="13">
        <f t="shared" si="5"/>
        <v>0.25997835061879226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3">
        <v>2044</v>
      </c>
      <c r="B257" s="50">
        <v>909837.2545559603</v>
      </c>
      <c r="C257" s="13">
        <f t="shared" si="5"/>
        <v>0.25957220306307233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3">
        <v>2045</v>
      </c>
      <c r="B258" s="50">
        <v>921157.25181194872</v>
      </c>
      <c r="C258" s="13">
        <f t="shared" si="5"/>
        <v>0.25867692815898324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3">
        <v>2046</v>
      </c>
      <c r="B259" s="50">
        <v>941006.24616651179</v>
      </c>
      <c r="C259" s="13">
        <f t="shared" si="5"/>
        <v>0.2600685786588332</v>
      </c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3">
        <v>2047</v>
      </c>
      <c r="B260" s="50">
        <v>944961.28979738313</v>
      </c>
      <c r="C260" s="13">
        <f t="shared" si="5"/>
        <v>0.25928099975146912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3">
        <v>2048</v>
      </c>
      <c r="B261" s="50">
        <v>963169.39111028356</v>
      </c>
      <c r="C261" s="13">
        <f t="shared" si="5"/>
        <v>0.26040219036100498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3">
        <v>2049</v>
      </c>
      <c r="B262" s="50">
        <v>969656.54698993254</v>
      </c>
      <c r="C262" s="13">
        <f t="shared" si="5"/>
        <v>0.25995279789694126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3">
        <v>2050</v>
      </c>
      <c r="B263" s="50">
        <v>971964.95856405189</v>
      </c>
      <c r="C263" s="13">
        <f t="shared" si="5"/>
        <v>0.2589593060491901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53" t="s">
        <v>142</v>
      </c>
      <c r="B266" s="53" t="s">
        <v>163</v>
      </c>
      <c r="C266" s="54" t="s">
        <v>164</v>
      </c>
      <c r="D266" s="54" t="s">
        <v>165</v>
      </c>
      <c r="E266" s="54" t="s">
        <v>166</v>
      </c>
      <c r="F266" s="54" t="s">
        <v>167</v>
      </c>
      <c r="G266" s="55" t="s">
        <v>168</v>
      </c>
      <c r="H266" s="54" t="s">
        <v>169</v>
      </c>
      <c r="I266" s="54" t="s">
        <v>170</v>
      </c>
      <c r="J266" s="55" t="s">
        <v>171</v>
      </c>
      <c r="K266" s="55" t="s">
        <v>172</v>
      </c>
      <c r="L266" s="54" t="s">
        <v>173</v>
      </c>
      <c r="M266" s="54" t="s">
        <v>174</v>
      </c>
      <c r="N266" s="54" t="s">
        <v>175</v>
      </c>
      <c r="O266" s="54" t="s">
        <v>176</v>
      </c>
      <c r="P266" s="54" t="s">
        <v>177</v>
      </c>
      <c r="Q266" s="54" t="s">
        <v>178</v>
      </c>
      <c r="R266" s="54" t="s">
        <v>179</v>
      </c>
      <c r="S266" s="54" t="s">
        <v>180</v>
      </c>
      <c r="T266" s="54" t="s">
        <v>181</v>
      </c>
      <c r="U266" s="54" t="s">
        <v>182</v>
      </c>
      <c r="V266" s="54" t="s">
        <v>183</v>
      </c>
      <c r="W266" s="54" t="s">
        <v>184</v>
      </c>
      <c r="X266" s="53"/>
      <c r="Y266" s="53"/>
      <c r="Z266" s="53"/>
    </row>
    <row r="267" spans="1:26" ht="15.75" customHeight="1">
      <c r="A267" s="13">
        <v>2012</v>
      </c>
      <c r="B267" s="13">
        <v>1270998.582851375</v>
      </c>
      <c r="C267" s="13">
        <v>762599.14971082495</v>
      </c>
      <c r="D267" s="13">
        <v>762599.69673507498</v>
      </c>
      <c r="E267" s="13">
        <v>762599.69673507498</v>
      </c>
      <c r="F267" s="13">
        <v>618763.75178210658</v>
      </c>
      <c r="G267" s="13"/>
      <c r="H267" s="13">
        <v>1.0000007173155783</v>
      </c>
      <c r="I267" s="13">
        <v>1883015654.1879163</v>
      </c>
      <c r="J267" s="13">
        <v>1801458129.2180943</v>
      </c>
      <c r="K267" s="13">
        <v>8763721419.7546558</v>
      </c>
      <c r="L267" s="13">
        <v>7609002792.1644793</v>
      </c>
      <c r="M267" s="13">
        <v>17275071034.923409</v>
      </c>
      <c r="N267" s="13">
        <v>15315779427.633127</v>
      </c>
      <c r="O267" s="13">
        <v>52648048457.881676</v>
      </c>
      <c r="P267" s="13">
        <v>1915305.3732976296</v>
      </c>
      <c r="Q267" s="13">
        <v>27488.070148958126</v>
      </c>
      <c r="R267" s="13">
        <v>27742913.401278902</v>
      </c>
      <c r="S267" s="13">
        <v>24.141418724535843</v>
      </c>
      <c r="T267" s="13">
        <v>14.484851234721503</v>
      </c>
      <c r="U267" s="13">
        <v>22510265.305240408</v>
      </c>
      <c r="V267" s="13">
        <v>14.484861624930943</v>
      </c>
      <c r="W267" s="13">
        <v>20.833235205652802</v>
      </c>
      <c r="X267" s="13"/>
      <c r="Y267" s="13"/>
      <c r="Z267" s="13"/>
    </row>
    <row r="268" spans="1:26" ht="15.75" customHeight="1">
      <c r="A268" s="13">
        <v>2013</v>
      </c>
      <c r="B268" s="13">
        <v>1343445.5020739033</v>
      </c>
      <c r="C268" s="13">
        <v>806067.301244342</v>
      </c>
      <c r="D268" s="13">
        <v>815831.73012570315</v>
      </c>
      <c r="E268" s="13">
        <v>815831.73012570315</v>
      </c>
      <c r="F268" s="13">
        <v>663275.69993449072</v>
      </c>
      <c r="G268" s="13">
        <v>6.9803376028774844E-2</v>
      </c>
      <c r="H268" s="13">
        <v>1.0121136645368043</v>
      </c>
      <c r="I268" s="13">
        <v>2059189803.1990199</v>
      </c>
      <c r="J268" s="13">
        <v>1865183854.8124099</v>
      </c>
      <c r="K268" s="13">
        <v>9087616266.1807213</v>
      </c>
      <c r="L268" s="13">
        <v>7633249516.9712048</v>
      </c>
      <c r="M268" s="13">
        <v>18451201658.939026</v>
      </c>
      <c r="N268" s="13">
        <v>16736527856.620445</v>
      </c>
      <c r="O268" s="13">
        <v>55832968956.722824</v>
      </c>
      <c r="P268" s="13">
        <v>2031121.6549151409</v>
      </c>
      <c r="Q268" s="13">
        <v>27488.736985109586</v>
      </c>
      <c r="R268" s="13">
        <v>28621110.313813541</v>
      </c>
      <c r="S268" s="13">
        <v>24.061867516220264</v>
      </c>
      <c r="T268" s="13">
        <v>14.091283131442619</v>
      </c>
      <c r="U268" s="13">
        <v>24128998.734782957</v>
      </c>
      <c r="V268" s="13">
        <v>14.61200694446447</v>
      </c>
      <c r="W268" s="13">
        <v>21.123121252979494</v>
      </c>
      <c r="X268" s="13"/>
      <c r="Y268" s="13"/>
      <c r="Z268" s="13"/>
    </row>
    <row r="269" spans="1:26" ht="15.75" customHeight="1">
      <c r="A269" s="13">
        <v>2014</v>
      </c>
      <c r="B269" s="13">
        <v>1420021.8956921156</v>
      </c>
      <c r="C269" s="13">
        <v>852013.13741526939</v>
      </c>
      <c r="D269" s="13">
        <v>864445.36483817792</v>
      </c>
      <c r="E269" s="13">
        <v>864445.36483817792</v>
      </c>
      <c r="F269" s="13">
        <v>699137.64279509534</v>
      </c>
      <c r="G269" s="13">
        <v>5.9587820523951063E-2</v>
      </c>
      <c r="H269" s="13">
        <v>1.0145915912290084</v>
      </c>
      <c r="I269" s="13">
        <v>2225435488.2379398</v>
      </c>
      <c r="J269" s="13">
        <v>1887722653.5042377</v>
      </c>
      <c r="K269" s="13">
        <v>9299224514.5505733</v>
      </c>
      <c r="L269" s="13">
        <v>7630120474.8551445</v>
      </c>
      <c r="M269" s="13">
        <v>19463821970.998936</v>
      </c>
      <c r="N269" s="13">
        <v>18106486753.900055</v>
      </c>
      <c r="O269" s="13">
        <v>58612811856.04689</v>
      </c>
      <c r="P269" s="13">
        <v>2111692.6270167218</v>
      </c>
      <c r="Q269" s="13">
        <v>27756.317896914625</v>
      </c>
      <c r="R269" s="13">
        <v>29499307.22634818</v>
      </c>
      <c r="S269" s="13">
        <v>24.227158717102508</v>
      </c>
      <c r="T269" s="13">
        <v>13.969508085096225</v>
      </c>
      <c r="U269" s="13">
        <v>25188414.594171047</v>
      </c>
      <c r="V269" s="13">
        <v>14.748402908245666</v>
      </c>
      <c r="W269" s="13">
        <v>21.41190484405077</v>
      </c>
      <c r="X269" s="13"/>
      <c r="Y269" s="13"/>
      <c r="Z269" s="13"/>
    </row>
    <row r="270" spans="1:26" ht="15.75" customHeight="1">
      <c r="A270" s="13">
        <v>2015</v>
      </c>
      <c r="B270" s="13">
        <v>1500963.1437465663</v>
      </c>
      <c r="C270" s="13">
        <v>852988.26271444291</v>
      </c>
      <c r="D270" s="13">
        <v>896330.97464959417</v>
      </c>
      <c r="E270" s="13">
        <v>896330.97464959417</v>
      </c>
      <c r="F270" s="13">
        <v>723041.5529225471</v>
      </c>
      <c r="G270" s="13">
        <v>3.6885627603989724E-2</v>
      </c>
      <c r="H270" s="13">
        <v>1.050812788205576</v>
      </c>
      <c r="I270" s="13">
        <v>2364450337.0190969</v>
      </c>
      <c r="J270" s="13">
        <v>1878675739.2494738</v>
      </c>
      <c r="K270" s="13">
        <v>9383283875.4590816</v>
      </c>
      <c r="L270" s="13">
        <v>7551247633.1300364</v>
      </c>
      <c r="M270" s="13">
        <v>20172805135.231625</v>
      </c>
      <c r="N270" s="13">
        <v>19016598802.908939</v>
      </c>
      <c r="O270" s="13">
        <v>60367061522.998245</v>
      </c>
      <c r="P270" s="13">
        <v>2170064.2154928688</v>
      </c>
      <c r="Q270" s="13">
        <v>27818.099156705171</v>
      </c>
      <c r="R270" s="13">
        <v>30377504.13888282</v>
      </c>
      <c r="S270" s="13">
        <v>24.863942452702275</v>
      </c>
      <c r="T270" s="13">
        <v>13.998435586378916</v>
      </c>
      <c r="U270" s="13">
        <v>25991767.045242839</v>
      </c>
      <c r="V270" s="13">
        <v>14.848014000285833</v>
      </c>
      <c r="W270" s="13">
        <v>21.646135654087853</v>
      </c>
      <c r="X270" s="13"/>
      <c r="Y270" s="13"/>
      <c r="Z270" s="13"/>
    </row>
    <row r="271" spans="1:26" ht="15.75" customHeight="1">
      <c r="A271" s="13">
        <v>2016</v>
      </c>
      <c r="B271" s="13">
        <v>1586518.0429401204</v>
      </c>
      <c r="C271" s="13">
        <v>901608.59368916613</v>
      </c>
      <c r="D271" s="13">
        <v>922162.08391861501</v>
      </c>
      <c r="E271" s="13">
        <v>922162.08391861501</v>
      </c>
      <c r="F271" s="13">
        <v>742569.52652149973</v>
      </c>
      <c r="G271" s="13">
        <v>2.8818717638447122E-2</v>
      </c>
      <c r="H271" s="13">
        <v>1.0227964666411939</v>
      </c>
      <c r="I271" s="13">
        <v>2484339940.7758465</v>
      </c>
      <c r="J271" s="13">
        <v>1865237969.9149194</v>
      </c>
      <c r="K271" s="13">
        <v>9439751726.0981464</v>
      </c>
      <c r="L271" s="13">
        <v>7462229840.9081287</v>
      </c>
      <c r="M271" s="13">
        <v>20780450559.216179</v>
      </c>
      <c r="N271" s="13">
        <v>19810120060.844425</v>
      </c>
      <c r="O271" s="13">
        <v>61842130097.757645</v>
      </c>
      <c r="P271" s="13">
        <v>2232799.5951061314</v>
      </c>
      <c r="Q271" s="13">
        <v>27697.125274164209</v>
      </c>
      <c r="R271" s="13">
        <v>31255701.051417459</v>
      </c>
      <c r="S271" s="13">
        <v>25.654324009089176</v>
      </c>
      <c r="T271" s="13">
        <v>13.998435470842955</v>
      </c>
      <c r="U271" s="13">
        <v>26810346.531311907</v>
      </c>
      <c r="V271" s="13">
        <v>14.911551113470653</v>
      </c>
      <c r="W271" s="13">
        <v>21.833419793815171</v>
      </c>
      <c r="X271" s="13"/>
      <c r="Y271" s="13"/>
      <c r="Z271" s="13"/>
    </row>
    <row r="272" spans="1:26" ht="15.75" customHeight="1">
      <c r="A272" s="13">
        <v>2017</v>
      </c>
      <c r="B272" s="13">
        <v>1676949.5713877073</v>
      </c>
      <c r="C272" s="13">
        <v>953000.28352944856</v>
      </c>
      <c r="D272" s="13">
        <v>949426.52123563702</v>
      </c>
      <c r="E272" s="13">
        <v>949426.52123563702</v>
      </c>
      <c r="F272" s="13">
        <v>762906.12081034831</v>
      </c>
      <c r="G272" s="13">
        <v>2.9565775683559892E-2</v>
      </c>
      <c r="H272" s="13">
        <v>0.99624998821555844</v>
      </c>
      <c r="I272" s="13">
        <v>2604809658.867713</v>
      </c>
      <c r="J272" s="13">
        <v>1853087110.6353514</v>
      </c>
      <c r="K272" s="13">
        <v>9509689039.3592873</v>
      </c>
      <c r="L272" s="13">
        <v>7391613153.830121</v>
      </c>
      <c r="M272" s="13">
        <v>21408550926.354939</v>
      </c>
      <c r="N272" s="13">
        <v>20614630839.685818</v>
      </c>
      <c r="O272" s="13">
        <v>63382380728.733231</v>
      </c>
      <c r="P272" s="13">
        <v>2295533.9649685891</v>
      </c>
      <c r="Q272" s="13">
        <v>27611.170950197866</v>
      </c>
      <c r="R272" s="13">
        <v>32133897.963952098</v>
      </c>
      <c r="S272" s="13">
        <v>26.457661452711783</v>
      </c>
      <c r="T272" s="13">
        <v>13.998441519200872</v>
      </c>
      <c r="U272" s="13">
        <v>27630342.885001086</v>
      </c>
      <c r="V272" s="13">
        <v>14.979344579987227</v>
      </c>
      <c r="W272" s="13">
        <v>22.03716304718758</v>
      </c>
      <c r="X272" s="13"/>
      <c r="Y272" s="13"/>
      <c r="Z272" s="13"/>
    </row>
    <row r="273" spans="1:26" ht="15.75" customHeight="1">
      <c r="A273" s="13">
        <v>2018</v>
      </c>
      <c r="B273" s="13">
        <v>1772535.6969568066</v>
      </c>
      <c r="C273" s="13">
        <v>1007321.2996906271</v>
      </c>
      <c r="D273" s="13">
        <v>977279.18373916775</v>
      </c>
      <c r="E273" s="13">
        <v>977279.18373916775</v>
      </c>
      <c r="F273" s="13">
        <v>783724.74819886789</v>
      </c>
      <c r="G273" s="13">
        <v>2.9336301315115776E-2</v>
      </c>
      <c r="H273" s="13">
        <v>0.97017623278621623</v>
      </c>
      <c r="I273" s="13">
        <v>2721936592.7882423</v>
      </c>
      <c r="J273" s="13">
        <v>1841200012.6875532</v>
      </c>
      <c r="K273" s="13">
        <v>9585196177.1248665</v>
      </c>
      <c r="L273" s="13">
        <v>7333751348.8759851</v>
      </c>
      <c r="M273" s="13">
        <v>22034381590.865871</v>
      </c>
      <c r="N273" s="13">
        <v>21406050787.685135</v>
      </c>
      <c r="O273" s="13">
        <v>64922516510.027649</v>
      </c>
      <c r="P273" s="13">
        <v>2358268.3404855658</v>
      </c>
      <c r="Q273" s="13">
        <v>27529.740952490651</v>
      </c>
      <c r="R273" s="13">
        <v>33012094.876486737</v>
      </c>
      <c r="S273" s="13">
        <v>27.3023257914383</v>
      </c>
      <c r="T273" s="13">
        <v>13.998447212198748</v>
      </c>
      <c r="U273" s="13">
        <v>28468293.601141326</v>
      </c>
      <c r="V273" s="13">
        <v>15.053008359406732</v>
      </c>
      <c r="W273" s="13">
        <v>22.258183361868642</v>
      </c>
      <c r="X273" s="13"/>
      <c r="Y273" s="13"/>
      <c r="Z273" s="13"/>
    </row>
    <row r="274" spans="1:26" ht="15.75" customHeight="1">
      <c r="A274" s="13">
        <v>2019</v>
      </c>
      <c r="B274" s="13">
        <v>1873570.2316833443</v>
      </c>
      <c r="C274" s="13">
        <v>1064738.6137729927</v>
      </c>
      <c r="D274" s="13">
        <v>1004426.506635992</v>
      </c>
      <c r="E274" s="13">
        <v>1004426.506635992</v>
      </c>
      <c r="F274" s="13">
        <v>804196.24656951078</v>
      </c>
      <c r="G274" s="13">
        <v>2.7778472465724624E-2</v>
      </c>
      <c r="H274" s="13">
        <v>0.9433550109324208</v>
      </c>
      <c r="I274" s="13">
        <v>2835854404.6024246</v>
      </c>
      <c r="J274" s="13">
        <v>1829678266.9072196</v>
      </c>
      <c r="K274" s="13">
        <v>9666645196.4794769</v>
      </c>
      <c r="L274" s="13">
        <v>7286994323.9212322</v>
      </c>
      <c r="M274" s="13">
        <v>22657661825.055157</v>
      </c>
      <c r="N274" s="13">
        <v>22185469009.121727</v>
      </c>
      <c r="O274" s="13">
        <v>66462303026.087242</v>
      </c>
      <c r="P274" s="13">
        <v>2421002.721425442</v>
      </c>
      <c r="Q274" s="13">
        <v>27452.386747816399</v>
      </c>
      <c r="R274" s="13">
        <v>33890291.78902138</v>
      </c>
      <c r="S274" s="13">
        <v>28.189968544242976</v>
      </c>
      <c r="T274" s="13">
        <v>13.998452578800654</v>
      </c>
      <c r="U274" s="13">
        <v>29294219.623125397</v>
      </c>
      <c r="V274" s="13">
        <v>15.112724971955046</v>
      </c>
      <c r="W274" s="13">
        <v>22.467233095484989</v>
      </c>
      <c r="X274" s="13"/>
      <c r="Y274" s="13"/>
      <c r="Z274" s="13"/>
    </row>
    <row r="275" spans="1:26" ht="15.75" customHeight="1">
      <c r="A275" s="13">
        <v>2020</v>
      </c>
      <c r="B275" s="13">
        <v>1980363.734889295</v>
      </c>
      <c r="C275" s="13">
        <v>1125428.7147580534</v>
      </c>
      <c r="D275" s="13">
        <v>1031895.9628846488</v>
      </c>
      <c r="E275" s="13">
        <v>1021607.283064452</v>
      </c>
      <c r="F275" s="13">
        <v>813770.73474791949</v>
      </c>
      <c r="G275" s="13">
        <v>1.7105060763481283E-2</v>
      </c>
      <c r="H275" s="13">
        <v>0.9077494377634383</v>
      </c>
      <c r="I275" s="13">
        <v>2946636518.3240142</v>
      </c>
      <c r="J275" s="13">
        <v>1818633020.3525989</v>
      </c>
      <c r="K275" s="13">
        <v>9752910249.2505569</v>
      </c>
      <c r="L275" s="13">
        <v>7253023439.4093218</v>
      </c>
      <c r="M275" s="13">
        <v>23028959579.897591</v>
      </c>
      <c r="N275" s="13">
        <v>22693226439.431015</v>
      </c>
      <c r="O275" s="13">
        <v>67493389246.6651</v>
      </c>
      <c r="P275" s="13">
        <v>2460960.0645916304</v>
      </c>
      <c r="Q275" s="13">
        <v>27425.633685715617</v>
      </c>
      <c r="R275" s="13">
        <v>34768488.701556019</v>
      </c>
      <c r="S275" s="13">
        <v>29.341595628747392</v>
      </c>
      <c r="T275" s="13">
        <v>14.128018248571406</v>
      </c>
      <c r="U275" s="13">
        <v>29671902.719672225</v>
      </c>
      <c r="V275" s="13">
        <v>15.136405127483362</v>
      </c>
      <c r="W275" s="13">
        <v>22.663130831067981</v>
      </c>
      <c r="X275" s="13"/>
      <c r="Y275" s="13"/>
      <c r="Z275" s="13"/>
    </row>
    <row r="276" spans="1:26" ht="15.75" customHeight="1">
      <c r="A276" s="13">
        <v>2021</v>
      </c>
      <c r="B276" s="13">
        <v>2093244.4677779847</v>
      </c>
      <c r="C276" s="13">
        <v>1169359.9458483204</v>
      </c>
      <c r="D276" s="13">
        <v>1049856.2388140862</v>
      </c>
      <c r="E276" s="13">
        <v>1028834.8022363401</v>
      </c>
      <c r="F276" s="13">
        <v>820530.30663896049</v>
      </c>
      <c r="G276" s="13">
        <v>7.0746550966318544E-3</v>
      </c>
      <c r="H276" s="13">
        <v>0.87982729859108078</v>
      </c>
      <c r="I276" s="13">
        <v>3018770974.8007708</v>
      </c>
      <c r="J276" s="13">
        <v>1798097138.3459487</v>
      </c>
      <c r="K276" s="13">
        <v>9771816208.1075573</v>
      </c>
      <c r="L276" s="13">
        <v>7177251626.3678131</v>
      </c>
      <c r="M276" s="13">
        <v>23167582778.365089</v>
      </c>
      <c r="N276" s="13">
        <v>22951912304.673168</v>
      </c>
      <c r="O276" s="13">
        <v>67885431030.660355</v>
      </c>
      <c r="P276" s="13">
        <v>2482963.6905913763</v>
      </c>
      <c r="Q276" s="13">
        <v>27340.484795608041</v>
      </c>
      <c r="R276" s="13">
        <v>35106451.225011624</v>
      </c>
      <c r="S276" s="13">
        <v>30.834958782725764</v>
      </c>
      <c r="T276" s="13">
        <v>14.13893056835245</v>
      </c>
      <c r="U276" s="13">
        <v>30011549.274750605</v>
      </c>
      <c r="V276" s="13">
        <v>15.155458050662865</v>
      </c>
      <c r="W276" s="13">
        <v>22.865852861736904</v>
      </c>
      <c r="X276" s="13"/>
      <c r="Y276" s="13"/>
      <c r="Z276" s="13"/>
    </row>
    <row r="277" spans="1:26" ht="15.75" customHeight="1">
      <c r="A277" s="13">
        <v>2022</v>
      </c>
      <c r="B277" s="13">
        <v>2212559.4024413298</v>
      </c>
      <c r="C277" s="13">
        <v>1214642.8193886289</v>
      </c>
      <c r="D277" s="13">
        <v>1058752.9302181529</v>
      </c>
      <c r="E277" s="13">
        <v>1031011.8107790936</v>
      </c>
      <c r="F277" s="13">
        <v>820594.75729145133</v>
      </c>
      <c r="G277" s="13">
        <v>2.1159942665436304E-3</v>
      </c>
      <c r="H277" s="13">
        <v>0.84881892381995583</v>
      </c>
      <c r="I277" s="13">
        <v>3054366667.4225211</v>
      </c>
      <c r="J277" s="13">
        <v>1768680202.7993584</v>
      </c>
      <c r="K277" s="13">
        <v>9726632513.4352226</v>
      </c>
      <c r="L277" s="13">
        <v>7063074551.9269495</v>
      </c>
      <c r="M277" s="13">
        <v>23194781825.562611</v>
      </c>
      <c r="N277" s="13">
        <v>23087235986.46619</v>
      </c>
      <c r="O277" s="13">
        <v>67894771747.612854</v>
      </c>
      <c r="P277" s="13">
        <v>2493698.667054256</v>
      </c>
      <c r="Q277" s="13">
        <v>27226.534081527683</v>
      </c>
      <c r="R277" s="13">
        <v>35444413.748467229</v>
      </c>
      <c r="S277" s="13">
        <v>32.588067468083388</v>
      </c>
      <c r="T277" s="13">
        <v>14.213591327911656</v>
      </c>
      <c r="U277" s="13">
        <v>30139523.261912286</v>
      </c>
      <c r="V277" s="13">
        <v>15.185437468023343</v>
      </c>
      <c r="W277" s="13">
        <v>23.086788790075346</v>
      </c>
      <c r="X277" s="13"/>
      <c r="Y277" s="13"/>
      <c r="Z277" s="13"/>
    </row>
    <row r="278" spans="1:26" ht="15.75" customHeight="1">
      <c r="A278" s="13">
        <v>2023</v>
      </c>
      <c r="B278" s="13">
        <v>2338675.2883804855</v>
      </c>
      <c r="C278" s="13">
        <v>1261288.6900484713</v>
      </c>
      <c r="D278" s="13">
        <v>1067258.9792161277</v>
      </c>
      <c r="E278" s="13">
        <v>1034049.8454973621</v>
      </c>
      <c r="F278" s="13">
        <v>823538.22841392481</v>
      </c>
      <c r="G278" s="13">
        <v>2.9466536527584797E-3</v>
      </c>
      <c r="H278" s="13">
        <v>0.81983597700984989</v>
      </c>
      <c r="I278" s="13">
        <v>3088342656.6706972</v>
      </c>
      <c r="J278" s="13">
        <v>1740333917.0855994</v>
      </c>
      <c r="K278" s="13">
        <v>9688081786.5842743</v>
      </c>
      <c r="L278" s="13">
        <v>6960180054.9332552</v>
      </c>
      <c r="M278" s="13">
        <v>23236982066.25029</v>
      </c>
      <c r="N278" s="13">
        <v>23230368009.735172</v>
      </c>
      <c r="O278" s="13">
        <v>67944288491.259293</v>
      </c>
      <c r="P278" s="13">
        <v>2515944.3561612684</v>
      </c>
      <c r="Q278" s="13">
        <v>27005.481391061479</v>
      </c>
      <c r="R278" s="13">
        <v>35782376.271922834</v>
      </c>
      <c r="S278" s="13">
        <v>34.420483903975899</v>
      </c>
      <c r="T278" s="13">
        <v>14.222244694838249</v>
      </c>
      <c r="U278" s="13">
        <v>30495224.894843273</v>
      </c>
      <c r="V278" s="13">
        <v>15.219084171149834</v>
      </c>
      <c r="W278" s="13">
        <v>23.337050451955481</v>
      </c>
      <c r="X278" s="13"/>
      <c r="Y278" s="13"/>
      <c r="Z278" s="13"/>
    </row>
    <row r="279" spans="1:26" ht="15.75" customHeight="1">
      <c r="A279" s="13">
        <v>2024</v>
      </c>
      <c r="B279" s="13">
        <v>2471979.779818173</v>
      </c>
      <c r="C279" s="13">
        <v>1309305.8154433423</v>
      </c>
      <c r="D279" s="13">
        <v>1075768.7259730315</v>
      </c>
      <c r="E279" s="13">
        <v>1036996.4584777399</v>
      </c>
      <c r="F279" s="13">
        <v>824112.56095378054</v>
      </c>
      <c r="G279" s="13">
        <v>2.8495850497036734E-3</v>
      </c>
      <c r="H279" s="13">
        <v>0.7920200508134182</v>
      </c>
      <c r="I279" s="13">
        <v>3120867183.6651511</v>
      </c>
      <c r="J279" s="13">
        <v>1713167685.8031988</v>
      </c>
      <c r="K279" s="13">
        <v>9656157927.4280796</v>
      </c>
      <c r="L279" s="13">
        <v>6868276144.7332096</v>
      </c>
      <c r="M279" s="13">
        <v>23302299063.179379</v>
      </c>
      <c r="N279" s="13">
        <v>23389964991.629742</v>
      </c>
      <c r="O279" s="13">
        <v>68050732996.438766</v>
      </c>
      <c r="P279" s="13">
        <v>2528506.8351728488</v>
      </c>
      <c r="Q279" s="13">
        <v>26913.406778189237</v>
      </c>
      <c r="R279" s="13">
        <v>36120338.795378439</v>
      </c>
      <c r="S279" s="13">
        <v>36.325542297208415</v>
      </c>
      <c r="T279" s="13">
        <v>14.285244672043472</v>
      </c>
      <c r="U279" s="13">
        <v>30620893.435967594</v>
      </c>
      <c r="V279" s="13">
        <v>15.238578819305417</v>
      </c>
      <c r="W279" s="13">
        <v>23.592630300197349</v>
      </c>
      <c r="X279" s="13"/>
      <c r="Y279" s="13"/>
      <c r="Z279" s="13"/>
    </row>
    <row r="280" spans="1:26" ht="15.75" customHeight="1">
      <c r="A280" s="13">
        <v>2025</v>
      </c>
      <c r="B280" s="13">
        <v>2612882.6272678087</v>
      </c>
      <c r="C280" s="13">
        <v>1358698.9661792605</v>
      </c>
      <c r="D280" s="13">
        <v>1084421.6326599419</v>
      </c>
      <c r="E280" s="13">
        <v>1043786.8031915145</v>
      </c>
      <c r="F280" s="13">
        <v>830491.73539772269</v>
      </c>
      <c r="G280" s="13">
        <v>6.5480886248563408E-3</v>
      </c>
      <c r="H280" s="13">
        <v>0.76822521336474026</v>
      </c>
      <c r="I280" s="13">
        <v>3152061020.6594019</v>
      </c>
      <c r="J280" s="13">
        <v>1687280369.185025</v>
      </c>
      <c r="K280" s="13">
        <v>9632035368.5550728</v>
      </c>
      <c r="L280" s="13">
        <v>6789189599.5924692</v>
      </c>
      <c r="M280" s="13">
        <v>23449924873.72897</v>
      </c>
      <c r="N280" s="13">
        <v>23631587701.399979</v>
      </c>
      <c r="O280" s="13">
        <v>68342078933.120918</v>
      </c>
      <c r="P280" s="13">
        <v>2557485.3286720822</v>
      </c>
      <c r="Q280" s="13">
        <v>26722.373797000837</v>
      </c>
      <c r="R280" s="13">
        <v>36458301.318834037</v>
      </c>
      <c r="S280" s="13">
        <v>38.232413588482686</v>
      </c>
      <c r="T280" s="13">
        <v>14.255527064064999</v>
      </c>
      <c r="U280" s="13">
        <v>31078516.516033921</v>
      </c>
      <c r="V280" s="13">
        <v>15.272974124959775</v>
      </c>
      <c r="W280" s="13">
        <v>23.90065141919322</v>
      </c>
      <c r="X280" s="13"/>
      <c r="Y280" s="13"/>
      <c r="Z280" s="13"/>
    </row>
    <row r="281" spans="1:26" ht="15.75" customHeight="1">
      <c r="A281" s="13">
        <v>2026</v>
      </c>
      <c r="B281" s="13">
        <v>2686043.3408313072</v>
      </c>
      <c r="C281" s="13">
        <v>1391370.4505506172</v>
      </c>
      <c r="D281" s="13">
        <v>1093799.0765663772</v>
      </c>
      <c r="E281" s="13">
        <v>1051250.8454279639</v>
      </c>
      <c r="F281" s="13">
        <v>834020.03400900378</v>
      </c>
      <c r="G281" s="13">
        <v>7.150926045076611E-3</v>
      </c>
      <c r="H281" s="13">
        <v>0.7555506479327232</v>
      </c>
      <c r="I281" s="13">
        <v>3186341016.5951037</v>
      </c>
      <c r="J281" s="13">
        <v>1663923336.3147709</v>
      </c>
      <c r="K281" s="13">
        <v>9622749044.8114929</v>
      </c>
      <c r="L281" s="13">
        <v>6727544301.9294872</v>
      </c>
      <c r="M281" s="13">
        <v>23628247329.108578</v>
      </c>
      <c r="N281" s="13">
        <v>23902479324.181789</v>
      </c>
      <c r="O281" s="13">
        <v>68731284352.941223</v>
      </c>
      <c r="P281" s="13">
        <v>2575389.5749742612</v>
      </c>
      <c r="Q281" s="13">
        <v>26687.723294689556</v>
      </c>
      <c r="R281" s="13">
        <v>37295104.646292597</v>
      </c>
      <c r="S281" s="13">
        <v>39.080360073561799</v>
      </c>
      <c r="T281" s="13">
        <v>14.481344884167799</v>
      </c>
      <c r="U281" s="13">
        <v>31251074.690772176</v>
      </c>
      <c r="V281" s="13">
        <v>15.295085132262301</v>
      </c>
      <c r="W281" s="13">
        <v>24.211158126068003</v>
      </c>
      <c r="X281" s="13"/>
      <c r="Y281" s="13"/>
      <c r="Z281" s="13"/>
    </row>
    <row r="282" spans="1:26" ht="15.75" customHeight="1">
      <c r="A282" s="13">
        <v>2027</v>
      </c>
      <c r="B282" s="13">
        <v>2761252.554374584</v>
      </c>
      <c r="C282" s="13">
        <v>1424806.3180572854</v>
      </c>
      <c r="D282" s="13">
        <v>1105950.8555863881</v>
      </c>
      <c r="E282" s="13">
        <v>1061352.5327232028</v>
      </c>
      <c r="F282" s="13">
        <v>842647.87860812421</v>
      </c>
      <c r="G282" s="13">
        <v>9.6092072973568143E-3</v>
      </c>
      <c r="H282" s="13">
        <v>0.74491004094531987</v>
      </c>
      <c r="I282" s="13">
        <v>3228048752.1236873</v>
      </c>
      <c r="J282" s="13">
        <v>1644354002.2212255</v>
      </c>
      <c r="K282" s="13">
        <v>9634311328.8840885</v>
      </c>
      <c r="L282" s="13">
        <v>6688871986.3924809</v>
      </c>
      <c r="M282" s="13">
        <v>23855799870.686043</v>
      </c>
      <c r="N282" s="13">
        <v>24218883955.353497</v>
      </c>
      <c r="O282" s="13">
        <v>69270269895.661026</v>
      </c>
      <c r="P282" s="13">
        <v>2612323.7923095035</v>
      </c>
      <c r="Q282" s="13">
        <v>26516.724343126149</v>
      </c>
      <c r="R282" s="13">
        <v>38131907.973751158</v>
      </c>
      <c r="S282" s="13">
        <v>39.862015241657723</v>
      </c>
      <c r="T282" s="13">
        <v>14.596930168461045</v>
      </c>
      <c r="U282" s="13">
        <v>31777977.841616828</v>
      </c>
      <c r="V282" s="13">
        <v>15.321905549406329</v>
      </c>
      <c r="W282" s="13">
        <v>24.556059186752641</v>
      </c>
      <c r="X282" s="13"/>
      <c r="Y282" s="13"/>
      <c r="Z282" s="13"/>
    </row>
    <row r="283" spans="1:26" ht="15.75" customHeight="1">
      <c r="A283" s="13">
        <v>2028</v>
      </c>
      <c r="B283" s="13">
        <v>2838567.6258970723</v>
      </c>
      <c r="C283" s="13">
        <v>1459023.7597110951</v>
      </c>
      <c r="D283" s="13">
        <v>1121018.3143132597</v>
      </c>
      <c r="E283" s="13">
        <v>1074245.7789412704</v>
      </c>
      <c r="F283" s="13">
        <v>850587.94154589309</v>
      </c>
      <c r="G283" s="13">
        <v>1.2147939370330096E-2</v>
      </c>
      <c r="H283" s="13">
        <v>0.73627709747097247</v>
      </c>
      <c r="I283" s="13">
        <v>3277760366.1486659</v>
      </c>
      <c r="J283" s="13">
        <v>1628757954.7254333</v>
      </c>
      <c r="K283" s="13">
        <v>9664160320.9762287</v>
      </c>
      <c r="L283" s="13">
        <v>6674168592.4290228</v>
      </c>
      <c r="M283" s="13">
        <v>24149551872.922104</v>
      </c>
      <c r="N283" s="13">
        <v>24600124969.30072</v>
      </c>
      <c r="O283" s="13">
        <v>69994524076.502167</v>
      </c>
      <c r="P283" s="13">
        <v>2641365.1552692149</v>
      </c>
      <c r="Q283" s="13">
        <v>26499.374362106377</v>
      </c>
      <c r="R283" s="13">
        <v>38968711.301209718</v>
      </c>
      <c r="S283" s="13">
        <v>40.554138532245645</v>
      </c>
      <c r="T283" s="13">
        <v>14.75324652612748</v>
      </c>
      <c r="U283" s="13">
        <v>32098415.98231158</v>
      </c>
      <c r="V283" s="13">
        <v>15.34756887220418</v>
      </c>
      <c r="W283" s="13">
        <v>24.909610107319814</v>
      </c>
      <c r="X283" s="13"/>
      <c r="Y283" s="13"/>
      <c r="Z283" s="13"/>
    </row>
    <row r="284" spans="1:26" ht="15.75" customHeight="1">
      <c r="A284" s="13">
        <v>2029</v>
      </c>
      <c r="B284" s="13">
        <v>2918047.5194221903</v>
      </c>
      <c r="C284" s="13">
        <v>1494040.3299441615</v>
      </c>
      <c r="D284" s="13">
        <v>1138661.5551590631</v>
      </c>
      <c r="E284" s="13">
        <v>1089562.7698956572</v>
      </c>
      <c r="F284" s="13">
        <v>863031.3964255118</v>
      </c>
      <c r="G284" s="13">
        <v>1.4258367363083613E-2</v>
      </c>
      <c r="H284" s="13">
        <v>0.72927266289818204</v>
      </c>
      <c r="I284" s="13">
        <v>3336126399.5375571</v>
      </c>
      <c r="J284" s="13">
        <v>1617316640.3896041</v>
      </c>
      <c r="K284" s="13">
        <v>9725282716.9831772</v>
      </c>
      <c r="L284" s="13">
        <v>6681768131.3425846</v>
      </c>
      <c r="M284" s="13">
        <v>24490828589.673073</v>
      </c>
      <c r="N284" s="13">
        <v>25023748360.416489</v>
      </c>
      <c r="O284" s="13">
        <v>70875070838.342484</v>
      </c>
      <c r="P284" s="13">
        <v>2686852.0327885929</v>
      </c>
      <c r="Q284" s="13">
        <v>26378.479340666796</v>
      </c>
      <c r="R284" s="13">
        <v>39805514.628668278</v>
      </c>
      <c r="S284" s="13">
        <v>41.171705155369878</v>
      </c>
      <c r="T284" s="13">
        <v>14.81492621957134</v>
      </c>
      <c r="U284" s="13">
        <v>32717253.53383074</v>
      </c>
      <c r="V284" s="13">
        <v>15.373004316014285</v>
      </c>
      <c r="W284" s="13">
        <v>25.277851242280942</v>
      </c>
      <c r="X284" s="13"/>
      <c r="Y284" s="13"/>
      <c r="Z284" s="13"/>
    </row>
    <row r="285" spans="1:26" ht="15.75" customHeight="1">
      <c r="A285" s="13">
        <v>2030</v>
      </c>
      <c r="B285" s="13">
        <v>2999752.8499660115</v>
      </c>
      <c r="C285" s="13">
        <v>1529873.9534826658</v>
      </c>
      <c r="D285" s="13">
        <v>1159444.7455448026</v>
      </c>
      <c r="E285" s="13">
        <v>1103666.0231270003</v>
      </c>
      <c r="F285" s="13">
        <v>871304.78589778324</v>
      </c>
      <c r="G285" s="13">
        <v>1.2943956622796238E-2</v>
      </c>
      <c r="H285" s="13">
        <v>0.72140977406313189</v>
      </c>
      <c r="I285" s="13">
        <v>3403885667.8952389</v>
      </c>
      <c r="J285" s="13">
        <v>1610203607.9696794</v>
      </c>
      <c r="K285" s="13">
        <v>9817365772.7173958</v>
      </c>
      <c r="L285" s="13">
        <v>6710018636.6407948</v>
      </c>
      <c r="M285" s="13">
        <v>24801253178.619884</v>
      </c>
      <c r="N285" s="13">
        <v>25409210144.85614</v>
      </c>
      <c r="O285" s="13">
        <v>71751937008.699127</v>
      </c>
      <c r="P285" s="13">
        <v>2718737.8478844897</v>
      </c>
      <c r="Q285" s="13">
        <v>26391.635024513638</v>
      </c>
      <c r="R285" s="13">
        <v>40642317.956126839</v>
      </c>
      <c r="S285" s="13">
        <v>41.807273434337041</v>
      </c>
      <c r="T285" s="13">
        <v>14.948965376618245</v>
      </c>
      <c r="U285" s="13">
        <v>33014429.954357866</v>
      </c>
      <c r="V285" s="13">
        <v>15.381689598054935</v>
      </c>
      <c r="W285" s="13">
        <v>25.632530539338305</v>
      </c>
      <c r="X285" s="13"/>
      <c r="Y285" s="13"/>
      <c r="Z285" s="13"/>
    </row>
    <row r="286" spans="1:26" ht="15.75" customHeight="1">
      <c r="A286" s="13">
        <v>2031</v>
      </c>
      <c r="B286" s="13">
        <v>3083745.9297650601</v>
      </c>
      <c r="C286" s="13">
        <v>1566542.9323206504</v>
      </c>
      <c r="D286" s="13">
        <v>1183312.7311516439</v>
      </c>
      <c r="E286" s="13">
        <v>1124723.7015085353</v>
      </c>
      <c r="F286" s="13">
        <v>889896.29917231447</v>
      </c>
      <c r="G286" s="13">
        <v>1.9079755959028777E-2</v>
      </c>
      <c r="H286" s="13">
        <v>0.71796545010253143</v>
      </c>
      <c r="I286" s="13">
        <v>3481777371.9347491</v>
      </c>
      <c r="J286" s="13">
        <v>1607583935.3332229</v>
      </c>
      <c r="K286" s="13">
        <v>9936324457.2207127</v>
      </c>
      <c r="L286" s="13">
        <v>6761441241.3870659</v>
      </c>
      <c r="M286" s="13">
        <v>25264061252.439392</v>
      </c>
      <c r="N286" s="13">
        <v>25948501805.628139</v>
      </c>
      <c r="O286" s="13">
        <v>72999690063.943283</v>
      </c>
      <c r="P286" s="13">
        <v>2783029.6934431149</v>
      </c>
      <c r="Q286" s="13">
        <v>26230.295075878032</v>
      </c>
      <c r="R286" s="13">
        <v>41480860.258528896</v>
      </c>
      <c r="S286" s="13">
        <v>42.243274280533058</v>
      </c>
      <c r="T286" s="13">
        <v>14.904929098046924</v>
      </c>
      <c r="U286" s="13">
        <v>33926278.625461712</v>
      </c>
      <c r="V286" s="13">
        <v>15.407239407774826</v>
      </c>
      <c r="W286" s="13">
        <v>26.029260601508589</v>
      </c>
      <c r="X286" s="13"/>
      <c r="Y286" s="13"/>
      <c r="Z286" s="13"/>
    </row>
    <row r="287" spans="1:26" ht="15.75" customHeight="1">
      <c r="A287" s="13">
        <v>2032</v>
      </c>
      <c r="B287" s="13">
        <v>3170090.8157984819</v>
      </c>
      <c r="C287" s="13">
        <v>1604065.9527940319</v>
      </c>
      <c r="D287" s="13">
        <v>1208846.1619692545</v>
      </c>
      <c r="E287" s="13">
        <v>1147387.1050830255</v>
      </c>
      <c r="F287" s="13">
        <v>904783.89253010228</v>
      </c>
      <c r="G287" s="13">
        <v>2.01501964830062E-2</v>
      </c>
      <c r="H287" s="13">
        <v>0.71529920766939625</v>
      </c>
      <c r="I287" s="13">
        <v>3566384053.2303457</v>
      </c>
      <c r="J287" s="13">
        <v>1608464732.0945563</v>
      </c>
      <c r="K287" s="13">
        <v>10078375550.298576</v>
      </c>
      <c r="L287" s="13">
        <v>6834151195.2633972</v>
      </c>
      <c r="M287" s="13">
        <v>25778255102.912582</v>
      </c>
      <c r="N287" s="13">
        <v>26534062656.770252</v>
      </c>
      <c r="O287" s="13">
        <v>74399693290.569702</v>
      </c>
      <c r="P287" s="13">
        <v>2824501.0856287116</v>
      </c>
      <c r="Q287" s="13">
        <v>26340.826586727588</v>
      </c>
      <c r="R287" s="13">
        <v>42319402.560930952</v>
      </c>
      <c r="S287" s="13">
        <v>42.60892317684187</v>
      </c>
      <c r="T287" s="13">
        <v>14.98296558505694</v>
      </c>
      <c r="U287" s="13">
        <v>34349107.821316354</v>
      </c>
      <c r="V287" s="13">
        <v>15.421933267948829</v>
      </c>
      <c r="W287" s="13">
        <v>26.414875231190326</v>
      </c>
      <c r="X287" s="13"/>
      <c r="Y287" s="13"/>
      <c r="Z287" s="13"/>
    </row>
    <row r="288" spans="1:26" ht="15.75" customHeight="1">
      <c r="A288" s="13">
        <v>2033</v>
      </c>
      <c r="B288" s="13">
        <v>3258853.3586408393</v>
      </c>
      <c r="C288" s="13">
        <v>1642462.0927549831</v>
      </c>
      <c r="D288" s="13">
        <v>1234783.1834634983</v>
      </c>
      <c r="E288" s="13">
        <v>1170365.2084241756</v>
      </c>
      <c r="F288" s="13">
        <v>924878.55801355699</v>
      </c>
      <c r="G288" s="13">
        <v>2.0026461199846635E-2</v>
      </c>
      <c r="H288" s="13">
        <v>0.71256756158132351</v>
      </c>
      <c r="I288" s="13">
        <v>3652265028.7583265</v>
      </c>
      <c r="J288" s="13">
        <v>1611256849.0690784</v>
      </c>
      <c r="K288" s="13">
        <v>10227811848.848919</v>
      </c>
      <c r="L288" s="13">
        <v>6917231287.2864151</v>
      </c>
      <c r="M288" s="13">
        <v>26288564122.347206</v>
      </c>
      <c r="N288" s="13">
        <v>27107708775.51688</v>
      </c>
      <c r="O288" s="13">
        <v>75804837911.826828</v>
      </c>
      <c r="P288" s="13">
        <v>2888399.0213264721</v>
      </c>
      <c r="Q288" s="13">
        <v>26244.586482727071</v>
      </c>
      <c r="R288" s="13">
        <v>43157944.863333009</v>
      </c>
      <c r="S288" s="13">
        <v>42.990044546119968</v>
      </c>
      <c r="T288" s="13">
        <v>14.941822284482392</v>
      </c>
      <c r="U288" s="13">
        <v>35240736.546650022</v>
      </c>
      <c r="V288" s="13">
        <v>15.439188852108595</v>
      </c>
      <c r="W288" s="13">
        <v>26.810146275035038</v>
      </c>
      <c r="X288" s="13"/>
      <c r="Y288" s="13"/>
      <c r="Z288" s="13"/>
    </row>
    <row r="289" spans="1:26" ht="15.75" customHeight="1">
      <c r="A289" s="13">
        <v>2034</v>
      </c>
      <c r="B289" s="13">
        <v>3350101.2526827827</v>
      </c>
      <c r="C289" s="13">
        <v>1681750.8288467568</v>
      </c>
      <c r="D289" s="13">
        <v>1260524.4496733181</v>
      </c>
      <c r="E289" s="13">
        <v>1193089.1209261792</v>
      </c>
      <c r="F289" s="13">
        <v>940776.38764953904</v>
      </c>
      <c r="G289" s="13">
        <v>1.9416086823530909E-2</v>
      </c>
      <c r="H289" s="13">
        <v>0.70943275333143607</v>
      </c>
      <c r="I289" s="13">
        <v>3737780533.6489797</v>
      </c>
      <c r="J289" s="13">
        <v>1615367769.3311434</v>
      </c>
      <c r="K289" s="13">
        <v>10380735413.799601</v>
      </c>
      <c r="L289" s="13">
        <v>7006368017.0856848</v>
      </c>
      <c r="M289" s="13">
        <v>26816820270.698349</v>
      </c>
      <c r="N289" s="13">
        <v>27694236746.49139</v>
      </c>
      <c r="O289" s="13">
        <v>77251308751.055145</v>
      </c>
      <c r="P289" s="13">
        <v>2932476.6218389296</v>
      </c>
      <c r="Q289" s="13">
        <v>26343.367301121583</v>
      </c>
      <c r="R289" s="13">
        <v>43996487.165735066</v>
      </c>
      <c r="S289" s="13">
        <v>43.366271806198043</v>
      </c>
      <c r="T289" s="13">
        <v>15.003184283919463</v>
      </c>
      <c r="U289" s="13">
        <v>35712077.992758542</v>
      </c>
      <c r="V289" s="13">
        <v>15.444257711813634</v>
      </c>
      <c r="W289" s="13">
        <v>27.185884828702477</v>
      </c>
      <c r="X289" s="13"/>
      <c r="Y289" s="13"/>
      <c r="Z289" s="13"/>
    </row>
    <row r="290" spans="1:26" ht="15.75" customHeight="1">
      <c r="A290" s="13">
        <v>2035</v>
      </c>
      <c r="B290" s="13">
        <v>3443904.0877579008</v>
      </c>
      <c r="C290" s="13">
        <v>1721952.0438789504</v>
      </c>
      <c r="D290" s="13">
        <v>1286030.9989843047</v>
      </c>
      <c r="E290" s="13">
        <v>1210889.4630542842</v>
      </c>
      <c r="F290" s="13">
        <v>955012.87013024255</v>
      </c>
      <c r="G290" s="13">
        <v>1.491954106017368E-2</v>
      </c>
      <c r="H290" s="13">
        <v>0.70320742517693902</v>
      </c>
      <c r="I290" s="13">
        <v>3822901671.8334866</v>
      </c>
      <c r="J290" s="13">
        <v>1620671443.7686806</v>
      </c>
      <c r="K290" s="13">
        <v>10535080978.90554</v>
      </c>
      <c r="L290" s="13">
        <v>7099151298.0623436</v>
      </c>
      <c r="M290" s="13">
        <v>27206161829.69453</v>
      </c>
      <c r="N290" s="13">
        <v>28133347986.907162</v>
      </c>
      <c r="O290" s="13">
        <v>78417315209.171753</v>
      </c>
      <c r="P290" s="13">
        <v>2983371.8126176293</v>
      </c>
      <c r="Q290" s="13">
        <v>26284.794566175078</v>
      </c>
      <c r="R290" s="13">
        <v>44835029.468137108</v>
      </c>
      <c r="S290" s="13">
        <v>43.91764852662412</v>
      </c>
      <c r="T290" s="13">
        <v>15.028307661323169</v>
      </c>
      <c r="U290" s="13">
        <v>36333282.64087759</v>
      </c>
      <c r="V290" s="13">
        <v>15.441608270116566</v>
      </c>
      <c r="W290" s="13">
        <v>27.55543587133732</v>
      </c>
      <c r="X290" s="13"/>
      <c r="Y290" s="13"/>
      <c r="Z290" s="13"/>
    </row>
    <row r="291" spans="1:26" ht="15.75" customHeight="1">
      <c r="A291" s="13">
        <v>2036</v>
      </c>
      <c r="B291" s="13">
        <v>3540333.4022151222</v>
      </c>
      <c r="C291" s="13">
        <v>1763086.0343031308</v>
      </c>
      <c r="D291" s="13">
        <v>1310923.0690650912</v>
      </c>
      <c r="E291" s="13">
        <v>1232585.7199669897</v>
      </c>
      <c r="F291" s="13">
        <v>972246.150444053</v>
      </c>
      <c r="G291" s="13">
        <v>1.7917619712355837E-2</v>
      </c>
      <c r="H291" s="13">
        <v>0.69910696130842864</v>
      </c>
      <c r="I291" s="13">
        <v>3906395165.6289129</v>
      </c>
      <c r="J291" s="13">
        <v>1626798772.0836296</v>
      </c>
      <c r="K291" s="13">
        <v>10687587670.293144</v>
      </c>
      <c r="L291" s="13">
        <v>7192716030.8118582</v>
      </c>
      <c r="M291" s="13">
        <v>27699331820.900669</v>
      </c>
      <c r="N291" s="13">
        <v>28679959941.369865</v>
      </c>
      <c r="O291" s="13">
        <v>79792789401.088074</v>
      </c>
      <c r="P291" s="13">
        <v>3036880.7988634496</v>
      </c>
      <c r="Q291" s="13">
        <v>26274.587211638489</v>
      </c>
      <c r="R291" s="13">
        <v>45652742.192889906</v>
      </c>
      <c r="S291" s="13">
        <v>44.369089347399672</v>
      </c>
      <c r="T291" s="13">
        <v>15.032773828322604</v>
      </c>
      <c r="U291" s="13">
        <v>37003289.247238509</v>
      </c>
      <c r="V291" s="13">
        <v>15.447332136382011</v>
      </c>
      <c r="W291" s="13">
        <v>27.94049410755558</v>
      </c>
      <c r="X291" s="13"/>
      <c r="Y291" s="13"/>
      <c r="Z291" s="13"/>
    </row>
    <row r="292" spans="1:26" ht="15.75" customHeight="1">
      <c r="A292" s="13">
        <v>2037</v>
      </c>
      <c r="B292" s="13">
        <v>3639462.7374771456</v>
      </c>
      <c r="C292" s="13">
        <v>1805173.5177886642</v>
      </c>
      <c r="D292" s="13">
        <v>1335480.1060128596</v>
      </c>
      <c r="E292" s="13">
        <v>1253901.2776333366</v>
      </c>
      <c r="F292" s="13">
        <v>988069.09810939536</v>
      </c>
      <c r="G292" s="13">
        <v>1.7293367366707502E-2</v>
      </c>
      <c r="H292" s="13">
        <v>0.69461537368959658</v>
      </c>
      <c r="I292" s="13">
        <v>3988307284.7363133</v>
      </c>
      <c r="J292" s="13">
        <v>1633343853.7549195</v>
      </c>
      <c r="K292" s="13">
        <v>10837253621.476671</v>
      </c>
      <c r="L292" s="13">
        <v>7287122502.1268396</v>
      </c>
      <c r="M292" s="13">
        <v>28173360206.588139</v>
      </c>
      <c r="N292" s="13">
        <v>29205314714.191555</v>
      </c>
      <c r="O292" s="13">
        <v>81124702182.874435</v>
      </c>
      <c r="P292" s="13">
        <v>3085942.8881043997</v>
      </c>
      <c r="Q292" s="13">
        <v>26288.46518695842</v>
      </c>
      <c r="R292" s="13">
        <v>46470454.917642705</v>
      </c>
      <c r="S292" s="13">
        <v>44.862571319805006</v>
      </c>
      <c r="T292" s="13">
        <v>15.058754034877193</v>
      </c>
      <c r="U292" s="13">
        <v>37585651.770936087</v>
      </c>
      <c r="V292" s="13">
        <v>15.456466944023338</v>
      </c>
      <c r="W292" s="13">
        <v>28.334988058225484</v>
      </c>
      <c r="X292" s="13"/>
      <c r="Y292" s="13"/>
      <c r="Z292" s="13"/>
    </row>
    <row r="293" spans="1:26" ht="15.75" customHeight="1">
      <c r="A293" s="13">
        <v>2038</v>
      </c>
      <c r="B293" s="13">
        <v>3741367.6941265059</v>
      </c>
      <c r="C293" s="13">
        <v>1848235.6408984938</v>
      </c>
      <c r="D293" s="13">
        <v>1359977.5676347206</v>
      </c>
      <c r="E293" s="13">
        <v>1275095.7365442768</v>
      </c>
      <c r="F293" s="13">
        <v>1004816.2017966418</v>
      </c>
      <c r="G293" s="13">
        <v>1.6902813075478695E-2</v>
      </c>
      <c r="H293" s="13">
        <v>0.68989890051271108</v>
      </c>
      <c r="I293" s="13">
        <v>4069737582.6902714</v>
      </c>
      <c r="J293" s="13">
        <v>1641483730.8936281</v>
      </c>
      <c r="K293" s="13">
        <v>10993334729.857111</v>
      </c>
      <c r="L293" s="13">
        <v>7385910610.8136568</v>
      </c>
      <c r="M293" s="13">
        <v>28638797887.694622</v>
      </c>
      <c r="N293" s="13">
        <v>29718857003.009743</v>
      </c>
      <c r="O293" s="13">
        <v>82448121544.95903</v>
      </c>
      <c r="P293" s="13">
        <v>3138781.7831210997</v>
      </c>
      <c r="Q293" s="13">
        <v>26267.554497839406</v>
      </c>
      <c r="R293" s="13">
        <v>47288167.642395504</v>
      </c>
      <c r="S293" s="13">
        <v>45.378446761656477</v>
      </c>
      <c r="T293" s="13">
        <v>15.065771025143944</v>
      </c>
      <c r="U293" s="13">
        <v>38253130.944461972</v>
      </c>
      <c r="V293" s="13">
        <v>15.465431020753652</v>
      </c>
      <c r="W293" s="13">
        <v>28.734329300219457</v>
      </c>
      <c r="X293" s="13"/>
      <c r="Y293" s="13"/>
      <c r="Z293" s="13"/>
    </row>
    <row r="294" spans="1:26" ht="15.75" customHeight="1">
      <c r="A294" s="13">
        <v>2039</v>
      </c>
      <c r="B294" s="13">
        <v>3846125.9895620481</v>
      </c>
      <c r="C294" s="13">
        <v>1892293.9868645277</v>
      </c>
      <c r="D294" s="13">
        <v>1384401.3714679198</v>
      </c>
      <c r="E294" s="13">
        <v>1296156.1493032458</v>
      </c>
      <c r="F294" s="13">
        <v>1020933.6789880407</v>
      </c>
      <c r="G294" s="13">
        <v>1.6516730591576101E-2</v>
      </c>
      <c r="H294" s="13">
        <v>0.68496552771429364</v>
      </c>
      <c r="I294" s="13">
        <v>4150488769.6381712</v>
      </c>
      <c r="J294" s="13">
        <v>1650958079.7086906</v>
      </c>
      <c r="K294" s="13">
        <v>11152171364.922037</v>
      </c>
      <c r="L294" s="13">
        <v>7487200347.0300112</v>
      </c>
      <c r="M294" s="13">
        <v>29113308526.135677</v>
      </c>
      <c r="N294" s="13">
        <v>30238754704.488071</v>
      </c>
      <c r="O294" s="13">
        <v>83792881791.922653</v>
      </c>
      <c r="P294" s="13">
        <v>3189054.5987209613</v>
      </c>
      <c r="Q294" s="13">
        <v>26275.148072262415</v>
      </c>
      <c r="R294" s="13">
        <v>48105880.367148302</v>
      </c>
      <c r="S294" s="13">
        <v>45.900390430691715</v>
      </c>
      <c r="T294" s="13">
        <v>15.08468383904189</v>
      </c>
      <c r="U294" s="13">
        <v>38855487.176713496</v>
      </c>
      <c r="V294" s="13">
        <v>15.468571095596223</v>
      </c>
      <c r="W294" s="13">
        <v>29.128115414896687</v>
      </c>
      <c r="X294" s="13"/>
      <c r="Y294" s="13"/>
      <c r="Z294" s="13"/>
    </row>
    <row r="295" spans="1:26" ht="15.75" customHeight="1">
      <c r="A295" s="13">
        <v>2040</v>
      </c>
      <c r="B295" s="13">
        <v>3953817.5172697855</v>
      </c>
      <c r="C295" s="13">
        <v>1937370.5834621948</v>
      </c>
      <c r="D295" s="13">
        <v>1408803.2648448292</v>
      </c>
      <c r="E295" s="13">
        <v>1312055.5293997829</v>
      </c>
      <c r="F295" s="13">
        <v>1031968.2689978207</v>
      </c>
      <c r="G295" s="13">
        <v>1.2266562254157121E-2</v>
      </c>
      <c r="H295" s="13">
        <v>0.67723518701056284</v>
      </c>
      <c r="I295" s="13">
        <v>4230421084.5313239</v>
      </c>
      <c r="J295" s="13">
        <v>1661645439.9027879</v>
      </c>
      <c r="K295" s="13">
        <v>11313536874.206802</v>
      </c>
      <c r="L295" s="13">
        <v>7591011285.9089136</v>
      </c>
      <c r="M295" s="13">
        <v>29448134697.587158</v>
      </c>
      <c r="N295" s="13">
        <v>30611877773.925724</v>
      </c>
      <c r="O295" s="13">
        <v>84856627156.062714</v>
      </c>
      <c r="P295" s="13">
        <v>3229272.4767925879</v>
      </c>
      <c r="Q295" s="13">
        <v>26277.320283714464</v>
      </c>
      <c r="R295" s="13">
        <v>48923593.091901094</v>
      </c>
      <c r="S295" s="13">
        <v>46.594092291674343</v>
      </c>
      <c r="T295" s="13">
        <v>15.150035632946496</v>
      </c>
      <c r="U295" s="13">
        <v>39272203.476447694</v>
      </c>
      <c r="V295" s="13">
        <v>15.462027815302353</v>
      </c>
      <c r="W295" s="13">
        <v>29.513044315736334</v>
      </c>
      <c r="X295" s="13"/>
      <c r="Y295" s="13"/>
      <c r="Z295" s="13"/>
    </row>
    <row r="296" spans="1:26" ht="15.75" customHeight="1">
      <c r="A296" s="13">
        <v>2041</v>
      </c>
      <c r="B296" s="13">
        <v>4064524.4077533395</v>
      </c>
      <c r="C296" s="13">
        <v>1995681.4842068898</v>
      </c>
      <c r="D296" s="13">
        <v>1435199.7156700904</v>
      </c>
      <c r="E296" s="13">
        <v>1336639.2382298643</v>
      </c>
      <c r="F296" s="13">
        <v>1053928.5743050585</v>
      </c>
      <c r="G296" s="13">
        <v>1.8736789929407971E-2</v>
      </c>
      <c r="H296" s="13">
        <v>0.66976581624249654</v>
      </c>
      <c r="I296" s="13">
        <v>4316650873.8785448</v>
      </c>
      <c r="J296" s="13">
        <v>1675470785.3598964</v>
      </c>
      <c r="K296" s="13">
        <v>11494393184.958574</v>
      </c>
      <c r="L296" s="13">
        <v>7705950698.19732</v>
      </c>
      <c r="M296" s="13">
        <v>30004039560.056057</v>
      </c>
      <c r="N296" s="13">
        <v>31205025529.138721</v>
      </c>
      <c r="O296" s="13">
        <v>86401530631.589111</v>
      </c>
      <c r="P296" s="13">
        <v>3302704.8598523047</v>
      </c>
      <c r="Q296" s="13">
        <v>26160.839160012907</v>
      </c>
      <c r="R296" s="13">
        <v>50036143.057815835</v>
      </c>
      <c r="S296" s="13">
        <v>47.042273187083048</v>
      </c>
      <c r="T296" s="13">
        <v>15.150049786783983</v>
      </c>
      <c r="U296" s="13">
        <v>40286497.228116378</v>
      </c>
      <c r="V296" s="13">
        <v>15.470087491033153</v>
      </c>
      <c r="W296" s="13">
        <v>29.930254866433081</v>
      </c>
      <c r="X296" s="13"/>
      <c r="Y296" s="13"/>
      <c r="Z296" s="13"/>
    </row>
    <row r="297" spans="1:26" ht="15.75" customHeight="1">
      <c r="A297" s="13">
        <v>2042</v>
      </c>
      <c r="B297" s="13">
        <v>4178331.091170433</v>
      </c>
      <c r="C297" s="13">
        <v>2055738.896855853</v>
      </c>
      <c r="D297" s="13">
        <v>1465573.5482120034</v>
      </c>
      <c r="E297" s="13">
        <v>1364927.1872502475</v>
      </c>
      <c r="F297" s="13">
        <v>1073504.9297535771</v>
      </c>
      <c r="G297" s="13">
        <v>2.1163488405326891E-2</v>
      </c>
      <c r="H297" s="13">
        <v>0.66395941106034095</v>
      </c>
      <c r="I297" s="13">
        <v>4416300151.2243443</v>
      </c>
      <c r="J297" s="13">
        <v>1694647159.8990264</v>
      </c>
      <c r="K297" s="13">
        <v>11706516468.562365</v>
      </c>
      <c r="L297" s="13">
        <v>7844916268.5138617</v>
      </c>
      <c r="M297" s="13">
        <v>30632582025.75346</v>
      </c>
      <c r="N297" s="13">
        <v>31874485251.828587</v>
      </c>
      <c r="O297" s="13">
        <v>88169447325.781647</v>
      </c>
      <c r="P297" s="13">
        <v>3358960.2941933377</v>
      </c>
      <c r="Q297" s="13">
        <v>26249.029343455146</v>
      </c>
      <c r="R297" s="13">
        <v>51148693.023730576</v>
      </c>
      <c r="S297" s="13">
        <v>47.389784306254199</v>
      </c>
      <c r="T297" s="13">
        <v>15.227537256737373</v>
      </c>
      <c r="U297" s="13">
        <v>40896938.157495774</v>
      </c>
      <c r="V297" s="13">
        <v>15.480727492902506</v>
      </c>
      <c r="W297" s="13">
        <v>30.364538231311936</v>
      </c>
      <c r="X297" s="13"/>
      <c r="Y297" s="13"/>
      <c r="Z297" s="13"/>
    </row>
    <row r="298" spans="1:26" ht="15.75" customHeight="1">
      <c r="A298" s="13">
        <v>2043</v>
      </c>
      <c r="B298" s="13">
        <v>4295324.3617232051</v>
      </c>
      <c r="C298" s="13">
        <v>2117594.9103295403</v>
      </c>
      <c r="D298" s="13">
        <v>1498808.9497113216</v>
      </c>
      <c r="E298" s="13">
        <v>1395880.1906944902</v>
      </c>
      <c r="F298" s="13">
        <v>1100209.1265943069</v>
      </c>
      <c r="G298" s="13">
        <v>2.2677402672738989E-2</v>
      </c>
      <c r="H298" s="13">
        <v>0.65918187840622611</v>
      </c>
      <c r="I298" s="13">
        <v>4525201057.9737825</v>
      </c>
      <c r="J298" s="13">
        <v>1718102129.1887286</v>
      </c>
      <c r="K298" s="13">
        <v>11944234871.106621</v>
      </c>
      <c r="L298" s="13">
        <v>8002594071.6737471</v>
      </c>
      <c r="M298" s="13">
        <v>31313369683.065144</v>
      </c>
      <c r="N298" s="13">
        <v>32595633819.489502</v>
      </c>
      <c r="O298" s="13">
        <v>90099135632.497528</v>
      </c>
      <c r="P298" s="13">
        <v>3442437.9058166528</v>
      </c>
      <c r="Q298" s="13">
        <v>26173.060516286416</v>
      </c>
      <c r="R298" s="13">
        <v>52261242.989645317</v>
      </c>
      <c r="S298" s="13">
        <v>47.673313751235817</v>
      </c>
      <c r="T298" s="13">
        <v>15.181462794532916</v>
      </c>
      <c r="U298" s="13">
        <v>42035937.138864294</v>
      </c>
      <c r="V298" s="13">
        <v>15.492714562635774</v>
      </c>
      <c r="W298" s="13">
        <v>30.813018045628702</v>
      </c>
      <c r="X298" s="13"/>
      <c r="Y298" s="13"/>
      <c r="Z298" s="13"/>
    </row>
    <row r="299" spans="1:26" ht="15.75" customHeight="1">
      <c r="A299" s="13">
        <v>2044</v>
      </c>
      <c r="B299" s="13">
        <v>4415593.4438514551</v>
      </c>
      <c r="C299" s="13">
        <v>2181303.1612626188</v>
      </c>
      <c r="D299" s="13">
        <v>1532541.9267463654</v>
      </c>
      <c r="E299" s="13">
        <v>1427296.5993204454</v>
      </c>
      <c r="F299" s="13">
        <v>1122818.4097921026</v>
      </c>
      <c r="G299" s="13">
        <v>2.2506522289942765E-2</v>
      </c>
      <c r="H299" s="13">
        <v>0.65433206381742626</v>
      </c>
      <c r="I299" s="13">
        <v>4635684271.5903702</v>
      </c>
      <c r="J299" s="13">
        <v>1743259285.685992</v>
      </c>
      <c r="K299" s="13">
        <v>12187985561.717875</v>
      </c>
      <c r="L299" s="13">
        <v>8165109656.8792295</v>
      </c>
      <c r="M299" s="13">
        <v>32028206524.546207</v>
      </c>
      <c r="N299" s="13">
        <v>33349556591.582623</v>
      </c>
      <c r="O299" s="13">
        <v>92109801892.002304</v>
      </c>
      <c r="P299" s="13">
        <v>3505141.3202933865</v>
      </c>
      <c r="Q299" s="13">
        <v>26278.484510374194</v>
      </c>
      <c r="R299" s="13">
        <v>53373792.955560058</v>
      </c>
      <c r="S299" s="13">
        <v>47.938366527252853</v>
      </c>
      <c r="T299" s="13">
        <v>15.227287027358024</v>
      </c>
      <c r="U299" s="13">
        <v>42727669.830002464</v>
      </c>
      <c r="V299" s="13">
        <v>15.495599491071912</v>
      </c>
      <c r="W299" s="13">
        <v>31.248172500392215</v>
      </c>
      <c r="X299" s="13"/>
      <c r="Y299" s="13"/>
      <c r="Z299" s="13"/>
    </row>
    <row r="300" spans="1:26" ht="15.75" customHeight="1">
      <c r="A300" s="13">
        <v>2045</v>
      </c>
      <c r="B300" s="13">
        <v>4539230.0602792958</v>
      </c>
      <c r="C300" s="13">
        <v>2246918.8798382515</v>
      </c>
      <c r="D300" s="13">
        <v>1565863.8136407051</v>
      </c>
      <c r="E300" s="13">
        <v>1447047.1078398926</v>
      </c>
      <c r="F300" s="13">
        <v>1136732.1404283838</v>
      </c>
      <c r="G300" s="13">
        <v>1.3837704460902378E-2</v>
      </c>
      <c r="H300" s="13">
        <v>0.64401395209428336</v>
      </c>
      <c r="I300" s="13">
        <v>4744431995.2638111</v>
      </c>
      <c r="J300" s="13">
        <v>1769223869.2180181</v>
      </c>
      <c r="K300" s="13">
        <v>12430539678.509756</v>
      </c>
      <c r="L300" s="13">
        <v>8327419273.9925766</v>
      </c>
      <c r="M300" s="13">
        <v>32442239348.97892</v>
      </c>
      <c r="N300" s="13">
        <v>33788354988.502758</v>
      </c>
      <c r="O300" s="13">
        <v>93502209154.465836</v>
      </c>
      <c r="P300" s="13">
        <v>3561033.6738103065</v>
      </c>
      <c r="Q300" s="13">
        <v>26257.041555694828</v>
      </c>
      <c r="R300" s="13">
        <v>54486342.921474807</v>
      </c>
      <c r="S300" s="13">
        <v>48.546768053153471</v>
      </c>
      <c r="T300" s="13">
        <v>15.300709825407074</v>
      </c>
      <c r="U300" s="13">
        <v>43292468.346718237</v>
      </c>
      <c r="V300" s="13">
        <v>15.476073997881354</v>
      </c>
      <c r="W300" s="13">
        <v>31.654654647476679</v>
      </c>
      <c r="X300" s="13"/>
      <c r="Y300" s="13"/>
      <c r="Z300" s="13"/>
    </row>
    <row r="301" spans="1:26" ht="15.75" customHeight="1">
      <c r="A301" s="13">
        <v>2046</v>
      </c>
      <c r="B301" s="13">
        <v>4666328.5019671163</v>
      </c>
      <c r="C301" s="13">
        <v>2295833.6229678211</v>
      </c>
      <c r="D301" s="13">
        <v>1590717.9455919019</v>
      </c>
      <c r="E301" s="13">
        <v>1470015.3247720087</v>
      </c>
      <c r="F301" s="13">
        <v>1158163.5596827974</v>
      </c>
      <c r="G301" s="13">
        <v>1.5872473541239662E-2</v>
      </c>
      <c r="H301" s="13">
        <v>0.64029697538435815</v>
      </c>
      <c r="I301" s="13">
        <v>4822091410.8709831</v>
      </c>
      <c r="J301" s="13">
        <v>1787610908.1567514</v>
      </c>
      <c r="K301" s="13">
        <v>12612303867.002508</v>
      </c>
      <c r="L301" s="13">
        <v>8444807092.6352606</v>
      </c>
      <c r="M301" s="13">
        <v>32967792280.412125</v>
      </c>
      <c r="N301" s="13">
        <v>34343031500.885818</v>
      </c>
      <c r="O301" s="13">
        <v>94977637059.96344</v>
      </c>
      <c r="P301" s="13">
        <v>3618300.4152952889</v>
      </c>
      <c r="Q301" s="13">
        <v>26249.240294828403</v>
      </c>
      <c r="R301" s="13">
        <v>55132500.73386132</v>
      </c>
      <c r="S301" s="13">
        <v>49.13081275143815</v>
      </c>
      <c r="T301" s="13">
        <v>15.237126386964739</v>
      </c>
      <c r="U301" s="13">
        <v>44121793.494761735</v>
      </c>
      <c r="V301" s="13">
        <v>15.477488915037181</v>
      </c>
      <c r="W301" s="13">
        <v>32.084417775193643</v>
      </c>
      <c r="X301" s="13"/>
      <c r="Y301" s="13"/>
      <c r="Z301" s="13"/>
    </row>
    <row r="302" spans="1:26" ht="15.75" customHeight="1">
      <c r="A302" s="13">
        <v>2047</v>
      </c>
      <c r="B302" s="13">
        <v>4796985.7000221955</v>
      </c>
      <c r="C302" s="13">
        <v>2345726.0073108533</v>
      </c>
      <c r="D302" s="13">
        <v>1607643.7893683068</v>
      </c>
      <c r="E302" s="13">
        <v>1485656.8467683885</v>
      </c>
      <c r="F302" s="13">
        <v>1167622.4621478098</v>
      </c>
      <c r="G302" s="13">
        <v>1.0640380227876944E-2</v>
      </c>
      <c r="H302" s="13">
        <v>0.63334628261701786</v>
      </c>
      <c r="I302" s="13">
        <v>4870216658.1339397</v>
      </c>
      <c r="J302" s="13">
        <v>1798755393.9970627</v>
      </c>
      <c r="K302" s="13">
        <v>12738297399.332962</v>
      </c>
      <c r="L302" s="13">
        <v>8522704054.1954594</v>
      </c>
      <c r="M302" s="13">
        <v>33329791641.692566</v>
      </c>
      <c r="N302" s="13">
        <v>34727835363.426155</v>
      </c>
      <c r="O302" s="13">
        <v>95987600510.778137</v>
      </c>
      <c r="P302" s="13">
        <v>3644545.0715754917</v>
      </c>
      <c r="Q302" s="13">
        <v>26337.333912922055</v>
      </c>
      <c r="R302" s="13">
        <v>55778658.546247832</v>
      </c>
      <c r="S302" s="13">
        <v>49.975055887385757</v>
      </c>
      <c r="T302" s="13">
        <v>15.304697143486116</v>
      </c>
      <c r="U302" s="13">
        <v>44333358.342506021</v>
      </c>
      <c r="V302" s="13">
        <v>15.477591260358352</v>
      </c>
      <c r="W302" s="13">
        <v>32.501993151790529</v>
      </c>
      <c r="X302" s="13"/>
      <c r="Y302" s="13"/>
      <c r="Z302" s="13"/>
    </row>
    <row r="303" spans="1:26" ht="15.75" customHeight="1">
      <c r="A303" s="13">
        <v>2048</v>
      </c>
      <c r="B303" s="13">
        <v>4931301.299622817</v>
      </c>
      <c r="C303" s="13">
        <v>2396612.4316166891</v>
      </c>
      <c r="D303" s="13">
        <v>1624480.9584117674</v>
      </c>
      <c r="E303" s="13">
        <v>1501216.4226116436</v>
      </c>
      <c r="F303" s="13">
        <v>1182787.3710267693</v>
      </c>
      <c r="G303" s="13">
        <v>1.0473196334762624E-2</v>
      </c>
      <c r="H303" s="13">
        <v>0.62639098537847404</v>
      </c>
      <c r="I303" s="13">
        <v>4917530864.9526644</v>
      </c>
      <c r="J303" s="13">
        <v>1810713599.0510314</v>
      </c>
      <c r="K303" s="13">
        <v>12864938415.287495</v>
      </c>
      <c r="L303" s="13">
        <v>8601777195.235384</v>
      </c>
      <c r="M303" s="13">
        <v>33669994957.421452</v>
      </c>
      <c r="N303" s="13">
        <v>35089144428.294586</v>
      </c>
      <c r="O303" s="13">
        <v>96954099460.242615</v>
      </c>
      <c r="P303" s="13">
        <v>3698776.0731774447</v>
      </c>
      <c r="Q303" s="13">
        <v>26212.481518772751</v>
      </c>
      <c r="R303" s="13">
        <v>56424816.358634345</v>
      </c>
      <c r="S303" s="13">
        <v>50.862225806604151</v>
      </c>
      <c r="T303" s="13">
        <v>15.254996583278542</v>
      </c>
      <c r="U303" s="13">
        <v>45123059.79804641</v>
      </c>
      <c r="V303" s="13">
        <v>15.483784914389032</v>
      </c>
      <c r="W303" s="13">
        <v>32.944138750123585</v>
      </c>
      <c r="X303" s="13"/>
      <c r="Y303" s="13"/>
      <c r="Z303" s="13"/>
    </row>
    <row r="304" spans="1:26" ht="15.75" customHeight="1">
      <c r="A304" s="13">
        <v>2049</v>
      </c>
      <c r="B304" s="13">
        <v>5069377.7360122558</v>
      </c>
      <c r="C304" s="13">
        <v>2448509.4464939195</v>
      </c>
      <c r="D304" s="13">
        <v>1641742.6221950182</v>
      </c>
      <c r="E304" s="13">
        <v>1517168.2828158729</v>
      </c>
      <c r="F304" s="13">
        <v>1193312.1329652569</v>
      </c>
      <c r="G304" s="13">
        <v>1.0625986022555045E-2</v>
      </c>
      <c r="H304" s="13">
        <v>0.61962935430232458</v>
      </c>
      <c r="I304" s="13">
        <v>4964197926.4736919</v>
      </c>
      <c r="J304" s="13">
        <v>1823361523.7600625</v>
      </c>
      <c r="K304" s="13">
        <v>12993738749.085836</v>
      </c>
      <c r="L304" s="13">
        <v>8682643163.6989288</v>
      </c>
      <c r="M304" s="13">
        <v>34054922019.240578</v>
      </c>
      <c r="N304" s="13">
        <v>35498859982.299713</v>
      </c>
      <c r="O304" s="13">
        <v>98017723364.558807</v>
      </c>
      <c r="P304" s="13">
        <v>3730125.4490607735</v>
      </c>
      <c r="Q304" s="13">
        <v>26277.326246289966</v>
      </c>
      <c r="R304" s="13">
        <v>57070974.171020858</v>
      </c>
      <c r="S304" s="13">
        <v>51.718990831460573</v>
      </c>
      <c r="T304" s="13">
        <v>15.300014691299735</v>
      </c>
      <c r="U304" s="13">
        <v>45412235.696306348</v>
      </c>
      <c r="V304" s="13">
        <v>15.478510163833761</v>
      </c>
      <c r="W304" s="13">
        <v>33.366782030844519</v>
      </c>
      <c r="X304" s="13"/>
      <c r="Y304" s="13"/>
      <c r="Z304" s="13"/>
    </row>
    <row r="305" spans="1:26" ht="15.75" customHeight="1">
      <c r="A305" s="13">
        <v>2050</v>
      </c>
      <c r="B305" s="13">
        <v>5211320.3126205988</v>
      </c>
      <c r="C305" s="13">
        <v>2501433.7500578873</v>
      </c>
      <c r="D305" s="13">
        <v>1659121.9654449776</v>
      </c>
      <c r="E305" s="13">
        <v>1521273.8679190914</v>
      </c>
      <c r="F305" s="13">
        <v>1195115.3593041019</v>
      </c>
      <c r="G305" s="13">
        <v>2.706271040628927E-3</v>
      </c>
      <c r="H305" s="13">
        <v>0.60816089812771912</v>
      </c>
      <c r="I305" s="13">
        <v>5010381278.6962624</v>
      </c>
      <c r="J305" s="13">
        <v>1836337957.8666627</v>
      </c>
      <c r="K305" s="13">
        <v>13123529597.058413</v>
      </c>
      <c r="L305" s="13">
        <v>8765810181.9009495</v>
      </c>
      <c r="M305" s="13">
        <v>34110717023.129475</v>
      </c>
      <c r="N305" s="13">
        <v>35564593473.180962</v>
      </c>
      <c r="O305" s="13">
        <v>98411369511.832733</v>
      </c>
      <c r="P305" s="13">
        <v>3753350.1822847188</v>
      </c>
      <c r="Q305" s="13">
        <v>26219.607745720197</v>
      </c>
      <c r="R305" s="13">
        <v>57717131.983407363</v>
      </c>
      <c r="S305" s="13">
        <v>52.95445372289025</v>
      </c>
      <c r="T305" s="13">
        <v>15.377497217239162</v>
      </c>
      <c r="U305" s="13">
        <v>45580977.827526018</v>
      </c>
      <c r="V305" s="13">
        <v>15.458317505268324</v>
      </c>
      <c r="W305" s="13">
        <v>33.778760626641407</v>
      </c>
      <c r="X305" s="13"/>
      <c r="Y305" s="13"/>
      <c r="Z305" s="13"/>
    </row>
    <row r="306" spans="1:2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6">
    <mergeCell ref="A224:C224"/>
    <mergeCell ref="A23:C23"/>
    <mergeCell ref="A64:C64"/>
    <mergeCell ref="A104:C104"/>
    <mergeCell ref="A144:C144"/>
    <mergeCell ref="A184:C184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defaultColWidth="12.625" defaultRowHeight="15" customHeight="1"/>
  <cols>
    <col min="1" max="26" width="7.625" customWidth="1"/>
  </cols>
  <sheetData>
    <row r="1" spans="1:1" ht="14.25" customHeight="1">
      <c r="A1" s="6" t="s">
        <v>25</v>
      </c>
    </row>
    <row r="2" spans="1:1" ht="14.25" customHeight="1"/>
    <row r="3" spans="1:1" ht="14.25" customHeight="1">
      <c r="A3" s="6" t="s">
        <v>185</v>
      </c>
    </row>
    <row r="4" spans="1:1" ht="14.25" customHeight="1">
      <c r="A4" s="6" t="s">
        <v>186</v>
      </c>
    </row>
    <row r="5" spans="1:1" ht="14.25" customHeight="1">
      <c r="A5" s="6" t="s">
        <v>187</v>
      </c>
    </row>
    <row r="6" spans="1:1" ht="14.25" customHeight="1">
      <c r="A6" s="6" t="s">
        <v>188</v>
      </c>
    </row>
    <row r="7" spans="1:1" ht="14.25" customHeight="1">
      <c r="A7" s="6" t="s">
        <v>189</v>
      </c>
    </row>
    <row r="8" spans="1:1" ht="14.25" customHeight="1">
      <c r="A8" s="6" t="s">
        <v>190</v>
      </c>
    </row>
    <row r="9" spans="1:1" ht="14.25" customHeight="1">
      <c r="A9" s="6" t="s">
        <v>191</v>
      </c>
    </row>
    <row r="10" spans="1:1" ht="14.25" customHeight="1"/>
    <row r="11" spans="1:1" ht="14.25" customHeight="1">
      <c r="A11" s="56" t="s">
        <v>192</v>
      </c>
    </row>
    <row r="12" spans="1:1" ht="14.25" customHeight="1">
      <c r="A12" s="6" t="s">
        <v>193</v>
      </c>
    </row>
    <row r="13" spans="1:1" ht="14.25" customHeight="1">
      <c r="A13" s="56">
        <v>500</v>
      </c>
    </row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0"/>
  <sheetViews>
    <sheetView workbookViewId="0"/>
  </sheetViews>
  <sheetFormatPr defaultColWidth="12.625" defaultRowHeight="15" customHeight="1"/>
  <cols>
    <col min="1" max="1" width="10.375" customWidth="1"/>
    <col min="2" max="2" width="18.75" customWidth="1"/>
    <col min="3" max="3" width="29.125" customWidth="1"/>
    <col min="4" max="4" width="18.25" customWidth="1"/>
    <col min="5" max="5" width="24" customWidth="1"/>
    <col min="6" max="6" width="10.5" customWidth="1"/>
    <col min="7" max="7" width="14" customWidth="1"/>
    <col min="8" max="8" width="16.75" customWidth="1"/>
    <col min="9" max="9" width="16.5" customWidth="1"/>
    <col min="10" max="26" width="7.625" customWidth="1"/>
  </cols>
  <sheetData>
    <row r="1" spans="1:1" ht="14.25" customHeight="1">
      <c r="A1" s="6" t="s">
        <v>27</v>
      </c>
    </row>
    <row r="2" spans="1:1" ht="14.25" customHeight="1">
      <c r="A2" s="6" t="s">
        <v>28</v>
      </c>
    </row>
    <row r="3" spans="1:1" ht="14.25" customHeight="1"/>
    <row r="4" spans="1:1" ht="14.25" customHeight="1"/>
    <row r="5" spans="1:1" ht="14.25" customHeight="1"/>
    <row r="6" spans="1:1" ht="14.25" customHeight="1"/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spans="1:9" ht="14.25" customHeight="1"/>
    <row r="18" spans="1:9" ht="14.25" customHeight="1"/>
    <row r="19" spans="1:9" ht="14.25" customHeight="1"/>
    <row r="20" spans="1:9" ht="14.25" customHeight="1"/>
    <row r="21" spans="1:9" ht="14.25" customHeight="1"/>
    <row r="22" spans="1:9" ht="14.25" customHeight="1"/>
    <row r="23" spans="1:9" ht="14.25" customHeight="1">
      <c r="A23" s="18" t="s">
        <v>141</v>
      </c>
    </row>
    <row r="24" spans="1:9" ht="14.25" customHeight="1"/>
    <row r="25" spans="1:9" ht="14.25" customHeight="1">
      <c r="A25" s="57" t="s">
        <v>194</v>
      </c>
      <c r="B25" s="57" t="s">
        <v>195</v>
      </c>
      <c r="C25" s="57" t="s">
        <v>196</v>
      </c>
      <c r="D25" s="57" t="s">
        <v>197</v>
      </c>
      <c r="E25" s="57" t="s">
        <v>198</v>
      </c>
      <c r="F25" s="32" t="s">
        <v>199</v>
      </c>
      <c r="G25" s="32" t="s">
        <v>200</v>
      </c>
      <c r="H25" s="57" t="s">
        <v>201</v>
      </c>
      <c r="I25" s="57" t="s">
        <v>202</v>
      </c>
    </row>
    <row r="26" spans="1:9" ht="14.25" customHeight="1">
      <c r="A26" s="6" t="s">
        <v>203</v>
      </c>
      <c r="B26" s="6">
        <v>617</v>
      </c>
      <c r="C26" s="6">
        <v>47556</v>
      </c>
      <c r="D26" s="6">
        <v>5222.833333333333</v>
      </c>
      <c r="E26" s="6">
        <v>229.58333333333334</v>
      </c>
      <c r="F26" s="6">
        <v>20593899999.999996</v>
      </c>
      <c r="G26" s="6">
        <v>2.3725000000000001</v>
      </c>
      <c r="H26" s="6">
        <v>48859027.749999993</v>
      </c>
      <c r="I26" s="6">
        <v>0.36114928286792258</v>
      </c>
    </row>
    <row r="27" spans="1:9" ht="14.25" customHeight="1">
      <c r="A27" s="6" t="s">
        <v>204</v>
      </c>
      <c r="B27" s="6">
        <v>1945</v>
      </c>
      <c r="C27" s="6">
        <v>23799</v>
      </c>
      <c r="D27" s="6">
        <v>1268.3333333333333</v>
      </c>
      <c r="E27" s="6">
        <v>305.25</v>
      </c>
      <c r="F27" s="6">
        <v>20587000000</v>
      </c>
      <c r="G27" s="6">
        <v>15.935833333333335</v>
      </c>
      <c r="H27" s="6">
        <v>328071000.83333337</v>
      </c>
      <c r="I27" s="6">
        <v>2.2343195034723111</v>
      </c>
    </row>
    <row r="28" spans="1:9" ht="14.25" customHeight="1">
      <c r="A28" s="6" t="s">
        <v>205</v>
      </c>
      <c r="B28" s="6">
        <v>1945</v>
      </c>
      <c r="C28" s="6">
        <v>9762</v>
      </c>
      <c r="D28" s="6">
        <v>3205.5</v>
      </c>
      <c r="E28" s="6">
        <v>140.66666666666666</v>
      </c>
      <c r="F28" s="6">
        <v>3912200000</v>
      </c>
      <c r="G28" s="6">
        <v>14.035000000000002</v>
      </c>
      <c r="H28" s="6">
        <v>54907727.000000007</v>
      </c>
      <c r="I28" s="6">
        <v>0.88878203573012193</v>
      </c>
    </row>
    <row r="29" spans="1:9" ht="14.25" customHeight="1">
      <c r="A29" s="6" t="s">
        <v>206</v>
      </c>
      <c r="B29" s="6">
        <v>7265</v>
      </c>
      <c r="C29" s="6">
        <v>33890</v>
      </c>
      <c r="D29" s="6">
        <v>12258</v>
      </c>
      <c r="E29" s="6">
        <v>153.91666666666666</v>
      </c>
      <c r="F29" s="6">
        <v>15788699999.999998</v>
      </c>
      <c r="G29" s="6">
        <v>9.2883333333333322</v>
      </c>
      <c r="H29" s="6">
        <v>146650708.49999997</v>
      </c>
      <c r="I29" s="6">
        <v>0.24692754441857639</v>
      </c>
    </row>
    <row r="30" spans="1:9" ht="14.25" customHeight="1">
      <c r="A30" s="6" t="s">
        <v>207</v>
      </c>
      <c r="B30" s="6">
        <v>892</v>
      </c>
      <c r="C30" s="6">
        <v>186204</v>
      </c>
      <c r="D30" s="6">
        <v>12737.5</v>
      </c>
      <c r="E30" s="6">
        <v>843.33333333333337</v>
      </c>
      <c r="F30" s="6">
        <v>101010400000</v>
      </c>
      <c r="G30" s="6">
        <v>2.0950000000000002</v>
      </c>
      <c r="H30" s="6">
        <v>211616788.00000003</v>
      </c>
      <c r="I30" s="6">
        <v>5.0500260834614133E-2</v>
      </c>
    </row>
    <row r="31" spans="1:9" ht="14.25" customHeight="1">
      <c r="A31" s="6" t="s">
        <v>208</v>
      </c>
      <c r="B31" s="6">
        <v>905</v>
      </c>
      <c r="C31" s="6">
        <v>104720</v>
      </c>
      <c r="D31" s="6">
        <v>18826.333333333332</v>
      </c>
      <c r="E31" s="6">
        <v>630.66666666666663</v>
      </c>
      <c r="F31" s="6">
        <v>72009300000</v>
      </c>
      <c r="G31" s="6">
        <v>2.7808333333333333</v>
      </c>
      <c r="H31" s="6">
        <v>200245861.75</v>
      </c>
      <c r="I31" s="6">
        <v>5.7915303208888234E-2</v>
      </c>
    </row>
    <row r="32" spans="1:9" ht="14.25" customHeight="1">
      <c r="A32" s="6" t="s">
        <v>209</v>
      </c>
      <c r="B32" s="6">
        <v>8066</v>
      </c>
      <c r="C32" s="6">
        <v>125994</v>
      </c>
      <c r="D32" s="6">
        <v>13115.166666666666</v>
      </c>
      <c r="E32" s="6">
        <v>146.66666666666666</v>
      </c>
      <c r="F32" s="6">
        <v>17789399999.999996</v>
      </c>
      <c r="G32" s="6">
        <v>11.165833333333333</v>
      </c>
      <c r="H32" s="6">
        <v>198633475.49999997</v>
      </c>
      <c r="I32" s="6">
        <v>7.3401713931486451E-2</v>
      </c>
    </row>
    <row r="33" spans="1:9" ht="14.25" customHeight="1">
      <c r="A33" s="6" t="s">
        <v>210</v>
      </c>
      <c r="B33" s="6">
        <v>248</v>
      </c>
      <c r="C33" s="6">
        <v>50947</v>
      </c>
      <c r="D33" s="6">
        <v>73</v>
      </c>
      <c r="E33" s="6">
        <v>352.33333333333331</v>
      </c>
      <c r="F33" s="6">
        <v>153300000.00000003</v>
      </c>
      <c r="G33" s="6">
        <v>13.818333333333333</v>
      </c>
      <c r="H33" s="6">
        <v>2118350.5000000005</v>
      </c>
      <c r="I33" s="6">
        <v>0.11698951656942025</v>
      </c>
    </row>
    <row r="34" spans="1:9" ht="14.25" customHeight="1">
      <c r="A34" s="6" t="s">
        <v>211</v>
      </c>
      <c r="B34" s="6">
        <v>2200</v>
      </c>
      <c r="C34" s="6">
        <v>81976</v>
      </c>
      <c r="D34" s="6">
        <v>651.83333333333337</v>
      </c>
      <c r="E34" s="6">
        <v>402.83333333333331</v>
      </c>
      <c r="F34" s="6">
        <v>2377400000</v>
      </c>
      <c r="G34" s="6">
        <v>4.1033333333333326</v>
      </c>
      <c r="H34" s="6">
        <v>9755264.6666666642</v>
      </c>
      <c r="I34" s="6">
        <v>0.11044690988907298</v>
      </c>
    </row>
    <row r="35" spans="1:9" ht="14.25" customHeight="1">
      <c r="A35" s="6" t="s">
        <v>212</v>
      </c>
      <c r="B35" s="6">
        <v>164</v>
      </c>
      <c r="C35" s="6">
        <v>21337</v>
      </c>
      <c r="D35" s="6">
        <v>372.5</v>
      </c>
      <c r="E35" s="6">
        <v>724</v>
      </c>
      <c r="F35" s="6">
        <v>238800000</v>
      </c>
      <c r="G35" s="6">
        <v>6.7208333333333323</v>
      </c>
      <c r="H35" s="6">
        <v>1604934.9999999998</v>
      </c>
      <c r="I35" s="6">
        <v>4.1498855741171972E-2</v>
      </c>
    </row>
    <row r="36" spans="1:9" ht="14.25" customHeight="1">
      <c r="A36" s="6" t="s">
        <v>213</v>
      </c>
      <c r="B36" s="6">
        <v>1674</v>
      </c>
      <c r="C36" s="6">
        <v>73180</v>
      </c>
      <c r="D36" s="6">
        <v>19364.25</v>
      </c>
      <c r="E36" s="6">
        <v>567.75</v>
      </c>
      <c r="F36" s="6">
        <v>61467500000</v>
      </c>
      <c r="G36" s="6">
        <v>4.4050000000000011</v>
      </c>
      <c r="H36" s="6">
        <v>270764337.50000006</v>
      </c>
      <c r="I36" s="6">
        <v>7.6400345215058979E-2</v>
      </c>
    </row>
    <row r="37" spans="1:9" ht="14.25" customHeight="1">
      <c r="A37" s="6" t="s">
        <v>214</v>
      </c>
      <c r="B37" s="6">
        <v>4207</v>
      </c>
      <c r="C37" s="6">
        <v>18246</v>
      </c>
      <c r="D37" s="6">
        <v>1841.0833333333333</v>
      </c>
      <c r="E37" s="6">
        <v>55</v>
      </c>
      <c r="F37" s="6">
        <v>534400000</v>
      </c>
      <c r="G37" s="6">
        <v>15.5725</v>
      </c>
      <c r="H37" s="6">
        <v>8321944</v>
      </c>
      <c r="I37" s="6">
        <v>0.28924285720237508</v>
      </c>
    </row>
    <row r="38" spans="1:9" ht="14.25" customHeight="1"/>
    <row r="39" spans="1:9" ht="14.25" customHeight="1"/>
    <row r="40" spans="1:9" ht="14.25" customHeight="1"/>
    <row r="41" spans="1:9" ht="14.25" customHeight="1"/>
    <row r="42" spans="1:9" ht="14.25" customHeight="1"/>
    <row r="43" spans="1:9" ht="14.25" customHeight="1"/>
    <row r="44" spans="1:9" ht="14.25" customHeight="1"/>
    <row r="45" spans="1:9" ht="14.25" customHeight="1"/>
    <row r="46" spans="1:9" ht="14.25" customHeight="1"/>
    <row r="47" spans="1:9" ht="14.25" customHeight="1"/>
    <row r="48" spans="1: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passenger-Road</vt:lpstr>
      <vt:lpstr>psgr-BEV</vt:lpstr>
      <vt:lpstr>passenger-Air</vt:lpstr>
      <vt:lpstr>passenger-Rail</vt:lpstr>
      <vt:lpstr>passenger-Ship</vt:lpstr>
      <vt:lpstr>freight-Road</vt:lpstr>
      <vt:lpstr>freight-Air</vt:lpstr>
      <vt:lpstr>freight-Rail</vt:lpstr>
      <vt:lpstr>freight-Ship</vt:lpstr>
      <vt:lpstr>SYVbT-passenger</vt:lpstr>
      <vt:lpstr>SYVbT-freight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2020-07-30T18:29:48Z</dcterms:modified>
</cp:coreProperties>
</file>