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fuels\BSoFPtiT\"/>
    </mc:Choice>
  </mc:AlternateContent>
  <bookViews>
    <workbookView xWindow="0" yWindow="0" windowWidth="28800" windowHeight="11505"/>
  </bookViews>
  <sheets>
    <sheet name="About" sheetId="1" r:id="rId1"/>
    <sheet name="Supply and Use Table" sheetId="8" r:id="rId2"/>
    <sheet name="Avg sales tax rate" sheetId="7" r:id="rId3"/>
    <sheet name="ANP data" sheetId="6" r:id="rId4"/>
    <sheet name="Petroleum" sheetId="4" r:id="rId5"/>
    <sheet name="BSoFPtiT" sheetId="3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3" l="1"/>
  <c r="G10" i="3"/>
  <c r="E9" i="7" l="1"/>
  <c r="E8" i="7"/>
  <c r="CB109" i="8" l="1"/>
  <c r="CA109" i="8"/>
  <c r="BZ109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F100" i="8"/>
  <c r="CE100" i="8"/>
  <c r="CD100" i="8"/>
  <c r="CF99" i="8"/>
  <c r="CE99" i="8"/>
  <c r="CD99" i="8"/>
  <c r="CF98" i="8"/>
  <c r="CE98" i="8"/>
  <c r="CD98" i="8"/>
  <c r="CF97" i="8"/>
  <c r="CE97" i="8"/>
  <c r="CD97" i="8"/>
  <c r="CF96" i="8"/>
  <c r="CE96" i="8"/>
  <c r="CD96" i="8"/>
  <c r="CF95" i="8"/>
  <c r="CE95" i="8"/>
  <c r="CD95" i="8"/>
  <c r="CF94" i="8"/>
  <c r="CE94" i="8"/>
  <c r="CD94" i="8"/>
  <c r="CF93" i="8"/>
  <c r="CF106" i="8" s="1"/>
  <c r="CE93" i="8"/>
  <c r="CE106" i="8" s="1"/>
  <c r="CD93" i="8"/>
  <c r="CF92" i="8"/>
  <c r="CE92" i="8"/>
  <c r="CD92" i="8"/>
  <c r="CF91" i="8"/>
  <c r="CE91" i="8"/>
  <c r="CD91" i="8"/>
  <c r="CF90" i="8"/>
  <c r="CE90" i="8"/>
  <c r="CD90" i="8"/>
  <c r="CF89" i="8"/>
  <c r="CE89" i="8"/>
  <c r="CD89" i="8"/>
  <c r="CF88" i="8"/>
  <c r="CE88" i="8"/>
  <c r="CD88" i="8"/>
  <c r="CF87" i="8"/>
  <c r="CF104" i="8" s="1"/>
  <c r="CE87" i="8"/>
  <c r="CD87" i="8"/>
  <c r="CF86" i="8"/>
  <c r="CF107" i="8" s="1"/>
  <c r="CE86" i="8"/>
  <c r="CE107" i="8" s="1"/>
  <c r="CD86" i="8"/>
  <c r="CF85" i="8"/>
  <c r="CF109" i="8" s="1"/>
  <c r="CE85" i="8"/>
  <c r="CE109" i="8" s="1"/>
  <c r="CD85" i="8"/>
  <c r="CF84" i="8"/>
  <c r="CE84" i="8"/>
  <c r="CD84" i="8"/>
  <c r="CF83" i="8"/>
  <c r="CE83" i="8"/>
  <c r="CD83" i="8"/>
  <c r="CF82" i="8"/>
  <c r="CE82" i="8"/>
  <c r="CD82" i="8"/>
  <c r="CF81" i="8"/>
  <c r="CE81" i="8"/>
  <c r="CD81" i="8"/>
  <c r="CF80" i="8"/>
  <c r="CE80" i="8"/>
  <c r="CD80" i="8"/>
  <c r="CF79" i="8"/>
  <c r="CE79" i="8"/>
  <c r="CD79" i="8"/>
  <c r="CF78" i="8"/>
  <c r="CE78" i="8"/>
  <c r="CD78" i="8"/>
  <c r="CF77" i="8"/>
  <c r="CE77" i="8"/>
  <c r="CD77" i="8"/>
  <c r="CF76" i="8"/>
  <c r="CE76" i="8"/>
  <c r="CD76" i="8"/>
  <c r="CF75" i="8"/>
  <c r="CE75" i="8"/>
  <c r="CD75" i="8"/>
  <c r="CF74" i="8"/>
  <c r="CE74" i="8"/>
  <c r="CD74" i="8"/>
  <c r="CF73" i="8"/>
  <c r="CE73" i="8"/>
  <c r="CD73" i="8"/>
  <c r="CF72" i="8"/>
  <c r="CE72" i="8"/>
  <c r="CD72" i="8"/>
  <c r="CF71" i="8"/>
  <c r="CE71" i="8"/>
  <c r="CD71" i="8"/>
  <c r="CF70" i="8"/>
  <c r="CE70" i="8"/>
  <c r="CD70" i="8"/>
  <c r="CF69" i="8"/>
  <c r="CE69" i="8"/>
  <c r="CD69" i="8"/>
  <c r="CF68" i="8"/>
  <c r="CE68" i="8"/>
  <c r="CD68" i="8"/>
  <c r="CF67" i="8"/>
  <c r="CE67" i="8"/>
  <c r="CD67" i="8"/>
  <c r="CF66" i="8"/>
  <c r="CE66" i="8"/>
  <c r="CD66" i="8"/>
  <c r="CF65" i="8"/>
  <c r="CE65" i="8"/>
  <c r="CD65" i="8"/>
  <c r="CF64" i="8"/>
  <c r="CE64" i="8"/>
  <c r="CD64" i="8"/>
  <c r="CF63" i="8"/>
  <c r="CE63" i="8"/>
  <c r="CD63" i="8"/>
  <c r="CF62" i="8"/>
  <c r="CE62" i="8"/>
  <c r="CD62" i="8"/>
  <c r="CF61" i="8"/>
  <c r="CE61" i="8"/>
  <c r="CD61" i="8"/>
  <c r="CF60" i="8"/>
  <c r="CE60" i="8"/>
  <c r="CD60" i="8"/>
  <c r="CF59" i="8"/>
  <c r="CE59" i="8"/>
  <c r="CD59" i="8"/>
  <c r="CF58" i="8"/>
  <c r="CE58" i="8"/>
  <c r="CD58" i="8"/>
  <c r="CF57" i="8"/>
  <c r="CE57" i="8"/>
  <c r="CD57" i="8"/>
  <c r="CF56" i="8"/>
  <c r="CE56" i="8"/>
  <c r="CD56" i="8"/>
  <c r="CF55" i="8"/>
  <c r="CE55" i="8"/>
  <c r="CD55" i="8"/>
  <c r="CF54" i="8"/>
  <c r="CE54" i="8"/>
  <c r="CD54" i="8"/>
  <c r="CF53" i="8"/>
  <c r="CE53" i="8"/>
  <c r="CD53" i="8"/>
  <c r="CF52" i="8"/>
  <c r="CE52" i="8"/>
  <c r="CD52" i="8"/>
  <c r="CF51" i="8"/>
  <c r="CE51" i="8"/>
  <c r="CD51" i="8"/>
  <c r="CF50" i="8"/>
  <c r="CE50" i="8"/>
  <c r="CD50" i="8"/>
  <c r="CF49" i="8"/>
  <c r="CE49" i="8"/>
  <c r="CD49" i="8"/>
  <c r="CF48" i="8"/>
  <c r="CE48" i="8"/>
  <c r="CD48" i="8"/>
  <c r="CF47" i="8"/>
  <c r="CE47" i="8"/>
  <c r="CD47" i="8"/>
  <c r="CF46" i="8"/>
  <c r="CE46" i="8"/>
  <c r="CD46" i="8"/>
  <c r="CF45" i="8"/>
  <c r="CE45" i="8"/>
  <c r="CD45" i="8"/>
  <c r="CF44" i="8"/>
  <c r="CE44" i="8"/>
  <c r="CD44" i="8"/>
  <c r="CF43" i="8"/>
  <c r="CE43" i="8"/>
  <c r="CD43" i="8"/>
  <c r="CF42" i="8"/>
  <c r="CE42" i="8"/>
  <c r="CD42" i="8"/>
  <c r="CF41" i="8"/>
  <c r="CE41" i="8"/>
  <c r="CD41" i="8"/>
  <c r="CF40" i="8"/>
  <c r="CE40" i="8"/>
  <c r="CD40" i="8"/>
  <c r="CF39" i="8"/>
  <c r="CE39" i="8"/>
  <c r="CD39" i="8"/>
  <c r="CF38" i="8"/>
  <c r="CE38" i="8"/>
  <c r="CD38" i="8"/>
  <c r="CF37" i="8"/>
  <c r="CE37" i="8"/>
  <c r="CD37" i="8"/>
  <c r="CF36" i="8"/>
  <c r="CE36" i="8"/>
  <c r="CD36" i="8"/>
  <c r="CF35" i="8"/>
  <c r="CE35" i="8"/>
  <c r="CD35" i="8"/>
  <c r="CF34" i="8"/>
  <c r="CE34" i="8"/>
  <c r="CD34" i="8"/>
  <c r="CF33" i="8"/>
  <c r="CE33" i="8"/>
  <c r="CD33" i="8"/>
  <c r="CF32" i="8"/>
  <c r="CE32" i="8"/>
  <c r="CD32" i="8"/>
  <c r="CF31" i="8"/>
  <c r="CE31" i="8"/>
  <c r="CD31" i="8"/>
  <c r="CF30" i="8"/>
  <c r="CE30" i="8"/>
  <c r="CD30" i="8"/>
  <c r="CF29" i="8"/>
  <c r="CE29" i="8"/>
  <c r="CD29" i="8"/>
  <c r="CF28" i="8"/>
  <c r="CE28" i="8"/>
  <c r="CD28" i="8"/>
  <c r="CF27" i="8"/>
  <c r="CE27" i="8"/>
  <c r="CD27" i="8"/>
  <c r="CF26" i="8"/>
  <c r="CE26" i="8"/>
  <c r="CD26" i="8"/>
  <c r="CF25" i="8"/>
  <c r="CE25" i="8"/>
  <c r="CD25" i="8"/>
  <c r="CF24" i="8"/>
  <c r="CE24" i="8"/>
  <c r="CD24" i="8"/>
  <c r="CF23" i="8"/>
  <c r="CE23" i="8"/>
  <c r="CD23" i="8"/>
  <c r="CF22" i="8"/>
  <c r="CE22" i="8"/>
  <c r="CD22" i="8"/>
  <c r="CF21" i="8"/>
  <c r="CE21" i="8"/>
  <c r="CD21" i="8"/>
  <c r="CF20" i="8"/>
  <c r="CE20" i="8"/>
  <c r="CD20" i="8"/>
  <c r="CF19" i="8"/>
  <c r="CE19" i="8"/>
  <c r="CD19" i="8"/>
  <c r="CF18" i="8"/>
  <c r="CE18" i="8"/>
  <c r="CD18" i="8"/>
  <c r="CF17" i="8"/>
  <c r="CE17" i="8"/>
  <c r="CD17" i="8"/>
  <c r="CF16" i="8"/>
  <c r="CE16" i="8"/>
  <c r="CD16" i="8"/>
  <c r="CF15" i="8"/>
  <c r="CE15" i="8"/>
  <c r="CD15" i="8"/>
  <c r="CF14" i="8"/>
  <c r="CE14" i="8"/>
  <c r="CD14" i="8"/>
  <c r="CF13" i="8"/>
  <c r="CE13" i="8"/>
  <c r="CD13" i="8"/>
  <c r="CF12" i="8"/>
  <c r="CE12" i="8"/>
  <c r="CD12" i="8"/>
  <c r="CF11" i="8"/>
  <c r="CE11" i="8"/>
  <c r="CD11" i="8"/>
  <c r="CF10" i="8"/>
  <c r="CE10" i="8"/>
  <c r="CD10" i="8"/>
  <c r="CF9" i="8"/>
  <c r="CE9" i="8"/>
  <c r="CD9" i="8"/>
  <c r="CF8" i="8"/>
  <c r="CE8" i="8"/>
  <c r="CD8" i="8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BL7" i="8" s="1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CE108" i="8" l="1"/>
  <c r="CD106" i="8"/>
  <c r="CF108" i="8"/>
  <c r="CD103" i="8"/>
  <c r="CD108" i="8"/>
  <c r="CD105" i="8"/>
  <c r="CD102" i="8"/>
  <c r="CE105" i="8"/>
  <c r="CD107" i="8"/>
  <c r="CE102" i="8"/>
  <c r="CF105" i="8"/>
  <c r="CD104" i="8"/>
  <c r="CF102" i="8"/>
  <c r="CE104" i="8"/>
  <c r="CD109" i="8"/>
  <c r="CE103" i="8"/>
  <c r="CF103" i="8"/>
  <c r="N30" i="6" l="1"/>
  <c r="C19" i="4" s="1"/>
  <c r="N31" i="6"/>
  <c r="C20" i="4" s="1"/>
  <c r="N32" i="6"/>
  <c r="C21" i="4" s="1"/>
  <c r="E10" i="3" s="1"/>
  <c r="E12" i="3" s="1"/>
  <c r="N33" i="6"/>
  <c r="C22" i="4" s="1"/>
  <c r="N34" i="6"/>
  <c r="C23" i="4" s="1"/>
  <c r="N35" i="6"/>
  <c r="C24" i="4" s="1"/>
  <c r="N36" i="6"/>
  <c r="C25" i="4" s="1"/>
  <c r="N38" i="6"/>
  <c r="D19" i="4" s="1"/>
  <c r="N39" i="6"/>
  <c r="D20" i="4" s="1"/>
  <c r="N40" i="6"/>
  <c r="D21" i="4" s="1"/>
  <c r="N41" i="6"/>
  <c r="D22" i="4" s="1"/>
  <c r="N42" i="6"/>
  <c r="D23" i="4" s="1"/>
  <c r="N43" i="6"/>
  <c r="D24" i="4" s="1"/>
  <c r="N44" i="6"/>
  <c r="D25" i="4" s="1"/>
  <c r="N46" i="6"/>
  <c r="E19" i="4" s="1"/>
  <c r="N47" i="6"/>
  <c r="E20" i="4" s="1"/>
  <c r="N48" i="6"/>
  <c r="E21" i="4" s="1"/>
  <c r="G12" i="3" s="1"/>
  <c r="N49" i="6"/>
  <c r="E22" i="4" s="1"/>
  <c r="N50" i="6"/>
  <c r="E23" i="4" s="1"/>
  <c r="N51" i="6"/>
  <c r="E24" i="4" s="1"/>
  <c r="N52" i="6"/>
  <c r="E25" i="4" s="1"/>
  <c r="N5" i="6"/>
  <c r="C10" i="4" s="1"/>
  <c r="N6" i="6"/>
  <c r="C11" i="4" s="1"/>
  <c r="N7" i="6"/>
  <c r="C12" i="4" s="1"/>
  <c r="E11" i="3" s="1"/>
  <c r="E13" i="3" s="1"/>
  <c r="D13" i="3" s="1"/>
  <c r="N8" i="6"/>
  <c r="C13" i="4" s="1"/>
  <c r="N9" i="6"/>
  <c r="C14" i="4" s="1"/>
  <c r="N10" i="6"/>
  <c r="C15" i="4" s="1"/>
  <c r="N11" i="6"/>
  <c r="C16" i="4" s="1"/>
  <c r="N13" i="6"/>
  <c r="D10" i="4" s="1"/>
  <c r="N14" i="6"/>
  <c r="D11" i="4" s="1"/>
  <c r="N15" i="6"/>
  <c r="D12" i="4" s="1"/>
  <c r="F11" i="3" s="1"/>
  <c r="F13" i="3" s="1"/>
  <c r="N16" i="6"/>
  <c r="D13" i="4" s="1"/>
  <c r="N17" i="6"/>
  <c r="D14" i="4" s="1"/>
  <c r="N18" i="6"/>
  <c r="D15" i="4" s="1"/>
  <c r="N19" i="6"/>
  <c r="D16" i="4" s="1"/>
  <c r="N21" i="6"/>
  <c r="E10" i="4" s="1"/>
  <c r="N22" i="6"/>
  <c r="E11" i="4" s="1"/>
  <c r="N23" i="6"/>
  <c r="E12" i="4" s="1"/>
  <c r="G13" i="3" s="1"/>
  <c r="N24" i="6"/>
  <c r="E13" i="4" s="1"/>
  <c r="N25" i="6"/>
  <c r="E14" i="4" s="1"/>
  <c r="N26" i="6"/>
  <c r="E15" i="4" s="1"/>
  <c r="N27" i="6"/>
  <c r="E16" i="4" s="1"/>
  <c r="F10" i="3" l="1"/>
  <c r="F12" i="3" s="1"/>
  <c r="E10" i="7"/>
  <c r="C33" i="1" s="1"/>
  <c r="AF14" i="3" l="1"/>
  <c r="I14" i="3"/>
  <c r="Q14" i="3"/>
  <c r="Y14" i="3"/>
  <c r="AG14" i="3"/>
  <c r="K15" i="3"/>
  <c r="S15" i="3"/>
  <c r="AA15" i="3"/>
  <c r="AI15" i="3"/>
  <c r="M17" i="3"/>
  <c r="U17" i="3"/>
  <c r="AC17" i="3"/>
  <c r="AK17" i="3"/>
  <c r="O20" i="3"/>
  <c r="W20" i="3"/>
  <c r="AE20" i="3"/>
  <c r="I21" i="3"/>
  <c r="Q21" i="3"/>
  <c r="Y21" i="3"/>
  <c r="AG21" i="3"/>
  <c r="K22" i="3"/>
  <c r="S22" i="3"/>
  <c r="AA22" i="3"/>
  <c r="AI22" i="3"/>
  <c r="B22" i="3"/>
  <c r="J14" i="3"/>
  <c r="R14" i="3"/>
  <c r="Z14" i="3"/>
  <c r="AH14" i="3"/>
  <c r="L15" i="3"/>
  <c r="T15" i="3"/>
  <c r="AB15" i="3"/>
  <c r="AJ15" i="3"/>
  <c r="N17" i="3"/>
  <c r="V17" i="3"/>
  <c r="AD17" i="3"/>
  <c r="H20" i="3"/>
  <c r="P20" i="3"/>
  <c r="X20" i="3"/>
  <c r="AF20" i="3"/>
  <c r="J21" i="3"/>
  <c r="R21" i="3"/>
  <c r="Z21" i="3"/>
  <c r="AH21" i="3"/>
  <c r="L22" i="3"/>
  <c r="T22" i="3"/>
  <c r="AB22" i="3"/>
  <c r="AJ22" i="3"/>
  <c r="H17" i="3"/>
  <c r="X17" i="3"/>
  <c r="J20" i="3"/>
  <c r="Z20" i="3"/>
  <c r="L21" i="3"/>
  <c r="AB21" i="3"/>
  <c r="N22" i="3"/>
  <c r="AD22" i="3"/>
  <c r="AE14" i="3"/>
  <c r="Y15" i="3"/>
  <c r="K17" i="3"/>
  <c r="AA17" i="3"/>
  <c r="AC20" i="3"/>
  <c r="O21" i="3"/>
  <c r="I22" i="3"/>
  <c r="AG22" i="3"/>
  <c r="P14" i="3"/>
  <c r="J15" i="3"/>
  <c r="AH15" i="3"/>
  <c r="AB17" i="3"/>
  <c r="AD20" i="3"/>
  <c r="X21" i="3"/>
  <c r="J22" i="3"/>
  <c r="AH22" i="3"/>
  <c r="N20" i="3"/>
  <c r="K14" i="3"/>
  <c r="S14" i="3"/>
  <c r="AA14" i="3"/>
  <c r="AI14" i="3"/>
  <c r="M15" i="3"/>
  <c r="U15" i="3"/>
  <c r="AC15" i="3"/>
  <c r="AK15" i="3"/>
  <c r="O17" i="3"/>
  <c r="W17" i="3"/>
  <c r="AE17" i="3"/>
  <c r="I20" i="3"/>
  <c r="Q20" i="3"/>
  <c r="Y20" i="3"/>
  <c r="AG20" i="3"/>
  <c r="K21" i="3"/>
  <c r="S21" i="3"/>
  <c r="AA21" i="3"/>
  <c r="AI21" i="3"/>
  <c r="M22" i="3"/>
  <c r="U22" i="3"/>
  <c r="AC22" i="3"/>
  <c r="AK22" i="3"/>
  <c r="L14" i="3"/>
  <c r="T14" i="3"/>
  <c r="AB14" i="3"/>
  <c r="AJ14" i="3"/>
  <c r="N15" i="3"/>
  <c r="V15" i="3"/>
  <c r="AD15" i="3"/>
  <c r="P17" i="3"/>
  <c r="AF17" i="3"/>
  <c r="R20" i="3"/>
  <c r="AH20" i="3"/>
  <c r="T21" i="3"/>
  <c r="AJ21" i="3"/>
  <c r="V22" i="3"/>
  <c r="B14" i="3"/>
  <c r="Q15" i="3"/>
  <c r="M20" i="3"/>
  <c r="W21" i="3"/>
  <c r="Q22" i="3"/>
  <c r="B20" i="3"/>
  <c r="X14" i="3"/>
  <c r="Z15" i="3"/>
  <c r="T17" i="3"/>
  <c r="V20" i="3"/>
  <c r="P21" i="3"/>
  <c r="R22" i="3"/>
  <c r="M14" i="3"/>
  <c r="U14" i="3"/>
  <c r="AC14" i="3"/>
  <c r="AK14" i="3"/>
  <c r="O15" i="3"/>
  <c r="W15" i="3"/>
  <c r="AE15" i="3"/>
  <c r="I17" i="3"/>
  <c r="Q17" i="3"/>
  <c r="Y17" i="3"/>
  <c r="AG17" i="3"/>
  <c r="K20" i="3"/>
  <c r="S20" i="3"/>
  <c r="AA20" i="3"/>
  <c r="AI20" i="3"/>
  <c r="M21" i="3"/>
  <c r="U21" i="3"/>
  <c r="AC21" i="3"/>
  <c r="AK21" i="3"/>
  <c r="O22" i="3"/>
  <c r="W22" i="3"/>
  <c r="AE22" i="3"/>
  <c r="B15" i="3"/>
  <c r="N14" i="3"/>
  <c r="V14" i="3"/>
  <c r="AD14" i="3"/>
  <c r="H15" i="3"/>
  <c r="P15" i="3"/>
  <c r="X15" i="3"/>
  <c r="AF15" i="3"/>
  <c r="J17" i="3"/>
  <c r="R17" i="3"/>
  <c r="Z17" i="3"/>
  <c r="AH17" i="3"/>
  <c r="L20" i="3"/>
  <c r="T20" i="3"/>
  <c r="AB20" i="3"/>
  <c r="AJ20" i="3"/>
  <c r="N21" i="3"/>
  <c r="V21" i="3"/>
  <c r="AD21" i="3"/>
  <c r="H22" i="3"/>
  <c r="P22" i="3"/>
  <c r="X22" i="3"/>
  <c r="AF22" i="3"/>
  <c r="B17" i="3"/>
  <c r="O14" i="3"/>
  <c r="W14" i="3"/>
  <c r="I15" i="3"/>
  <c r="AG15" i="3"/>
  <c r="S17" i="3"/>
  <c r="AI17" i="3"/>
  <c r="U20" i="3"/>
  <c r="AK20" i="3"/>
  <c r="AE21" i="3"/>
  <c r="Y22" i="3"/>
  <c r="H14" i="3"/>
  <c r="R15" i="3"/>
  <c r="L17" i="3"/>
  <c r="AJ17" i="3"/>
  <c r="H21" i="3"/>
  <c r="AF21" i="3"/>
  <c r="Z22" i="3"/>
  <c r="B21" i="3"/>
  <c r="C22" i="3"/>
  <c r="C15" i="3"/>
  <c r="B5" i="3"/>
  <c r="B2" i="3"/>
  <c r="C9" i="3"/>
  <c r="C17" i="3"/>
  <c r="C21" i="3"/>
  <c r="C14" i="3"/>
  <c r="C3" i="3"/>
  <c r="C4" i="3"/>
  <c r="C20" i="3"/>
  <c r="C5" i="3"/>
  <c r="B9" i="3"/>
  <c r="C2" i="3"/>
  <c r="B3" i="3"/>
  <c r="B4" i="3"/>
  <c r="G20" i="3"/>
  <c r="E14" i="3"/>
  <c r="D14" i="3"/>
  <c r="G14" i="3"/>
  <c r="F14" i="3"/>
  <c r="E21" i="3"/>
  <c r="F20" i="3"/>
  <c r="E20" i="3"/>
  <c r="D22" i="3"/>
  <c r="F22" i="3"/>
  <c r="G21" i="3"/>
  <c r="D20" i="3"/>
  <c r="D21" i="3"/>
  <c r="G22" i="3"/>
  <c r="E22" i="3"/>
  <c r="F21" i="3"/>
  <c r="X10" i="3" l="1"/>
  <c r="I10" i="3"/>
  <c r="Q10" i="3"/>
  <c r="Y10" i="3"/>
  <c r="AG10" i="3"/>
  <c r="J10" i="3"/>
  <c r="R10" i="3"/>
  <c r="Z10" i="3"/>
  <c r="AH10" i="3"/>
  <c r="K10" i="3"/>
  <c r="S10" i="3"/>
  <c r="AA10" i="3"/>
  <c r="AI10" i="3"/>
  <c r="P10" i="3"/>
  <c r="L10" i="3"/>
  <c r="T10" i="3"/>
  <c r="AB10" i="3"/>
  <c r="AJ10" i="3"/>
  <c r="M10" i="3"/>
  <c r="AC10" i="3"/>
  <c r="V10" i="3"/>
  <c r="O10" i="3"/>
  <c r="AE10" i="3"/>
  <c r="AF10" i="3"/>
  <c r="U10" i="3"/>
  <c r="AK10" i="3"/>
  <c r="N10" i="3"/>
  <c r="AD10" i="3"/>
  <c r="W10" i="3"/>
  <c r="H10" i="3"/>
  <c r="J11" i="3"/>
  <c r="R11" i="3"/>
  <c r="Z11" i="3"/>
  <c r="AH11" i="3"/>
  <c r="K11" i="3"/>
  <c r="S11" i="3"/>
  <c r="AA11" i="3"/>
  <c r="AI11" i="3"/>
  <c r="L11" i="3"/>
  <c r="T11" i="3"/>
  <c r="AB11" i="3"/>
  <c r="AJ11" i="3"/>
  <c r="M11" i="3"/>
  <c r="U11" i="3"/>
  <c r="AC11" i="3"/>
  <c r="AK11" i="3"/>
  <c r="N11" i="3"/>
  <c r="V11" i="3"/>
  <c r="AD11" i="3"/>
  <c r="O11" i="3"/>
  <c r="W11" i="3"/>
  <c r="AE11" i="3"/>
  <c r="H11" i="3"/>
  <c r="P11" i="3"/>
  <c r="X11" i="3"/>
  <c r="AF11" i="3"/>
  <c r="I11" i="3"/>
  <c r="Q11" i="3"/>
  <c r="Y11" i="3"/>
  <c r="AG11" i="3"/>
  <c r="B10" i="3"/>
  <c r="D10" i="3"/>
  <c r="C10" i="3"/>
  <c r="D11" i="3"/>
  <c r="C11" i="3"/>
  <c r="B11" i="3"/>
  <c r="G17" i="3"/>
  <c r="F17" i="3"/>
  <c r="E17" i="3"/>
  <c r="D17" i="3"/>
  <c r="G15" i="3"/>
  <c r="F15" i="3"/>
  <c r="E15" i="3"/>
  <c r="D15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Y12" i="3" l="1"/>
  <c r="J12" i="3"/>
  <c r="R12" i="3"/>
  <c r="Z12" i="3"/>
  <c r="AH12" i="3"/>
  <c r="S12" i="3"/>
  <c r="AA12" i="3"/>
  <c r="AI12" i="3"/>
  <c r="T12" i="3"/>
  <c r="AB12" i="3"/>
  <c r="AJ12" i="3"/>
  <c r="K12" i="3"/>
  <c r="L12" i="3"/>
  <c r="M12" i="3"/>
  <c r="U12" i="3"/>
  <c r="AC12" i="3"/>
  <c r="AK12" i="3"/>
  <c r="W12" i="3"/>
  <c r="AE12" i="3"/>
  <c r="H12" i="3"/>
  <c r="AF12" i="3"/>
  <c r="I12" i="3"/>
  <c r="N12" i="3"/>
  <c r="V12" i="3"/>
  <c r="AD12" i="3"/>
  <c r="O12" i="3"/>
  <c r="P12" i="3"/>
  <c r="X12" i="3"/>
  <c r="Q12" i="3"/>
  <c r="AG12" i="3"/>
  <c r="N13" i="3"/>
  <c r="V13" i="3"/>
  <c r="AD13" i="3"/>
  <c r="O13" i="3"/>
  <c r="W13" i="3"/>
  <c r="AE13" i="3"/>
  <c r="H13" i="3"/>
  <c r="P13" i="3"/>
  <c r="X13" i="3"/>
  <c r="AF13" i="3"/>
  <c r="I13" i="3"/>
  <c r="Q13" i="3"/>
  <c r="Y13" i="3"/>
  <c r="AG13" i="3"/>
  <c r="J13" i="3"/>
  <c r="R13" i="3"/>
  <c r="Z13" i="3"/>
  <c r="AH13" i="3"/>
  <c r="K13" i="3"/>
  <c r="S13" i="3"/>
  <c r="AA13" i="3"/>
  <c r="AI13" i="3"/>
  <c r="L13" i="3"/>
  <c r="T13" i="3"/>
  <c r="AB13" i="3"/>
  <c r="AJ13" i="3"/>
  <c r="M13" i="3"/>
  <c r="U13" i="3"/>
  <c r="AC13" i="3"/>
  <c r="AK13" i="3"/>
  <c r="B12" i="3"/>
  <c r="C12" i="3"/>
  <c r="D12" i="3"/>
  <c r="C13" i="3"/>
  <c r="B13" i="3"/>
</calcChain>
</file>

<file path=xl/sharedStrings.xml><?xml version="1.0" encoding="utf-8"?>
<sst xmlns="http://schemas.openxmlformats.org/spreadsheetml/2006/main" count="763" uniqueCount="377">
  <si>
    <t>Source:</t>
  </si>
  <si>
    <t/>
  </si>
  <si>
    <t xml:space="preserve"> Product Price Components</t>
  </si>
  <si>
    <t>Diesel (Transportation Sector)</t>
  </si>
  <si>
    <t>Motor Gasoline (All Sectors)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</si>
  <si>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</si>
  <si>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</si>
  <si>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</si>
  <si>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</si>
  <si>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</si>
  <si>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</si>
  <si>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</si>
  <si>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</si>
  <si>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</si>
  <si>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</si>
  <si>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</si>
  <si>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</si>
  <si>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Notes</t>
  </si>
  <si>
    <t>For all other fuels, we assume the national average sales tax rate.</t>
  </si>
  <si>
    <t>Avg Sales Tax Rate</t>
  </si>
  <si>
    <t>solar (does not use fuel)</t>
  </si>
  <si>
    <t>geothermal (does not use fuel)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</si>
  <si>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</si>
  <si>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</si>
  <si>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</si>
  <si>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</si>
  <si>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</si>
  <si>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</si>
  <si>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</si>
  <si>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</si>
  <si>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</si>
  <si>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</si>
  <si>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</si>
  <si>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</si>
  <si>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</si>
  <si>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lignite</t>
  </si>
  <si>
    <t>BSoFPtiT BAU Share of Fuel Price that is Tax</t>
  </si>
  <si>
    <t>hard coal</t>
  </si>
  <si>
    <t>hydrogen</t>
  </si>
  <si>
    <t>crude oil</t>
  </si>
  <si>
    <t>heavy fuel oil</t>
  </si>
  <si>
    <t>LPG propane or butane</t>
  </si>
  <si>
    <t>municipal solid waste</t>
  </si>
  <si>
    <t>Share of Price That is Tax (dimensionless)</t>
  </si>
  <si>
    <t>Agência Nacional do Petróleo, Gás Natural e Biocombustíveis (ANP)</t>
  </si>
  <si>
    <t>National Angency of Petroleum, Natural Gas and Biofuels</t>
  </si>
  <si>
    <t>Composição e estruturas de formação dos preços</t>
  </si>
  <si>
    <t>Composition and pricing structures</t>
  </si>
  <si>
    <t>http://www.anp.gov.br/precos-e-defesa-da-concorrencia/precos/composicao-e-estruturas-de-formacao-dos-precos</t>
  </si>
  <si>
    <t>Petroleum Gasoline and Petroleum Diesel</t>
  </si>
  <si>
    <t>Sistema de Matrizes de Insumo-Produto para o Brasil 2013 - 68 setores</t>
  </si>
  <si>
    <t>matrix year: 2013</t>
  </si>
  <si>
    <t>number of sectors: 68</t>
  </si>
  <si>
    <t>number of products: 128</t>
  </si>
  <si>
    <t>base year: 2010</t>
  </si>
  <si>
    <t>Based on the National Accounts published in 2015</t>
  </si>
  <si>
    <t>Matrix constructed from the National Accounts data according to the methodology in the references below, which should be mentioned when using the information provided here.</t>
  </si>
  <si>
    <t>Guilhoto, J.J.M., U.A. Sesso Filho (2010). “Estimação da Matriz Insumo-Produto Utilizando Dados Preliminares das Contas Nacionais: Aplicação e Análise de Indicadores Econômicos para o Brasil em 2005”. Economia &amp; Tecnologia. UFPR/TECPAR. Ano 6, Vol 23, Out</t>
  </si>
  <si>
    <t>Guilhoto, J.J.M., U.A. Sesso Filho (2005). “Estimação da Matriz Insumo-Produto a Partir de Dados Preliminares das Contas Nacionais”. Economia Aplicada. Vol. 9. N. 2. pp. 277-299. Abril-Junho.</t>
  </si>
  <si>
    <t>http://www.usp.br/nereus/?fontes=dados-matrizes</t>
  </si>
  <si>
    <t xml:space="preserve">Without data about the pricing structures for crude oil and heavy fuel oil (residual oil) in Brazil, </t>
  </si>
  <si>
    <t>Currency Adjustment</t>
  </si>
  <si>
    <t>-</t>
  </si>
  <si>
    <t>End-User Price Gasoline</t>
  </si>
  <si>
    <t>Manufacturer’s Profit Margin</t>
  </si>
  <si>
    <t>Distribution Costs</t>
  </si>
  <si>
    <t>State Taxes</t>
  </si>
  <si>
    <t>Federal Taxes</t>
  </si>
  <si>
    <t>Biofuel diesel Price</t>
  </si>
  <si>
    <t>Product’s Cost Price</t>
  </si>
  <si>
    <t>2020 Value (R$/litre)</t>
  </si>
  <si>
    <t>2019 Value (R$/litre)</t>
  </si>
  <si>
    <t>2018 Value (R$/litre)</t>
  </si>
  <si>
    <t>Ethanol Price</t>
  </si>
  <si>
    <t>dec</t>
  </si>
  <si>
    <t>nov</t>
  </si>
  <si>
    <t>oct</t>
  </si>
  <si>
    <t>sep</t>
  </si>
  <si>
    <t>ago</t>
  </si>
  <si>
    <t>jul</t>
  </si>
  <si>
    <t>jun</t>
  </si>
  <si>
    <t>may</t>
  </si>
  <si>
    <t>apr</t>
  </si>
  <si>
    <t>mar</t>
  </si>
  <si>
    <t>feb</t>
  </si>
  <si>
    <t>jan</t>
  </si>
  <si>
    <t>avg sales tax rate</t>
  </si>
  <si>
    <t>VALOR DA PRODUÇÃO</t>
  </si>
  <si>
    <t>Outros subsídios à produção</t>
  </si>
  <si>
    <t>Outros impostos sobre a produção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</si>
  <si>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</si>
  <si>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</si>
  <si>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</si>
  <si>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</si>
  <si>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</si>
  <si>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</si>
  <si>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</si>
  <si>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</si>
  <si>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Consumo Intermediário total</t>
  </si>
  <si>
    <t>Serviços domésticos</t>
  </si>
  <si>
    <t>Organizações associativas e outros serviços pessoais</t>
  </si>
  <si>
    <t>Atividades artísticas, criativas e de espetáculos</t>
  </si>
  <si>
    <t>Saúde privada</t>
  </si>
  <si>
    <t>Saúde pública</t>
  </si>
  <si>
    <t>Educação privada</t>
  </si>
  <si>
    <t>Educação pública</t>
  </si>
  <si>
    <t>Administração pública, defesa e seguridade social</t>
  </si>
  <si>
    <t>Atividades de vigilância, segurança e investigação</t>
  </si>
  <si>
    <t>Outras atividades administrativas e serviços complementares</t>
  </si>
  <si>
    <t>Aluguéis não-imobiliários e gestão de ativos de propriedade intelectual</t>
  </si>
  <si>
    <t>Outras atividades profissionais, científicas e técnicas</t>
  </si>
  <si>
    <t>Serviços de arquitetura, engenharia, testes/análises técnicas e P &amp; D</t>
  </si>
  <si>
    <t xml:space="preserve">Atividades jurídicas, contábeis, consultoria e sedes de empresas </t>
  </si>
  <si>
    <t>Atividades imobiliárias</t>
  </si>
  <si>
    <t>Intermediação financeira, seguros e previdência complementar</t>
  </si>
  <si>
    <t>Desenvolvimento de sistemas e outros serviços de informação</t>
  </si>
  <si>
    <t>Telecomunicações</t>
  </si>
  <si>
    <t>Atividades de televisão, rádio, cinema e  gravação/edição de som e imagem</t>
  </si>
  <si>
    <t>Edição e edição integrada à impressão</t>
  </si>
  <si>
    <t>Alimentação</t>
  </si>
  <si>
    <t>Alojamento</t>
  </si>
  <si>
    <t>Armazenamento, atividades auxiliares dos transportes e correio</t>
  </si>
  <si>
    <t>Transporte aéreo</t>
  </si>
  <si>
    <t>Transporte aquaviário</t>
  </si>
  <si>
    <t>Transporte terrestre</t>
  </si>
  <si>
    <t>Comércio por atacado e a varejo, exceto veículos automotores</t>
  </si>
  <si>
    <t>Comércio e reparação de veículos automotores e motocicletas</t>
  </si>
  <si>
    <t>Construção</t>
  </si>
  <si>
    <t>Água, esgoto e gestão de resíduos</t>
  </si>
  <si>
    <t>Energia elétrica, gás natural e outras utilidades</t>
  </si>
  <si>
    <t>Manutenção, reparação e instalação de máquinas e equipamentos</t>
  </si>
  <si>
    <t>Fabricação de móveis e de produtos de indústrias diversas</t>
  </si>
  <si>
    <t>Fabricação de outros equipamentos de transporte, exceto veículos automotores</t>
  </si>
  <si>
    <t>Fabricação de peças e acessórios para veículos automotores</t>
  </si>
  <si>
    <t>Fabricação de automóveis, caminhões e ônibus, exceto peças</t>
  </si>
  <si>
    <t>Fabricação de máquinas e equipamentos mecânicos</t>
  </si>
  <si>
    <t>Fabricação de máquinas e equipamentos elétricos</t>
  </si>
  <si>
    <t>Fabricação de equipamentos de informática, produtos eletrônicos e ópticos</t>
  </si>
  <si>
    <t>Fabricação de produtos de metal, exceto máquinas e equipamentos</t>
  </si>
  <si>
    <t>Metalurgia de metais não-ferosos e a fundição de metais</t>
  </si>
  <si>
    <t>Produção de ferro-gusa/ferroligas, siderurgia e tubos de aço sem costura</t>
  </si>
  <si>
    <t>Fabricação de produtos de minerais não-metálicos</t>
  </si>
  <si>
    <t>Fabricação de produtos de borracha e de material plástico</t>
  </si>
  <si>
    <t>Fabricação de produtos farmoquímicos e farmacêuticos</t>
  </si>
  <si>
    <t>Fabricação de produtos de limpeza, cosméticos/perfumaria e higiene pessoal</t>
  </si>
  <si>
    <t>Fabricação de defensivos, desinfestantes, tintas e químicos diversos</t>
  </si>
  <si>
    <t>Fabricação de químicos orgânicos e inorgânicos, resinas e elastômeros</t>
  </si>
  <si>
    <t>Fabricação de biocombustíveis</t>
  </si>
  <si>
    <t>Refino de petróleo e coquerias</t>
  </si>
  <si>
    <t>Impressão e reprodução de gravações</t>
  </si>
  <si>
    <t>Fabricação de celulose, papel e produtos de papel</t>
  </si>
  <si>
    <t>Fabricação de produtos da madeira</t>
  </si>
  <si>
    <t>Fabricação de calçados e de artefatos de couro</t>
  </si>
  <si>
    <t>Confecção de artefatos do vestuário e acessórios</t>
  </si>
  <si>
    <t>Fabricação de produtos têxteis</t>
  </si>
  <si>
    <t>Fabricação de produtos do fumo</t>
  </si>
  <si>
    <t>Fabricação de bebidas</t>
  </si>
  <si>
    <t>Outros produtos alimentares</t>
  </si>
  <si>
    <t>Fabricação e refino de açúcar</t>
  </si>
  <si>
    <t>Abate e produtos de carne, inclusive os produtos do laticínio e da pesca</t>
  </si>
  <si>
    <t>Extração de minerais metálicos não-ferrosos, inclusive beneficiamentos</t>
  </si>
  <si>
    <t>Extração de minério de ferro, inclusive beneficiamentos e a aglomeração</t>
  </si>
  <si>
    <t>Extração de petróleo e gás, inclusive as atividades de apoio</t>
  </si>
  <si>
    <t>Extração de carvão mineral e de minerais não-metálicos</t>
  </si>
  <si>
    <t>Produção florestal; pesca e aquicultura</t>
  </si>
  <si>
    <t>Pecuária, inclusive o apoio à pecuária</t>
  </si>
  <si>
    <t>Agricultura, inclusive o apoio à agricultura e a pós-colheita</t>
  </si>
  <si>
    <t>Joaquim José Martins Guilhoto</t>
  </si>
  <si>
    <t>CÓDIGO</t>
  </si>
  <si>
    <t>DESCRIÇÃO</t>
  </si>
  <si>
    <t>PRODUTO</t>
  </si>
  <si>
    <t>0191</t>
  </si>
  <si>
    <t>0192</t>
  </si>
  <si>
    <t>0280</t>
  </si>
  <si>
    <t>0580</t>
  </si>
  <si>
    <t>0680</t>
  </si>
  <si>
    <t>0791</t>
  </si>
  <si>
    <t>0792</t>
  </si>
  <si>
    <t>1091</t>
  </si>
  <si>
    <t>1092</t>
  </si>
  <si>
    <t>1093</t>
  </si>
  <si>
    <t>1100</t>
  </si>
  <si>
    <t>1200</t>
  </si>
  <si>
    <t>1300</t>
  </si>
  <si>
    <t>1400</t>
  </si>
  <si>
    <t>1500</t>
  </si>
  <si>
    <t>1600</t>
  </si>
  <si>
    <t>1700</t>
  </si>
  <si>
    <t>1800</t>
  </si>
  <si>
    <t>1991</t>
  </si>
  <si>
    <t>1992</t>
  </si>
  <si>
    <t>2091</t>
  </si>
  <si>
    <t>2092</t>
  </si>
  <si>
    <t>2093</t>
  </si>
  <si>
    <t>2100</t>
  </si>
  <si>
    <t>2200</t>
  </si>
  <si>
    <t>2300</t>
  </si>
  <si>
    <t>2491</t>
  </si>
  <si>
    <t>2492</t>
  </si>
  <si>
    <t>2500</t>
  </si>
  <si>
    <t>2600</t>
  </si>
  <si>
    <t>2700</t>
  </si>
  <si>
    <t>2800</t>
  </si>
  <si>
    <t>2991</t>
  </si>
  <si>
    <t>2992</t>
  </si>
  <si>
    <t>3000</t>
  </si>
  <si>
    <t>3180</t>
  </si>
  <si>
    <t>3300</t>
  </si>
  <si>
    <t>3500</t>
  </si>
  <si>
    <t>3680</t>
  </si>
  <si>
    <t>4180</t>
  </si>
  <si>
    <t>4500</t>
  </si>
  <si>
    <t>4680</t>
  </si>
  <si>
    <t>4900</t>
  </si>
  <si>
    <t>5000</t>
  </si>
  <si>
    <t>5100</t>
  </si>
  <si>
    <t>5280</t>
  </si>
  <si>
    <t>5500</t>
  </si>
  <si>
    <t>5600</t>
  </si>
  <si>
    <t>5800</t>
  </si>
  <si>
    <t>5980</t>
  </si>
  <si>
    <t>6100</t>
  </si>
  <si>
    <t>6280</t>
  </si>
  <si>
    <t>6480</t>
  </si>
  <si>
    <t>6800</t>
  </si>
  <si>
    <t>6980</t>
  </si>
  <si>
    <t>7180</t>
  </si>
  <si>
    <t>7380</t>
  </si>
  <si>
    <t>7700</t>
  </si>
  <si>
    <t>7880</t>
  </si>
  <si>
    <t>8000</t>
  </si>
  <si>
    <t>8400</t>
  </si>
  <si>
    <t>8591</t>
  </si>
  <si>
    <t>8592</t>
  </si>
  <si>
    <t>8691</t>
  </si>
  <si>
    <t>8692</t>
  </si>
  <si>
    <t>9080</t>
  </si>
  <si>
    <t>9480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</si>
  <si>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</si>
  <si>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</si>
  <si>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</si>
  <si>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</si>
  <si>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</si>
  <si>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</si>
  <si>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</si>
  <si>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</si>
  <si>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</si>
  <si>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01921</t>
  </si>
  <si>
    <t>01922</t>
  </si>
  <si>
    <t>01923</t>
  </si>
  <si>
    <t>01924</t>
  </si>
  <si>
    <t>02801</t>
  </si>
  <si>
    <t>02802</t>
  </si>
  <si>
    <t>05801</t>
  </si>
  <si>
    <t>05802</t>
  </si>
  <si>
    <t>06801</t>
  </si>
  <si>
    <t>07911</t>
  </si>
  <si>
    <t>07921</t>
  </si>
  <si>
    <t>10911</t>
  </si>
  <si>
    <t>10912</t>
  </si>
  <si>
    <t>10913</t>
  </si>
  <si>
    <t>10914</t>
  </si>
  <si>
    <t>10915</t>
  </si>
  <si>
    <t>10916</t>
  </si>
  <si>
    <t>10921</t>
  </si>
  <si>
    <t>10931</t>
  </si>
  <si>
    <t>10932</t>
  </si>
  <si>
    <t>10933</t>
  </si>
  <si>
    <t>10934</t>
  </si>
  <si>
    <t>10935</t>
  </si>
  <si>
    <t>10936</t>
  </si>
  <si>
    <t>10937</t>
  </si>
  <si>
    <t>11001</t>
  </si>
  <si>
    <t>12001</t>
  </si>
  <si>
    <t>13001</t>
  </si>
  <si>
    <t>13002</t>
  </si>
  <si>
    <t>13003</t>
  </si>
  <si>
    <t>14001</t>
  </si>
  <si>
    <t>15001</t>
  </si>
  <si>
    <t>16001</t>
  </si>
  <si>
    <t>17001</t>
  </si>
  <si>
    <t>17002</t>
  </si>
  <si>
    <t>18001</t>
  </si>
  <si>
    <t>19911</t>
  </si>
  <si>
    <t>19912</t>
  </si>
  <si>
    <t>19913</t>
  </si>
  <si>
    <t>19914</t>
  </si>
  <si>
    <t>19915</t>
  </si>
  <si>
    <t>19916</t>
  </si>
  <si>
    <t>19921</t>
  </si>
  <si>
    <t>20911</t>
  </si>
  <si>
    <t>20912</t>
  </si>
  <si>
    <t>20913</t>
  </si>
  <si>
    <t>20914</t>
  </si>
  <si>
    <t>20921</t>
  </si>
  <si>
    <t>20922</t>
  </si>
  <si>
    <t>20923</t>
  </si>
  <si>
    <t>20931</t>
  </si>
  <si>
    <t>21001</t>
  </si>
  <si>
    <t>22001</t>
  </si>
  <si>
    <t>22002</t>
  </si>
  <si>
    <t>23001</t>
  </si>
  <si>
    <t>23002</t>
  </si>
  <si>
    <t>23003</t>
  </si>
  <si>
    <t>24911</t>
  </si>
  <si>
    <t>97001</t>
  </si>
  <si>
    <t>Prod Nac</t>
  </si>
  <si>
    <t>Importado</t>
  </si>
  <si>
    <t>Imp Import</t>
  </si>
  <si>
    <t>ICMS Total</t>
  </si>
  <si>
    <t>Zeros</t>
  </si>
  <si>
    <t>IPI Total</t>
  </si>
  <si>
    <t>Outros IIL Total</t>
  </si>
  <si>
    <t>CONSUMO INTERMEDIÁRIO</t>
  </si>
  <si>
    <t>R10</t>
  </si>
  <si>
    <t>Remunerações</t>
  </si>
  <si>
    <t>R11</t>
  </si>
  <si>
    <t xml:space="preserve">   Salários</t>
  </si>
  <si>
    <t>R12</t>
  </si>
  <si>
    <t xml:space="preserve">   Contribuições sociais efetivas</t>
  </si>
  <si>
    <t xml:space="preserve">      Previdência oficial /FGTS</t>
  </si>
  <si>
    <t xml:space="preserve">      Previdência privada</t>
  </si>
  <si>
    <t>R13</t>
  </si>
  <si>
    <t xml:space="preserve">   Contribuições sociais imputadas</t>
  </si>
  <si>
    <t>N2</t>
  </si>
  <si>
    <t>Excedente operacional bruto e rendimento misto bruto</t>
  </si>
  <si>
    <t xml:space="preserve">   Rendimento misto bruto</t>
  </si>
  <si>
    <t xml:space="preserve">   Excedente operacional bruto (EOB)</t>
  </si>
  <si>
    <t>N0</t>
  </si>
  <si>
    <t>VALOR ADICIONADO CUSTO FATORES</t>
  </si>
  <si>
    <t>R22</t>
  </si>
  <si>
    <t>R32</t>
  </si>
  <si>
    <t>N1</t>
  </si>
  <si>
    <t>Valor adicionado bruto ( PIB )</t>
  </si>
  <si>
    <t>P10</t>
  </si>
  <si>
    <t>Fator trabalho (ocupações)</t>
  </si>
  <si>
    <t>Input-Output Table of Brazil 2013 - 68 industries</t>
  </si>
  <si>
    <t>Production taxes</t>
  </si>
  <si>
    <t>rows:</t>
  </si>
  <si>
    <t>Average sales tax rate</t>
  </si>
  <si>
    <t>this table is available in the "Supply and Use Table" sheet.</t>
  </si>
  <si>
    <t xml:space="preserve">We calculated the avg sales tax rate based on the Supply and Use Table from Input-Output Table of Brazil 2013, </t>
  </si>
  <si>
    <t>ref. National Angency of Petroleum, Natural Gas and Biofuels</t>
  </si>
  <si>
    <t>ref. Input-Output Table of Brazil 2013 - 68 industries</t>
  </si>
  <si>
    <t>We fill out the rows for unused elements of these subscripts with zeroes, which prevents Vensim</t>
  </si>
  <si>
    <t>from generating a warning about missing data.</t>
  </si>
  <si>
    <t>Components of Selected Petroleum Product Prices</t>
  </si>
  <si>
    <t>(nominal Braziian reais per litre)</t>
  </si>
  <si>
    <t>Annual mean real value</t>
  </si>
  <si>
    <t>End-User Price Diesel</t>
  </si>
  <si>
    <t>We assume biofuel diesel is taxed at the same rate as petroleum diesel.</t>
  </si>
  <si>
    <t>Tax rate have only been located for petroleum gasoline and petroleum diesel.</t>
  </si>
  <si>
    <t>Biofuel gasoline</t>
  </si>
  <si>
    <t>Marcelo Castello Branco Cavalcanti</t>
  </si>
  <si>
    <t>Tributação relativa etanol-gasolina no Brasil: competitividade dos combustíveis, arrecadação do estado e internalização de custos de carbono</t>
  </si>
  <si>
    <t>Taxation on ethanol-gasoline in Brazil: Competitiveness of fuel, the collection of state and cost of carbon internalization</t>
  </si>
  <si>
    <t>CAVALCANTI, Marcelo Castello Branco. Tributação relativa etanol-gasolina no Brasil: competitividade dos combustíveis, arrecadação do estado e internalização de custos de carbono. 2011. Doctoral Thesis. Rio de Janeiro. PPE/Coppe/UFRJ.</t>
  </si>
  <si>
    <t>Page 122</t>
  </si>
  <si>
    <t>Petroleum Gasoline and Petroleum Diesel taxes (ANP)</t>
  </si>
  <si>
    <t>From ANP (2020), we get the mensal values of pricing structures for 2018, 2019, 2020 and calculate each annual mean ("ANP data" sheet),</t>
  </si>
  <si>
    <t>According to Cavalcanti (2011), we assume biofuel gasoline (ethanol) is taxed 44.2% less than petroleum gasoline tax.</t>
  </si>
  <si>
    <t>Without available data projections, we assume the share of fuel price that is tax will remain constant from 2020 to 2050.</t>
  </si>
  <si>
    <t>then we summarize the annual values in the "Petroleum" sheet and use the same formula that was used by U.S. team for these years.</t>
  </si>
  <si>
    <t>we considered that these fuels do not be taxed based on U.S. data.</t>
  </si>
  <si>
    <t>Other Fuels</t>
  </si>
  <si>
    <t>Since we are taking a ratio of currency values, we do not need to convert from Brazilian reais to dollars, neither to convert 2013 to 2012 values.</t>
  </si>
  <si>
    <t>from Supply and Use Table (R$2013 million)</t>
  </si>
  <si>
    <t>Supply and Use Table (R$2013 million)</t>
  </si>
  <si>
    <t>PIB</t>
  </si>
  <si>
    <t>Valor adicionado bruto (PIB)</t>
  </si>
  <si>
    <t>production tax</t>
  </si>
  <si>
    <t>GDP</t>
  </si>
  <si>
    <t>We use the values of the rows 96 and 98 to estimate the average.</t>
  </si>
  <si>
    <t>As showed in "Avg sales tax rate" sheet, first we use the total of production taxes value</t>
  </si>
  <si>
    <t>then we divide this number to the total GDP value and obtain the national average sales tax rate.</t>
  </si>
  <si>
    <t>Average Sales Tax Rate</t>
  </si>
  <si>
    <t>Used when no more specific data are available for a fuel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</si>
</sst>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" fillId="0" borderId="0" applyNumberFormat="0" applyProtection="0">
      <alignment vertical="top" wrapText="1"/>
    </xf>
    <xf numFmtId="0" fontId="4" fillId="0" borderId="13" applyNumberFormat="0" applyProtection="0">
      <alignment horizontal="left" wrapText="1"/>
    </xf>
    <xf numFmtId="0" fontId="3" fillId="0" borderId="14" applyNumberFormat="0" applyFont="0" applyFill="0" applyProtection="0">
      <alignment wrapText="1"/>
    </xf>
    <xf numFmtId="0" fontId="4" fillId="0" borderId="15" applyNumberFormat="0" applyFill="0" applyProtection="0">
      <alignment wrapText="1"/>
    </xf>
  </cellStyleXfs>
  <cellXfs count="1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164" fontId="0" fillId="0" borderId="0" xfId="0" applyNumberFormat="1"/>
    <xf numFmtId="0" fontId="8" fillId="0" borderId="6" xfId="10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13" applyFont="1"/>
    <xf numFmtId="0" fontId="10" fillId="0" borderId="0" xfId="0" applyFont="1"/>
    <xf numFmtId="0" fontId="0" fillId="0" borderId="0" xfId="0" applyAlignment="1" applyProtection="1">
      <alignment horizontal="left"/>
    </xf>
    <xf numFmtId="0" fontId="16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5" fillId="0" borderId="0" xfId="0" applyFont="1"/>
    <xf numFmtId="0" fontId="11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12" fillId="0" borderId="0" xfId="0" applyFont="1"/>
    <xf numFmtId="0" fontId="0" fillId="0" borderId="0" xfId="0" applyAlignment="1">
      <alignment wrapText="1"/>
    </xf>
    <xf numFmtId="0" fontId="0" fillId="0" borderId="16" xfId="0" applyBorder="1"/>
    <xf numFmtId="0" fontId="0" fillId="0" borderId="17" xfId="0" applyBorder="1"/>
    <xf numFmtId="0" fontId="2" fillId="4" borderId="18" xfId="1" applyFill="1" applyBorder="1" applyAlignment="1" applyProtection="1">
      <alignment horizontal="justify" vertical="center"/>
    </xf>
    <xf numFmtId="4" fontId="0" fillId="0" borderId="19" xfId="0" applyNumberFormat="1" applyBorder="1" applyAlignment="1">
      <alignment horizontal="center" vertical="center"/>
    </xf>
    <xf numFmtId="4" fontId="0" fillId="5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5" fillId="0" borderId="0" xfId="0" applyFont="1"/>
    <xf numFmtId="0" fontId="14" fillId="0" borderId="0" xfId="0" applyFont="1"/>
    <xf numFmtId="4" fontId="0" fillId="0" borderId="10" xfId="0" applyNumberFormat="1" applyBorder="1" applyAlignment="1">
      <alignment horizontal="center" vertical="center"/>
    </xf>
    <xf numFmtId="4" fontId="0" fillId="5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Font="1"/>
    <xf numFmtId="0" fontId="0" fillId="3" borderId="9" xfId="0" applyFont="1" applyFill="1" applyBorder="1"/>
    <xf numFmtId="0" fontId="17" fillId="0" borderId="0" xfId="0" applyFont="1"/>
    <xf numFmtId="0" fontId="0" fillId="3" borderId="0" xfId="0" applyFont="1" applyFill="1"/>
    <xf numFmtId="1" fontId="0" fillId="0" borderId="9" xfId="0" applyNumberFormat="1" applyFont="1" applyBorder="1"/>
    <xf numFmtId="38" fontId="0" fillId="0" borderId="0" xfId="0" applyNumberFormat="1" applyFont="1"/>
    <xf numFmtId="1" fontId="0" fillId="0" borderId="0" xfId="0" applyNumberFormat="1" applyFont="1"/>
    <xf numFmtId="0" fontId="0" fillId="4" borderId="9" xfId="0" applyFont="1" applyFill="1" applyBorder="1"/>
    <xf numFmtId="38" fontId="0" fillId="4" borderId="9" xfId="0" applyNumberFormat="1" applyFont="1" applyFill="1" applyBorder="1"/>
    <xf numFmtId="0" fontId="0" fillId="0" borderId="0" xfId="0" applyFont="1" applyAlignment="1">
      <alignment vertical="center"/>
    </xf>
    <xf numFmtId="0" fontId="14" fillId="0" borderId="28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1" fontId="14" fillId="0" borderId="9" xfId="0" applyNumberFormat="1" applyFont="1" applyBorder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4" fillId="0" borderId="25" xfId="0" applyFont="1" applyBorder="1" applyAlignment="1">
      <alignment horizontal="center" vertical="top" wrapText="1"/>
    </xf>
    <xf numFmtId="0" fontId="14" fillId="0" borderId="2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left"/>
    </xf>
    <xf numFmtId="0" fontId="12" fillId="0" borderId="0" xfId="0" quotePrefix="1" applyFont="1" applyAlignment="1">
      <alignment horizontal="center"/>
    </xf>
    <xf numFmtId="1" fontId="14" fillId="0" borderId="0" xfId="0" applyNumberFormat="1" applyFont="1" applyAlignment="1">
      <alignment horizontal="left"/>
    </xf>
    <xf numFmtId="1" fontId="14" fillId="0" borderId="0" xfId="0" applyNumberFormat="1" applyFont="1"/>
    <xf numFmtId="38" fontId="14" fillId="0" borderId="0" xfId="0" applyNumberFormat="1" applyFont="1"/>
    <xf numFmtId="0" fontId="0" fillId="3" borderId="9" xfId="0" applyFont="1" applyFill="1" applyBorder="1" applyAlignment="1">
      <alignment horizontal="center" vertical="center" wrapText="1"/>
    </xf>
    <xf numFmtId="0" fontId="18" fillId="0" borderId="0" xfId="0" applyFont="1"/>
    <xf numFmtId="0" fontId="14" fillId="0" borderId="11" xfId="0" applyFont="1" applyBorder="1"/>
    <xf numFmtId="0" fontId="14" fillId="5" borderId="11" xfId="0" applyFont="1" applyFill="1" applyBorder="1"/>
    <xf numFmtId="0" fontId="14" fillId="0" borderId="20" xfId="0" applyFont="1" applyBorder="1"/>
    <xf numFmtId="0" fontId="1" fillId="6" borderId="9" xfId="1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0" fontId="14" fillId="0" borderId="31" xfId="0" applyFont="1" applyBorder="1"/>
    <xf numFmtId="0" fontId="14" fillId="5" borderId="21" xfId="0" applyFont="1" applyFill="1" applyBorder="1"/>
    <xf numFmtId="0" fontId="14" fillId="0" borderId="21" xfId="0" applyFont="1" applyBorder="1"/>
    <xf numFmtId="0" fontId="14" fillId="0" borderId="19" xfId="0" applyFont="1" applyBorder="1"/>
    <xf numFmtId="0" fontId="19" fillId="0" borderId="0" xfId="14" applyFont="1" applyFill="1" applyBorder="1" applyAlignment="1">
      <alignment horizontal="left"/>
    </xf>
    <xf numFmtId="0" fontId="9" fillId="0" borderId="0" xfId="13" applyFont="1"/>
    <xf numFmtId="0" fontId="0" fillId="0" borderId="7" xfId="11" applyFont="1" applyFill="1" applyBorder="1" applyAlignment="1"/>
    <xf numFmtId="4" fontId="14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2" fillId="0" borderId="0" xfId="1" applyAlignment="1">
      <alignment horizontal="left" wrapText="1"/>
    </xf>
    <xf numFmtId="1" fontId="14" fillId="4" borderId="31" xfId="0" applyNumberFormat="1" applyFont="1" applyFill="1" applyBorder="1"/>
    <xf numFmtId="1" fontId="16" fillId="4" borderId="10" xfId="0" applyNumberFormat="1" applyFont="1" applyFill="1" applyBorder="1"/>
    <xf numFmtId="1" fontId="14" fillId="0" borderId="31" xfId="0" applyNumberFormat="1" applyFont="1" applyBorder="1"/>
    <xf numFmtId="1" fontId="0" fillId="0" borderId="31" xfId="0" applyNumberFormat="1" applyFont="1" applyBorder="1"/>
    <xf numFmtId="0" fontId="0" fillId="0" borderId="9" xfId="0" applyFont="1" applyBorder="1"/>
    <xf numFmtId="0" fontId="15" fillId="0" borderId="9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8" fillId="0" borderId="8" xfId="9" applyFont="1" applyFill="1" applyBorder="1" applyAlignment="1">
      <alignment wrapText="1"/>
    </xf>
  </cellXfs>
  <cellStyles count="19">
    <cellStyle name="Body: normal cell" xfId="5"/>
    <cellStyle name="Body: normal cell 2" xfId="11"/>
    <cellStyle name="Font: Calibri, 9pt regular" xfId="2"/>
    <cellStyle name="Font: Calibri, 9pt regular 2" xfId="13"/>
    <cellStyle name="Footnotes: all except top row" xfId="15"/>
    <cellStyle name="Footnotes: top row" xfId="7"/>
    <cellStyle name="Footnotes: top row 2" xfId="9"/>
    <cellStyle name="Header: bottom row" xfId="3"/>
    <cellStyle name="Header: bottom row 2" xfId="12"/>
    <cellStyle name="Header: top rows" xfId="16"/>
    <cellStyle name="Hyperlink" xfId="1" builtinId="8"/>
    <cellStyle name="Normal" xfId="0" builtinId="0"/>
    <cellStyle name="Normal 2" xfId="8"/>
    <cellStyle name="Parent row" xfId="6"/>
    <cellStyle name="Parent row 2" xfId="10"/>
    <cellStyle name="Section Break" xfId="17"/>
    <cellStyle name="Section Break: parent row" xfId="18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apers.ssrn.com/sol3/papers.cfm?abstract_id=1836495" TargetMode="External"/><Relationship Id="rId2" Type="http://schemas.openxmlformats.org/officeDocument/2006/relationships/hyperlink" Target="https://ideas.repec.org/p/pra/mprapa/38212.html" TargetMode="External"/><Relationship Id="rId1" Type="http://schemas.openxmlformats.org/officeDocument/2006/relationships/hyperlink" Target="http://www.anp.gov.br/precos-e-defesa-da-concorrencia/precos/composicao-e-estruturas-de-formacao-dos-preco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ppe.ufrj.br/images/publica%C3%A7%C3%B5es/doutorado/Marcelo_Castello_Branco_Cavalcanti.pdf" TargetMode="External"/><Relationship Id="rId4" Type="http://schemas.openxmlformats.org/officeDocument/2006/relationships/hyperlink" Target="http://www.usp.br/nereus/?fontes=dados-matriz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10" workbookViewId="0"/>
  </sheetViews>
  <sheetFormatPr defaultRowHeight="14.25" x14ac:dyDescent="0.45"/>
  <cols>
    <col min="2" max="2" width="96.33203125" customWidth="1"/>
    <col min="3" max="3" width="18.19921875" customWidth="1"/>
  </cols>
  <sheetData>
    <row r="1" spans="1:3" x14ac:dyDescent="0.45">
      <c r="A1" s="1" t="s">
        <v>36</v>
      </c>
    </row>
    <row r="3" spans="1:3" x14ac:dyDescent="0.45">
      <c r="A3" s="1" t="s">
        <v>0</v>
      </c>
      <c r="B3" s="2" t="s">
        <v>49</v>
      </c>
    </row>
    <row r="4" spans="1:3" s="50" customFormat="1" x14ac:dyDescent="0.45">
      <c r="B4" s="50" t="s">
        <v>44</v>
      </c>
      <c r="C4" s="43" t="s">
        <v>45</v>
      </c>
    </row>
    <row r="5" spans="1:3" x14ac:dyDescent="0.45">
      <c r="B5" s="13">
        <v>2020</v>
      </c>
      <c r="C5" s="12"/>
    </row>
    <row r="6" spans="1:3" x14ac:dyDescent="0.45">
      <c r="B6" s="13" t="s">
        <v>46</v>
      </c>
      <c r="C6" s="15" t="s">
        <v>47</v>
      </c>
    </row>
    <row r="7" spans="1:3" x14ac:dyDescent="0.45">
      <c r="B7" s="14" t="s">
        <v>48</v>
      </c>
      <c r="C7" s="12"/>
    </row>
    <row r="9" spans="1:3" s="17" customFormat="1" x14ac:dyDescent="0.45">
      <c r="B9" s="19" t="s">
        <v>352</v>
      </c>
    </row>
    <row r="10" spans="1:3" s="17" customFormat="1" x14ac:dyDescent="0.45">
      <c r="B10" s="17" t="s">
        <v>353</v>
      </c>
    </row>
    <row r="11" spans="1:3" s="17" customFormat="1" x14ac:dyDescent="0.45">
      <c r="B11" s="42">
        <v>2011</v>
      </c>
    </row>
    <row r="12" spans="1:3" s="17" customFormat="1" ht="28.5" x14ac:dyDescent="0.45">
      <c r="B12" s="98" t="s">
        <v>354</v>
      </c>
      <c r="C12" s="43" t="s">
        <v>355</v>
      </c>
    </row>
    <row r="13" spans="1:3" s="17" customFormat="1" x14ac:dyDescent="0.45">
      <c r="B13" s="98" t="s">
        <v>357</v>
      </c>
      <c r="C13" s="43"/>
    </row>
    <row r="14" spans="1:3" s="17" customFormat="1" ht="28.5" x14ac:dyDescent="0.45">
      <c r="B14" s="99" t="s">
        <v>356</v>
      </c>
    </row>
    <row r="16" spans="1:3" x14ac:dyDescent="0.45">
      <c r="B16" s="2" t="s">
        <v>364</v>
      </c>
    </row>
    <row r="17" spans="2:3" s="12" customFormat="1" x14ac:dyDescent="0.45">
      <c r="B17" s="50" t="s">
        <v>167</v>
      </c>
    </row>
    <row r="18" spans="2:3" s="17" customFormat="1" x14ac:dyDescent="0.45">
      <c r="B18" s="11">
        <v>2015</v>
      </c>
    </row>
    <row r="19" spans="2:3" s="50" customFormat="1" x14ac:dyDescent="0.45">
      <c r="B19" s="44" t="s">
        <v>50</v>
      </c>
      <c r="C19" s="10" t="s">
        <v>336</v>
      </c>
    </row>
    <row r="20" spans="2:3" s="50" customFormat="1" x14ac:dyDescent="0.45">
      <c r="B20" s="44"/>
      <c r="C20" s="10"/>
    </row>
    <row r="21" spans="2:3" s="12" customFormat="1" x14ac:dyDescent="0.45">
      <c r="B21" s="17" t="s">
        <v>51</v>
      </c>
    </row>
    <row r="22" spans="2:3" s="12" customFormat="1" x14ac:dyDescent="0.45">
      <c r="B22" s="17" t="s">
        <v>52</v>
      </c>
    </row>
    <row r="23" spans="2:3" s="12" customFormat="1" x14ac:dyDescent="0.45">
      <c r="B23" s="17" t="s">
        <v>53</v>
      </c>
    </row>
    <row r="24" spans="2:3" s="12" customFormat="1" x14ac:dyDescent="0.45">
      <c r="B24" s="17" t="s">
        <v>54</v>
      </c>
    </row>
    <row r="25" spans="2:3" s="12" customFormat="1" x14ac:dyDescent="0.45">
      <c r="B25" s="17" t="s">
        <v>55</v>
      </c>
    </row>
    <row r="26" spans="2:3" s="12" customFormat="1" x14ac:dyDescent="0.45">
      <c r="B26" s="3" t="s">
        <v>59</v>
      </c>
    </row>
    <row r="27" spans="2:3" s="17" customFormat="1" x14ac:dyDescent="0.45">
      <c r="B27" s="3"/>
    </row>
    <row r="28" spans="2:3" s="12" customFormat="1" ht="29.45" customHeight="1" x14ac:dyDescent="0.45">
      <c r="B28" s="23" t="s">
        <v>56</v>
      </c>
    </row>
    <row r="29" spans="2:3" x14ac:dyDescent="0.45">
      <c r="B29" s="24"/>
    </row>
    <row r="30" spans="2:3" ht="42.75" x14ac:dyDescent="0.45">
      <c r="B30" s="26" t="s">
        <v>57</v>
      </c>
    </row>
    <row r="31" spans="2:3" x14ac:dyDescent="0.45">
      <c r="B31" s="25"/>
    </row>
    <row r="32" spans="2:3" ht="28.5" x14ac:dyDescent="0.45">
      <c r="B32" s="26" t="s">
        <v>58</v>
      </c>
      <c r="C32" s="41" t="s">
        <v>19</v>
      </c>
    </row>
    <row r="33" spans="1:3" x14ac:dyDescent="0.45">
      <c r="B33" s="17"/>
      <c r="C33" s="44">
        <f>'Avg sales tax rate'!E10</f>
        <v>1.4633182249393908E-2</v>
      </c>
    </row>
    <row r="34" spans="1:3" x14ac:dyDescent="0.45">
      <c r="B34" s="17"/>
    </row>
    <row r="35" spans="1:3" x14ac:dyDescent="0.45">
      <c r="A35" s="1" t="s">
        <v>17</v>
      </c>
    </row>
    <row r="36" spans="1:3" x14ac:dyDescent="0.45">
      <c r="A36" t="s">
        <v>351</v>
      </c>
    </row>
    <row r="37" spans="1:3" x14ac:dyDescent="0.45">
      <c r="A37" s="44" t="s">
        <v>350</v>
      </c>
    </row>
    <row r="38" spans="1:3" x14ac:dyDescent="0.45">
      <c r="A38" s="44" t="s">
        <v>360</v>
      </c>
    </row>
    <row r="39" spans="1:3" s="17" customFormat="1" x14ac:dyDescent="0.45">
      <c r="A39" s="44" t="s">
        <v>60</v>
      </c>
    </row>
    <row r="40" spans="1:3" s="17" customFormat="1" x14ac:dyDescent="0.45">
      <c r="A40" s="44" t="s">
        <v>363</v>
      </c>
    </row>
    <row r="41" spans="1:3" x14ac:dyDescent="0.45">
      <c r="A41" t="s">
        <v>18</v>
      </c>
    </row>
    <row r="42" spans="1:3" s="17" customFormat="1" x14ac:dyDescent="0.45">
      <c r="A42" s="17" t="s">
        <v>344</v>
      </c>
    </row>
    <row r="43" spans="1:3" x14ac:dyDescent="0.45">
      <c r="A43" t="s">
        <v>345</v>
      </c>
    </row>
    <row r="44" spans="1:3" s="17" customFormat="1" x14ac:dyDescent="0.45"/>
    <row r="45" spans="1:3" x14ac:dyDescent="0.45">
      <c r="A45" s="22" t="s">
        <v>339</v>
      </c>
    </row>
    <row r="46" spans="1:3" x14ac:dyDescent="0.45">
      <c r="A46" s="44" t="s">
        <v>341</v>
      </c>
    </row>
    <row r="47" spans="1:3" x14ac:dyDescent="0.45">
      <c r="A47" s="44" t="s">
        <v>340</v>
      </c>
    </row>
    <row r="48" spans="1:3" x14ac:dyDescent="0.45">
      <c r="A48" s="44" t="s">
        <v>372</v>
      </c>
    </row>
    <row r="49" spans="1:1" s="17" customFormat="1" x14ac:dyDescent="0.45">
      <c r="A49" s="44" t="s">
        <v>373</v>
      </c>
    </row>
    <row r="50" spans="1:1" s="17" customFormat="1" x14ac:dyDescent="0.45">
      <c r="A50" s="44" t="s">
        <v>374</v>
      </c>
    </row>
    <row r="51" spans="1:1" s="17" customFormat="1" x14ac:dyDescent="0.45">
      <c r="A51" s="44"/>
    </row>
    <row r="52" spans="1:1" s="17" customFormat="1" x14ac:dyDescent="0.45">
      <c r="A52" s="22" t="s">
        <v>358</v>
      </c>
    </row>
    <row r="53" spans="1:1" s="17" customFormat="1" x14ac:dyDescent="0.45">
      <c r="A53" s="44" t="s">
        <v>359</v>
      </c>
    </row>
    <row r="54" spans="1:1" s="17" customFormat="1" x14ac:dyDescent="0.45">
      <c r="A54" s="44" t="s">
        <v>362</v>
      </c>
    </row>
    <row r="55" spans="1:1" s="17" customFormat="1" x14ac:dyDescent="0.45">
      <c r="A55" s="44" t="s">
        <v>361</v>
      </c>
    </row>
    <row r="56" spans="1:1" s="17" customFormat="1" x14ac:dyDescent="0.45">
      <c r="A56" s="44"/>
    </row>
    <row r="57" spans="1:1" x14ac:dyDescent="0.45">
      <c r="A57" s="1" t="s">
        <v>61</v>
      </c>
    </row>
    <row r="58" spans="1:1" x14ac:dyDescent="0.45">
      <c r="A58" s="17" t="s">
        <v>365</v>
      </c>
    </row>
  </sheetData>
  <hyperlinks>
    <hyperlink ref="B7" r:id="rId1"/>
    <hyperlink ref="B32" r:id="rId2"/>
    <hyperlink ref="B30" r:id="rId3"/>
    <hyperlink ref="B26" r:id="rId4"/>
    <hyperlink ref="B1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9"/>
  <sheetViews>
    <sheetView workbookViewId="0"/>
  </sheetViews>
  <sheetFormatPr defaultColWidth="9.1328125" defaultRowHeight="14.25" x14ac:dyDescent="0.45"/>
  <cols>
    <col min="1" max="1" width="9.1328125" style="50"/>
    <col min="2" max="2" width="31.33203125" style="50" customWidth="1"/>
    <col min="3" max="3" width="6" style="50" customWidth="1"/>
    <col min="4" max="4" width="11.6640625" style="50" bestFit="1" customWidth="1"/>
    <col min="5" max="17" width="10.6640625" style="50" bestFit="1" customWidth="1"/>
    <col min="18" max="18" width="9.6640625" style="50" bestFit="1" customWidth="1"/>
    <col min="19" max="25" width="10.6640625" style="50" bestFit="1" customWidth="1"/>
    <col min="26" max="26" width="9.6640625" style="50" bestFit="1" customWidth="1"/>
    <col min="27" max="29" width="10.6640625" style="50" bestFit="1" customWidth="1"/>
    <col min="30" max="31" width="9.6640625" style="50" bestFit="1" customWidth="1"/>
    <col min="32" max="33" width="10.6640625" style="50" bestFit="1" customWidth="1"/>
    <col min="34" max="34" width="9.6640625" style="50" bestFit="1" customWidth="1"/>
    <col min="35" max="35" width="10.6640625" style="50" bestFit="1" customWidth="1"/>
    <col min="36" max="37" width="11.6640625" style="50" bestFit="1" customWidth="1"/>
    <col min="38" max="42" width="10.6640625" style="50" bestFit="1" customWidth="1"/>
    <col min="43" max="44" width="11.6640625" style="50" bestFit="1" customWidth="1"/>
    <col min="45" max="45" width="10.6640625" style="50" bestFit="1" customWidth="1"/>
    <col min="46" max="71" width="10.6640625" style="50" customWidth="1"/>
    <col min="72" max="72" width="12.6640625" style="50" bestFit="1" customWidth="1"/>
    <col min="73" max="74" width="10" style="50" bestFit="1" customWidth="1"/>
    <col min="75" max="75" width="9" style="50" customWidth="1"/>
    <col min="76" max="77" width="10" style="50" bestFit="1" customWidth="1"/>
    <col min="78" max="79" width="11" style="50" bestFit="1" customWidth="1"/>
    <col min="80" max="80" width="12.46484375" style="50" customWidth="1"/>
    <col min="81" max="81" width="9.1328125" style="50"/>
    <col min="82" max="82" width="10.46484375" style="50" customWidth="1"/>
    <col min="83" max="16384" width="9.1328125" style="50"/>
  </cols>
  <sheetData>
    <row r="1" spans="1:84" s="53" customFormat="1" x14ac:dyDescent="0.45">
      <c r="A1" s="53" t="s">
        <v>343</v>
      </c>
    </row>
    <row r="2" spans="1:84" x14ac:dyDescent="0.45">
      <c r="A2" s="18" t="s">
        <v>367</v>
      </c>
    </row>
    <row r="3" spans="1:84" x14ac:dyDescent="0.45">
      <c r="A3" s="18"/>
    </row>
    <row r="4" spans="1:84" x14ac:dyDescent="0.45">
      <c r="A4" s="64" t="s">
        <v>168</v>
      </c>
      <c r="B4" s="65" t="s">
        <v>169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7"/>
      <c r="BV4" s="66"/>
      <c r="BX4" s="66"/>
      <c r="BY4" s="66"/>
      <c r="BZ4" s="66"/>
      <c r="CA4" s="66"/>
    </row>
    <row r="5" spans="1:84" x14ac:dyDescent="0.45">
      <c r="A5" s="64" t="s">
        <v>170</v>
      </c>
      <c r="B5" s="65" t="s">
        <v>170</v>
      </c>
      <c r="D5" s="11" t="s">
        <v>171</v>
      </c>
      <c r="E5" s="11" t="s">
        <v>172</v>
      </c>
      <c r="F5" s="11" t="s">
        <v>173</v>
      </c>
      <c r="G5" s="11" t="s">
        <v>174</v>
      </c>
      <c r="H5" s="11" t="s">
        <v>175</v>
      </c>
      <c r="I5" s="11" t="s">
        <v>176</v>
      </c>
      <c r="J5" s="11" t="s">
        <v>177</v>
      </c>
      <c r="K5" s="11" t="s">
        <v>178</v>
      </c>
      <c r="L5" s="11" t="s">
        <v>179</v>
      </c>
      <c r="M5" s="11" t="s">
        <v>180</v>
      </c>
      <c r="N5" s="11" t="s">
        <v>181</v>
      </c>
      <c r="O5" s="11" t="s">
        <v>182</v>
      </c>
      <c r="P5" s="11" t="s">
        <v>183</v>
      </c>
      <c r="Q5" s="11" t="s">
        <v>184</v>
      </c>
      <c r="R5" s="11" t="s">
        <v>185</v>
      </c>
      <c r="S5" s="11" t="s">
        <v>186</v>
      </c>
      <c r="T5" s="11" t="s">
        <v>187</v>
      </c>
      <c r="U5" s="11" t="s">
        <v>188</v>
      </c>
      <c r="V5" s="11" t="s">
        <v>189</v>
      </c>
      <c r="W5" s="11" t="s">
        <v>190</v>
      </c>
      <c r="X5" s="11" t="s">
        <v>191</v>
      </c>
      <c r="Y5" s="11" t="s">
        <v>192</v>
      </c>
      <c r="Z5" s="11" t="s">
        <v>193</v>
      </c>
      <c r="AA5" s="11" t="s">
        <v>194</v>
      </c>
      <c r="AB5" s="11" t="s">
        <v>195</v>
      </c>
      <c r="AC5" s="11" t="s">
        <v>196</v>
      </c>
      <c r="AD5" s="11" t="s">
        <v>197</v>
      </c>
      <c r="AE5" s="11" t="s">
        <v>198</v>
      </c>
      <c r="AF5" s="11" t="s">
        <v>199</v>
      </c>
      <c r="AG5" s="11" t="s">
        <v>200</v>
      </c>
      <c r="AH5" s="11" t="s">
        <v>201</v>
      </c>
      <c r="AI5" s="11" t="s">
        <v>202</v>
      </c>
      <c r="AJ5" s="11" t="s">
        <v>203</v>
      </c>
      <c r="AK5" s="11" t="s">
        <v>204</v>
      </c>
      <c r="AL5" s="11" t="s">
        <v>205</v>
      </c>
      <c r="AM5" s="11" t="s">
        <v>206</v>
      </c>
      <c r="AN5" s="11" t="s">
        <v>207</v>
      </c>
      <c r="AO5" s="11" t="s">
        <v>208</v>
      </c>
      <c r="AP5" s="11" t="s">
        <v>209</v>
      </c>
      <c r="AQ5" s="11" t="s">
        <v>210</v>
      </c>
      <c r="AR5" s="11" t="s">
        <v>211</v>
      </c>
      <c r="AS5" s="11" t="s">
        <v>212</v>
      </c>
      <c r="AT5" s="11" t="s">
        <v>213</v>
      </c>
      <c r="AU5" s="11" t="s">
        <v>214</v>
      </c>
      <c r="AV5" s="11" t="s">
        <v>215</v>
      </c>
      <c r="AW5" s="11" t="s">
        <v>216</v>
      </c>
      <c r="AX5" s="11" t="s">
        <v>217</v>
      </c>
      <c r="AY5" s="11" t="s">
        <v>218</v>
      </c>
      <c r="AZ5" s="11" t="s">
        <v>219</v>
      </c>
      <c r="BA5" s="11" t="s">
        <v>220</v>
      </c>
      <c r="BB5" s="11" t="s">
        <v>221</v>
      </c>
      <c r="BC5" s="11" t="s">
        <v>222</v>
      </c>
      <c r="BD5" s="11" t="s">
        <v>223</v>
      </c>
      <c r="BE5" s="11" t="s">
        <v>224</v>
      </c>
      <c r="BF5" s="11" t="s">
        <v>225</v>
      </c>
      <c r="BG5" s="11" t="s">
        <v>226</v>
      </c>
      <c r="BH5" s="11" t="s">
        <v>227</v>
      </c>
      <c r="BI5" s="11" t="s">
        <v>228</v>
      </c>
      <c r="BJ5" s="11" t="s">
        <v>229</v>
      </c>
      <c r="BK5" s="11" t="s">
        <v>230</v>
      </c>
      <c r="BL5" s="11" t="s">
        <v>231</v>
      </c>
      <c r="BM5" s="11" t="s">
        <v>232</v>
      </c>
      <c r="BN5" s="11" t="s">
        <v>233</v>
      </c>
      <c r="BO5" s="11" t="s">
        <v>234</v>
      </c>
      <c r="BP5" s="11" t="s">
        <v>235</v>
      </c>
      <c r="BQ5" s="11" t="s">
        <v>236</v>
      </c>
      <c r="BR5" s="11" t="s">
        <v>237</v>
      </c>
      <c r="BS5" s="11">
        <v>9700</v>
      </c>
      <c r="BT5" s="64"/>
      <c r="BU5" s="65"/>
      <c r="BV5" s="65"/>
      <c r="BW5" s="68"/>
      <c r="BX5" s="64"/>
      <c r="BY5" s="64"/>
      <c r="BZ5" s="69"/>
      <c r="CA5" s="64"/>
      <c r="CB5" s="64"/>
    </row>
    <row r="6" spans="1:84" ht="41.45" customHeight="1" x14ac:dyDescent="0.45">
      <c r="A6" s="64"/>
      <c r="B6" s="65"/>
      <c r="D6" s="70" t="s">
        <v>166</v>
      </c>
      <c r="E6" s="70" t="s">
        <v>165</v>
      </c>
      <c r="F6" s="70" t="s">
        <v>164</v>
      </c>
      <c r="G6" s="70" t="s">
        <v>163</v>
      </c>
      <c r="H6" s="70" t="s">
        <v>162</v>
      </c>
      <c r="I6" s="70" t="s">
        <v>161</v>
      </c>
      <c r="J6" s="70" t="s">
        <v>160</v>
      </c>
      <c r="K6" s="70" t="s">
        <v>159</v>
      </c>
      <c r="L6" s="70" t="s">
        <v>158</v>
      </c>
      <c r="M6" s="70" t="s">
        <v>157</v>
      </c>
      <c r="N6" s="70" t="s">
        <v>156</v>
      </c>
      <c r="O6" s="70" t="s">
        <v>155</v>
      </c>
      <c r="P6" s="70" t="s">
        <v>154</v>
      </c>
      <c r="Q6" s="70" t="s">
        <v>153</v>
      </c>
      <c r="R6" s="70" t="s">
        <v>152</v>
      </c>
      <c r="S6" s="70" t="s">
        <v>151</v>
      </c>
      <c r="T6" s="70" t="s">
        <v>150</v>
      </c>
      <c r="U6" s="70" t="s">
        <v>149</v>
      </c>
      <c r="V6" s="70" t="s">
        <v>148</v>
      </c>
      <c r="W6" s="70" t="s">
        <v>147</v>
      </c>
      <c r="X6" s="70" t="s">
        <v>146</v>
      </c>
      <c r="Y6" s="70" t="s">
        <v>145</v>
      </c>
      <c r="Z6" s="70" t="s">
        <v>144</v>
      </c>
      <c r="AA6" s="70" t="s">
        <v>143</v>
      </c>
      <c r="AB6" s="70" t="s">
        <v>142</v>
      </c>
      <c r="AC6" s="70" t="s">
        <v>141</v>
      </c>
      <c r="AD6" s="70" t="s">
        <v>140</v>
      </c>
      <c r="AE6" s="70" t="s">
        <v>139</v>
      </c>
      <c r="AF6" s="70" t="s">
        <v>138</v>
      </c>
      <c r="AG6" s="70" t="s">
        <v>137</v>
      </c>
      <c r="AH6" s="70" t="s">
        <v>136</v>
      </c>
      <c r="AI6" s="70" t="s">
        <v>135</v>
      </c>
      <c r="AJ6" s="70" t="s">
        <v>134</v>
      </c>
      <c r="AK6" s="70" t="s">
        <v>133</v>
      </c>
      <c r="AL6" s="70" t="s">
        <v>132</v>
      </c>
      <c r="AM6" s="70" t="s">
        <v>131</v>
      </c>
      <c r="AN6" s="70" t="s">
        <v>130</v>
      </c>
      <c r="AO6" s="70" t="s">
        <v>129</v>
      </c>
      <c r="AP6" s="70" t="s">
        <v>128</v>
      </c>
      <c r="AQ6" s="70" t="s">
        <v>127</v>
      </c>
      <c r="AR6" s="70" t="s">
        <v>126</v>
      </c>
      <c r="AS6" s="70" t="s">
        <v>125</v>
      </c>
      <c r="AT6" s="70" t="s">
        <v>124</v>
      </c>
      <c r="AU6" s="70" t="s">
        <v>123</v>
      </c>
      <c r="AV6" s="70" t="s">
        <v>122</v>
      </c>
      <c r="AW6" s="70" t="s">
        <v>121</v>
      </c>
      <c r="AX6" s="70" t="s">
        <v>120</v>
      </c>
      <c r="AY6" s="70" t="s">
        <v>119</v>
      </c>
      <c r="AZ6" s="70" t="s">
        <v>118</v>
      </c>
      <c r="BA6" s="70" t="s">
        <v>117</v>
      </c>
      <c r="BB6" s="70" t="s">
        <v>116</v>
      </c>
      <c r="BC6" s="70" t="s">
        <v>115</v>
      </c>
      <c r="BD6" s="70" t="s">
        <v>114</v>
      </c>
      <c r="BE6" s="70" t="s">
        <v>113</v>
      </c>
      <c r="BF6" s="70" t="s">
        <v>112</v>
      </c>
      <c r="BG6" s="70" t="s">
        <v>111</v>
      </c>
      <c r="BH6" s="70" t="s">
        <v>110</v>
      </c>
      <c r="BI6" s="70" t="s">
        <v>109</v>
      </c>
      <c r="BJ6" s="70" t="s">
        <v>108</v>
      </c>
      <c r="BK6" s="70" t="s">
        <v>107</v>
      </c>
      <c r="BL6" s="70" t="s">
        <v>106</v>
      </c>
      <c r="BM6" s="70" t="s">
        <v>105</v>
      </c>
      <c r="BN6" s="70" t="s">
        <v>104</v>
      </c>
      <c r="BO6" s="70" t="s">
        <v>103</v>
      </c>
      <c r="BP6" s="70" t="s">
        <v>102</v>
      </c>
      <c r="BQ6" s="70" t="s">
        <v>101</v>
      </c>
      <c r="BR6" s="70" t="s">
        <v>100</v>
      </c>
      <c r="BS6" s="70" t="s">
        <v>99</v>
      </c>
      <c r="BT6" s="70" t="s">
        <v>98</v>
      </c>
      <c r="BU6" s="70" t="s">
        <v>97</v>
      </c>
      <c r="BV6" s="70" t="s">
        <v>96</v>
      </c>
      <c r="BW6" s="70" t="s">
        <v>95</v>
      </c>
      <c r="BX6" s="70" t="s">
        <v>94</v>
      </c>
      <c r="BY6" s="70" t="s">
        <v>93</v>
      </c>
      <c r="BZ6" s="70" t="s">
        <v>92</v>
      </c>
      <c r="CA6" s="70" t="s">
        <v>91</v>
      </c>
      <c r="CB6" s="71" t="s">
        <v>90</v>
      </c>
    </row>
    <row r="7" spans="1:84" x14ac:dyDescent="0.45">
      <c r="C7" s="50">
        <v>0</v>
      </c>
      <c r="D7" s="50">
        <f>C7+1</f>
        <v>1</v>
      </c>
      <c r="E7" s="50">
        <f t="shared" ref="E7:BP7" si="0">D7+1</f>
        <v>2</v>
      </c>
      <c r="F7" s="50">
        <f t="shared" si="0"/>
        <v>3</v>
      </c>
      <c r="G7" s="50">
        <f t="shared" si="0"/>
        <v>4</v>
      </c>
      <c r="H7" s="50">
        <f t="shared" si="0"/>
        <v>5</v>
      </c>
      <c r="I7" s="50">
        <f t="shared" si="0"/>
        <v>6</v>
      </c>
      <c r="J7" s="50">
        <f t="shared" si="0"/>
        <v>7</v>
      </c>
      <c r="K7" s="50">
        <f t="shared" si="0"/>
        <v>8</v>
      </c>
      <c r="L7" s="50">
        <f t="shared" si="0"/>
        <v>9</v>
      </c>
      <c r="M7" s="50">
        <f t="shared" si="0"/>
        <v>10</v>
      </c>
      <c r="N7" s="50">
        <f t="shared" si="0"/>
        <v>11</v>
      </c>
      <c r="O7" s="50">
        <f t="shared" si="0"/>
        <v>12</v>
      </c>
      <c r="P7" s="50">
        <f t="shared" si="0"/>
        <v>13</v>
      </c>
      <c r="Q7" s="50">
        <f t="shared" si="0"/>
        <v>14</v>
      </c>
      <c r="R7" s="50">
        <f t="shared" si="0"/>
        <v>15</v>
      </c>
      <c r="S7" s="50">
        <f t="shared" si="0"/>
        <v>16</v>
      </c>
      <c r="T7" s="50">
        <f t="shared" si="0"/>
        <v>17</v>
      </c>
      <c r="U7" s="50">
        <f t="shared" si="0"/>
        <v>18</v>
      </c>
      <c r="V7" s="50">
        <f t="shared" si="0"/>
        <v>19</v>
      </c>
      <c r="W7" s="50">
        <f t="shared" si="0"/>
        <v>20</v>
      </c>
      <c r="X7" s="50">
        <f t="shared" si="0"/>
        <v>21</v>
      </c>
      <c r="Y7" s="50">
        <f t="shared" si="0"/>
        <v>22</v>
      </c>
      <c r="Z7" s="50">
        <f t="shared" si="0"/>
        <v>23</v>
      </c>
      <c r="AA7" s="50">
        <f t="shared" si="0"/>
        <v>24</v>
      </c>
      <c r="AB7" s="50">
        <f t="shared" si="0"/>
        <v>25</v>
      </c>
      <c r="AC7" s="50">
        <f t="shared" si="0"/>
        <v>26</v>
      </c>
      <c r="AD7" s="50">
        <f t="shared" si="0"/>
        <v>27</v>
      </c>
      <c r="AE7" s="50">
        <f t="shared" si="0"/>
        <v>28</v>
      </c>
      <c r="AF7" s="50">
        <f t="shared" si="0"/>
        <v>29</v>
      </c>
      <c r="AG7" s="50">
        <f t="shared" si="0"/>
        <v>30</v>
      </c>
      <c r="AH7" s="50">
        <f t="shared" si="0"/>
        <v>31</v>
      </c>
      <c r="AI7" s="50">
        <f t="shared" si="0"/>
        <v>32</v>
      </c>
      <c r="AJ7" s="50">
        <f t="shared" si="0"/>
        <v>33</v>
      </c>
      <c r="AK7" s="50">
        <f t="shared" si="0"/>
        <v>34</v>
      </c>
      <c r="AL7" s="50">
        <f t="shared" si="0"/>
        <v>35</v>
      </c>
      <c r="AM7" s="50">
        <f t="shared" si="0"/>
        <v>36</v>
      </c>
      <c r="AN7" s="50">
        <f t="shared" si="0"/>
        <v>37</v>
      </c>
      <c r="AO7" s="50">
        <f t="shared" si="0"/>
        <v>38</v>
      </c>
      <c r="AP7" s="50">
        <f t="shared" si="0"/>
        <v>39</v>
      </c>
      <c r="AQ7" s="50">
        <f t="shared" si="0"/>
        <v>40</v>
      </c>
      <c r="AR7" s="50">
        <f t="shared" si="0"/>
        <v>41</v>
      </c>
      <c r="AS7" s="50">
        <f t="shared" si="0"/>
        <v>42</v>
      </c>
      <c r="AT7" s="50">
        <f t="shared" si="0"/>
        <v>43</v>
      </c>
      <c r="AU7" s="50">
        <f t="shared" si="0"/>
        <v>44</v>
      </c>
      <c r="AV7" s="50">
        <f t="shared" si="0"/>
        <v>45</v>
      </c>
      <c r="AW7" s="50">
        <f t="shared" si="0"/>
        <v>46</v>
      </c>
      <c r="AX7" s="50">
        <f t="shared" si="0"/>
        <v>47</v>
      </c>
      <c r="AY7" s="50">
        <f t="shared" si="0"/>
        <v>48</v>
      </c>
      <c r="AZ7" s="50">
        <f t="shared" si="0"/>
        <v>49</v>
      </c>
      <c r="BA7" s="50">
        <f t="shared" si="0"/>
        <v>50</v>
      </c>
      <c r="BB7" s="50">
        <f t="shared" si="0"/>
        <v>51</v>
      </c>
      <c r="BC7" s="50">
        <f t="shared" si="0"/>
        <v>52</v>
      </c>
      <c r="BD7" s="50">
        <f t="shared" si="0"/>
        <v>53</v>
      </c>
      <c r="BE7" s="50">
        <f t="shared" si="0"/>
        <v>54</v>
      </c>
      <c r="BF7" s="50">
        <f t="shared" si="0"/>
        <v>55</v>
      </c>
      <c r="BG7" s="50">
        <f t="shared" si="0"/>
        <v>56</v>
      </c>
      <c r="BH7" s="50">
        <f t="shared" si="0"/>
        <v>57</v>
      </c>
      <c r="BI7" s="50">
        <f t="shared" si="0"/>
        <v>58</v>
      </c>
      <c r="BJ7" s="50">
        <f t="shared" si="0"/>
        <v>59</v>
      </c>
      <c r="BK7" s="50">
        <f t="shared" si="0"/>
        <v>60</v>
      </c>
      <c r="BL7" s="50">
        <f t="shared" si="0"/>
        <v>61</v>
      </c>
      <c r="BM7" s="50">
        <f t="shared" si="0"/>
        <v>62</v>
      </c>
      <c r="BN7" s="50">
        <f t="shared" si="0"/>
        <v>63</v>
      </c>
      <c r="BO7" s="50">
        <f t="shared" si="0"/>
        <v>64</v>
      </c>
      <c r="BP7" s="50">
        <f t="shared" si="0"/>
        <v>65</v>
      </c>
      <c r="BQ7" s="50">
        <f t="shared" ref="BQ7:CB7" si="1">BP7+1</f>
        <v>66</v>
      </c>
      <c r="BR7" s="50">
        <f t="shared" si="1"/>
        <v>67</v>
      </c>
      <c r="BS7" s="50">
        <f t="shared" si="1"/>
        <v>68</v>
      </c>
      <c r="BT7" s="50">
        <f t="shared" si="1"/>
        <v>69</v>
      </c>
      <c r="BU7" s="50">
        <f t="shared" si="1"/>
        <v>70</v>
      </c>
      <c r="BV7" s="50">
        <f t="shared" si="1"/>
        <v>71</v>
      </c>
      <c r="BW7" s="50">
        <f t="shared" si="1"/>
        <v>72</v>
      </c>
      <c r="BX7" s="50">
        <f t="shared" si="1"/>
        <v>73</v>
      </c>
      <c r="BY7" s="50">
        <f t="shared" si="1"/>
        <v>74</v>
      </c>
      <c r="BZ7" s="50">
        <f t="shared" si="1"/>
        <v>75</v>
      </c>
      <c r="CA7" s="50">
        <f t="shared" si="1"/>
        <v>76</v>
      </c>
      <c r="CB7" s="50">
        <f t="shared" si="1"/>
        <v>77</v>
      </c>
    </row>
    <row r="8" spans="1:84" x14ac:dyDescent="0.45">
      <c r="A8" s="72" t="s">
        <v>238</v>
      </c>
      <c r="B8" s="72" t="s">
        <v>166</v>
      </c>
      <c r="C8" s="50">
        <f>C7+1</f>
        <v>1</v>
      </c>
      <c r="D8" s="55">
        <v>6274.1029883879764</v>
      </c>
      <c r="E8" s="55">
        <v>3879.1150953653646</v>
      </c>
      <c r="F8" s="55">
        <v>159.12928812378172</v>
      </c>
      <c r="G8" s="55">
        <v>2.6964396071978727</v>
      </c>
      <c r="H8" s="55">
        <v>2.974139565760137</v>
      </c>
      <c r="I8" s="55">
        <v>0.47219397249854284</v>
      </c>
      <c r="J8" s="55">
        <v>1.1195679828548222</v>
      </c>
      <c r="K8" s="55">
        <v>5730.2512795783177</v>
      </c>
      <c r="L8" s="55">
        <v>26903.8471330996</v>
      </c>
      <c r="M8" s="55">
        <v>50803.66687550192</v>
      </c>
      <c r="N8" s="55">
        <v>1856.8872518553062</v>
      </c>
      <c r="O8" s="55">
        <v>3923.7365846996618</v>
      </c>
      <c r="P8" s="55">
        <v>4110.7482640422177</v>
      </c>
      <c r="Q8" s="55">
        <v>501.15986108314547</v>
      </c>
      <c r="R8" s="55">
        <v>7.5130075682775779</v>
      </c>
      <c r="S8" s="55">
        <v>123.89772988916745</v>
      </c>
      <c r="T8" s="55">
        <v>157.8042103755252</v>
      </c>
      <c r="U8" s="55">
        <v>0.16387566794332925</v>
      </c>
      <c r="V8" s="55">
        <v>6.6041832206993014</v>
      </c>
      <c r="W8" s="55">
        <v>14498.142119255443</v>
      </c>
      <c r="X8" s="55">
        <v>17.061164819235152</v>
      </c>
      <c r="Y8" s="55">
        <v>23.02400998598743</v>
      </c>
      <c r="Z8" s="55">
        <v>1.4975325699720896</v>
      </c>
      <c r="AA8" s="55">
        <v>9.9927231964514522</v>
      </c>
      <c r="AB8" s="55">
        <v>63.308359218917765</v>
      </c>
      <c r="AC8" s="55">
        <v>20.85317250218305</v>
      </c>
      <c r="AD8" s="55">
        <v>27.208217305230981</v>
      </c>
      <c r="AE8" s="55">
        <v>12.641478948799502</v>
      </c>
      <c r="AF8" s="55">
        <v>2.5689657064092586</v>
      </c>
      <c r="AG8" s="55">
        <v>0.17444364362114878</v>
      </c>
      <c r="AH8" s="55">
        <v>0.30823594798145093</v>
      </c>
      <c r="AI8" s="55">
        <v>0.9664163485632431</v>
      </c>
      <c r="AJ8" s="55">
        <v>0.70986091957815134</v>
      </c>
      <c r="AK8" s="55">
        <v>0.36596225066911853</v>
      </c>
      <c r="AL8" s="55">
        <v>0.68081518218992298</v>
      </c>
      <c r="AM8" s="55">
        <v>13.557708656050602</v>
      </c>
      <c r="AN8" s="55">
        <v>4.1234335022998905E-2</v>
      </c>
      <c r="AO8" s="55">
        <v>0.55297004016820495</v>
      </c>
      <c r="AP8" s="55">
        <v>24.540254155447091</v>
      </c>
      <c r="AQ8" s="55">
        <v>300.65384938546515</v>
      </c>
      <c r="AR8" s="55">
        <v>1.6152019496585341</v>
      </c>
      <c r="AS8" s="55">
        <v>10026.266570461285</v>
      </c>
      <c r="AT8" s="55">
        <v>0.5690339053932707</v>
      </c>
      <c r="AU8" s="55">
        <v>1.3101350465979935E-2</v>
      </c>
      <c r="AV8" s="55">
        <v>0.21762725091545165</v>
      </c>
      <c r="AW8" s="55">
        <v>6.1291868575337372</v>
      </c>
      <c r="AX8" s="55">
        <v>205.37283074643298</v>
      </c>
      <c r="AY8" s="55">
        <v>3462.0376394924206</v>
      </c>
      <c r="AZ8" s="55">
        <v>9.898890358366734E-2</v>
      </c>
      <c r="BA8" s="55">
        <v>0.53259295842213827</v>
      </c>
      <c r="BB8" s="55">
        <v>34.197769689754878</v>
      </c>
      <c r="BC8" s="55">
        <v>1.0732998744883144</v>
      </c>
      <c r="BD8" s="55">
        <v>12.436785880570964</v>
      </c>
      <c r="BE8" s="55">
        <v>10.856841726900939</v>
      </c>
      <c r="BF8" s="55">
        <v>4.7890330796174467</v>
      </c>
      <c r="BG8" s="55">
        <v>11.465608133604746</v>
      </c>
      <c r="BH8" s="55">
        <v>0.48391349253836802</v>
      </c>
      <c r="BI8" s="55">
        <v>0.3546054100290042</v>
      </c>
      <c r="BJ8" s="55">
        <v>106.17470604095469</v>
      </c>
      <c r="BK8" s="55">
        <v>0.13153812357813072</v>
      </c>
      <c r="BL8" s="55">
        <v>1119.8306417280153</v>
      </c>
      <c r="BM8" s="55">
        <v>356.69077013246817</v>
      </c>
      <c r="BN8" s="55">
        <v>38.655897198259666</v>
      </c>
      <c r="BO8" s="55">
        <v>155.59265721351642</v>
      </c>
      <c r="BP8" s="55">
        <v>137.93877077477615</v>
      </c>
      <c r="BQ8" s="55">
        <v>1.8366719615578595</v>
      </c>
      <c r="BR8" s="55">
        <v>182.70752203309436</v>
      </c>
      <c r="BS8" s="55">
        <v>0</v>
      </c>
      <c r="BT8" s="55">
        <v>135342.80927033047</v>
      </c>
      <c r="BU8" s="55">
        <v>68831.652129433671</v>
      </c>
      <c r="BV8" s="55">
        <v>28.654483370518264</v>
      </c>
      <c r="BW8" s="55">
        <v>0</v>
      </c>
      <c r="BX8" s="55">
        <v>54652.720468841675</v>
      </c>
      <c r="BY8" s="55">
        <v>2191.024818581905</v>
      </c>
      <c r="BZ8" s="55">
        <v>4060.1388294417875</v>
      </c>
      <c r="CA8" s="55">
        <v>129764.19072966956</v>
      </c>
      <c r="CB8" s="55">
        <v>265107</v>
      </c>
      <c r="CD8" s="55">
        <f>SUM(D8:BS8)-BT8</f>
        <v>0</v>
      </c>
      <c r="CE8" s="55">
        <f>SUM(BU8:BZ8)-CA8</f>
        <v>0</v>
      </c>
      <c r="CF8" s="55">
        <f>BT8+CA8-CB8</f>
        <v>0</v>
      </c>
    </row>
    <row r="9" spans="1:84" x14ac:dyDescent="0.45">
      <c r="A9" s="72" t="s">
        <v>239</v>
      </c>
      <c r="B9" s="73" t="s">
        <v>165</v>
      </c>
      <c r="C9" s="50">
        <f t="shared" ref="C9:C72" si="2">C8+1</f>
        <v>2</v>
      </c>
      <c r="D9" s="55">
        <v>711.19527421770306</v>
      </c>
      <c r="E9" s="55">
        <v>4376.5474234106778</v>
      </c>
      <c r="F9" s="55">
        <v>150.89796995692086</v>
      </c>
      <c r="G9" s="55">
        <v>6.2382203694894836</v>
      </c>
      <c r="H9" s="55">
        <v>8.5938756967613248</v>
      </c>
      <c r="I9" s="55">
        <v>0.72655271988146053</v>
      </c>
      <c r="J9" s="55">
        <v>2.2539001039573332</v>
      </c>
      <c r="K9" s="55">
        <v>66297.667219577081</v>
      </c>
      <c r="L9" s="55">
        <v>143.06979726043897</v>
      </c>
      <c r="M9" s="55">
        <v>3212.5824808240486</v>
      </c>
      <c r="N9" s="55">
        <v>67.833018742513104</v>
      </c>
      <c r="O9" s="55">
        <v>173.44771287604561</v>
      </c>
      <c r="P9" s="55">
        <v>151.85864200183326</v>
      </c>
      <c r="Q9" s="55">
        <v>112.85801738979977</v>
      </c>
      <c r="R9" s="55">
        <v>9.5609167874056684</v>
      </c>
      <c r="S9" s="55">
        <v>159.2832525585774</v>
      </c>
      <c r="T9" s="55">
        <v>173.53277398642456</v>
      </c>
      <c r="U9" s="55">
        <v>0.33772590487114373</v>
      </c>
      <c r="V9" s="55">
        <v>0.31131179222966643</v>
      </c>
      <c r="W9" s="55">
        <v>107.51445294844598</v>
      </c>
      <c r="X9" s="55">
        <v>58.095081712510385</v>
      </c>
      <c r="Y9" s="55">
        <v>10.232021011765088</v>
      </c>
      <c r="Z9" s="55">
        <v>3.3579435396736415</v>
      </c>
      <c r="AA9" s="55">
        <v>2.654032974726777</v>
      </c>
      <c r="AB9" s="55">
        <v>76.754304051932152</v>
      </c>
      <c r="AC9" s="55">
        <v>88.732085220991578</v>
      </c>
      <c r="AD9" s="55">
        <v>40.43753977899064</v>
      </c>
      <c r="AE9" s="55">
        <v>27.685211960890815</v>
      </c>
      <c r="AF9" s="55">
        <v>2.120588650777639</v>
      </c>
      <c r="AG9" s="55">
        <v>0.51271920295320339</v>
      </c>
      <c r="AH9" s="55">
        <v>1.1409781381416377</v>
      </c>
      <c r="AI9" s="55">
        <v>1.8220620252779873</v>
      </c>
      <c r="AJ9" s="55">
        <v>1.201016059138506</v>
      </c>
      <c r="AK9" s="55">
        <v>0.97949380398695152</v>
      </c>
      <c r="AL9" s="55">
        <v>0.82978178432349081</v>
      </c>
      <c r="AM9" s="55">
        <v>6.6553779611872965</v>
      </c>
      <c r="AN9" s="55">
        <v>0.15013054462731193</v>
      </c>
      <c r="AO9" s="55">
        <v>0.74569059094334322</v>
      </c>
      <c r="AP9" s="55">
        <v>6.2448616385379792</v>
      </c>
      <c r="AQ9" s="55">
        <v>635.8367080946507</v>
      </c>
      <c r="AR9" s="55">
        <v>2.5240975636160736</v>
      </c>
      <c r="AS9" s="55">
        <v>383.65911821862403</v>
      </c>
      <c r="AT9" s="55">
        <v>0.72907746453625411</v>
      </c>
      <c r="AU9" s="55">
        <v>2.6118770856451264E-2</v>
      </c>
      <c r="AV9" s="55">
        <v>0.27068050401805344</v>
      </c>
      <c r="AW9" s="55">
        <v>12.126184902542713</v>
      </c>
      <c r="AX9" s="55">
        <v>215.56538468334605</v>
      </c>
      <c r="AY9" s="55">
        <v>1214.6848449076151</v>
      </c>
      <c r="AZ9" s="55">
        <v>0.29704817298112079</v>
      </c>
      <c r="BA9" s="55">
        <v>0.95300598450627549</v>
      </c>
      <c r="BB9" s="55">
        <v>68.242120172021771</v>
      </c>
      <c r="BC9" s="55">
        <v>2.4788480110997009</v>
      </c>
      <c r="BD9" s="55">
        <v>23.811955130352334</v>
      </c>
      <c r="BE9" s="55">
        <v>23.843390212696626</v>
      </c>
      <c r="BF9" s="55">
        <v>4.0188157295629381</v>
      </c>
      <c r="BG9" s="55">
        <v>12.611188015928892</v>
      </c>
      <c r="BH9" s="55">
        <v>4.584392271911236</v>
      </c>
      <c r="BI9" s="55">
        <v>0.77163780464623788</v>
      </c>
      <c r="BJ9" s="55">
        <v>22.075602603754611</v>
      </c>
      <c r="BK9" s="55">
        <v>0.24197589243683926</v>
      </c>
      <c r="BL9" s="55">
        <v>217.22966826828019</v>
      </c>
      <c r="BM9" s="55">
        <v>115.47909124569085</v>
      </c>
      <c r="BN9" s="55">
        <v>11.629400570458266</v>
      </c>
      <c r="BO9" s="55">
        <v>58.452672889278567</v>
      </c>
      <c r="BP9" s="55">
        <v>82.123839445586853</v>
      </c>
      <c r="BQ9" s="55">
        <v>2.1102648519029179</v>
      </c>
      <c r="BR9" s="55">
        <v>36.334516384571252</v>
      </c>
      <c r="BS9" s="55">
        <v>0</v>
      </c>
      <c r="BT9" s="55">
        <v>79349.373108543936</v>
      </c>
      <c r="BU9" s="55">
        <v>4541.2072546922645</v>
      </c>
      <c r="BV9" s="55">
        <v>7.453234071895201</v>
      </c>
      <c r="BW9" s="55">
        <v>0</v>
      </c>
      <c r="BX9" s="55">
        <v>19641.424832859015</v>
      </c>
      <c r="BY9" s="55">
        <v>11422.385580587681</v>
      </c>
      <c r="BZ9" s="55">
        <v>382.15598924519225</v>
      </c>
      <c r="CA9" s="55">
        <v>35994.626891456057</v>
      </c>
      <c r="CB9" s="55">
        <v>115344</v>
      </c>
      <c r="CD9" s="55">
        <f t="shared" ref="CD9:CD72" si="3">SUM(D9:BS9)-BT9</f>
        <v>0</v>
      </c>
      <c r="CE9" s="55">
        <f t="shared" ref="CE9:CE72" si="4">SUM(BU9:BZ9)-CA9</f>
        <v>0</v>
      </c>
      <c r="CF9" s="55">
        <f t="shared" ref="CF9:CF72" si="5">BT9+CA9-CB9</f>
        <v>0</v>
      </c>
    </row>
    <row r="10" spans="1:84" x14ac:dyDescent="0.45">
      <c r="A10" s="72" t="s">
        <v>240</v>
      </c>
      <c r="B10" s="72" t="s">
        <v>164</v>
      </c>
      <c r="C10" s="50">
        <f t="shared" si="2"/>
        <v>3</v>
      </c>
      <c r="D10" s="55">
        <v>890.26394919172526</v>
      </c>
      <c r="E10" s="55">
        <v>1139.1039749495176</v>
      </c>
      <c r="F10" s="55">
        <v>1912.557616709282</v>
      </c>
      <c r="G10" s="55">
        <v>2.0210220234266454</v>
      </c>
      <c r="H10" s="55">
        <v>0.64074512879779411</v>
      </c>
      <c r="I10" s="55">
        <v>7.0956533076973208E-2</v>
      </c>
      <c r="J10" s="55">
        <v>0.13808775088056913</v>
      </c>
      <c r="K10" s="55">
        <v>1481.0976091814105</v>
      </c>
      <c r="L10" s="55">
        <v>0.76585957205834454</v>
      </c>
      <c r="M10" s="55">
        <v>322.80379215846216</v>
      </c>
      <c r="N10" s="55">
        <v>15.476926153379637</v>
      </c>
      <c r="O10" s="55">
        <v>16.797313165693726</v>
      </c>
      <c r="P10" s="55">
        <v>55.326729317608013</v>
      </c>
      <c r="Q10" s="55">
        <v>17.534751724020733</v>
      </c>
      <c r="R10" s="55">
        <v>17.323255744001081</v>
      </c>
      <c r="S10" s="55">
        <v>2576.0450382564809</v>
      </c>
      <c r="T10" s="55">
        <v>2634.0459671143203</v>
      </c>
      <c r="U10" s="55">
        <v>2.2274191588712685E-2</v>
      </c>
      <c r="V10" s="55">
        <v>2.2072690041394921E-2</v>
      </c>
      <c r="W10" s="55">
        <v>2.0813240779576332</v>
      </c>
      <c r="X10" s="55">
        <v>148.2417237239369</v>
      </c>
      <c r="Y10" s="55">
        <v>3.5227715473846581</v>
      </c>
      <c r="Z10" s="55">
        <v>7.0671613955216109E-2</v>
      </c>
      <c r="AA10" s="55">
        <v>0.14555917216220127</v>
      </c>
      <c r="AB10" s="55">
        <v>1235.2893435097387</v>
      </c>
      <c r="AC10" s="55">
        <v>78.404218940619856</v>
      </c>
      <c r="AD10" s="55">
        <v>548.75923301835098</v>
      </c>
      <c r="AE10" s="55">
        <v>1.7676230941945339</v>
      </c>
      <c r="AF10" s="55">
        <v>10.705037879544188</v>
      </c>
      <c r="AG10" s="55">
        <v>4.8739335844900866E-2</v>
      </c>
      <c r="AH10" s="55">
        <v>9.8655712322462952E-2</v>
      </c>
      <c r="AI10" s="55">
        <v>0.19630970672269529</v>
      </c>
      <c r="AJ10" s="55">
        <v>0.12513853345829454</v>
      </c>
      <c r="AK10" s="55">
        <v>9.2040099630446418E-2</v>
      </c>
      <c r="AL10" s="55">
        <v>9.1725940286998792E-2</v>
      </c>
      <c r="AM10" s="55">
        <v>2.9965015084504425</v>
      </c>
      <c r="AN10" s="55">
        <v>1.5688975361448247E-2</v>
      </c>
      <c r="AO10" s="55">
        <v>0.11018896566682426</v>
      </c>
      <c r="AP10" s="55">
        <v>0.48668695239750903</v>
      </c>
      <c r="AQ10" s="55">
        <v>429.82337215762158</v>
      </c>
      <c r="AR10" s="55">
        <v>0.22071282455351351</v>
      </c>
      <c r="AS10" s="55">
        <v>307.51407940142974</v>
      </c>
      <c r="AT10" s="55">
        <v>7.6181591981318533E-2</v>
      </c>
      <c r="AU10" s="55">
        <v>2.7667729611536556E-3</v>
      </c>
      <c r="AV10" s="55">
        <v>2.1745391567580506E-2</v>
      </c>
      <c r="AW10" s="55">
        <v>0.78389100405484191</v>
      </c>
      <c r="AX10" s="55">
        <v>35.647979734490413</v>
      </c>
      <c r="AY10" s="55">
        <v>376.97616638640801</v>
      </c>
      <c r="AZ10" s="55">
        <v>3.1673303011198792E-2</v>
      </c>
      <c r="BA10" s="55">
        <v>9.6248086380300649E-2</v>
      </c>
      <c r="BB10" s="55">
        <v>4.1626263450240844</v>
      </c>
      <c r="BC10" s="55">
        <v>0.20750851608646445</v>
      </c>
      <c r="BD10" s="55">
        <v>1.5662200300363751</v>
      </c>
      <c r="BE10" s="55">
        <v>1.6227426473256434</v>
      </c>
      <c r="BF10" s="55">
        <v>0.31219635675432666</v>
      </c>
      <c r="BG10" s="55">
        <v>4.7868419764020365</v>
      </c>
      <c r="BH10" s="55">
        <v>6.1452124746854839E-2</v>
      </c>
      <c r="BI10" s="55">
        <v>7.1912965769110368E-2</v>
      </c>
      <c r="BJ10" s="55">
        <v>1.3835502018727575</v>
      </c>
      <c r="BK10" s="55">
        <v>2.1605039413312599E-2</v>
      </c>
      <c r="BL10" s="55">
        <v>70.844887543975872</v>
      </c>
      <c r="BM10" s="55">
        <v>68.678225748441619</v>
      </c>
      <c r="BN10" s="55">
        <v>6.2709882949172044</v>
      </c>
      <c r="BO10" s="55">
        <v>28.334537875593281</v>
      </c>
      <c r="BP10" s="55">
        <v>12.039197154596007</v>
      </c>
      <c r="BQ10" s="55">
        <v>0.17448929919462869</v>
      </c>
      <c r="BR10" s="55">
        <v>2.6848950901634008</v>
      </c>
      <c r="BS10" s="55">
        <v>0</v>
      </c>
      <c r="BT10" s="55">
        <v>14469.725817728533</v>
      </c>
      <c r="BU10" s="55">
        <v>684.19688141150357</v>
      </c>
      <c r="BV10" s="55">
        <v>4.9654577078330453</v>
      </c>
      <c r="BW10" s="55">
        <v>0</v>
      </c>
      <c r="BX10" s="55">
        <v>12855.409913034751</v>
      </c>
      <c r="BY10" s="55">
        <v>676.76053323621011</v>
      </c>
      <c r="BZ10" s="55">
        <v>357.94139688116798</v>
      </c>
      <c r="CA10" s="55">
        <v>14579.274182271472</v>
      </c>
      <c r="CB10" s="55">
        <v>29049</v>
      </c>
      <c r="CD10" s="55">
        <f t="shared" si="3"/>
        <v>0</v>
      </c>
      <c r="CE10" s="55">
        <f t="shared" si="4"/>
        <v>0</v>
      </c>
      <c r="CF10" s="55">
        <f t="shared" si="5"/>
        <v>0</v>
      </c>
    </row>
    <row r="11" spans="1:84" x14ac:dyDescent="0.45">
      <c r="A11" s="72" t="s">
        <v>241</v>
      </c>
      <c r="B11" s="72" t="s">
        <v>163</v>
      </c>
      <c r="C11" s="50">
        <f t="shared" si="2"/>
        <v>4</v>
      </c>
      <c r="D11" s="55">
        <v>108.08936441014311</v>
      </c>
      <c r="E11" s="55">
        <v>277.15576691165296</v>
      </c>
      <c r="F11" s="55">
        <v>9.1500530319196631</v>
      </c>
      <c r="G11" s="55">
        <v>287.34955672841613</v>
      </c>
      <c r="H11" s="55">
        <v>247.95348548094526</v>
      </c>
      <c r="I11" s="55">
        <v>0.69628428872544246</v>
      </c>
      <c r="J11" s="55">
        <v>3.6317876308722679</v>
      </c>
      <c r="K11" s="55">
        <v>45.030855113124368</v>
      </c>
      <c r="L11" s="55">
        <v>12.324011070976145</v>
      </c>
      <c r="M11" s="55">
        <v>213.0279033987772</v>
      </c>
      <c r="N11" s="55">
        <v>9.1901534948749077</v>
      </c>
      <c r="O11" s="55">
        <v>4.3011967057762973E-2</v>
      </c>
      <c r="P11" s="55">
        <v>2.5667085350732672</v>
      </c>
      <c r="Q11" s="55">
        <v>0.19338011596990179</v>
      </c>
      <c r="R11" s="55">
        <v>2.6306116294687989</v>
      </c>
      <c r="S11" s="55">
        <v>0.50797325708447139</v>
      </c>
      <c r="T11" s="55">
        <v>27.017505403243931</v>
      </c>
      <c r="U11" s="55">
        <v>0.56675703745302208</v>
      </c>
      <c r="V11" s="55">
        <v>39.711873787458558</v>
      </c>
      <c r="W11" s="55">
        <v>133.04459886410444</v>
      </c>
      <c r="X11" s="55">
        <v>2733.9302923609243</v>
      </c>
      <c r="Y11" s="55">
        <v>108.06701662569715</v>
      </c>
      <c r="Z11" s="55">
        <v>15.162093122079451</v>
      </c>
      <c r="AA11" s="55">
        <v>3.6110768818471906</v>
      </c>
      <c r="AB11" s="55">
        <v>10.192418979874082</v>
      </c>
      <c r="AC11" s="55">
        <v>4384.6436823096974</v>
      </c>
      <c r="AD11" s="55">
        <v>1198.0747553798408</v>
      </c>
      <c r="AE11" s="55">
        <v>291.75592976133532</v>
      </c>
      <c r="AF11" s="55">
        <v>6.4834580511145923</v>
      </c>
      <c r="AG11" s="55">
        <v>0.19533385301045184</v>
      </c>
      <c r="AH11" s="55">
        <v>36.882882180778793</v>
      </c>
      <c r="AI11" s="55">
        <v>5.4653175284625801</v>
      </c>
      <c r="AJ11" s="55">
        <v>12.894231568931998</v>
      </c>
      <c r="AK11" s="55">
        <v>33.143414854060708</v>
      </c>
      <c r="AL11" s="55">
        <v>4.3462961991885347</v>
      </c>
      <c r="AM11" s="55">
        <v>28.01176391668556</v>
      </c>
      <c r="AN11" s="55">
        <v>4.6978503337638875</v>
      </c>
      <c r="AO11" s="55">
        <v>247.60462127413561</v>
      </c>
      <c r="AP11" s="55">
        <v>271.10149871093677</v>
      </c>
      <c r="AQ11" s="55">
        <v>6178.4905840462043</v>
      </c>
      <c r="AR11" s="55">
        <v>1.9505958429406505</v>
      </c>
      <c r="AS11" s="55">
        <v>65.350010169088321</v>
      </c>
      <c r="AT11" s="55">
        <v>1.4139189435705677</v>
      </c>
      <c r="AU11" s="55">
        <v>5.5658087793232974E-2</v>
      </c>
      <c r="AV11" s="55">
        <v>4.0551041067034325E-2</v>
      </c>
      <c r="AW11" s="55">
        <v>4.3173281174163876</v>
      </c>
      <c r="AX11" s="55">
        <v>1.5903990279569098</v>
      </c>
      <c r="AY11" s="55">
        <v>11.54236350066823</v>
      </c>
      <c r="AZ11" s="55">
        <v>0.10166478270092727</v>
      </c>
      <c r="BA11" s="55">
        <v>0.1537365829642095</v>
      </c>
      <c r="BB11" s="55">
        <v>0.80691252022107318</v>
      </c>
      <c r="BC11" s="55">
        <v>0.3662972451058803</v>
      </c>
      <c r="BD11" s="55">
        <v>1.4368995270192384</v>
      </c>
      <c r="BE11" s="55">
        <v>276.77452868271706</v>
      </c>
      <c r="BF11" s="55">
        <v>1.1676261028649269</v>
      </c>
      <c r="BG11" s="55">
        <v>2.1822738796255372</v>
      </c>
      <c r="BH11" s="55">
        <v>0.34325590746793078</v>
      </c>
      <c r="BI11" s="55">
        <v>0.33450455198456225</v>
      </c>
      <c r="BJ11" s="55">
        <v>1.4654467294732607</v>
      </c>
      <c r="BK11" s="55">
        <v>6.7904152223908609E-2</v>
      </c>
      <c r="BL11" s="55">
        <v>48.156482699808443</v>
      </c>
      <c r="BM11" s="55">
        <v>16.637418427814165</v>
      </c>
      <c r="BN11" s="55">
        <v>1.1645741881576426</v>
      </c>
      <c r="BO11" s="55">
        <v>8.2158999201399769</v>
      </c>
      <c r="BP11" s="55">
        <v>8.5243357621808915</v>
      </c>
      <c r="BQ11" s="55">
        <v>0.99440170034563835</v>
      </c>
      <c r="BR11" s="55">
        <v>5.4579536132848103</v>
      </c>
      <c r="BS11" s="55">
        <v>0</v>
      </c>
      <c r="BT11" s="55">
        <v>17455.24910180251</v>
      </c>
      <c r="BU11" s="55">
        <v>1090.7408963897058</v>
      </c>
      <c r="BV11" s="55">
        <v>0.34655541552525154</v>
      </c>
      <c r="BW11" s="55">
        <v>0</v>
      </c>
      <c r="BX11" s="55">
        <v>246.33416638182561</v>
      </c>
      <c r="BY11" s="55">
        <v>14.14205134119816</v>
      </c>
      <c r="BZ11" s="55">
        <v>641.18722866923156</v>
      </c>
      <c r="CA11" s="55">
        <v>1992.7508981974863</v>
      </c>
      <c r="CB11" s="55">
        <v>19448</v>
      </c>
      <c r="CD11" s="55">
        <f t="shared" si="3"/>
        <v>0</v>
      </c>
      <c r="CE11" s="55">
        <f t="shared" si="4"/>
        <v>0</v>
      </c>
      <c r="CF11" s="55">
        <f t="shared" si="5"/>
        <v>0</v>
      </c>
    </row>
    <row r="12" spans="1:84" x14ac:dyDescent="0.45">
      <c r="A12" s="72" t="s">
        <v>242</v>
      </c>
      <c r="B12" s="72" t="s">
        <v>162</v>
      </c>
      <c r="C12" s="50">
        <f t="shared" si="2"/>
        <v>5</v>
      </c>
      <c r="D12" s="55">
        <v>6.8398444435528818</v>
      </c>
      <c r="E12" s="55">
        <v>5.867294419750853</v>
      </c>
      <c r="F12" s="55">
        <v>0.43204079254024047</v>
      </c>
      <c r="G12" s="55">
        <v>2.3448283164102048</v>
      </c>
      <c r="H12" s="55">
        <v>6384.6189857211521</v>
      </c>
      <c r="I12" s="55">
        <v>147.27056931914677</v>
      </c>
      <c r="J12" s="55">
        <v>27.772140496220949</v>
      </c>
      <c r="K12" s="55">
        <v>68.289453844159368</v>
      </c>
      <c r="L12" s="55">
        <v>0.33428698957319297</v>
      </c>
      <c r="M12" s="55">
        <v>653.27446611477035</v>
      </c>
      <c r="N12" s="55">
        <v>137.83773076211472</v>
      </c>
      <c r="O12" s="55">
        <v>9.3848860422456715E-2</v>
      </c>
      <c r="P12" s="55">
        <v>143.49450430056945</v>
      </c>
      <c r="Q12" s="55">
        <v>0.68072465607997867</v>
      </c>
      <c r="R12" s="55">
        <v>1.0080058815560105</v>
      </c>
      <c r="S12" s="55">
        <v>37.35879400771362</v>
      </c>
      <c r="T12" s="55">
        <v>625.32616850596798</v>
      </c>
      <c r="U12" s="55">
        <v>0.10143945862582983</v>
      </c>
      <c r="V12" s="55">
        <v>122130.27497704499</v>
      </c>
      <c r="W12" s="55">
        <v>0.36181930490498815</v>
      </c>
      <c r="X12" s="55">
        <v>1537.7598238813544</v>
      </c>
      <c r="Y12" s="55">
        <v>85.144976332099461</v>
      </c>
      <c r="Z12" s="55">
        <v>28.141175094537495</v>
      </c>
      <c r="AA12" s="55">
        <v>31.423432963560625</v>
      </c>
      <c r="AB12" s="55">
        <v>105.96213569235378</v>
      </c>
      <c r="AC12" s="55">
        <v>613.10652905789061</v>
      </c>
      <c r="AD12" s="55">
        <v>331.98885416890386</v>
      </c>
      <c r="AE12" s="55">
        <v>301.64935334841346</v>
      </c>
      <c r="AF12" s="55">
        <v>382.85067784198196</v>
      </c>
      <c r="AG12" s="55">
        <v>0.93309857237125893</v>
      </c>
      <c r="AH12" s="55">
        <v>30.7616880682884</v>
      </c>
      <c r="AI12" s="55">
        <v>196.99550976100343</v>
      </c>
      <c r="AJ12" s="55">
        <v>120.72142227861399</v>
      </c>
      <c r="AK12" s="55">
        <v>184.87625007009848</v>
      </c>
      <c r="AL12" s="55">
        <v>8.2093637422290993</v>
      </c>
      <c r="AM12" s="55">
        <v>0.95740011486236454</v>
      </c>
      <c r="AN12" s="55">
        <v>71.567909372927389</v>
      </c>
      <c r="AO12" s="55">
        <v>9871.6417077069855</v>
      </c>
      <c r="AP12" s="55">
        <v>267.80379796518963</v>
      </c>
      <c r="AQ12" s="55">
        <v>770.13844025974117</v>
      </c>
      <c r="AR12" s="55">
        <v>9.586113272540544</v>
      </c>
      <c r="AS12" s="55">
        <v>92.320940932494963</v>
      </c>
      <c r="AT12" s="55">
        <v>42.821976952216595</v>
      </c>
      <c r="AU12" s="55">
        <v>1.7656907244782196</v>
      </c>
      <c r="AV12" s="55">
        <v>0.18128185690526316</v>
      </c>
      <c r="AW12" s="55">
        <v>27.365829076381452</v>
      </c>
      <c r="AX12" s="55">
        <v>2.0208853887810845</v>
      </c>
      <c r="AY12" s="55">
        <v>19.116500249177879</v>
      </c>
      <c r="AZ12" s="55">
        <v>0.52954523365520323</v>
      </c>
      <c r="BA12" s="55">
        <v>0.98710783683426029</v>
      </c>
      <c r="BB12" s="55">
        <v>74.800891731879801</v>
      </c>
      <c r="BC12" s="55">
        <v>2.4067084176274323</v>
      </c>
      <c r="BD12" s="55">
        <v>9.4706624016603538</v>
      </c>
      <c r="BE12" s="55">
        <v>3.4627568413136403</v>
      </c>
      <c r="BF12" s="55">
        <v>7.7322994014640951</v>
      </c>
      <c r="BG12" s="55">
        <v>62.986167103529262</v>
      </c>
      <c r="BH12" s="55">
        <v>1.6529536839992118</v>
      </c>
      <c r="BI12" s="55">
        <v>3.22512348904108</v>
      </c>
      <c r="BJ12" s="55">
        <v>17.472460418439493</v>
      </c>
      <c r="BK12" s="55">
        <v>0.43256363875414272</v>
      </c>
      <c r="BL12" s="55">
        <v>511.27000621789711</v>
      </c>
      <c r="BM12" s="55">
        <v>2.3756822827982997</v>
      </c>
      <c r="BN12" s="55">
        <v>6.514509505383308</v>
      </c>
      <c r="BO12" s="55">
        <v>1.837072475062191</v>
      </c>
      <c r="BP12" s="55">
        <v>2.96447455221392</v>
      </c>
      <c r="BQ12" s="55">
        <v>6.6235956094362214</v>
      </c>
      <c r="BR12" s="55">
        <v>12.126454353471722</v>
      </c>
      <c r="BS12" s="55">
        <v>0</v>
      </c>
      <c r="BT12" s="55">
        <v>146240.26572318104</v>
      </c>
      <c r="BU12" s="55">
        <v>28319.413115151779</v>
      </c>
      <c r="BV12" s="55">
        <v>0</v>
      </c>
      <c r="BW12" s="55">
        <v>0</v>
      </c>
      <c r="BX12" s="55">
        <v>322.72822556781955</v>
      </c>
      <c r="BY12" s="55">
        <v>17722.092886717604</v>
      </c>
      <c r="BZ12" s="55">
        <v>706.50004938171912</v>
      </c>
      <c r="CA12" s="55">
        <v>47070.734276818919</v>
      </c>
      <c r="CB12" s="55">
        <v>193311</v>
      </c>
      <c r="CD12" s="55">
        <f t="shared" si="3"/>
        <v>0</v>
      </c>
      <c r="CE12" s="55">
        <f t="shared" si="4"/>
        <v>0</v>
      </c>
      <c r="CF12" s="55">
        <f t="shared" si="5"/>
        <v>0</v>
      </c>
    </row>
    <row r="13" spans="1:84" x14ac:dyDescent="0.45">
      <c r="A13" s="72" t="s">
        <v>243</v>
      </c>
      <c r="B13" s="72" t="s">
        <v>161</v>
      </c>
      <c r="C13" s="50">
        <f t="shared" si="2"/>
        <v>6</v>
      </c>
      <c r="D13" s="55">
        <v>9.5022522547895643E-4</v>
      </c>
      <c r="E13" s="55">
        <v>6.334834836526378E-4</v>
      </c>
      <c r="F13" s="55">
        <v>9.5022522547895643E-4</v>
      </c>
      <c r="G13" s="55">
        <v>1.2231265395519995E-2</v>
      </c>
      <c r="H13" s="55">
        <v>3.1227569840873604E-2</v>
      </c>
      <c r="I13" s="55">
        <v>1165.6870340732626</v>
      </c>
      <c r="J13" s="55">
        <v>35.301641470180712</v>
      </c>
      <c r="K13" s="55">
        <v>0.74205597004831603</v>
      </c>
      <c r="L13" s="55">
        <v>0.12599189232140934</v>
      </c>
      <c r="M13" s="55">
        <v>0.40874087868159897</v>
      </c>
      <c r="N13" s="55">
        <v>0.72184183328674734</v>
      </c>
      <c r="O13" s="55">
        <v>0.19901449708740995</v>
      </c>
      <c r="P13" s="55">
        <v>3.1146271279588019E-2</v>
      </c>
      <c r="Q13" s="55">
        <v>0.19601698807014623</v>
      </c>
      <c r="R13" s="55">
        <v>0.24498330241244431</v>
      </c>
      <c r="S13" s="55">
        <v>8.137955258919137E-2</v>
      </c>
      <c r="T13" s="55">
        <v>0.27882642292256743</v>
      </c>
      <c r="U13" s="55">
        <v>1.5715424555609502E-2</v>
      </c>
      <c r="V13" s="55">
        <v>1.1402702705747478E-2</v>
      </c>
      <c r="W13" s="55">
        <v>1.4253378382184347E-2</v>
      </c>
      <c r="X13" s="55">
        <v>0.84834554655610295</v>
      </c>
      <c r="Y13" s="55">
        <v>0.25446947271213621</v>
      </c>
      <c r="Z13" s="55">
        <v>0.67242103271181886</v>
      </c>
      <c r="AA13" s="55">
        <v>1.796182259700813</v>
      </c>
      <c r="AB13" s="55">
        <v>0.37299730772051798</v>
      </c>
      <c r="AC13" s="55">
        <v>186.58908542067238</v>
      </c>
      <c r="AD13" s="55">
        <v>13612.3633288291</v>
      </c>
      <c r="AE13" s="55">
        <v>3.8823222726986151</v>
      </c>
      <c r="AF13" s="55">
        <v>0.10365705509764246</v>
      </c>
      <c r="AG13" s="55">
        <v>0.55869256969612491</v>
      </c>
      <c r="AH13" s="55">
        <v>1.266703346923123</v>
      </c>
      <c r="AI13" s="55">
        <v>1.3592744410568443</v>
      </c>
      <c r="AJ13" s="55">
        <v>2.966724772749517</v>
      </c>
      <c r="AK13" s="55">
        <v>1.3897544039068452</v>
      </c>
      <c r="AL13" s="55">
        <v>0.27164694344117085</v>
      </c>
      <c r="AM13" s="55">
        <v>0.23973643729220101</v>
      </c>
      <c r="AN13" s="55">
        <v>1.4976360491348092E-2</v>
      </c>
      <c r="AO13" s="55">
        <v>0.8279181528883689</v>
      </c>
      <c r="AP13" s="55">
        <v>0.10555750554860038</v>
      </c>
      <c r="AQ13" s="55">
        <v>0.4016488020807657</v>
      </c>
      <c r="AR13" s="55">
        <v>0.38177937948132301</v>
      </c>
      <c r="AS13" s="55">
        <v>4.6728454510478219</v>
      </c>
      <c r="AT13" s="55">
        <v>0.11508283286356252</v>
      </c>
      <c r="AU13" s="55">
        <v>6.8627377395702417E-3</v>
      </c>
      <c r="AV13" s="55">
        <v>1.0663638641486069E-2</v>
      </c>
      <c r="AW13" s="55">
        <v>0.2363949199830426</v>
      </c>
      <c r="AX13" s="55">
        <v>0.10959264267190633</v>
      </c>
      <c r="AY13" s="55">
        <v>0.43615337849484109</v>
      </c>
      <c r="AZ13" s="55">
        <v>5.0646514782015685E-2</v>
      </c>
      <c r="BA13" s="55">
        <v>5.6591191206302301E-2</v>
      </c>
      <c r="BB13" s="55">
        <v>1.103444311261996</v>
      </c>
      <c r="BC13" s="55">
        <v>0.66798455258130252</v>
      </c>
      <c r="BD13" s="55">
        <v>0.63282692510881255</v>
      </c>
      <c r="BE13" s="55">
        <v>0.18877807812848604</v>
      </c>
      <c r="BF13" s="55">
        <v>0.45484114126259384</v>
      </c>
      <c r="BG13" s="55">
        <v>13.222746293483594</v>
      </c>
      <c r="BH13" s="55">
        <v>8.9110010033804379E-2</v>
      </c>
      <c r="BI13" s="55">
        <v>0.37479917069594204</v>
      </c>
      <c r="BJ13" s="55">
        <v>0.33293682341967923</v>
      </c>
      <c r="BK13" s="55">
        <v>2.5444919926714278E-2</v>
      </c>
      <c r="BL13" s="55">
        <v>0.24610833339904975</v>
      </c>
      <c r="BM13" s="55">
        <v>6.8521796815093655E-2</v>
      </c>
      <c r="BN13" s="55">
        <v>0.39295483907075529</v>
      </c>
      <c r="BO13" s="55">
        <v>4.2971296307770593E-2</v>
      </c>
      <c r="BP13" s="55">
        <v>0.23227028423422558</v>
      </c>
      <c r="BQ13" s="55">
        <v>0.38663608618932654</v>
      </c>
      <c r="BR13" s="55">
        <v>0.26690770777897799</v>
      </c>
      <c r="BS13" s="55">
        <v>0</v>
      </c>
      <c r="BT13" s="55">
        <v>15045.197375616613</v>
      </c>
      <c r="BU13" s="55">
        <v>62497.445180206705</v>
      </c>
      <c r="BV13" s="55">
        <v>0</v>
      </c>
      <c r="BW13" s="55">
        <v>0</v>
      </c>
      <c r="BX13" s="55">
        <v>6.9918164686004598</v>
      </c>
      <c r="BY13" s="55">
        <v>448.91455402928517</v>
      </c>
      <c r="BZ13" s="55">
        <v>125.45107367879645</v>
      </c>
      <c r="CA13" s="55">
        <v>63078.802624383396</v>
      </c>
      <c r="CB13" s="55">
        <v>78124</v>
      </c>
      <c r="CD13" s="55">
        <f t="shared" si="3"/>
        <v>0</v>
      </c>
      <c r="CE13" s="55">
        <f t="shared" si="4"/>
        <v>0</v>
      </c>
      <c r="CF13" s="55">
        <f t="shared" si="5"/>
        <v>0</v>
      </c>
    </row>
    <row r="14" spans="1:84" x14ac:dyDescent="0.45">
      <c r="A14" s="72" t="s">
        <v>244</v>
      </c>
      <c r="B14" s="72" t="s">
        <v>160</v>
      </c>
      <c r="C14" s="50">
        <f t="shared" si="2"/>
        <v>7</v>
      </c>
      <c r="D14" s="55">
        <v>3.5686314965224812</v>
      </c>
      <c r="E14" s="55">
        <v>1.9658122488593415</v>
      </c>
      <c r="F14" s="55">
        <v>7.3541824566744754E-2</v>
      </c>
      <c r="G14" s="55">
        <v>0.85712897865843207</v>
      </c>
      <c r="H14" s="55">
        <v>21.628051425790119</v>
      </c>
      <c r="I14" s="55">
        <v>5.1610476896929187</v>
      </c>
      <c r="J14" s="55">
        <v>571.50615274626261</v>
      </c>
      <c r="K14" s="55">
        <v>3.9599603641906516</v>
      </c>
      <c r="L14" s="55">
        <v>0.15626890815089062</v>
      </c>
      <c r="M14" s="55">
        <v>7.6978519185121943</v>
      </c>
      <c r="N14" s="55">
        <v>0.72455324889693196</v>
      </c>
      <c r="O14" s="55">
        <v>0</v>
      </c>
      <c r="P14" s="55">
        <v>0.10333271610888858</v>
      </c>
      <c r="Q14" s="55">
        <v>0</v>
      </c>
      <c r="R14" s="55">
        <v>0.11146000838711582</v>
      </c>
      <c r="S14" s="55">
        <v>1.0014860017981546E-2</v>
      </c>
      <c r="T14" s="55">
        <v>4.2391084780956376</v>
      </c>
      <c r="U14" s="55">
        <v>4.1019084369604144</v>
      </c>
      <c r="V14" s="55">
        <v>0</v>
      </c>
      <c r="W14" s="55">
        <v>0.37114724240021613</v>
      </c>
      <c r="X14" s="55">
        <v>17.972385551170309</v>
      </c>
      <c r="Y14" s="55">
        <v>4.8457657667012182</v>
      </c>
      <c r="Z14" s="55">
        <v>0.71000891119296006</v>
      </c>
      <c r="AA14" s="55">
        <v>0.21757633734654896</v>
      </c>
      <c r="AB14" s="55">
        <v>1.5843670803593</v>
      </c>
      <c r="AC14" s="55">
        <v>41.226908096312663</v>
      </c>
      <c r="AD14" s="55">
        <v>1151.8075791501308</v>
      </c>
      <c r="AE14" s="55">
        <v>5498.965295855116</v>
      </c>
      <c r="AF14" s="55">
        <v>31.311984302685364</v>
      </c>
      <c r="AG14" s="55">
        <v>2.9024885908340026</v>
      </c>
      <c r="AH14" s="55">
        <v>114.09619419890605</v>
      </c>
      <c r="AI14" s="55">
        <v>25.020100711166098</v>
      </c>
      <c r="AJ14" s="55">
        <v>13.091913019771674</v>
      </c>
      <c r="AK14" s="55">
        <v>58.518959404685148</v>
      </c>
      <c r="AL14" s="55">
        <v>12.296836076558428</v>
      </c>
      <c r="AM14" s="55">
        <v>33.941644450547905</v>
      </c>
      <c r="AN14" s="55">
        <v>6.8796394737971998</v>
      </c>
      <c r="AO14" s="55">
        <v>0.29153218435694533</v>
      </c>
      <c r="AP14" s="55">
        <v>2.6550872813937274</v>
      </c>
      <c r="AQ14" s="55">
        <v>88.409395173602945</v>
      </c>
      <c r="AR14" s="55">
        <v>0.13255975673404302</v>
      </c>
      <c r="AS14" s="55">
        <v>0.71186253104610986</v>
      </c>
      <c r="AT14" s="55">
        <v>0.15062428628263522</v>
      </c>
      <c r="AU14" s="55">
        <v>2.1201671740194973E-2</v>
      </c>
      <c r="AV14" s="55">
        <v>0</v>
      </c>
      <c r="AW14" s="55">
        <v>3.8520615514515959E-2</v>
      </c>
      <c r="AX14" s="55">
        <v>8.3934818192009888E-2</v>
      </c>
      <c r="AY14" s="55">
        <v>0.2492901862344292</v>
      </c>
      <c r="AZ14" s="55">
        <v>0</v>
      </c>
      <c r="BA14" s="55">
        <v>0</v>
      </c>
      <c r="BB14" s="55">
        <v>1.0014860017981546E-2</v>
      </c>
      <c r="BC14" s="55">
        <v>0</v>
      </c>
      <c r="BD14" s="55">
        <v>6.3924638412648149E-4</v>
      </c>
      <c r="BE14" s="55">
        <v>2.0162759362357949</v>
      </c>
      <c r="BF14" s="55">
        <v>0</v>
      </c>
      <c r="BG14" s="55">
        <v>0.55372624552074534</v>
      </c>
      <c r="BH14" s="55">
        <v>1.3741238820746166E-3</v>
      </c>
      <c r="BI14" s="55">
        <v>0</v>
      </c>
      <c r="BJ14" s="55">
        <v>0.2434136910229604</v>
      </c>
      <c r="BK14" s="55">
        <v>0</v>
      </c>
      <c r="BL14" s="55">
        <v>0.42472449517663641</v>
      </c>
      <c r="BM14" s="55">
        <v>0.16144773193592474</v>
      </c>
      <c r="BN14" s="55">
        <v>0</v>
      </c>
      <c r="BO14" s="55">
        <v>0.16858462814467454</v>
      </c>
      <c r="BP14" s="55">
        <v>0.3326989868030753</v>
      </c>
      <c r="BQ14" s="55">
        <v>8.9504570707404842E-4</v>
      </c>
      <c r="BR14" s="55">
        <v>0.1981200757068835</v>
      </c>
      <c r="BS14" s="55">
        <v>0</v>
      </c>
      <c r="BT14" s="55">
        <v>7738.4815431409934</v>
      </c>
      <c r="BU14" s="55">
        <v>4550.8672522744664</v>
      </c>
      <c r="BV14" s="55">
        <v>0</v>
      </c>
      <c r="BW14" s="55">
        <v>0</v>
      </c>
      <c r="BX14" s="55">
        <v>6.8980482836695911</v>
      </c>
      <c r="BY14" s="55">
        <v>9.6774444682267831</v>
      </c>
      <c r="BZ14" s="55">
        <v>-545.92428816735458</v>
      </c>
      <c r="CA14" s="55">
        <v>4021.5184568590075</v>
      </c>
      <c r="CB14" s="55">
        <v>11760</v>
      </c>
      <c r="CD14" s="55">
        <f t="shared" si="3"/>
        <v>0</v>
      </c>
      <c r="CE14" s="55">
        <f t="shared" si="4"/>
        <v>0</v>
      </c>
      <c r="CF14" s="55">
        <f t="shared" si="5"/>
        <v>0</v>
      </c>
    </row>
    <row r="15" spans="1:84" x14ac:dyDescent="0.45">
      <c r="A15" s="72" t="s">
        <v>245</v>
      </c>
      <c r="B15" s="73" t="s">
        <v>159</v>
      </c>
      <c r="C15" s="50">
        <f t="shared" si="2"/>
        <v>8</v>
      </c>
      <c r="D15" s="55">
        <v>73.093569977680048</v>
      </c>
      <c r="E15" s="55">
        <v>1490.0875732291513</v>
      </c>
      <c r="F15" s="55">
        <v>39.18597722631597</v>
      </c>
      <c r="G15" s="55">
        <v>1.5685949129394507</v>
      </c>
      <c r="H15" s="55">
        <v>4.3862358418302518</v>
      </c>
      <c r="I15" s="55">
        <v>3.2811240502334016</v>
      </c>
      <c r="J15" s="55">
        <v>1.4839736593517372</v>
      </c>
      <c r="K15" s="55">
        <v>15334.71886595186</v>
      </c>
      <c r="L15" s="55">
        <v>2.3878104881089239</v>
      </c>
      <c r="M15" s="55">
        <v>1536.9981677311564</v>
      </c>
      <c r="N15" s="55">
        <v>25.808616029190095</v>
      </c>
      <c r="O15" s="55">
        <v>3.9287844144367208</v>
      </c>
      <c r="P15" s="55">
        <v>10.850410024354126</v>
      </c>
      <c r="Q15" s="55">
        <v>16.323405320480664</v>
      </c>
      <c r="R15" s="55">
        <v>2408.1582737042168</v>
      </c>
      <c r="S15" s="55">
        <v>4.5588888503931608</v>
      </c>
      <c r="T15" s="55">
        <v>12.96573314049839</v>
      </c>
      <c r="U15" s="55">
        <v>3.830942749865073</v>
      </c>
      <c r="V15" s="55">
        <v>33.227644417277268</v>
      </c>
      <c r="W15" s="55">
        <v>477.09327675176411</v>
      </c>
      <c r="X15" s="55">
        <v>16.697778607721958</v>
      </c>
      <c r="Y15" s="55">
        <v>18.689888643620908</v>
      </c>
      <c r="Z15" s="55">
        <v>1051.1762252673482</v>
      </c>
      <c r="AA15" s="55">
        <v>10.02275068393825</v>
      </c>
      <c r="AB15" s="55">
        <v>21.527912637637204</v>
      </c>
      <c r="AC15" s="55">
        <v>14.40130957270679</v>
      </c>
      <c r="AD15" s="55">
        <v>11.686929127410579</v>
      </c>
      <c r="AE15" s="55">
        <v>9.1543523789552008</v>
      </c>
      <c r="AF15" s="55">
        <v>51.018719622237803</v>
      </c>
      <c r="AG15" s="55">
        <v>21.055849177861095</v>
      </c>
      <c r="AH15" s="55">
        <v>14.513572129632488</v>
      </c>
      <c r="AI15" s="55">
        <v>30.109836865495108</v>
      </c>
      <c r="AJ15" s="55">
        <v>15.549277536023599</v>
      </c>
      <c r="AK15" s="55">
        <v>11.171963321588446</v>
      </c>
      <c r="AL15" s="55">
        <v>6.3008991405179726</v>
      </c>
      <c r="AM15" s="55">
        <v>15.067678962199713</v>
      </c>
      <c r="AN15" s="55">
        <v>10.046364858479095</v>
      </c>
      <c r="AO15" s="55">
        <v>6.9010438890983545</v>
      </c>
      <c r="AP15" s="55">
        <v>2.1446561646935467</v>
      </c>
      <c r="AQ15" s="55">
        <v>75.640523398232148</v>
      </c>
      <c r="AR15" s="55">
        <v>4.6135783820790861</v>
      </c>
      <c r="AS15" s="55">
        <v>335.18679065270101</v>
      </c>
      <c r="AT15" s="55">
        <v>22.696633659718596</v>
      </c>
      <c r="AU15" s="55">
        <v>0.55140833785521637</v>
      </c>
      <c r="AV15" s="55">
        <v>2.4021704527935297</v>
      </c>
      <c r="AW15" s="55">
        <v>2.4393763532790835</v>
      </c>
      <c r="AX15" s="55">
        <v>339.16245052996743</v>
      </c>
      <c r="AY15" s="55">
        <v>10429.432218812901</v>
      </c>
      <c r="AZ15" s="55">
        <v>4.2738141081709768</v>
      </c>
      <c r="BA15" s="55">
        <v>2.5335603240910043</v>
      </c>
      <c r="BB15" s="55">
        <v>10.904672063953607</v>
      </c>
      <c r="BC15" s="55">
        <v>4.1796589101010424</v>
      </c>
      <c r="BD15" s="55">
        <v>8.4803433113048463</v>
      </c>
      <c r="BE15" s="55">
        <v>3.6114244849038002</v>
      </c>
      <c r="BF15" s="55">
        <v>5.7553070819167509</v>
      </c>
      <c r="BG15" s="55">
        <v>7.2465779232459564</v>
      </c>
      <c r="BH15" s="55">
        <v>8.2243636225425387</v>
      </c>
      <c r="BI15" s="55">
        <v>2.3626129807522309</v>
      </c>
      <c r="BJ15" s="55">
        <v>9.7665207005980168</v>
      </c>
      <c r="BK15" s="55">
        <v>0.87135927670800417</v>
      </c>
      <c r="BL15" s="55">
        <v>1457.7609583248482</v>
      </c>
      <c r="BM15" s="55">
        <v>1262.0371062693664</v>
      </c>
      <c r="BN15" s="55">
        <v>147.5234880595134</v>
      </c>
      <c r="BO15" s="55">
        <v>555.56714748607817</v>
      </c>
      <c r="BP15" s="55">
        <v>433.94928666034838</v>
      </c>
      <c r="BQ15" s="55">
        <v>7.0050182972495767</v>
      </c>
      <c r="BR15" s="55">
        <v>185.93154227690835</v>
      </c>
      <c r="BS15" s="55">
        <v>0</v>
      </c>
      <c r="BT15" s="55">
        <v>38151.284789800389</v>
      </c>
      <c r="BU15" s="55">
        <v>30537.841585362723</v>
      </c>
      <c r="BV15" s="55">
        <v>105.14362944590678</v>
      </c>
      <c r="BW15" s="55">
        <v>0</v>
      </c>
      <c r="BX15" s="55">
        <v>138892.34130616911</v>
      </c>
      <c r="BY15" s="55">
        <v>314.77800083418748</v>
      </c>
      <c r="BZ15" s="55">
        <v>642.61068838765414</v>
      </c>
      <c r="CA15" s="55">
        <v>170492.71521019962</v>
      </c>
      <c r="CB15" s="55">
        <v>208644</v>
      </c>
      <c r="CD15" s="55">
        <f t="shared" si="3"/>
        <v>0</v>
      </c>
      <c r="CE15" s="55">
        <f t="shared" si="4"/>
        <v>0</v>
      </c>
      <c r="CF15" s="55">
        <f t="shared" si="5"/>
        <v>0</v>
      </c>
    </row>
    <row r="16" spans="1:84" x14ac:dyDescent="0.45">
      <c r="A16" s="72" t="s">
        <v>246</v>
      </c>
      <c r="B16" s="72" t="s">
        <v>158</v>
      </c>
      <c r="C16" s="50">
        <f t="shared" si="2"/>
        <v>9</v>
      </c>
      <c r="D16" s="55">
        <v>49.43436215784164</v>
      </c>
      <c r="E16" s="55">
        <v>86.665131842364787</v>
      </c>
      <c r="F16" s="55">
        <v>2.5063845776887521</v>
      </c>
      <c r="G16" s="55">
        <v>5.0547185949027407</v>
      </c>
      <c r="H16" s="55">
        <v>127.08389786480494</v>
      </c>
      <c r="I16" s="55">
        <v>8.6499682814021952</v>
      </c>
      <c r="J16" s="55">
        <v>2.8829841439018349</v>
      </c>
      <c r="K16" s="55">
        <v>312.72669994081036</v>
      </c>
      <c r="L16" s="55">
        <v>1492.6239135666885</v>
      </c>
      <c r="M16" s="55">
        <v>4284.3692200085816</v>
      </c>
      <c r="N16" s="55">
        <v>849.29968323039634</v>
      </c>
      <c r="O16" s="55">
        <v>0.23692193749803497</v>
      </c>
      <c r="P16" s="55">
        <v>2.0834003828356251</v>
      </c>
      <c r="Q16" s="55">
        <v>1.784870504263057</v>
      </c>
      <c r="R16" s="55">
        <v>1.1867248888333204</v>
      </c>
      <c r="S16" s="55">
        <v>1.0500005580530816</v>
      </c>
      <c r="T16" s="55">
        <v>3.3351274587223578</v>
      </c>
      <c r="U16" s="55">
        <v>0.88795444359881093</v>
      </c>
      <c r="V16" s="55">
        <v>6050.0811440758389</v>
      </c>
      <c r="W16" s="55">
        <v>569.0448464308073</v>
      </c>
      <c r="X16" s="55">
        <v>113.16393885620367</v>
      </c>
      <c r="Y16" s="55">
        <v>511.77806588225741</v>
      </c>
      <c r="Z16" s="55">
        <v>441.63757211074102</v>
      </c>
      <c r="AA16" s="55">
        <v>265.6091711720282</v>
      </c>
      <c r="AB16" s="55">
        <v>5.0098416983420302</v>
      </c>
      <c r="AC16" s="55">
        <v>2.1589374899157705</v>
      </c>
      <c r="AD16" s="55">
        <v>21.440193674276831</v>
      </c>
      <c r="AE16" s="55">
        <v>2.2602006869371309</v>
      </c>
      <c r="AF16" s="55">
        <v>16.158404497573446</v>
      </c>
      <c r="AG16" s="55">
        <v>1.5742387732910659</v>
      </c>
      <c r="AH16" s="55">
        <v>4.745157131360056</v>
      </c>
      <c r="AI16" s="55">
        <v>92.33060690372514</v>
      </c>
      <c r="AJ16" s="55">
        <v>15.114064248040343</v>
      </c>
      <c r="AK16" s="55">
        <v>1.7606074206905498</v>
      </c>
      <c r="AL16" s="55">
        <v>4.6453848698689164</v>
      </c>
      <c r="AM16" s="55">
        <v>2.6770619051850026</v>
      </c>
      <c r="AN16" s="55">
        <v>37.327174952095177</v>
      </c>
      <c r="AO16" s="55">
        <v>9.6075606992234537</v>
      </c>
      <c r="AP16" s="55">
        <v>2.768392081654568</v>
      </c>
      <c r="AQ16" s="55">
        <v>167.51855660805816</v>
      </c>
      <c r="AR16" s="55">
        <v>54.06346532761394</v>
      </c>
      <c r="AS16" s="55">
        <v>167.60483944886582</v>
      </c>
      <c r="AT16" s="55">
        <v>246.31183229533332</v>
      </c>
      <c r="AU16" s="55">
        <v>0.96238731028316793</v>
      </c>
      <c r="AV16" s="55">
        <v>0.45274458486455244</v>
      </c>
      <c r="AW16" s="55">
        <v>23.100752647241357</v>
      </c>
      <c r="AX16" s="55">
        <v>4.6636602649253103</v>
      </c>
      <c r="AY16" s="55">
        <v>786.45276785272119</v>
      </c>
      <c r="AZ16" s="55">
        <v>1.1162573167015193</v>
      </c>
      <c r="BA16" s="55">
        <v>1.9342839055294612</v>
      </c>
      <c r="BB16" s="55">
        <v>8.4774787170724686</v>
      </c>
      <c r="BC16" s="55">
        <v>4.0689121087170133</v>
      </c>
      <c r="BD16" s="55">
        <v>17.0347303963038</v>
      </c>
      <c r="BE16" s="55">
        <v>5.3277028824931962</v>
      </c>
      <c r="BF16" s="55">
        <v>12.724154494305097</v>
      </c>
      <c r="BG16" s="55">
        <v>30.243962343095017</v>
      </c>
      <c r="BH16" s="55">
        <v>8.9335361761678236</v>
      </c>
      <c r="BI16" s="55">
        <v>3.2439160716950921</v>
      </c>
      <c r="BJ16" s="55">
        <v>15.665725356843989</v>
      </c>
      <c r="BK16" s="55">
        <v>25.536887266178525</v>
      </c>
      <c r="BL16" s="55">
        <v>297.84710646578145</v>
      </c>
      <c r="BM16" s="55">
        <v>104.41770978214568</v>
      </c>
      <c r="BN16" s="55">
        <v>15.914654174510947</v>
      </c>
      <c r="BO16" s="55">
        <v>41.747713366307501</v>
      </c>
      <c r="BP16" s="55">
        <v>35.288078976268338</v>
      </c>
      <c r="BQ16" s="55">
        <v>10.734459687567746</v>
      </c>
      <c r="BR16" s="55">
        <v>49.549622811934285</v>
      </c>
      <c r="BS16" s="55">
        <v>0</v>
      </c>
      <c r="BT16" s="55">
        <v>17543.69242858277</v>
      </c>
      <c r="BU16" s="55">
        <v>19745.024118394107</v>
      </c>
      <c r="BV16" s="55">
        <v>2.7425357820689062</v>
      </c>
      <c r="BW16" s="55">
        <v>0</v>
      </c>
      <c r="BX16" s="55">
        <v>13420.805041627455</v>
      </c>
      <c r="BY16" s="55">
        <v>329.73605039268574</v>
      </c>
      <c r="BZ16" s="55">
        <v>1681.9998252209136</v>
      </c>
      <c r="CA16" s="55">
        <v>35180.307571417223</v>
      </c>
      <c r="CB16" s="55">
        <v>52724</v>
      </c>
      <c r="CD16" s="55">
        <f t="shared" si="3"/>
        <v>0</v>
      </c>
      <c r="CE16" s="55">
        <f t="shared" si="4"/>
        <v>0</v>
      </c>
      <c r="CF16" s="55">
        <f t="shared" si="5"/>
        <v>0</v>
      </c>
    </row>
    <row r="17" spans="1:84" x14ac:dyDescent="0.45">
      <c r="A17" s="72" t="s">
        <v>247</v>
      </c>
      <c r="B17" s="72" t="s">
        <v>157</v>
      </c>
      <c r="C17" s="50">
        <f t="shared" si="2"/>
        <v>10</v>
      </c>
      <c r="D17" s="55">
        <v>1605.7971303090421</v>
      </c>
      <c r="E17" s="55">
        <v>8784.7252661719394</v>
      </c>
      <c r="F17" s="55">
        <v>595.10994357210177</v>
      </c>
      <c r="G17" s="55">
        <v>103.91260670805893</v>
      </c>
      <c r="H17" s="55">
        <v>34.396634330726677</v>
      </c>
      <c r="I17" s="55">
        <v>14.845541152652521</v>
      </c>
      <c r="J17" s="55">
        <v>8.0828558639918615</v>
      </c>
      <c r="K17" s="55">
        <v>15187.027774534188</v>
      </c>
      <c r="L17" s="55">
        <v>23.244026465143726</v>
      </c>
      <c r="M17" s="55">
        <v>19334.192637324766</v>
      </c>
      <c r="N17" s="55">
        <v>1506.1334916992805</v>
      </c>
      <c r="O17" s="55">
        <v>6.0950145601078187</v>
      </c>
      <c r="P17" s="55">
        <v>26.85570757773467</v>
      </c>
      <c r="Q17" s="55">
        <v>24.05233740202695</v>
      </c>
      <c r="R17" s="55">
        <v>33.65234766980511</v>
      </c>
      <c r="S17" s="55">
        <v>18.081475850100908</v>
      </c>
      <c r="T17" s="55">
        <v>413.92433784119754</v>
      </c>
      <c r="U17" s="55">
        <v>15.885186764239865</v>
      </c>
      <c r="V17" s="55">
        <v>872.18391928665278</v>
      </c>
      <c r="W17" s="55">
        <v>1208.1773047019924</v>
      </c>
      <c r="X17" s="55">
        <v>192.7633232569267</v>
      </c>
      <c r="Y17" s="55">
        <v>499.69279594515478</v>
      </c>
      <c r="Z17" s="55">
        <v>755.53073644413598</v>
      </c>
      <c r="AA17" s="55">
        <v>91.023198289258147</v>
      </c>
      <c r="AB17" s="55">
        <v>83.055423408670904</v>
      </c>
      <c r="AC17" s="55">
        <v>37.910689455979295</v>
      </c>
      <c r="AD17" s="55">
        <v>32.692839316664553</v>
      </c>
      <c r="AE17" s="55">
        <v>15.773390274052961</v>
      </c>
      <c r="AF17" s="55">
        <v>31.163527969273954</v>
      </c>
      <c r="AG17" s="55">
        <v>29.546794459400196</v>
      </c>
      <c r="AH17" s="55">
        <v>24.607437549593907</v>
      </c>
      <c r="AI17" s="55">
        <v>51.147165403162049</v>
      </c>
      <c r="AJ17" s="55">
        <v>24.972391803403362</v>
      </c>
      <c r="AK17" s="55">
        <v>17.101472432817598</v>
      </c>
      <c r="AL17" s="55">
        <v>9.9041545086675811</v>
      </c>
      <c r="AM17" s="55">
        <v>37.511627654691267</v>
      </c>
      <c r="AN17" s="55">
        <v>22.795326554654356</v>
      </c>
      <c r="AO17" s="55">
        <v>12.981705717911717</v>
      </c>
      <c r="AP17" s="55">
        <v>11.415573893239134</v>
      </c>
      <c r="AQ17" s="55">
        <v>151.115871208691</v>
      </c>
      <c r="AR17" s="55">
        <v>82.382271392109786</v>
      </c>
      <c r="AS17" s="55">
        <v>2470.6303808267294</v>
      </c>
      <c r="AT17" s="55">
        <v>72.881369274927536</v>
      </c>
      <c r="AU17" s="55">
        <v>0.95712976916856063</v>
      </c>
      <c r="AV17" s="55">
        <v>22.709765693740561</v>
      </c>
      <c r="AW17" s="55">
        <v>22.956700306968205</v>
      </c>
      <c r="AX17" s="55">
        <v>187.56606501772362</v>
      </c>
      <c r="AY17" s="55">
        <v>8202.6631940819952</v>
      </c>
      <c r="AZ17" s="55">
        <v>6.9168511546989233</v>
      </c>
      <c r="BA17" s="55">
        <v>5.2531837249846722</v>
      </c>
      <c r="BB17" s="55">
        <v>36.661858308876852</v>
      </c>
      <c r="BC17" s="55">
        <v>9.9794137117383244</v>
      </c>
      <c r="BD17" s="55">
        <v>157.55199042366283</v>
      </c>
      <c r="BE17" s="55">
        <v>20.490524919777936</v>
      </c>
      <c r="BF17" s="55">
        <v>38.197624150759623</v>
      </c>
      <c r="BG17" s="55">
        <v>22.237607859240448</v>
      </c>
      <c r="BH17" s="55">
        <v>33.666753640285449</v>
      </c>
      <c r="BI17" s="55">
        <v>6.5262889669634454</v>
      </c>
      <c r="BJ17" s="55">
        <v>26.9303308400115</v>
      </c>
      <c r="BK17" s="55">
        <v>5.2998225859529526</v>
      </c>
      <c r="BL17" s="55">
        <v>987.40352874791404</v>
      </c>
      <c r="BM17" s="55">
        <v>1097.2475950778612</v>
      </c>
      <c r="BN17" s="55">
        <v>121.96835306307334</v>
      </c>
      <c r="BO17" s="55">
        <v>863.27046115778467</v>
      </c>
      <c r="BP17" s="55">
        <v>365.56617153761243</v>
      </c>
      <c r="BQ17" s="55">
        <v>38.879565504245043</v>
      </c>
      <c r="BR17" s="55">
        <v>536.91811125226673</v>
      </c>
      <c r="BS17" s="55">
        <v>0</v>
      </c>
      <c r="BT17" s="55">
        <v>67392.793898323202</v>
      </c>
      <c r="BU17" s="55">
        <v>24955.739283955376</v>
      </c>
      <c r="BV17" s="55">
        <v>151.89592980920048</v>
      </c>
      <c r="BW17" s="55">
        <v>0</v>
      </c>
      <c r="BX17" s="55">
        <v>127949.60499616071</v>
      </c>
      <c r="BY17" s="55">
        <v>407.77220883796485</v>
      </c>
      <c r="BZ17" s="55">
        <v>3539.1936829135443</v>
      </c>
      <c r="CA17" s="55">
        <v>157004.20610167691</v>
      </c>
      <c r="CB17" s="55">
        <v>224397</v>
      </c>
      <c r="CD17" s="55">
        <f t="shared" si="3"/>
        <v>0</v>
      </c>
      <c r="CE17" s="55">
        <f t="shared" si="4"/>
        <v>0</v>
      </c>
      <c r="CF17" s="55">
        <f t="shared" si="5"/>
        <v>0</v>
      </c>
    </row>
    <row r="18" spans="1:84" x14ac:dyDescent="0.45">
      <c r="A18" s="73" t="s">
        <v>248</v>
      </c>
      <c r="B18" s="72" t="s">
        <v>156</v>
      </c>
      <c r="C18" s="50">
        <f t="shared" si="2"/>
        <v>11</v>
      </c>
      <c r="D18" s="55">
        <v>14.185054939826804</v>
      </c>
      <c r="E18" s="55">
        <v>10.360994510177015</v>
      </c>
      <c r="F18" s="55">
        <v>1.0608495608154802</v>
      </c>
      <c r="G18" s="55">
        <v>1.0699986385129288</v>
      </c>
      <c r="H18" s="55">
        <v>7.3118985505301826</v>
      </c>
      <c r="I18" s="55">
        <v>4.7770908563525882</v>
      </c>
      <c r="J18" s="55">
        <v>1.9445921719565074</v>
      </c>
      <c r="K18" s="55">
        <v>297.17383598700053</v>
      </c>
      <c r="L18" s="55">
        <v>1.7944626789209919</v>
      </c>
      <c r="M18" s="55">
        <v>64.212465389850365</v>
      </c>
      <c r="N18" s="55">
        <v>5563.8474999140926</v>
      </c>
      <c r="O18" s="55">
        <v>2.0051603875689392</v>
      </c>
      <c r="P18" s="55">
        <v>5.7888002599816488</v>
      </c>
      <c r="Q18" s="55">
        <v>8.3570741280319076</v>
      </c>
      <c r="R18" s="55">
        <v>5.6603893244444201</v>
      </c>
      <c r="S18" s="55">
        <v>3.5031762405448008</v>
      </c>
      <c r="T18" s="55">
        <v>6.9534680764476962</v>
      </c>
      <c r="U18" s="55">
        <v>2.3410820596512818</v>
      </c>
      <c r="V18" s="55">
        <v>41.28332058888725</v>
      </c>
      <c r="W18" s="55">
        <v>1.8418819330994516</v>
      </c>
      <c r="X18" s="55">
        <v>10.169846934203216</v>
      </c>
      <c r="Y18" s="55">
        <v>8.0485521520390293</v>
      </c>
      <c r="Z18" s="55">
        <v>8.5391513546559423</v>
      </c>
      <c r="AA18" s="55">
        <v>5.8881202706903046</v>
      </c>
      <c r="AB18" s="55">
        <v>15.893983156685289</v>
      </c>
      <c r="AC18" s="55">
        <v>8.4921365577315502</v>
      </c>
      <c r="AD18" s="55">
        <v>13.837377109548354</v>
      </c>
      <c r="AE18" s="55">
        <v>5.0055753963828309</v>
      </c>
      <c r="AF18" s="55">
        <v>35.8965826569965</v>
      </c>
      <c r="AG18" s="55">
        <v>14.078526490674099</v>
      </c>
      <c r="AH18" s="55">
        <v>16.037962232882101</v>
      </c>
      <c r="AI18" s="55">
        <v>54.315892394322404</v>
      </c>
      <c r="AJ18" s="55">
        <v>26.539567916824314</v>
      </c>
      <c r="AK18" s="55">
        <v>14.18043599825064</v>
      </c>
      <c r="AL18" s="55">
        <v>12.678570560428613</v>
      </c>
      <c r="AM18" s="55">
        <v>12.102073812633247</v>
      </c>
      <c r="AN18" s="55">
        <v>21.360654059559547</v>
      </c>
      <c r="AO18" s="55">
        <v>10.826902878284729</v>
      </c>
      <c r="AP18" s="55">
        <v>3.020302373944967</v>
      </c>
      <c r="AQ18" s="55">
        <v>134.64222197970832</v>
      </c>
      <c r="AR18" s="55">
        <v>7.4661193318559498</v>
      </c>
      <c r="AS18" s="55">
        <v>63.244289253004723</v>
      </c>
      <c r="AT18" s="55">
        <v>16.943365428338552</v>
      </c>
      <c r="AU18" s="55">
        <v>0.44752254269949632</v>
      </c>
      <c r="AV18" s="55">
        <v>6.5551031178226591</v>
      </c>
      <c r="AW18" s="55">
        <v>3.1794807475414384</v>
      </c>
      <c r="AX18" s="55">
        <v>360.7694451776344</v>
      </c>
      <c r="AY18" s="55">
        <v>19851.377403741979</v>
      </c>
      <c r="AZ18" s="55">
        <v>2.3263684858608751</v>
      </c>
      <c r="BA18" s="55">
        <v>1.6961131876351097</v>
      </c>
      <c r="BB18" s="55">
        <v>7.3951920581008181</v>
      </c>
      <c r="BC18" s="55">
        <v>3.0989046344482984</v>
      </c>
      <c r="BD18" s="55">
        <v>105.41688551080935</v>
      </c>
      <c r="BE18" s="55">
        <v>4.499005389669982</v>
      </c>
      <c r="BF18" s="55">
        <v>7.4284830393574417</v>
      </c>
      <c r="BG18" s="55">
        <v>3.8237606559953567</v>
      </c>
      <c r="BH18" s="55">
        <v>4.2330055554589148</v>
      </c>
      <c r="BI18" s="55">
        <v>1.9360704243351055</v>
      </c>
      <c r="BJ18" s="55">
        <v>9.822903667833998</v>
      </c>
      <c r="BK18" s="55">
        <v>0.96220782720188425</v>
      </c>
      <c r="BL18" s="55">
        <v>68.516490236194031</v>
      </c>
      <c r="BM18" s="55">
        <v>66.434635681840845</v>
      </c>
      <c r="BN18" s="55">
        <v>10.425205063902663</v>
      </c>
      <c r="BO18" s="55">
        <v>31.79552737605389</v>
      </c>
      <c r="BP18" s="55">
        <v>106.22950732697829</v>
      </c>
      <c r="BQ18" s="55">
        <v>23.73288842553508</v>
      </c>
      <c r="BR18" s="55">
        <v>16.018365965010702</v>
      </c>
      <c r="BS18" s="55">
        <v>0</v>
      </c>
      <c r="BT18" s="55">
        <v>27262.801782336242</v>
      </c>
      <c r="BU18" s="55">
        <v>2271.0947587956725</v>
      </c>
      <c r="BV18" s="55">
        <v>3.0605732730486941</v>
      </c>
      <c r="BW18" s="55">
        <v>0</v>
      </c>
      <c r="BX18" s="55">
        <v>35566.016172038464</v>
      </c>
      <c r="BY18" s="55">
        <v>221.04467793302109</v>
      </c>
      <c r="BZ18" s="55">
        <v>-2608.0179643764454</v>
      </c>
      <c r="CA18" s="55">
        <v>35453.198217663761</v>
      </c>
      <c r="CB18" s="55">
        <v>62716</v>
      </c>
      <c r="CD18" s="55">
        <f t="shared" si="3"/>
        <v>0</v>
      </c>
      <c r="CE18" s="55">
        <f t="shared" si="4"/>
        <v>0</v>
      </c>
      <c r="CF18" s="55">
        <f t="shared" si="5"/>
        <v>0</v>
      </c>
    </row>
    <row r="19" spans="1:84" x14ac:dyDescent="0.45">
      <c r="A19" s="73" t="s">
        <v>249</v>
      </c>
      <c r="B19" s="72" t="s">
        <v>155</v>
      </c>
      <c r="C19" s="50">
        <f t="shared" si="2"/>
        <v>12</v>
      </c>
      <c r="D19" s="55">
        <v>1.0362960457060129</v>
      </c>
      <c r="E19" s="55">
        <v>0.64801418901041441</v>
      </c>
      <c r="F19" s="55">
        <v>6.9051838689037068E-2</v>
      </c>
      <c r="G19" s="55">
        <v>5.9155247883879415E-2</v>
      </c>
      <c r="H19" s="55">
        <v>0.22303123775532718</v>
      </c>
      <c r="I19" s="55">
        <v>0.26583579975028038</v>
      </c>
      <c r="J19" s="55">
        <v>7.5892872325503319E-2</v>
      </c>
      <c r="K19" s="55">
        <v>2.5867770269505144</v>
      </c>
      <c r="L19" s="55">
        <v>0.10493742591257209</v>
      </c>
      <c r="M19" s="55">
        <v>2.6631418298798049</v>
      </c>
      <c r="N19" s="55">
        <v>0.47573058434498361</v>
      </c>
      <c r="O19" s="55">
        <v>402.57241935970973</v>
      </c>
      <c r="P19" s="55">
        <v>0.56290535777459916</v>
      </c>
      <c r="Q19" s="55">
        <v>0.75942482305989578</v>
      </c>
      <c r="R19" s="55">
        <v>0.58617257403615464</v>
      </c>
      <c r="S19" s="55">
        <v>0.32656919276626262</v>
      </c>
      <c r="T19" s="55">
        <v>2.4852241884333326</v>
      </c>
      <c r="U19" s="55">
        <v>0.51358558306273094</v>
      </c>
      <c r="V19" s="55">
        <v>1.1694523464084032</v>
      </c>
      <c r="W19" s="55">
        <v>9.9714815942757579E-2</v>
      </c>
      <c r="X19" s="55">
        <v>0.68951860392383102</v>
      </c>
      <c r="Y19" s="55">
        <v>0.43122422097399399</v>
      </c>
      <c r="Z19" s="55">
        <v>0.68662818061071307</v>
      </c>
      <c r="AA19" s="55">
        <v>0.68485129039598536</v>
      </c>
      <c r="AB19" s="55">
        <v>1.1871041448766744</v>
      </c>
      <c r="AC19" s="55">
        <v>1.0305183776709981</v>
      </c>
      <c r="AD19" s="55">
        <v>0.4568424453504672</v>
      </c>
      <c r="AE19" s="55">
        <v>0.42165812532512181</v>
      </c>
      <c r="AF19" s="55">
        <v>0.83637026853031393</v>
      </c>
      <c r="AG19" s="55">
        <v>1.1521561721297853</v>
      </c>
      <c r="AH19" s="55">
        <v>0.75688790727989719</v>
      </c>
      <c r="AI19" s="55">
        <v>1.8698483254887086</v>
      </c>
      <c r="AJ19" s="55">
        <v>1.000702628513944</v>
      </c>
      <c r="AK19" s="55">
        <v>0.71169569726658377</v>
      </c>
      <c r="AL19" s="55">
        <v>0.29760540993699292</v>
      </c>
      <c r="AM19" s="55">
        <v>0.73647167552670212</v>
      </c>
      <c r="AN19" s="55">
        <v>0.61161271159125141</v>
      </c>
      <c r="AO19" s="55">
        <v>0.3531942221339428</v>
      </c>
      <c r="AP19" s="55">
        <v>0.10516356748498716</v>
      </c>
      <c r="AQ19" s="55">
        <v>2.9102526654156593</v>
      </c>
      <c r="AR19" s="55">
        <v>0.43593049391940625</v>
      </c>
      <c r="AS19" s="55">
        <v>3.9250669898785473</v>
      </c>
      <c r="AT19" s="55">
        <v>0.8852523157542026</v>
      </c>
      <c r="AU19" s="55">
        <v>3.9456113359928685E-2</v>
      </c>
      <c r="AV19" s="55">
        <v>9.3946320042298997E-2</v>
      </c>
      <c r="AW19" s="55">
        <v>0.20259910360565331</v>
      </c>
      <c r="AX19" s="55">
        <v>0.14871328161088446</v>
      </c>
      <c r="AY19" s="55">
        <v>1.564787829012517</v>
      </c>
      <c r="AZ19" s="55">
        <v>0.53633547226675038</v>
      </c>
      <c r="BA19" s="55">
        <v>0.13072336597186621</v>
      </c>
      <c r="BB19" s="55">
        <v>0.53838761214712583</v>
      </c>
      <c r="BC19" s="55">
        <v>0.31886683273969174</v>
      </c>
      <c r="BD19" s="55">
        <v>0.86778564424560656</v>
      </c>
      <c r="BE19" s="55">
        <v>0.23711974567578351</v>
      </c>
      <c r="BF19" s="55">
        <v>0.68685470337492638</v>
      </c>
      <c r="BG19" s="55">
        <v>0.96980317637568458</v>
      </c>
      <c r="BH19" s="55">
        <v>0.39632221792182915</v>
      </c>
      <c r="BI19" s="55">
        <v>0.24584449912703724</v>
      </c>
      <c r="BJ19" s="55">
        <v>0.92448097318512079</v>
      </c>
      <c r="BK19" s="55">
        <v>4.720096529885081E-2</v>
      </c>
      <c r="BL19" s="55">
        <v>0.63159068828896647</v>
      </c>
      <c r="BM19" s="55">
        <v>0.57824322382606719</v>
      </c>
      <c r="BN19" s="55">
        <v>0.31957801994189955</v>
      </c>
      <c r="BO19" s="55">
        <v>0.3889002310834867</v>
      </c>
      <c r="BP19" s="55">
        <v>1.0678502424255794</v>
      </c>
      <c r="BQ19" s="55">
        <v>0.18101655960433774</v>
      </c>
      <c r="BR19" s="55">
        <v>0.47836249803653064</v>
      </c>
      <c r="BS19" s="55">
        <v>0</v>
      </c>
      <c r="BT19" s="55">
        <v>451.05465809854934</v>
      </c>
      <c r="BU19" s="55">
        <v>6414.9234207937434</v>
      </c>
      <c r="BV19" s="55">
        <v>0.18883162445728782</v>
      </c>
      <c r="BW19" s="55">
        <v>0</v>
      </c>
      <c r="BX19" s="55">
        <v>8500.4151868839745</v>
      </c>
      <c r="BY19" s="55">
        <v>56.493909933174628</v>
      </c>
      <c r="BZ19" s="55">
        <v>-151.07600733389756</v>
      </c>
      <c r="CA19" s="55">
        <v>14820.94534190145</v>
      </c>
      <c r="CB19" s="55">
        <v>15272</v>
      </c>
      <c r="CD19" s="55">
        <f t="shared" si="3"/>
        <v>0</v>
      </c>
      <c r="CE19" s="55">
        <f t="shared" si="4"/>
        <v>0</v>
      </c>
      <c r="CF19" s="55">
        <f t="shared" si="5"/>
        <v>0</v>
      </c>
    </row>
    <row r="20" spans="1:84" x14ac:dyDescent="0.45">
      <c r="A20" s="72" t="s">
        <v>250</v>
      </c>
      <c r="B20" s="72" t="s">
        <v>154</v>
      </c>
      <c r="C20" s="50">
        <f t="shared" si="2"/>
        <v>13</v>
      </c>
      <c r="D20" s="55">
        <v>414.48258647699987</v>
      </c>
      <c r="E20" s="55">
        <v>9.6804895598430569</v>
      </c>
      <c r="F20" s="55">
        <v>2.2638016803776568</v>
      </c>
      <c r="G20" s="55">
        <v>141.50577248355168</v>
      </c>
      <c r="H20" s="55">
        <v>49.167113921968678</v>
      </c>
      <c r="I20" s="55">
        <v>1.8313463524040401</v>
      </c>
      <c r="J20" s="55">
        <v>3.957521553128811</v>
      </c>
      <c r="K20" s="55">
        <v>15.367419448184894</v>
      </c>
      <c r="L20" s="55">
        <v>83.108739756637391</v>
      </c>
      <c r="M20" s="55">
        <v>151.65523804411347</v>
      </c>
      <c r="N20" s="55">
        <v>10.096289137431146</v>
      </c>
      <c r="O20" s="55">
        <v>0.99119709693149138</v>
      </c>
      <c r="P20" s="55">
        <v>7952.1511018009533</v>
      </c>
      <c r="Q20" s="55">
        <v>12791.253758091108</v>
      </c>
      <c r="R20" s="55">
        <v>2429.1619438384882</v>
      </c>
      <c r="S20" s="55">
        <v>7.6539531778052527</v>
      </c>
      <c r="T20" s="55">
        <v>84.502165808525632</v>
      </c>
      <c r="U20" s="55">
        <v>4.5277701593809319</v>
      </c>
      <c r="V20" s="55">
        <v>4.4120529874639001</v>
      </c>
      <c r="W20" s="55">
        <v>0.7097163262667141</v>
      </c>
      <c r="X20" s="55">
        <v>21.474990832204764</v>
      </c>
      <c r="Y20" s="55">
        <v>41.183175923431122</v>
      </c>
      <c r="Z20" s="55">
        <v>15.390585697502333</v>
      </c>
      <c r="AA20" s="55">
        <v>77.270533833856703</v>
      </c>
      <c r="AB20" s="55">
        <v>519.72903715132611</v>
      </c>
      <c r="AC20" s="55">
        <v>33.867968654899613</v>
      </c>
      <c r="AD20" s="55">
        <v>3.622237016626273</v>
      </c>
      <c r="AE20" s="55">
        <v>3.067086654508909</v>
      </c>
      <c r="AF20" s="55">
        <v>49.762944717345526</v>
      </c>
      <c r="AG20" s="55">
        <v>8.6962848085383602</v>
      </c>
      <c r="AH20" s="55">
        <v>40.676125273804601</v>
      </c>
      <c r="AI20" s="55">
        <v>25.692631063880782</v>
      </c>
      <c r="AJ20" s="55">
        <v>58.11039662749706</v>
      </c>
      <c r="AK20" s="55">
        <v>1246.7852451092683</v>
      </c>
      <c r="AL20" s="55">
        <v>68.104420634717755</v>
      </c>
      <c r="AM20" s="55">
        <v>1094.7608324510506</v>
      </c>
      <c r="AN20" s="55">
        <v>8.5440039120418394</v>
      </c>
      <c r="AO20" s="55">
        <v>15.788212268131446</v>
      </c>
      <c r="AP20" s="55">
        <v>8.3199396497059581</v>
      </c>
      <c r="AQ20" s="55">
        <v>502.77604920915337</v>
      </c>
      <c r="AR20" s="55">
        <v>20.722823770610646</v>
      </c>
      <c r="AS20" s="55">
        <v>147.66728962549769</v>
      </c>
      <c r="AT20" s="55">
        <v>38.764709167581131</v>
      </c>
      <c r="AU20" s="55">
        <v>7.631744666041925</v>
      </c>
      <c r="AV20" s="55">
        <v>1.9180377213870172</v>
      </c>
      <c r="AW20" s="55">
        <v>5.2016990826467451</v>
      </c>
      <c r="AX20" s="55">
        <v>181.28899645172675</v>
      </c>
      <c r="AY20" s="55">
        <v>122.9296355686366</v>
      </c>
      <c r="AZ20" s="55">
        <v>1.3622245534706865</v>
      </c>
      <c r="BA20" s="55">
        <v>5.0295871019674214</v>
      </c>
      <c r="BB20" s="55">
        <v>5.9552267174140363</v>
      </c>
      <c r="BC20" s="55">
        <v>2.8801160035980318</v>
      </c>
      <c r="BD20" s="55">
        <v>15.030053996662664</v>
      </c>
      <c r="BE20" s="55">
        <v>4.6424556523714084</v>
      </c>
      <c r="BF20" s="55">
        <v>9.7506689177434822</v>
      </c>
      <c r="BG20" s="55">
        <v>8.2584632364110906</v>
      </c>
      <c r="BH20" s="55">
        <v>3.0452373805161415</v>
      </c>
      <c r="BI20" s="55">
        <v>3.3762717759018854</v>
      </c>
      <c r="BJ20" s="55">
        <v>15.905416409886087</v>
      </c>
      <c r="BK20" s="55">
        <v>1.8340033671186073</v>
      </c>
      <c r="BL20" s="55">
        <v>33.560357382524607</v>
      </c>
      <c r="BM20" s="55">
        <v>39.277585734071664</v>
      </c>
      <c r="BN20" s="55">
        <v>6.4457351317091796</v>
      </c>
      <c r="BO20" s="55">
        <v>19.148743877269638</v>
      </c>
      <c r="BP20" s="55">
        <v>31.275999075769949</v>
      </c>
      <c r="BQ20" s="55">
        <v>7.2812540804069199</v>
      </c>
      <c r="BR20" s="55">
        <v>438.68144048992013</v>
      </c>
      <c r="BS20" s="55">
        <v>0</v>
      </c>
      <c r="BT20" s="55">
        <v>29180.968456129918</v>
      </c>
      <c r="BU20" s="55">
        <v>1507.7385699372828</v>
      </c>
      <c r="BV20" s="55">
        <v>1.5087255907805233</v>
      </c>
      <c r="BW20" s="55">
        <v>0</v>
      </c>
      <c r="BX20" s="55">
        <v>16060.135544977291</v>
      </c>
      <c r="BY20" s="55">
        <v>128.85351577630553</v>
      </c>
      <c r="BZ20" s="55">
        <v>-245.20481241157739</v>
      </c>
      <c r="CA20" s="55">
        <v>17453.031543870082</v>
      </c>
      <c r="CB20" s="55">
        <v>46634</v>
      </c>
      <c r="CD20" s="55">
        <f t="shared" si="3"/>
        <v>0</v>
      </c>
      <c r="CE20" s="55">
        <f t="shared" si="4"/>
        <v>0</v>
      </c>
      <c r="CF20" s="55">
        <f t="shared" si="5"/>
        <v>0</v>
      </c>
    </row>
    <row r="21" spans="1:84" x14ac:dyDescent="0.45">
      <c r="A21" s="72" t="s">
        <v>251</v>
      </c>
      <c r="B21" s="72" t="s">
        <v>153</v>
      </c>
      <c r="C21" s="50">
        <f t="shared" si="2"/>
        <v>14</v>
      </c>
      <c r="D21" s="55">
        <v>13.590447145002342</v>
      </c>
      <c r="E21" s="55">
        <v>6.0183726627277681</v>
      </c>
      <c r="F21" s="55">
        <v>8.5431674731843064</v>
      </c>
      <c r="G21" s="55">
        <v>5.2988912442619789</v>
      </c>
      <c r="H21" s="55">
        <v>53.196546808160598</v>
      </c>
      <c r="I21" s="55">
        <v>7.1319882804706278</v>
      </c>
      <c r="J21" s="55">
        <v>2.3062151847829075</v>
      </c>
      <c r="K21" s="55">
        <v>18.817182312991545</v>
      </c>
      <c r="L21" s="55">
        <v>1.686715652021531</v>
      </c>
      <c r="M21" s="55">
        <v>20.969150920418944</v>
      </c>
      <c r="N21" s="55">
        <v>3.1742893699577026</v>
      </c>
      <c r="O21" s="55">
        <v>1.1817637046079712</v>
      </c>
      <c r="P21" s="55">
        <v>63.218421950328128</v>
      </c>
      <c r="Q21" s="55">
        <v>1736.7309048005063</v>
      </c>
      <c r="R21" s="55">
        <v>87.730684098414258</v>
      </c>
      <c r="S21" s="55">
        <v>1.6059919111647933</v>
      </c>
      <c r="T21" s="55">
        <v>4.7814402321194063</v>
      </c>
      <c r="U21" s="55">
        <v>1.1524682302541194</v>
      </c>
      <c r="V21" s="55">
        <v>9.3402310466256715</v>
      </c>
      <c r="W21" s="55">
        <v>0.77101441531650006</v>
      </c>
      <c r="X21" s="55">
        <v>5.081479604594346</v>
      </c>
      <c r="Y21" s="55">
        <v>7.255848469165155</v>
      </c>
      <c r="Z21" s="55">
        <v>2.2117759423428986</v>
      </c>
      <c r="AA21" s="55">
        <v>3.0131737115907784</v>
      </c>
      <c r="AB21" s="55">
        <v>8.2935062359104545</v>
      </c>
      <c r="AC21" s="55">
        <v>14.730622222926575</v>
      </c>
      <c r="AD21" s="55">
        <v>6.2360931556440855</v>
      </c>
      <c r="AE21" s="55">
        <v>2.7955411524219187</v>
      </c>
      <c r="AF21" s="55">
        <v>51.205765708026817</v>
      </c>
      <c r="AG21" s="55">
        <v>6.556926053865622</v>
      </c>
      <c r="AH21" s="55">
        <v>7.4629551660588822</v>
      </c>
      <c r="AI21" s="55">
        <v>79.707361824112141</v>
      </c>
      <c r="AJ21" s="55">
        <v>12.159872238155749</v>
      </c>
      <c r="AK21" s="55">
        <v>31.475071696986809</v>
      </c>
      <c r="AL21" s="55">
        <v>5.9240836573194633</v>
      </c>
      <c r="AM21" s="55">
        <v>24.478309317323262</v>
      </c>
      <c r="AN21" s="55">
        <v>31.652475540652141</v>
      </c>
      <c r="AO21" s="55">
        <v>68.197968446042722</v>
      </c>
      <c r="AP21" s="55">
        <v>74.502460818678884</v>
      </c>
      <c r="AQ21" s="55">
        <v>74.027002126564057</v>
      </c>
      <c r="AR21" s="55">
        <v>4.9356256050288332</v>
      </c>
      <c r="AS21" s="55">
        <v>273.71689415738456</v>
      </c>
      <c r="AT21" s="55">
        <v>140.17579785670173</v>
      </c>
      <c r="AU21" s="55">
        <v>6.1155495794002928</v>
      </c>
      <c r="AV21" s="55">
        <v>117.08500544105593</v>
      </c>
      <c r="AW21" s="55">
        <v>65.393619979797194</v>
      </c>
      <c r="AX21" s="55">
        <v>63.449040944979309</v>
      </c>
      <c r="AY21" s="55">
        <v>136.14221723711634</v>
      </c>
      <c r="AZ21" s="55">
        <v>1.4144397612119373</v>
      </c>
      <c r="BA21" s="55">
        <v>88.066731240358507</v>
      </c>
      <c r="BB21" s="55">
        <v>41.466769055725997</v>
      </c>
      <c r="BC21" s="55">
        <v>2.0239148996316403</v>
      </c>
      <c r="BD21" s="55">
        <v>524.67603156108601</v>
      </c>
      <c r="BE21" s="55">
        <v>26.421667969939708</v>
      </c>
      <c r="BF21" s="55">
        <v>8.4776666613438216</v>
      </c>
      <c r="BG21" s="55">
        <v>135.78645345410911</v>
      </c>
      <c r="BH21" s="55">
        <v>24.019014334889405</v>
      </c>
      <c r="BI21" s="55">
        <v>1.6703846089044336</v>
      </c>
      <c r="BJ21" s="55">
        <v>114.80020546473429</v>
      </c>
      <c r="BK21" s="55">
        <v>143.75693224730665</v>
      </c>
      <c r="BL21" s="55">
        <v>335.67969565929468</v>
      </c>
      <c r="BM21" s="55">
        <v>433.33069656713275</v>
      </c>
      <c r="BN21" s="55">
        <v>2.957355141178641</v>
      </c>
      <c r="BO21" s="55">
        <v>29.228761045407307</v>
      </c>
      <c r="BP21" s="55">
        <v>32.79143695203463</v>
      </c>
      <c r="BQ21" s="55">
        <v>87.206496173434559</v>
      </c>
      <c r="BR21" s="55">
        <v>635.90914460993349</v>
      </c>
      <c r="BS21" s="55">
        <v>0</v>
      </c>
      <c r="BT21" s="55">
        <v>6040.9117287408208</v>
      </c>
      <c r="BU21" s="55">
        <v>1181.7445927678687</v>
      </c>
      <c r="BV21" s="55">
        <v>20.796505790369746</v>
      </c>
      <c r="BW21" s="55">
        <v>0</v>
      </c>
      <c r="BX21" s="55">
        <v>53375.090032431464</v>
      </c>
      <c r="BY21" s="55">
        <v>353.52827475469928</v>
      </c>
      <c r="BZ21" s="55">
        <v>-405.07113448521517</v>
      </c>
      <c r="CA21" s="55">
        <v>54526.088271259177</v>
      </c>
      <c r="CB21" s="55">
        <v>60567</v>
      </c>
      <c r="CD21" s="55">
        <f t="shared" si="3"/>
        <v>0</v>
      </c>
      <c r="CE21" s="55">
        <f t="shared" si="4"/>
        <v>0</v>
      </c>
      <c r="CF21" s="55">
        <f t="shared" si="5"/>
        <v>0</v>
      </c>
    </row>
    <row r="22" spans="1:84" x14ac:dyDescent="0.45">
      <c r="A22" s="72" t="s">
        <v>252</v>
      </c>
      <c r="B22" s="73" t="s">
        <v>152</v>
      </c>
      <c r="C22" s="50">
        <f t="shared" si="2"/>
        <v>15</v>
      </c>
      <c r="D22" s="55">
        <v>3.4483823092040096</v>
      </c>
      <c r="E22" s="55">
        <v>8.6107554496876428</v>
      </c>
      <c r="F22" s="55">
        <v>0.11510688934168171</v>
      </c>
      <c r="G22" s="55">
        <v>6.0814019431420459</v>
      </c>
      <c r="H22" s="55">
        <v>3.695068882155609</v>
      </c>
      <c r="I22" s="55">
        <v>1.2847881247214319</v>
      </c>
      <c r="J22" s="55">
        <v>0.52811442246154727</v>
      </c>
      <c r="K22" s="55">
        <v>24.642823252214228</v>
      </c>
      <c r="L22" s="55">
        <v>0.45916084338956287</v>
      </c>
      <c r="M22" s="55">
        <v>22.057496647578908</v>
      </c>
      <c r="N22" s="55">
        <v>2.1885081705014735</v>
      </c>
      <c r="O22" s="55">
        <v>0.15265045228089566</v>
      </c>
      <c r="P22" s="55">
        <v>9.9045868559427248</v>
      </c>
      <c r="Q22" s="55">
        <v>8.3757584693731761</v>
      </c>
      <c r="R22" s="55">
        <v>3330.1307492713495</v>
      </c>
      <c r="S22" s="55">
        <v>1.2900402099477721</v>
      </c>
      <c r="T22" s="55">
        <v>56.356763726457764</v>
      </c>
      <c r="U22" s="55">
        <v>1.3499056870261841</v>
      </c>
      <c r="V22" s="55">
        <v>1.2088655067249483</v>
      </c>
      <c r="W22" s="55">
        <v>4.3888028387626346</v>
      </c>
      <c r="X22" s="55">
        <v>7.5644355510333723</v>
      </c>
      <c r="Y22" s="55">
        <v>12.569048975557521</v>
      </c>
      <c r="Z22" s="55">
        <v>12.12291362236507</v>
      </c>
      <c r="AA22" s="55">
        <v>3.3023328862436347</v>
      </c>
      <c r="AB22" s="55">
        <v>22.889269149873655</v>
      </c>
      <c r="AC22" s="55">
        <v>3.9521942576933502</v>
      </c>
      <c r="AD22" s="55">
        <v>1.8152432013348232</v>
      </c>
      <c r="AE22" s="55">
        <v>0.67070264462924856</v>
      </c>
      <c r="AF22" s="55">
        <v>29.325507352762024</v>
      </c>
      <c r="AG22" s="55">
        <v>1.4358165286160081</v>
      </c>
      <c r="AH22" s="55">
        <v>3.9540802048147352</v>
      </c>
      <c r="AI22" s="55">
        <v>5.2571291577778601</v>
      </c>
      <c r="AJ22" s="55">
        <v>37.213565439811703</v>
      </c>
      <c r="AK22" s="55">
        <v>13.39417346483228</v>
      </c>
      <c r="AL22" s="55">
        <v>1.595718757270103</v>
      </c>
      <c r="AM22" s="55">
        <v>29.551936006553657</v>
      </c>
      <c r="AN22" s="55">
        <v>1.9803050079694926</v>
      </c>
      <c r="AO22" s="55">
        <v>79.344662781634682</v>
      </c>
      <c r="AP22" s="55">
        <v>0.99360053466143727</v>
      </c>
      <c r="AQ22" s="55">
        <v>37.871638535125904</v>
      </c>
      <c r="AR22" s="55">
        <v>8.1708064816571735</v>
      </c>
      <c r="AS22" s="55">
        <v>15.047696724857262</v>
      </c>
      <c r="AT22" s="55">
        <v>12.423641044242</v>
      </c>
      <c r="AU22" s="55">
        <v>0.27043234120818704</v>
      </c>
      <c r="AV22" s="55">
        <v>1.2343306325237013</v>
      </c>
      <c r="AW22" s="55">
        <v>0.99086539669864293</v>
      </c>
      <c r="AX22" s="55">
        <v>2.8541086799467221</v>
      </c>
      <c r="AY22" s="55">
        <v>46.223286615951132</v>
      </c>
      <c r="AZ22" s="55">
        <v>0.13988572081934075</v>
      </c>
      <c r="BA22" s="55">
        <v>20.820170214360619</v>
      </c>
      <c r="BB22" s="55">
        <v>0.92185603985535536</v>
      </c>
      <c r="BC22" s="55">
        <v>2.163484515666009</v>
      </c>
      <c r="BD22" s="55">
        <v>2.7753147768192488</v>
      </c>
      <c r="BE22" s="55">
        <v>0.83462407853303855</v>
      </c>
      <c r="BF22" s="55">
        <v>1.6633410830221855</v>
      </c>
      <c r="BG22" s="55">
        <v>2.9118198661764039</v>
      </c>
      <c r="BH22" s="55">
        <v>0.97290084765427465</v>
      </c>
      <c r="BI22" s="55">
        <v>1.9661987011858435</v>
      </c>
      <c r="BJ22" s="55">
        <v>4.9247137154619756</v>
      </c>
      <c r="BK22" s="55">
        <v>42.715970502855853</v>
      </c>
      <c r="BL22" s="55">
        <v>26.530683233357948</v>
      </c>
      <c r="BM22" s="55">
        <v>9.9247423714636636</v>
      </c>
      <c r="BN22" s="55">
        <v>1.3349045914890993</v>
      </c>
      <c r="BO22" s="55">
        <v>9.2951128815240835</v>
      </c>
      <c r="BP22" s="55">
        <v>24.074593642424066</v>
      </c>
      <c r="BQ22" s="55">
        <v>1.3006756061924136</v>
      </c>
      <c r="BR22" s="55">
        <v>4.3675631186583574</v>
      </c>
      <c r="BS22" s="55">
        <v>0</v>
      </c>
      <c r="BT22" s="55">
        <v>4039.927727437429</v>
      </c>
      <c r="BU22" s="55">
        <v>6171.7161629412276</v>
      </c>
      <c r="BV22" s="55">
        <v>0.5373665855936377</v>
      </c>
      <c r="BW22" s="55">
        <v>0</v>
      </c>
      <c r="BX22" s="55">
        <v>29604.776671886568</v>
      </c>
      <c r="BY22" s="55">
        <v>114.02639444014319</v>
      </c>
      <c r="BZ22" s="55">
        <v>-1794.9843232909507</v>
      </c>
      <c r="CA22" s="55">
        <v>34096.072272562575</v>
      </c>
      <c r="CB22" s="55">
        <v>38136</v>
      </c>
      <c r="CD22" s="55">
        <f t="shared" si="3"/>
        <v>0</v>
      </c>
      <c r="CE22" s="55">
        <f t="shared" si="4"/>
        <v>0</v>
      </c>
      <c r="CF22" s="55">
        <f t="shared" si="5"/>
        <v>0</v>
      </c>
    </row>
    <row r="23" spans="1:84" x14ac:dyDescent="0.45">
      <c r="A23" s="73" t="s">
        <v>253</v>
      </c>
      <c r="B23" s="73" t="s">
        <v>151</v>
      </c>
      <c r="C23" s="50">
        <f t="shared" si="2"/>
        <v>16</v>
      </c>
      <c r="D23" s="55">
        <v>353.36977939579083</v>
      </c>
      <c r="E23" s="55">
        <v>232.13012314962597</v>
      </c>
      <c r="F23" s="55">
        <v>15.168083395109884</v>
      </c>
      <c r="G23" s="55">
        <v>6.4929655511219275</v>
      </c>
      <c r="H23" s="55">
        <v>1.8725603393545796</v>
      </c>
      <c r="I23" s="55">
        <v>0.86210482826917989</v>
      </c>
      <c r="J23" s="55">
        <v>0.36497846861727762</v>
      </c>
      <c r="K23" s="55">
        <v>44.88340534363514</v>
      </c>
      <c r="L23" s="55">
        <v>0.98794429806981032</v>
      </c>
      <c r="M23" s="55">
        <v>348.63101620968422</v>
      </c>
      <c r="N23" s="55">
        <v>80.044970269784585</v>
      </c>
      <c r="O23" s="55">
        <v>0.56722805733700932</v>
      </c>
      <c r="P23" s="55">
        <v>29.129207499017987</v>
      </c>
      <c r="Q23" s="55">
        <v>3.2812442258742616</v>
      </c>
      <c r="R23" s="55">
        <v>1.6592467909770923</v>
      </c>
      <c r="S23" s="55">
        <v>3075.1999017754438</v>
      </c>
      <c r="T23" s="55">
        <v>326.07730605006736</v>
      </c>
      <c r="U23" s="55">
        <v>2.086734637464696</v>
      </c>
      <c r="V23" s="55">
        <v>2.5116810029783911</v>
      </c>
      <c r="W23" s="55">
        <v>0.66716449278197243</v>
      </c>
      <c r="X23" s="55">
        <v>20.601278535731453</v>
      </c>
      <c r="Y23" s="55">
        <v>43.485647389863573</v>
      </c>
      <c r="Z23" s="55">
        <v>3.3051668047572629</v>
      </c>
      <c r="AA23" s="55">
        <v>1.9344537275828289</v>
      </c>
      <c r="AB23" s="55">
        <v>18.271001468127256</v>
      </c>
      <c r="AC23" s="55">
        <v>43.126617527853327</v>
      </c>
      <c r="AD23" s="55">
        <v>18.098126525945556</v>
      </c>
      <c r="AE23" s="55">
        <v>4.3409096391483883</v>
      </c>
      <c r="AF23" s="55">
        <v>226.76647047393209</v>
      </c>
      <c r="AG23" s="55">
        <v>4.1198058551474945</v>
      </c>
      <c r="AH23" s="55">
        <v>10.518684204554988</v>
      </c>
      <c r="AI23" s="55">
        <v>385.45698439651017</v>
      </c>
      <c r="AJ23" s="55">
        <v>277.29318783622455</v>
      </c>
      <c r="AK23" s="55">
        <v>91.754555655185825</v>
      </c>
      <c r="AL23" s="55">
        <v>297.83557479025404</v>
      </c>
      <c r="AM23" s="55">
        <v>5374.3724092593257</v>
      </c>
      <c r="AN23" s="55">
        <v>4.45574849626591</v>
      </c>
      <c r="AO23" s="55">
        <v>333.33589838523142</v>
      </c>
      <c r="AP23" s="55">
        <v>6.4934224441576509</v>
      </c>
      <c r="AQ23" s="55">
        <v>5233.8438748147364</v>
      </c>
      <c r="AR23" s="55">
        <v>14.141234918646546</v>
      </c>
      <c r="AS23" s="55">
        <v>2097.9230220570321</v>
      </c>
      <c r="AT23" s="55">
        <v>5.3855279094677391</v>
      </c>
      <c r="AU23" s="55">
        <v>0.34835639203665864</v>
      </c>
      <c r="AV23" s="55">
        <v>0.50942242218272349</v>
      </c>
      <c r="AW23" s="55">
        <v>85.594359903868991</v>
      </c>
      <c r="AX23" s="55">
        <v>3.8148789773590113</v>
      </c>
      <c r="AY23" s="55">
        <v>18.080737646477974</v>
      </c>
      <c r="AZ23" s="55">
        <v>1.6301289981316758</v>
      </c>
      <c r="BA23" s="55">
        <v>152.84861474289488</v>
      </c>
      <c r="BB23" s="55">
        <v>9.7951949891668306</v>
      </c>
      <c r="BC23" s="55">
        <v>4.8900615308367463</v>
      </c>
      <c r="BD23" s="55">
        <v>19.092026688377011</v>
      </c>
      <c r="BE23" s="55">
        <v>404.42326461500772</v>
      </c>
      <c r="BF23" s="55">
        <v>16.112216979707984</v>
      </c>
      <c r="BG23" s="55">
        <v>3.9996357445663788</v>
      </c>
      <c r="BH23" s="55">
        <v>3.5886214889896242</v>
      </c>
      <c r="BI23" s="55">
        <v>4.110686203550455</v>
      </c>
      <c r="BJ23" s="55">
        <v>115.57845782280704</v>
      </c>
      <c r="BK23" s="55">
        <v>0.92285681583040513</v>
      </c>
      <c r="BL23" s="55">
        <v>56.171693286972534</v>
      </c>
      <c r="BM23" s="55">
        <v>25.073916482643344</v>
      </c>
      <c r="BN23" s="55">
        <v>12.787829841246312</v>
      </c>
      <c r="BO23" s="55">
        <v>5.7655814352433907</v>
      </c>
      <c r="BP23" s="55">
        <v>12.044755548880708</v>
      </c>
      <c r="BQ23" s="55">
        <v>12.820073286449755</v>
      </c>
      <c r="BR23" s="55">
        <v>171.17512916887853</v>
      </c>
      <c r="BS23" s="55">
        <v>0</v>
      </c>
      <c r="BT23" s="55">
        <v>20184.025749908793</v>
      </c>
      <c r="BU23" s="55">
        <v>3435.232668936223</v>
      </c>
      <c r="BV23" s="55">
        <v>0.33693172679247435</v>
      </c>
      <c r="BW23" s="55">
        <v>0</v>
      </c>
      <c r="BX23" s="55">
        <v>2140.408273048879</v>
      </c>
      <c r="BY23" s="55">
        <v>137.68202766520707</v>
      </c>
      <c r="BZ23" s="55">
        <v>-148.68565128589896</v>
      </c>
      <c r="CA23" s="55">
        <v>5564.9742500912025</v>
      </c>
      <c r="CB23" s="55">
        <v>25749</v>
      </c>
      <c r="CD23" s="55">
        <f t="shared" si="3"/>
        <v>0</v>
      </c>
      <c r="CE23" s="55">
        <f t="shared" si="4"/>
        <v>0</v>
      </c>
      <c r="CF23" s="55">
        <f t="shared" si="5"/>
        <v>0</v>
      </c>
    </row>
    <row r="24" spans="1:84" x14ac:dyDescent="0.45">
      <c r="A24" s="72" t="s">
        <v>254</v>
      </c>
      <c r="B24" s="72" t="s">
        <v>150</v>
      </c>
      <c r="C24" s="50">
        <f t="shared" si="2"/>
        <v>17</v>
      </c>
      <c r="D24" s="55">
        <v>286.23521969227005</v>
      </c>
      <c r="E24" s="55">
        <v>98.699577137131214</v>
      </c>
      <c r="F24" s="55">
        <v>13.211771354594529</v>
      </c>
      <c r="G24" s="55">
        <v>7.5784186673125387</v>
      </c>
      <c r="H24" s="55">
        <v>32.716285731521261</v>
      </c>
      <c r="I24" s="55">
        <v>53.333746971446971</v>
      </c>
      <c r="J24" s="55">
        <v>18.690781118503214</v>
      </c>
      <c r="K24" s="55">
        <v>1996.3392176008883</v>
      </c>
      <c r="L24" s="55">
        <v>22.337380139136176</v>
      </c>
      <c r="M24" s="55">
        <v>2400.2379716203104</v>
      </c>
      <c r="N24" s="55">
        <v>173.36612103095462</v>
      </c>
      <c r="O24" s="55">
        <v>646.35611022147702</v>
      </c>
      <c r="P24" s="55">
        <v>467.30425041968022</v>
      </c>
      <c r="Q24" s="55">
        <v>457.7585900208789</v>
      </c>
      <c r="R24" s="55">
        <v>489.46231434449288</v>
      </c>
      <c r="S24" s="55">
        <v>455.37795448017999</v>
      </c>
      <c r="T24" s="55">
        <v>9175.8542541977367</v>
      </c>
      <c r="U24" s="55">
        <v>1115.0631196856552</v>
      </c>
      <c r="V24" s="55">
        <v>81.3874931368902</v>
      </c>
      <c r="W24" s="55">
        <v>33.373477869690078</v>
      </c>
      <c r="X24" s="55">
        <v>73.715696332696723</v>
      </c>
      <c r="Y24" s="55">
        <v>144.37981100452993</v>
      </c>
      <c r="Z24" s="55">
        <v>1080.5248072085822</v>
      </c>
      <c r="AA24" s="55">
        <v>577.84347914911984</v>
      </c>
      <c r="AB24" s="55">
        <v>1553.6496852227688</v>
      </c>
      <c r="AC24" s="55">
        <v>1444.2886193016659</v>
      </c>
      <c r="AD24" s="55">
        <v>48.524147159135708</v>
      </c>
      <c r="AE24" s="55">
        <v>18.948563071338878</v>
      </c>
      <c r="AF24" s="55">
        <v>965.88845502520212</v>
      </c>
      <c r="AG24" s="55">
        <v>993.45541031206051</v>
      </c>
      <c r="AH24" s="55">
        <v>337.81017880439811</v>
      </c>
      <c r="AI24" s="55">
        <v>166.42627511364461</v>
      </c>
      <c r="AJ24" s="55">
        <v>381.8416289173926</v>
      </c>
      <c r="AK24" s="55">
        <v>591.08823599440677</v>
      </c>
      <c r="AL24" s="55">
        <v>53.54576701390048</v>
      </c>
      <c r="AM24" s="55">
        <v>687.50712163981734</v>
      </c>
      <c r="AN24" s="55">
        <v>18.380796366871806</v>
      </c>
      <c r="AO24" s="55">
        <v>56.730261606032514</v>
      </c>
      <c r="AP24" s="55">
        <v>48.9127610205447</v>
      </c>
      <c r="AQ24" s="55">
        <v>444.55360106420801</v>
      </c>
      <c r="AR24" s="55">
        <v>536.5595012164888</v>
      </c>
      <c r="AS24" s="55">
        <v>4146.2815364640519</v>
      </c>
      <c r="AT24" s="55">
        <v>134.32875454875042</v>
      </c>
      <c r="AU24" s="55">
        <v>42.637987638298242</v>
      </c>
      <c r="AV24" s="55">
        <v>15.910082135295497</v>
      </c>
      <c r="AW24" s="55">
        <v>210.00268313802803</v>
      </c>
      <c r="AX24" s="55">
        <v>145.69746105167593</v>
      </c>
      <c r="AY24" s="55">
        <v>827.97867229019687</v>
      </c>
      <c r="AZ24" s="55">
        <v>1083.5634377784361</v>
      </c>
      <c r="BA24" s="55">
        <v>85.369266010847781</v>
      </c>
      <c r="BB24" s="55">
        <v>65.427155759073372</v>
      </c>
      <c r="BC24" s="55">
        <v>260.20911175506507</v>
      </c>
      <c r="BD24" s="55">
        <v>1269.3768085185434</v>
      </c>
      <c r="BE24" s="55">
        <v>197.67507471682558</v>
      </c>
      <c r="BF24" s="55">
        <v>1135.0972759389017</v>
      </c>
      <c r="BG24" s="55">
        <v>368.94752818664358</v>
      </c>
      <c r="BH24" s="55">
        <v>373.59291249801964</v>
      </c>
      <c r="BI24" s="55">
        <v>332.18273399670636</v>
      </c>
      <c r="BJ24" s="55">
        <v>1341.4094595801776</v>
      </c>
      <c r="BK24" s="55">
        <v>34.583047072415759</v>
      </c>
      <c r="BL24" s="55">
        <v>536.81695124351597</v>
      </c>
      <c r="BM24" s="55">
        <v>578.54923420765294</v>
      </c>
      <c r="BN24" s="55">
        <v>307.59624452870474</v>
      </c>
      <c r="BO24" s="55">
        <v>90.372363446606201</v>
      </c>
      <c r="BP24" s="55">
        <v>479.76381616528403</v>
      </c>
      <c r="BQ24" s="55">
        <v>55.829431475321883</v>
      </c>
      <c r="BR24" s="55">
        <v>400.41288986161879</v>
      </c>
      <c r="BS24" s="55">
        <v>0</v>
      </c>
      <c r="BT24" s="55">
        <v>42768.870777992197</v>
      </c>
      <c r="BU24" s="55">
        <v>13798.345172216803</v>
      </c>
      <c r="BV24" s="55">
        <v>0.41542957380603318</v>
      </c>
      <c r="BW24" s="55">
        <v>0</v>
      </c>
      <c r="BX24" s="55">
        <v>9930.477343659999</v>
      </c>
      <c r="BY24" s="55">
        <v>235.02711719750886</v>
      </c>
      <c r="BZ24" s="55">
        <v>-231.13584064032199</v>
      </c>
      <c r="CA24" s="55">
        <v>23733.129222007781</v>
      </c>
      <c r="CB24" s="55">
        <v>66502</v>
      </c>
      <c r="CD24" s="55">
        <f t="shared" si="3"/>
        <v>0</v>
      </c>
      <c r="CE24" s="55">
        <f t="shared" si="4"/>
        <v>0</v>
      </c>
      <c r="CF24" s="55">
        <f t="shared" si="5"/>
        <v>0</v>
      </c>
    </row>
    <row r="25" spans="1:84" x14ac:dyDescent="0.45">
      <c r="A25" s="72" t="s">
        <v>255</v>
      </c>
      <c r="B25" s="72" t="s">
        <v>149</v>
      </c>
      <c r="C25" s="50">
        <f t="shared" si="2"/>
        <v>18</v>
      </c>
      <c r="D25" s="55">
        <v>5.9774243872328681</v>
      </c>
      <c r="E25" s="55">
        <v>1.3127264384885939</v>
      </c>
      <c r="F25" s="55">
        <v>2.6143273091789938</v>
      </c>
      <c r="G25" s="55">
        <v>0.32809921915522816</v>
      </c>
      <c r="H25" s="55">
        <v>4.9787604247809956</v>
      </c>
      <c r="I25" s="55">
        <v>8.1234377266700069</v>
      </c>
      <c r="J25" s="55">
        <v>3.6965657018394871</v>
      </c>
      <c r="K25" s="55">
        <v>54.478553335026064</v>
      </c>
      <c r="L25" s="55">
        <v>12.667147359232052</v>
      </c>
      <c r="M25" s="55">
        <v>83.402134901485908</v>
      </c>
      <c r="N25" s="55">
        <v>192.54068882149411</v>
      </c>
      <c r="O25" s="55">
        <v>4.081577686181296</v>
      </c>
      <c r="P25" s="55">
        <v>13.193921928341883</v>
      </c>
      <c r="Q25" s="55">
        <v>29.034611009096334</v>
      </c>
      <c r="R25" s="55">
        <v>9.9157442264240796</v>
      </c>
      <c r="S25" s="55">
        <v>14.087512991554522</v>
      </c>
      <c r="T25" s="55">
        <v>144.03471058596401</v>
      </c>
      <c r="U25" s="55">
        <v>1263.8840406927075</v>
      </c>
      <c r="V25" s="55">
        <v>5.3982960783532024</v>
      </c>
      <c r="W25" s="55">
        <v>6.0615717240877851</v>
      </c>
      <c r="X25" s="55">
        <v>3.9675547632810226</v>
      </c>
      <c r="Y25" s="55">
        <v>16.387444688265806</v>
      </c>
      <c r="Z25" s="55">
        <v>9.049316813943479</v>
      </c>
      <c r="AA25" s="55">
        <v>11.887339181595047</v>
      </c>
      <c r="AB25" s="55">
        <v>45.913736584960475</v>
      </c>
      <c r="AC25" s="55">
        <v>23.013838331751433</v>
      </c>
      <c r="AD25" s="55">
        <v>12.759208040199828</v>
      </c>
      <c r="AE25" s="55">
        <v>1.516413318440148</v>
      </c>
      <c r="AF25" s="55">
        <v>26.003412664159747</v>
      </c>
      <c r="AG25" s="55">
        <v>266.28042327158255</v>
      </c>
      <c r="AH25" s="55">
        <v>19.906257648692133</v>
      </c>
      <c r="AI25" s="55">
        <v>28.910458101001367</v>
      </c>
      <c r="AJ25" s="55">
        <v>37.945644094483917</v>
      </c>
      <c r="AK25" s="55">
        <v>25.832015410786831</v>
      </c>
      <c r="AL25" s="55">
        <v>5.7592493717299895</v>
      </c>
      <c r="AM25" s="55">
        <v>37.718697151652925</v>
      </c>
      <c r="AN25" s="55">
        <v>5.6413987329677608</v>
      </c>
      <c r="AO25" s="55">
        <v>22.781081240583806</v>
      </c>
      <c r="AP25" s="55">
        <v>8.450183930280188</v>
      </c>
      <c r="AQ25" s="55">
        <v>69.961917908421171</v>
      </c>
      <c r="AR25" s="55">
        <v>106.05847318218454</v>
      </c>
      <c r="AS25" s="55">
        <v>5327.440740001457</v>
      </c>
      <c r="AT25" s="55">
        <v>53.825008445106029</v>
      </c>
      <c r="AU25" s="55">
        <v>1.9884204590030814</v>
      </c>
      <c r="AV25" s="55">
        <v>32.142666009149444</v>
      </c>
      <c r="AW25" s="55">
        <v>50.729029475349151</v>
      </c>
      <c r="AX25" s="55">
        <v>7.3640027674183806</v>
      </c>
      <c r="AY25" s="55">
        <v>65.044759999209745</v>
      </c>
      <c r="AZ25" s="55">
        <v>2009.0213693704877</v>
      </c>
      <c r="BA25" s="55">
        <v>331.85756014393814</v>
      </c>
      <c r="BB25" s="55">
        <v>719.66101908643566</v>
      </c>
      <c r="BC25" s="55">
        <v>689.36529626245135</v>
      </c>
      <c r="BD25" s="55">
        <v>1716.2813821553191</v>
      </c>
      <c r="BE25" s="55">
        <v>253.92025769119084</v>
      </c>
      <c r="BF25" s="55">
        <v>447.3662874088829</v>
      </c>
      <c r="BG25" s="55">
        <v>265.0694895964366</v>
      </c>
      <c r="BH25" s="55">
        <v>2892.0494819102223</v>
      </c>
      <c r="BI25" s="55">
        <v>57.617403144786557</v>
      </c>
      <c r="BJ25" s="55">
        <v>1139.1140237975085</v>
      </c>
      <c r="BK25" s="55">
        <v>2.686500977246066</v>
      </c>
      <c r="BL25" s="55">
        <v>937.98014045525179</v>
      </c>
      <c r="BM25" s="55">
        <v>262.7066609333404</v>
      </c>
      <c r="BN25" s="55">
        <v>27.682407890458411</v>
      </c>
      <c r="BO25" s="55">
        <v>108.21266845728772</v>
      </c>
      <c r="BP25" s="55">
        <v>114.35544331771139</v>
      </c>
      <c r="BQ25" s="55">
        <v>322.81154790061703</v>
      </c>
      <c r="BR25" s="55">
        <v>371.29572534658149</v>
      </c>
      <c r="BS25" s="55">
        <v>0</v>
      </c>
      <c r="BT25" s="55">
        <v>20853.145209981099</v>
      </c>
      <c r="BU25" s="55">
        <v>109.93070308278509</v>
      </c>
      <c r="BV25" s="55">
        <v>0.15106529956583026</v>
      </c>
      <c r="BW25" s="55">
        <v>0</v>
      </c>
      <c r="BX25" s="55">
        <v>1001.9396381968268</v>
      </c>
      <c r="BY25" s="55">
        <v>68.816578528497843</v>
      </c>
      <c r="BZ25" s="55">
        <v>-746.98319508878137</v>
      </c>
      <c r="CA25" s="55">
        <v>433.85479001889382</v>
      </c>
      <c r="CB25" s="55">
        <v>21287</v>
      </c>
      <c r="CD25" s="55">
        <f t="shared" si="3"/>
        <v>0</v>
      </c>
      <c r="CE25" s="55">
        <f t="shared" si="4"/>
        <v>0</v>
      </c>
      <c r="CF25" s="55">
        <f t="shared" si="5"/>
        <v>0</v>
      </c>
    </row>
    <row r="26" spans="1:84" x14ac:dyDescent="0.45">
      <c r="A26" s="72" t="s">
        <v>256</v>
      </c>
      <c r="B26" s="73" t="s">
        <v>148</v>
      </c>
      <c r="C26" s="50">
        <f t="shared" si="2"/>
        <v>19</v>
      </c>
      <c r="D26" s="55">
        <v>7964.663556378121</v>
      </c>
      <c r="E26" s="55">
        <v>3127.2987656507858</v>
      </c>
      <c r="F26" s="55">
        <v>597.20240214021283</v>
      </c>
      <c r="G26" s="55">
        <v>897.29363946633805</v>
      </c>
      <c r="H26" s="55">
        <v>743.55496533642315</v>
      </c>
      <c r="I26" s="55">
        <v>2120.8563575478984</v>
      </c>
      <c r="J26" s="55">
        <v>1017.6605226225417</v>
      </c>
      <c r="K26" s="55">
        <v>1930.3988580239602</v>
      </c>
      <c r="L26" s="55">
        <v>1080.4918136558363</v>
      </c>
      <c r="M26" s="55">
        <v>2532.0881660514005</v>
      </c>
      <c r="N26" s="55">
        <v>501.36754250235612</v>
      </c>
      <c r="O26" s="55">
        <v>19.211230907823612</v>
      </c>
      <c r="P26" s="55">
        <v>203.55062381960818</v>
      </c>
      <c r="Q26" s="55">
        <v>94.258284996151062</v>
      </c>
      <c r="R26" s="55">
        <v>169.42481519489448</v>
      </c>
      <c r="S26" s="55">
        <v>155.64070583143803</v>
      </c>
      <c r="T26" s="55">
        <v>968.95071545079861</v>
      </c>
      <c r="U26" s="55">
        <v>28.059090610728163</v>
      </c>
      <c r="V26" s="55">
        <v>82176.656244848331</v>
      </c>
      <c r="W26" s="55">
        <v>623.05044529339932</v>
      </c>
      <c r="X26" s="55">
        <v>11237.22352220528</v>
      </c>
      <c r="Y26" s="55">
        <v>853.9651833860554</v>
      </c>
      <c r="Z26" s="55">
        <v>397.71226318787819</v>
      </c>
      <c r="AA26" s="55">
        <v>135.68276512885271</v>
      </c>
      <c r="AB26" s="55">
        <v>1409.746950850081</v>
      </c>
      <c r="AC26" s="55">
        <v>3052.0473937594461</v>
      </c>
      <c r="AD26" s="55">
        <v>2052.5846039089779</v>
      </c>
      <c r="AE26" s="55">
        <v>1164.1155988796236</v>
      </c>
      <c r="AF26" s="55">
        <v>352.52023965256268</v>
      </c>
      <c r="AG26" s="55">
        <v>160.53949640778205</v>
      </c>
      <c r="AH26" s="55">
        <v>605.94187553976235</v>
      </c>
      <c r="AI26" s="55">
        <v>463.50404864913276</v>
      </c>
      <c r="AJ26" s="55">
        <v>991.48546016366322</v>
      </c>
      <c r="AK26" s="55">
        <v>361.56432231409497</v>
      </c>
      <c r="AL26" s="55">
        <v>131.72944050967533</v>
      </c>
      <c r="AM26" s="55">
        <v>226.44986401989632</v>
      </c>
      <c r="AN26" s="55">
        <v>248.14009946945362</v>
      </c>
      <c r="AO26" s="55">
        <v>4604.2636645628108</v>
      </c>
      <c r="AP26" s="55">
        <v>721.31225520871533</v>
      </c>
      <c r="AQ26" s="55">
        <v>8231.417544257898</v>
      </c>
      <c r="AR26" s="55">
        <v>753.60802604714047</v>
      </c>
      <c r="AS26" s="55">
        <v>10690.430890872543</v>
      </c>
      <c r="AT26" s="55">
        <v>52941.950344481906</v>
      </c>
      <c r="AU26" s="55">
        <v>998.02247423571157</v>
      </c>
      <c r="AV26" s="55">
        <v>2619.4931264519169</v>
      </c>
      <c r="AW26" s="55">
        <v>1272.5621356352865</v>
      </c>
      <c r="AX26" s="55">
        <v>60.512822391635694</v>
      </c>
      <c r="AY26" s="55">
        <v>1174.7637381153959</v>
      </c>
      <c r="AZ26" s="55">
        <v>32.21020810485016</v>
      </c>
      <c r="BA26" s="55">
        <v>49.344259315005608</v>
      </c>
      <c r="BB26" s="55">
        <v>99.078924020473323</v>
      </c>
      <c r="BC26" s="55">
        <v>108.6921583040853</v>
      </c>
      <c r="BD26" s="55">
        <v>535.7273538457689</v>
      </c>
      <c r="BE26" s="55">
        <v>70.419358606395917</v>
      </c>
      <c r="BF26" s="55">
        <v>436.1800434957409</v>
      </c>
      <c r="BG26" s="55">
        <v>431.59424646101343</v>
      </c>
      <c r="BH26" s="55">
        <v>88.79701451697413</v>
      </c>
      <c r="BI26" s="55">
        <v>547.61122652161464</v>
      </c>
      <c r="BJ26" s="55">
        <v>443.5444583152464</v>
      </c>
      <c r="BK26" s="55">
        <v>333.9926445572176</v>
      </c>
      <c r="BL26" s="55">
        <v>1427.0036495518416</v>
      </c>
      <c r="BM26" s="55">
        <v>299.6137004253668</v>
      </c>
      <c r="BN26" s="55">
        <v>92.376891808235897</v>
      </c>
      <c r="BO26" s="55">
        <v>70.06229828976285</v>
      </c>
      <c r="BP26" s="55">
        <v>185.9957889454727</v>
      </c>
      <c r="BQ26" s="55">
        <v>119.99604780227791</v>
      </c>
      <c r="BR26" s="55">
        <v>460.57122026320332</v>
      </c>
      <c r="BS26" s="55">
        <v>0</v>
      </c>
      <c r="BT26" s="55">
        <v>220697.78038977273</v>
      </c>
      <c r="BU26" s="55">
        <v>18833.034424018326</v>
      </c>
      <c r="BV26" s="55">
        <v>5.2291834465095083E-2</v>
      </c>
      <c r="BW26" s="55">
        <v>0</v>
      </c>
      <c r="BX26" s="55">
        <v>76757.343182772442</v>
      </c>
      <c r="BY26" s="55">
        <v>16.616627688030352</v>
      </c>
      <c r="BZ26" s="55">
        <v>2777.173083913965</v>
      </c>
      <c r="CA26" s="55">
        <v>98384.219610227214</v>
      </c>
      <c r="CB26" s="55">
        <v>319082</v>
      </c>
      <c r="CD26" s="55">
        <f t="shared" si="3"/>
        <v>0</v>
      </c>
      <c r="CE26" s="55">
        <f t="shared" si="4"/>
        <v>0</v>
      </c>
      <c r="CF26" s="55">
        <f t="shared" si="5"/>
        <v>0</v>
      </c>
    </row>
    <row r="27" spans="1:84" x14ac:dyDescent="0.45">
      <c r="A27" s="73" t="s">
        <v>257</v>
      </c>
      <c r="B27" s="73" t="s">
        <v>147</v>
      </c>
      <c r="C27" s="50">
        <f t="shared" si="2"/>
        <v>20</v>
      </c>
      <c r="D27" s="55">
        <v>55.933099146254627</v>
      </c>
      <c r="E27" s="55">
        <v>61.426326617108394</v>
      </c>
      <c r="F27" s="55">
        <v>2.6407162183584298</v>
      </c>
      <c r="G27" s="55">
        <v>2.1097530105070086</v>
      </c>
      <c r="H27" s="55">
        <v>167.56630369486192</v>
      </c>
      <c r="I27" s="55">
        <v>1.5735472187580657</v>
      </c>
      <c r="J27" s="55">
        <v>0.50843818776731131</v>
      </c>
      <c r="K27" s="55">
        <v>116.59070541360776</v>
      </c>
      <c r="L27" s="55">
        <v>308.41623967603272</v>
      </c>
      <c r="M27" s="55">
        <v>905.53210970710916</v>
      </c>
      <c r="N27" s="55">
        <v>170.56274778662507</v>
      </c>
      <c r="O27" s="55">
        <v>0.18038880177866823</v>
      </c>
      <c r="P27" s="55">
        <v>0.84271986754381878</v>
      </c>
      <c r="Q27" s="55">
        <v>0.95097426687191866</v>
      </c>
      <c r="R27" s="55">
        <v>0.69105543721796869</v>
      </c>
      <c r="S27" s="55">
        <v>0.52943064229031689</v>
      </c>
      <c r="T27" s="55">
        <v>2.3794748775879078</v>
      </c>
      <c r="U27" s="55">
        <v>1.0371138438255907</v>
      </c>
      <c r="V27" s="55">
        <v>8539.7623622935444</v>
      </c>
      <c r="W27" s="55">
        <v>238.05395937864088</v>
      </c>
      <c r="X27" s="55">
        <v>145.15040299419047</v>
      </c>
      <c r="Y27" s="55">
        <v>218.29139498444496</v>
      </c>
      <c r="Z27" s="55">
        <v>626.31050298846935</v>
      </c>
      <c r="AA27" s="55">
        <v>368.93231385404073</v>
      </c>
      <c r="AB27" s="55">
        <v>2.7494944752022779</v>
      </c>
      <c r="AC27" s="55">
        <v>1.4238722692594699</v>
      </c>
      <c r="AD27" s="55">
        <v>0.6788486450577671</v>
      </c>
      <c r="AE27" s="55">
        <v>0.46954067158366158</v>
      </c>
      <c r="AF27" s="55">
        <v>21.554636262670023</v>
      </c>
      <c r="AG27" s="55">
        <v>1.4078064550282392</v>
      </c>
      <c r="AH27" s="55">
        <v>2.3476064374126366</v>
      </c>
      <c r="AI27" s="55">
        <v>17.463059635105662</v>
      </c>
      <c r="AJ27" s="55">
        <v>9.76214535608554</v>
      </c>
      <c r="AK27" s="55">
        <v>1.1834236247492111</v>
      </c>
      <c r="AL27" s="55">
        <v>1.1601229038951184</v>
      </c>
      <c r="AM27" s="55">
        <v>2.2472524543583505</v>
      </c>
      <c r="AN27" s="55">
        <v>7.2489006236269447</v>
      </c>
      <c r="AO27" s="55">
        <v>2.7715930801192776</v>
      </c>
      <c r="AP27" s="55">
        <v>2.0270330136854713</v>
      </c>
      <c r="AQ27" s="55">
        <v>211.01417039599272</v>
      </c>
      <c r="AR27" s="55">
        <v>61.97592485283063</v>
      </c>
      <c r="AS27" s="55">
        <v>100.09277992206206</v>
      </c>
      <c r="AT27" s="55">
        <v>343.75447029236312</v>
      </c>
      <c r="AU27" s="55">
        <v>0.17018960616602044</v>
      </c>
      <c r="AV27" s="55">
        <v>0.15417552255945577</v>
      </c>
      <c r="AW27" s="55">
        <v>22.704523596931953</v>
      </c>
      <c r="AX27" s="55">
        <v>1.6561336643041784</v>
      </c>
      <c r="AY27" s="55">
        <v>193.76543723438863</v>
      </c>
      <c r="AZ27" s="55">
        <v>0.51156601951051472</v>
      </c>
      <c r="BA27" s="55">
        <v>0.89531360869520893</v>
      </c>
      <c r="BB27" s="55">
        <v>1.7028929681538103</v>
      </c>
      <c r="BC27" s="55">
        <v>0.70976421276543711</v>
      </c>
      <c r="BD27" s="55">
        <v>2.8783895975967928</v>
      </c>
      <c r="BE27" s="55">
        <v>2.0882339111444237</v>
      </c>
      <c r="BF27" s="55">
        <v>2.1737661798582177</v>
      </c>
      <c r="BG27" s="55">
        <v>37.066040197998852</v>
      </c>
      <c r="BH27" s="55">
        <v>9.5889753735085073</v>
      </c>
      <c r="BI27" s="55">
        <v>0.6067436143242404</v>
      </c>
      <c r="BJ27" s="55">
        <v>4.461173510518444</v>
      </c>
      <c r="BK27" s="55">
        <v>35.114645113151951</v>
      </c>
      <c r="BL27" s="55">
        <v>338.65417589298846</v>
      </c>
      <c r="BM27" s="55">
        <v>70.493701977980677</v>
      </c>
      <c r="BN27" s="55">
        <v>2.8679910160260627</v>
      </c>
      <c r="BO27" s="55">
        <v>22.869280914308071</v>
      </c>
      <c r="BP27" s="55">
        <v>22.68743033364208</v>
      </c>
      <c r="BQ27" s="55">
        <v>1.7543605537500624</v>
      </c>
      <c r="BR27" s="55">
        <v>53.904937019590712</v>
      </c>
      <c r="BS27" s="55">
        <v>0</v>
      </c>
      <c r="BT27" s="55">
        <v>13556.784603918391</v>
      </c>
      <c r="BU27" s="55">
        <v>5471.754831620512</v>
      </c>
      <c r="BV27" s="55">
        <v>0.45957927630508544</v>
      </c>
      <c r="BW27" s="55">
        <v>0</v>
      </c>
      <c r="BX27" s="55">
        <v>11731.2438367715</v>
      </c>
      <c r="BY27" s="55">
        <v>57.713439383532219</v>
      </c>
      <c r="BZ27" s="55">
        <v>1423.043709029763</v>
      </c>
      <c r="CA27" s="55">
        <v>18684.215396081614</v>
      </c>
      <c r="CB27" s="55">
        <v>32241</v>
      </c>
      <c r="CD27" s="55">
        <f t="shared" si="3"/>
        <v>0</v>
      </c>
      <c r="CE27" s="55">
        <f t="shared" si="4"/>
        <v>0</v>
      </c>
      <c r="CF27" s="55">
        <f t="shared" si="5"/>
        <v>0</v>
      </c>
    </row>
    <row r="28" spans="1:84" x14ac:dyDescent="0.45">
      <c r="A28" s="72" t="s">
        <v>258</v>
      </c>
      <c r="B28" s="73" t="s">
        <v>146</v>
      </c>
      <c r="C28" s="50">
        <f t="shared" si="2"/>
        <v>21</v>
      </c>
      <c r="D28" s="55">
        <v>24554.655904339244</v>
      </c>
      <c r="E28" s="55">
        <v>2701.5022183867786</v>
      </c>
      <c r="F28" s="55">
        <v>201.21489056640974</v>
      </c>
      <c r="G28" s="55">
        <v>167.81654369982314</v>
      </c>
      <c r="H28" s="55">
        <v>1408.0719018121754</v>
      </c>
      <c r="I28" s="55">
        <v>144.22573328434652</v>
      </c>
      <c r="J28" s="55">
        <v>105.36700304911996</v>
      </c>
      <c r="K28" s="55">
        <v>304.73004706481919</v>
      </c>
      <c r="L28" s="55">
        <v>206.13036685317977</v>
      </c>
      <c r="M28" s="55">
        <v>622.85001794930929</v>
      </c>
      <c r="N28" s="55">
        <v>81.98825134383344</v>
      </c>
      <c r="O28" s="55">
        <v>18.170561440585804</v>
      </c>
      <c r="P28" s="55">
        <v>2989.5576974112905</v>
      </c>
      <c r="Q28" s="55">
        <v>158.51955199434224</v>
      </c>
      <c r="R28" s="55">
        <v>1189.6158593361611</v>
      </c>
      <c r="S28" s="55">
        <v>331.27581591912661</v>
      </c>
      <c r="T28" s="55">
        <v>2571.0717061483201</v>
      </c>
      <c r="U28" s="55">
        <v>59.795953764307065</v>
      </c>
      <c r="V28" s="55">
        <v>1452.5865172277408</v>
      </c>
      <c r="W28" s="55">
        <v>410.72721484164214</v>
      </c>
      <c r="X28" s="55">
        <v>22727.470248980113</v>
      </c>
      <c r="Y28" s="55">
        <v>9797.6793098392391</v>
      </c>
      <c r="Z28" s="55">
        <v>3225.0675870200507</v>
      </c>
      <c r="AA28" s="55">
        <v>1301.3612510023165</v>
      </c>
      <c r="AB28" s="55">
        <v>11792.177102179256</v>
      </c>
      <c r="AC28" s="55">
        <v>1914.3144249225029</v>
      </c>
      <c r="AD28" s="55">
        <v>601.68477621037721</v>
      </c>
      <c r="AE28" s="55">
        <v>742.83237472810526</v>
      </c>
      <c r="AF28" s="55">
        <v>1126.6073691660176</v>
      </c>
      <c r="AG28" s="55">
        <v>134.16869747685629</v>
      </c>
      <c r="AH28" s="55">
        <v>2173.9358704181477</v>
      </c>
      <c r="AI28" s="55">
        <v>201.34572735054445</v>
      </c>
      <c r="AJ28" s="55">
        <v>137.09111785093958</v>
      </c>
      <c r="AK28" s="55">
        <v>1024.3946936139569</v>
      </c>
      <c r="AL28" s="55">
        <v>344.54889088338234</v>
      </c>
      <c r="AM28" s="55">
        <v>1314.0466196103482</v>
      </c>
      <c r="AN28" s="55">
        <v>124.40678179455112</v>
      </c>
      <c r="AO28" s="55">
        <v>105.68190778487268</v>
      </c>
      <c r="AP28" s="55">
        <v>470.41306083861997</v>
      </c>
      <c r="AQ28" s="55">
        <v>323.07742759233355</v>
      </c>
      <c r="AR28" s="55">
        <v>60.7416636149092</v>
      </c>
      <c r="AS28" s="55">
        <v>772.06590303899952</v>
      </c>
      <c r="AT28" s="55">
        <v>67.724140016764565</v>
      </c>
      <c r="AU28" s="55">
        <v>2.3256779521464548</v>
      </c>
      <c r="AV28" s="55">
        <v>2.2116432959072005</v>
      </c>
      <c r="AW28" s="55">
        <v>30.410415095000808</v>
      </c>
      <c r="AX28" s="55">
        <v>14.272388095038202</v>
      </c>
      <c r="AY28" s="55">
        <v>83.529164600336372</v>
      </c>
      <c r="AZ28" s="55">
        <v>5.9513717765070515</v>
      </c>
      <c r="BA28" s="55">
        <v>8.2897916455315883</v>
      </c>
      <c r="BB28" s="55">
        <v>36.308550367412757</v>
      </c>
      <c r="BC28" s="55">
        <v>17.446756048305161</v>
      </c>
      <c r="BD28" s="55">
        <v>62.880989210582797</v>
      </c>
      <c r="BE28" s="55">
        <v>34.593802373207637</v>
      </c>
      <c r="BF28" s="55">
        <v>54.713035198424429</v>
      </c>
      <c r="BG28" s="55">
        <v>70.871783269865702</v>
      </c>
      <c r="BH28" s="55">
        <v>16.631555208717852</v>
      </c>
      <c r="BI28" s="55">
        <v>17.997799710427124</v>
      </c>
      <c r="BJ28" s="55">
        <v>67.900004155321199</v>
      </c>
      <c r="BK28" s="55">
        <v>3.0267179389401413</v>
      </c>
      <c r="BL28" s="55">
        <v>53.043467938875679</v>
      </c>
      <c r="BM28" s="55">
        <v>63.214037379310795</v>
      </c>
      <c r="BN28" s="55">
        <v>42.903074341233193</v>
      </c>
      <c r="BO28" s="55">
        <v>184.24556963367917</v>
      </c>
      <c r="BP28" s="55">
        <v>369.72051053450815</v>
      </c>
      <c r="BQ28" s="55">
        <v>44.394195681587846</v>
      </c>
      <c r="BR28" s="55">
        <v>202.01412068534012</v>
      </c>
      <c r="BS28" s="55">
        <v>0</v>
      </c>
      <c r="BT28" s="55">
        <v>101651.60712450197</v>
      </c>
      <c r="BU28" s="55">
        <v>14101.738446548017</v>
      </c>
      <c r="BV28" s="55">
        <v>11.281174673011211</v>
      </c>
      <c r="BW28" s="55">
        <v>0</v>
      </c>
      <c r="BX28" s="55">
        <v>2196.6264315427229</v>
      </c>
      <c r="BY28" s="55">
        <v>1410.4449358298293</v>
      </c>
      <c r="BZ28" s="55">
        <v>4932.3018869044672</v>
      </c>
      <c r="CA28" s="55">
        <v>22652.392875498044</v>
      </c>
      <c r="CB28" s="55">
        <v>124304</v>
      </c>
      <c r="CD28" s="55">
        <f t="shared" si="3"/>
        <v>0</v>
      </c>
      <c r="CE28" s="55">
        <f t="shared" si="4"/>
        <v>0</v>
      </c>
      <c r="CF28" s="55">
        <f t="shared" si="5"/>
        <v>0</v>
      </c>
    </row>
    <row r="29" spans="1:84" x14ac:dyDescent="0.45">
      <c r="A29" s="72" t="s">
        <v>259</v>
      </c>
      <c r="B29" s="72" t="s">
        <v>145</v>
      </c>
      <c r="C29" s="50">
        <f t="shared" si="2"/>
        <v>22</v>
      </c>
      <c r="D29" s="55">
        <v>12951.652469256107</v>
      </c>
      <c r="E29" s="55">
        <v>1512.1999309408625</v>
      </c>
      <c r="F29" s="55">
        <v>52.47487056387083</v>
      </c>
      <c r="G29" s="55">
        <v>1556.2733577110741</v>
      </c>
      <c r="H29" s="55">
        <v>177.37442240309116</v>
      </c>
      <c r="I29" s="55">
        <v>143.83863112722412</v>
      </c>
      <c r="J29" s="55">
        <v>103.17489078256547</v>
      </c>
      <c r="K29" s="55">
        <v>632.39707723004847</v>
      </c>
      <c r="L29" s="55">
        <v>32.514273397156629</v>
      </c>
      <c r="M29" s="55">
        <v>1720.3722850082743</v>
      </c>
      <c r="N29" s="55">
        <v>93.511869866822607</v>
      </c>
      <c r="O29" s="55">
        <v>19.08048981941198</v>
      </c>
      <c r="P29" s="55">
        <v>282.00511102342881</v>
      </c>
      <c r="Q29" s="55">
        <v>51.9604592808967</v>
      </c>
      <c r="R29" s="55">
        <v>196.01416219251155</v>
      </c>
      <c r="S29" s="55">
        <v>417.18717455968937</v>
      </c>
      <c r="T29" s="55">
        <v>1216.9507848862411</v>
      </c>
      <c r="U29" s="55">
        <v>823.65164428137939</v>
      </c>
      <c r="V29" s="55">
        <v>359.10397845775043</v>
      </c>
      <c r="W29" s="55">
        <v>96.831909201687381</v>
      </c>
      <c r="X29" s="55">
        <v>1189.1361613313763</v>
      </c>
      <c r="Y29" s="55">
        <v>5214.8580303769531</v>
      </c>
      <c r="Z29" s="55">
        <v>1149.4926609519246</v>
      </c>
      <c r="AA29" s="55">
        <v>601.41782576496144</v>
      </c>
      <c r="AB29" s="55">
        <v>2396.0835366727042</v>
      </c>
      <c r="AC29" s="55">
        <v>923.13927302141883</v>
      </c>
      <c r="AD29" s="55">
        <v>278.1981120446959</v>
      </c>
      <c r="AE29" s="55">
        <v>60.928644428702675</v>
      </c>
      <c r="AF29" s="55">
        <v>617.26479430203608</v>
      </c>
      <c r="AG29" s="55">
        <v>271.5567058058104</v>
      </c>
      <c r="AH29" s="55">
        <v>201.38564446193601</v>
      </c>
      <c r="AI29" s="55">
        <v>220.19962478787849</v>
      </c>
      <c r="AJ29" s="55">
        <v>668.32693886971811</v>
      </c>
      <c r="AK29" s="55">
        <v>245.08407613896091</v>
      </c>
      <c r="AL29" s="55">
        <v>140.84459081523326</v>
      </c>
      <c r="AM29" s="55">
        <v>497.15191235830582</v>
      </c>
      <c r="AN29" s="55">
        <v>495.4014824841388</v>
      </c>
      <c r="AO29" s="55">
        <v>108.75300093586655</v>
      </c>
      <c r="AP29" s="55">
        <v>234.20479706660802</v>
      </c>
      <c r="AQ29" s="55">
        <v>7220.7729910421695</v>
      </c>
      <c r="AR29" s="55">
        <v>841.4796330322954</v>
      </c>
      <c r="AS29" s="55">
        <v>1245.6763435642852</v>
      </c>
      <c r="AT29" s="55">
        <v>215.50897565955052</v>
      </c>
      <c r="AU29" s="55">
        <v>0.81124466099351378</v>
      </c>
      <c r="AV29" s="55">
        <v>3.8212349029811166</v>
      </c>
      <c r="AW29" s="55">
        <v>36.755200570003353</v>
      </c>
      <c r="AX29" s="55">
        <v>19.249181747939222</v>
      </c>
      <c r="AY29" s="55">
        <v>57.64521296012478</v>
      </c>
      <c r="AZ29" s="55">
        <v>148.68196293262869</v>
      </c>
      <c r="BA29" s="55">
        <v>105.93316798683483</v>
      </c>
      <c r="BB29" s="55">
        <v>20.268352212934854</v>
      </c>
      <c r="BC29" s="55">
        <v>9.8592853651060999</v>
      </c>
      <c r="BD29" s="55">
        <v>48.281684071816173</v>
      </c>
      <c r="BE29" s="55">
        <v>911.3481486895115</v>
      </c>
      <c r="BF29" s="55">
        <v>27.114007745108967</v>
      </c>
      <c r="BG29" s="55">
        <v>42.331469865107458</v>
      </c>
      <c r="BH29" s="55">
        <v>24.852436848825704</v>
      </c>
      <c r="BI29" s="55">
        <v>22.01069644562045</v>
      </c>
      <c r="BJ29" s="55">
        <v>1007.7135336573592</v>
      </c>
      <c r="BK29" s="55">
        <v>2.1890707163515817</v>
      </c>
      <c r="BL29" s="55">
        <v>160.49674996311549</v>
      </c>
      <c r="BM29" s="55">
        <v>255.3167470341532</v>
      </c>
      <c r="BN29" s="55">
        <v>21.121732013377475</v>
      </c>
      <c r="BO29" s="55">
        <v>476.25447436677507</v>
      </c>
      <c r="BP29" s="55">
        <v>41.887521509809382</v>
      </c>
      <c r="BQ29" s="55">
        <v>33.209115136861172</v>
      </c>
      <c r="BR29" s="55">
        <v>102.26152862767825</v>
      </c>
      <c r="BS29" s="55">
        <v>0</v>
      </c>
      <c r="BT29" s="55">
        <v>51054.849307938632</v>
      </c>
      <c r="BU29" s="55">
        <v>4547.9721187711148</v>
      </c>
      <c r="BV29" s="55">
        <v>8.9128384573613193</v>
      </c>
      <c r="BW29" s="55">
        <v>0</v>
      </c>
      <c r="BX29" s="55">
        <v>2253.9640449402327</v>
      </c>
      <c r="BY29" s="55">
        <v>719.37046682002608</v>
      </c>
      <c r="BZ29" s="55">
        <v>4449.9312230726318</v>
      </c>
      <c r="CA29" s="55">
        <v>11980.150692061361</v>
      </c>
      <c r="CB29" s="55">
        <v>63035</v>
      </c>
      <c r="CD29" s="55">
        <f t="shared" si="3"/>
        <v>0</v>
      </c>
      <c r="CE29" s="55">
        <f t="shared" si="4"/>
        <v>0</v>
      </c>
      <c r="CF29" s="55">
        <f t="shared" si="5"/>
        <v>0</v>
      </c>
    </row>
    <row r="30" spans="1:84" x14ac:dyDescent="0.45">
      <c r="A30" s="72" t="s">
        <v>260</v>
      </c>
      <c r="B30" s="73" t="s">
        <v>144</v>
      </c>
      <c r="C30" s="50">
        <f t="shared" si="2"/>
        <v>23</v>
      </c>
      <c r="D30" s="55">
        <v>374.48129764101208</v>
      </c>
      <c r="E30" s="55">
        <v>64.115389023813378</v>
      </c>
      <c r="F30" s="55">
        <v>2.0638082008364704</v>
      </c>
      <c r="G30" s="55">
        <v>19.670714141976234</v>
      </c>
      <c r="H30" s="55">
        <v>38.086849530761526</v>
      </c>
      <c r="I30" s="55">
        <v>27.429781638730798</v>
      </c>
      <c r="J30" s="55">
        <v>8.8630876755779404</v>
      </c>
      <c r="K30" s="55">
        <v>54.719206667948029</v>
      </c>
      <c r="L30" s="55">
        <v>9.6839396558695618</v>
      </c>
      <c r="M30" s="55">
        <v>147.23597440355093</v>
      </c>
      <c r="N30" s="55">
        <v>25.716077438368252</v>
      </c>
      <c r="O30" s="55">
        <v>1.3645866583815609</v>
      </c>
      <c r="P30" s="55">
        <v>35.259055745105293</v>
      </c>
      <c r="Q30" s="55">
        <v>41.357310196237108</v>
      </c>
      <c r="R30" s="55">
        <v>12.231287014795159</v>
      </c>
      <c r="S30" s="55">
        <v>12.776184902393306</v>
      </c>
      <c r="T30" s="55">
        <v>43.583793887149504</v>
      </c>
      <c r="U30" s="55">
        <v>5.3663722683463293</v>
      </c>
      <c r="V30" s="55">
        <v>78.903153870961887</v>
      </c>
      <c r="W30" s="55">
        <v>7.123180749993165</v>
      </c>
      <c r="X30" s="55">
        <v>199.06861221025096</v>
      </c>
      <c r="Y30" s="55">
        <v>221.39241736414226</v>
      </c>
      <c r="Z30" s="55">
        <v>650.15456546149198</v>
      </c>
      <c r="AA30" s="55">
        <v>29.786881984212044</v>
      </c>
      <c r="AB30" s="55">
        <v>76.804639236020549</v>
      </c>
      <c r="AC30" s="55">
        <v>47.150946638159951</v>
      </c>
      <c r="AD30" s="55">
        <v>25.578120902943123</v>
      </c>
      <c r="AE30" s="55">
        <v>26.704720678145137</v>
      </c>
      <c r="AF30" s="55">
        <v>257.02236096493408</v>
      </c>
      <c r="AG30" s="55">
        <v>37.869758479843419</v>
      </c>
      <c r="AH30" s="55">
        <v>26.524077712099089</v>
      </c>
      <c r="AI30" s="55">
        <v>62.463854054548769</v>
      </c>
      <c r="AJ30" s="55">
        <v>44.425558544279056</v>
      </c>
      <c r="AK30" s="55">
        <v>31.4415672368849</v>
      </c>
      <c r="AL30" s="55">
        <v>15.056245536390433</v>
      </c>
      <c r="AM30" s="55">
        <v>27.30559624433636</v>
      </c>
      <c r="AN30" s="55">
        <v>19.374638350366752</v>
      </c>
      <c r="AO30" s="55">
        <v>16.984613164369524</v>
      </c>
      <c r="AP30" s="55">
        <v>29.083510365311085</v>
      </c>
      <c r="AQ30" s="55">
        <v>190.48134577249701</v>
      </c>
      <c r="AR30" s="55">
        <v>93.773129290998597</v>
      </c>
      <c r="AS30" s="55">
        <v>986.55873774328597</v>
      </c>
      <c r="AT30" s="55">
        <v>144.79658922155718</v>
      </c>
      <c r="AU30" s="55">
        <v>5.3549506869173369</v>
      </c>
      <c r="AV30" s="55">
        <v>0.41303152394871745</v>
      </c>
      <c r="AW30" s="55">
        <v>46.122090996513194</v>
      </c>
      <c r="AX30" s="55">
        <v>36.860562434959057</v>
      </c>
      <c r="AY30" s="55">
        <v>49.736291270553437</v>
      </c>
      <c r="AZ30" s="55">
        <v>6.5464117251735425</v>
      </c>
      <c r="BA30" s="55">
        <v>22.018344518364298</v>
      </c>
      <c r="BB30" s="55">
        <v>67.51529367910139</v>
      </c>
      <c r="BC30" s="55">
        <v>6.1156930968733594</v>
      </c>
      <c r="BD30" s="55">
        <v>14.232221899764808</v>
      </c>
      <c r="BE30" s="55">
        <v>4.1299021073855542</v>
      </c>
      <c r="BF30" s="55">
        <v>123.95222513853608</v>
      </c>
      <c r="BG30" s="55">
        <v>72.951860086744659</v>
      </c>
      <c r="BH30" s="55">
        <v>114.19586090804651</v>
      </c>
      <c r="BI30" s="55">
        <v>57.486710679139357</v>
      </c>
      <c r="BJ30" s="55">
        <v>835.3437174481295</v>
      </c>
      <c r="BK30" s="55">
        <v>1.2993818549033482</v>
      </c>
      <c r="BL30" s="55">
        <v>100.27011286996628</v>
      </c>
      <c r="BM30" s="55">
        <v>102.68198372286386</v>
      </c>
      <c r="BN30" s="55">
        <v>63.232032075835086</v>
      </c>
      <c r="BO30" s="55">
        <v>58.995092356541385</v>
      </c>
      <c r="BP30" s="55">
        <v>334.40928546036918</v>
      </c>
      <c r="BQ30" s="55">
        <v>91.849290483245113</v>
      </c>
      <c r="BR30" s="55">
        <v>490.7812665079083</v>
      </c>
      <c r="BS30" s="55">
        <v>0</v>
      </c>
      <c r="BT30" s="55">
        <v>6976.3271520006601</v>
      </c>
      <c r="BU30" s="55">
        <v>2146.613663137337</v>
      </c>
      <c r="BV30" s="55">
        <v>6.2555490581080848</v>
      </c>
      <c r="BW30" s="55">
        <v>0</v>
      </c>
      <c r="BX30" s="55">
        <v>23237.31538932884</v>
      </c>
      <c r="BY30" s="55">
        <v>853.91224864879052</v>
      </c>
      <c r="BZ30" s="55">
        <v>2290.575997826274</v>
      </c>
      <c r="CA30" s="55">
        <v>28534.672847999336</v>
      </c>
      <c r="CB30" s="55">
        <v>35511</v>
      </c>
      <c r="CD30" s="55">
        <f t="shared" si="3"/>
        <v>0</v>
      </c>
      <c r="CE30" s="55">
        <f t="shared" si="4"/>
        <v>0</v>
      </c>
      <c r="CF30" s="55">
        <f t="shared" si="5"/>
        <v>0</v>
      </c>
    </row>
    <row r="31" spans="1:84" x14ac:dyDescent="0.45">
      <c r="A31" s="72" t="s">
        <v>261</v>
      </c>
      <c r="B31" s="72" t="s">
        <v>143</v>
      </c>
      <c r="C31" s="50">
        <f t="shared" si="2"/>
        <v>24</v>
      </c>
      <c r="D31" s="55">
        <v>363.59314117229781</v>
      </c>
      <c r="E31" s="55">
        <v>1597.0956435426658</v>
      </c>
      <c r="F31" s="55">
        <v>10.12239344294178</v>
      </c>
      <c r="G31" s="55">
        <v>2.7777937233919308</v>
      </c>
      <c r="H31" s="55">
        <v>97.395938865658906</v>
      </c>
      <c r="I31" s="55">
        <v>4.3069707905199417</v>
      </c>
      <c r="J31" s="55">
        <v>1.3193252651981198</v>
      </c>
      <c r="K31" s="55">
        <v>42.775475977140012</v>
      </c>
      <c r="L31" s="55">
        <v>2.1821921898836512</v>
      </c>
      <c r="M31" s="55">
        <v>187.03646774603664</v>
      </c>
      <c r="N31" s="55">
        <v>8.0888298718943936</v>
      </c>
      <c r="O31" s="55">
        <v>2.8319092701511992</v>
      </c>
      <c r="P31" s="55">
        <v>20.593873415564179</v>
      </c>
      <c r="Q31" s="55">
        <v>47.527234520236803</v>
      </c>
      <c r="R31" s="55">
        <v>16.959190464469586</v>
      </c>
      <c r="S31" s="55">
        <v>3.6261024721542214</v>
      </c>
      <c r="T31" s="55">
        <v>16.088298460908415</v>
      </c>
      <c r="U31" s="55">
        <v>2.9441086121191518</v>
      </c>
      <c r="V31" s="55">
        <v>17.339980735645298</v>
      </c>
      <c r="W31" s="55">
        <v>3.4337375268931014</v>
      </c>
      <c r="X31" s="55">
        <v>70.404416967091066</v>
      </c>
      <c r="Y31" s="55">
        <v>214.64204536600451</v>
      </c>
      <c r="Z31" s="55">
        <v>25.328348288902824</v>
      </c>
      <c r="AA31" s="55">
        <v>2224.5128574970486</v>
      </c>
      <c r="AB31" s="55">
        <v>37.768723375974851</v>
      </c>
      <c r="AC31" s="55">
        <v>12.578512398972794</v>
      </c>
      <c r="AD31" s="55">
        <v>8.8335250949499109</v>
      </c>
      <c r="AE31" s="55">
        <v>8.0183994118886073</v>
      </c>
      <c r="AF31" s="55">
        <v>12.772788115917306</v>
      </c>
      <c r="AG31" s="55">
        <v>13.491116421093508</v>
      </c>
      <c r="AH31" s="55">
        <v>14.14500620664046</v>
      </c>
      <c r="AI31" s="55">
        <v>22.10434271764402</v>
      </c>
      <c r="AJ31" s="55">
        <v>18.893964695683056</v>
      </c>
      <c r="AK31" s="55">
        <v>15.998329837761922</v>
      </c>
      <c r="AL31" s="55">
        <v>4.9254764193119636</v>
      </c>
      <c r="AM31" s="55">
        <v>15.755620893065403</v>
      </c>
      <c r="AN31" s="55">
        <v>6.5738547450270612</v>
      </c>
      <c r="AO31" s="55">
        <v>6.4662664851235432</v>
      </c>
      <c r="AP31" s="55">
        <v>2.7744078059485582</v>
      </c>
      <c r="AQ31" s="55">
        <v>46.331018878615694</v>
      </c>
      <c r="AR31" s="55">
        <v>8.6262156770577505</v>
      </c>
      <c r="AS31" s="55">
        <v>218.46574964383947</v>
      </c>
      <c r="AT31" s="55">
        <v>17.344412762583719</v>
      </c>
      <c r="AU31" s="55">
        <v>0.6137830912029828</v>
      </c>
      <c r="AV31" s="55">
        <v>1.8228343728762524</v>
      </c>
      <c r="AW31" s="55">
        <v>4.926179864171587</v>
      </c>
      <c r="AX31" s="55">
        <v>3.4304772555301422</v>
      </c>
      <c r="AY31" s="55">
        <v>33.573260442061184</v>
      </c>
      <c r="AZ31" s="55">
        <v>3.2648155551706126</v>
      </c>
      <c r="BA31" s="55">
        <v>2.4113951098238173</v>
      </c>
      <c r="BB31" s="55">
        <v>11.255989352450358</v>
      </c>
      <c r="BC31" s="55">
        <v>5.2457596260453823</v>
      </c>
      <c r="BD31" s="55">
        <v>13.016031844588888</v>
      </c>
      <c r="BE31" s="55">
        <v>4.7044361105918018</v>
      </c>
      <c r="BF31" s="55">
        <v>10.683678025549559</v>
      </c>
      <c r="BG31" s="55">
        <v>25.913637948071596</v>
      </c>
      <c r="BH31" s="55">
        <v>30.842659096784523</v>
      </c>
      <c r="BI31" s="55">
        <v>4.8175084062511413</v>
      </c>
      <c r="BJ31" s="55">
        <v>23.474159932274411</v>
      </c>
      <c r="BK31" s="55">
        <v>0.8736261533888281</v>
      </c>
      <c r="BL31" s="55">
        <v>281.64874685879926</v>
      </c>
      <c r="BM31" s="55">
        <v>245.30341702834582</v>
      </c>
      <c r="BN31" s="55">
        <v>109.17840123731666</v>
      </c>
      <c r="BO31" s="55">
        <v>2151.4159522562254</v>
      </c>
      <c r="BP31" s="55">
        <v>4099.7217074291702</v>
      </c>
      <c r="BQ31" s="55">
        <v>11.879499345625577</v>
      </c>
      <c r="BR31" s="55">
        <v>390.72301376370979</v>
      </c>
      <c r="BS31" s="55">
        <v>0</v>
      </c>
      <c r="BT31" s="55">
        <v>12945.534977877944</v>
      </c>
      <c r="BU31" s="55">
        <v>2376.9623775417431</v>
      </c>
      <c r="BV31" s="55">
        <v>5618.3381275624333</v>
      </c>
      <c r="BW31" s="55">
        <v>0</v>
      </c>
      <c r="BX31" s="55">
        <v>28450.327130556812</v>
      </c>
      <c r="BY31" s="55">
        <v>980.7741765967661</v>
      </c>
      <c r="BZ31" s="55">
        <v>320.06320986429779</v>
      </c>
      <c r="CA31" s="55">
        <v>37746.465022122044</v>
      </c>
      <c r="CB31" s="55">
        <v>50692</v>
      </c>
      <c r="CD31" s="55">
        <f t="shared" si="3"/>
        <v>0</v>
      </c>
      <c r="CE31" s="55">
        <f t="shared" si="4"/>
        <v>0</v>
      </c>
      <c r="CF31" s="55">
        <f t="shared" si="5"/>
        <v>0</v>
      </c>
    </row>
    <row r="32" spans="1:84" x14ac:dyDescent="0.45">
      <c r="A32" s="73" t="s">
        <v>262</v>
      </c>
      <c r="B32" s="72" t="s">
        <v>142</v>
      </c>
      <c r="C32" s="50">
        <f t="shared" si="2"/>
        <v>25</v>
      </c>
      <c r="D32" s="55">
        <v>468.01199491086402</v>
      </c>
      <c r="E32" s="55">
        <v>159.02940625701487</v>
      </c>
      <c r="F32" s="55">
        <v>35.246198216258854</v>
      </c>
      <c r="G32" s="55">
        <v>146.78789361846373</v>
      </c>
      <c r="H32" s="55">
        <v>124.22716970647943</v>
      </c>
      <c r="I32" s="55">
        <v>293.9250332061925</v>
      </c>
      <c r="J32" s="55">
        <v>58.528172005140377</v>
      </c>
      <c r="K32" s="55">
        <v>2020.3487167619342</v>
      </c>
      <c r="L32" s="55">
        <v>150.65697606134486</v>
      </c>
      <c r="M32" s="55">
        <v>5414.87702375765</v>
      </c>
      <c r="N32" s="55">
        <v>2285.935000794153</v>
      </c>
      <c r="O32" s="55">
        <v>6.8947153477322596</v>
      </c>
      <c r="P32" s="55">
        <v>203.56313856440357</v>
      </c>
      <c r="Q32" s="55">
        <v>187.59829507786068</v>
      </c>
      <c r="R32" s="55">
        <v>653.09467228460881</v>
      </c>
      <c r="S32" s="55">
        <v>164.44885359619977</v>
      </c>
      <c r="T32" s="55">
        <v>622.38912965912937</v>
      </c>
      <c r="U32" s="55">
        <v>934.01702406760819</v>
      </c>
      <c r="V32" s="55">
        <v>65.544117335922721</v>
      </c>
      <c r="W32" s="55">
        <v>26.993267089897479</v>
      </c>
      <c r="X32" s="55">
        <v>986.93212286357266</v>
      </c>
      <c r="Y32" s="55">
        <v>581.20748388992922</v>
      </c>
      <c r="Z32" s="55">
        <v>1358.3826024939722</v>
      </c>
      <c r="AA32" s="55">
        <v>338.78783337651339</v>
      </c>
      <c r="AB32" s="55">
        <v>12931.091928505435</v>
      </c>
      <c r="AC32" s="55">
        <v>1893.0665110958018</v>
      </c>
      <c r="AD32" s="55">
        <v>370.1150364119481</v>
      </c>
      <c r="AE32" s="55">
        <v>50.825274149712257</v>
      </c>
      <c r="AF32" s="55">
        <v>716.09957671547829</v>
      </c>
      <c r="AG32" s="55">
        <v>1187.49257261969</v>
      </c>
      <c r="AH32" s="55">
        <v>1943.4651803307574</v>
      </c>
      <c r="AI32" s="55">
        <v>2158.6682529866016</v>
      </c>
      <c r="AJ32" s="55">
        <v>9104.9771245387165</v>
      </c>
      <c r="AK32" s="55">
        <v>3519.5890707749613</v>
      </c>
      <c r="AL32" s="55">
        <v>690.69961435128982</v>
      </c>
      <c r="AM32" s="55">
        <v>2079.025382091852</v>
      </c>
      <c r="AN32" s="55">
        <v>914.77564495388185</v>
      </c>
      <c r="AO32" s="55">
        <v>157.72349166641104</v>
      </c>
      <c r="AP32" s="55">
        <v>252.03881074783487</v>
      </c>
      <c r="AQ32" s="55">
        <v>10448.243960597341</v>
      </c>
      <c r="AR32" s="55">
        <v>1344.4339028980912</v>
      </c>
      <c r="AS32" s="55">
        <v>4498.5968844507524</v>
      </c>
      <c r="AT32" s="55">
        <v>4174.4210980619973</v>
      </c>
      <c r="AU32" s="55">
        <v>2.6218067209352025</v>
      </c>
      <c r="AV32" s="55">
        <v>584.72577823222127</v>
      </c>
      <c r="AW32" s="55">
        <v>108.24210495454756</v>
      </c>
      <c r="AX32" s="55">
        <v>23.730952582975256</v>
      </c>
      <c r="AY32" s="55">
        <v>408.01540783379039</v>
      </c>
      <c r="AZ32" s="55">
        <v>18.516467273599677</v>
      </c>
      <c r="BA32" s="55">
        <v>9.1525486478080129</v>
      </c>
      <c r="BB32" s="55">
        <v>31.023045065836055</v>
      </c>
      <c r="BC32" s="55">
        <v>25.576185618291042</v>
      </c>
      <c r="BD32" s="55">
        <v>88.409265641149375</v>
      </c>
      <c r="BE32" s="55">
        <v>91.059354758704814</v>
      </c>
      <c r="BF32" s="55">
        <v>443.21505594147987</v>
      </c>
      <c r="BG32" s="55">
        <v>37.120381785735042</v>
      </c>
      <c r="BH32" s="55">
        <v>23.738646207453233</v>
      </c>
      <c r="BI32" s="55">
        <v>256.30858058857621</v>
      </c>
      <c r="BJ32" s="55">
        <v>482.24414948445047</v>
      </c>
      <c r="BK32" s="55">
        <v>4.0448761082546207</v>
      </c>
      <c r="BL32" s="55">
        <v>157.57263037147891</v>
      </c>
      <c r="BM32" s="55">
        <v>198.44883551067716</v>
      </c>
      <c r="BN32" s="55">
        <v>34.998790793389148</v>
      </c>
      <c r="BO32" s="55">
        <v>399.45905870217155</v>
      </c>
      <c r="BP32" s="55">
        <v>375.41088335466156</v>
      </c>
      <c r="BQ32" s="55">
        <v>35.20896584757363</v>
      </c>
      <c r="BR32" s="55">
        <v>128.77393274029211</v>
      </c>
      <c r="BS32" s="55">
        <v>0</v>
      </c>
      <c r="BT32" s="55">
        <v>79690.393863657446</v>
      </c>
      <c r="BU32" s="55">
        <v>6139.6162354793096</v>
      </c>
      <c r="BV32" s="55">
        <v>2.643893690122658</v>
      </c>
      <c r="BW32" s="55">
        <v>0</v>
      </c>
      <c r="BX32" s="55">
        <v>12223.612721058094</v>
      </c>
      <c r="BY32" s="55">
        <v>1131.4236041260083</v>
      </c>
      <c r="BZ32" s="55">
        <v>-2134.6903180109821</v>
      </c>
      <c r="CA32" s="55">
        <v>17362.606136342547</v>
      </c>
      <c r="CB32" s="55">
        <v>97053</v>
      </c>
      <c r="CD32" s="55">
        <f t="shared" si="3"/>
        <v>0</v>
      </c>
      <c r="CE32" s="55">
        <f t="shared" si="4"/>
        <v>0</v>
      </c>
      <c r="CF32" s="55">
        <f t="shared" si="5"/>
        <v>0</v>
      </c>
    </row>
    <row r="33" spans="1:84" x14ac:dyDescent="0.45">
      <c r="A33" s="73" t="s">
        <v>263</v>
      </c>
      <c r="B33" s="72" t="s">
        <v>141</v>
      </c>
      <c r="C33" s="50">
        <f t="shared" si="2"/>
        <v>26</v>
      </c>
      <c r="D33" s="55">
        <v>2157.3158916309362</v>
      </c>
      <c r="E33" s="55">
        <v>1483.82513715409</v>
      </c>
      <c r="F33" s="55">
        <v>51.912297759464707</v>
      </c>
      <c r="G33" s="55">
        <v>79.643769299429181</v>
      </c>
      <c r="H33" s="55">
        <v>123.10656533210964</v>
      </c>
      <c r="I33" s="55">
        <v>6.8937694787643311</v>
      </c>
      <c r="J33" s="55">
        <v>10.901250148088854</v>
      </c>
      <c r="K33" s="55">
        <v>36.702662215976787</v>
      </c>
      <c r="L33" s="55">
        <v>105.20339307288893</v>
      </c>
      <c r="M33" s="55">
        <v>1090.4146921064084</v>
      </c>
      <c r="N33" s="55">
        <v>1076.2324303577982</v>
      </c>
      <c r="O33" s="55">
        <v>2.2083269430917372</v>
      </c>
      <c r="P33" s="55">
        <v>21.568323923930858</v>
      </c>
      <c r="Q33" s="55">
        <v>37.804947525457258</v>
      </c>
      <c r="R33" s="55">
        <v>15.661755693528645</v>
      </c>
      <c r="S33" s="55">
        <v>8.9298239412921223</v>
      </c>
      <c r="T33" s="55">
        <v>145.55453665940124</v>
      </c>
      <c r="U33" s="55">
        <v>15.242144057742781</v>
      </c>
      <c r="V33" s="55">
        <v>177.53951140715748</v>
      </c>
      <c r="W33" s="55">
        <v>7.9221200797264055</v>
      </c>
      <c r="X33" s="55">
        <v>445.27489823329131</v>
      </c>
      <c r="Y33" s="55">
        <v>183.80565780500561</v>
      </c>
      <c r="Z33" s="55">
        <v>246.4813778447388</v>
      </c>
      <c r="AA33" s="55">
        <v>59.181458933192069</v>
      </c>
      <c r="AB33" s="55">
        <v>380.95193898432382</v>
      </c>
      <c r="AC33" s="55">
        <v>8207.0274896346</v>
      </c>
      <c r="AD33" s="55">
        <v>233.30269261075668</v>
      </c>
      <c r="AE33" s="55">
        <v>20.773380976225365</v>
      </c>
      <c r="AF33" s="55">
        <v>140.63924588153569</v>
      </c>
      <c r="AG33" s="55">
        <v>16.276113043144232</v>
      </c>
      <c r="AH33" s="55">
        <v>241.85056764353564</v>
      </c>
      <c r="AI33" s="55">
        <v>277.29803058436607</v>
      </c>
      <c r="AJ33" s="55">
        <v>1819.9278896157155</v>
      </c>
      <c r="AK33" s="55">
        <v>101.74982155286291</v>
      </c>
      <c r="AL33" s="55">
        <v>113.14428889707153</v>
      </c>
      <c r="AM33" s="55">
        <v>365.43797332523536</v>
      </c>
      <c r="AN33" s="55">
        <v>156.54050269531689</v>
      </c>
      <c r="AO33" s="55">
        <v>1302.7639393590985</v>
      </c>
      <c r="AP33" s="55">
        <v>689.13135503810122</v>
      </c>
      <c r="AQ33" s="55">
        <v>51904.078276717395</v>
      </c>
      <c r="AR33" s="55">
        <v>168.45349678477388</v>
      </c>
      <c r="AS33" s="55">
        <v>226.90743301615618</v>
      </c>
      <c r="AT33" s="55">
        <v>27.045725088903939</v>
      </c>
      <c r="AU33" s="55">
        <v>0.74659537804236908</v>
      </c>
      <c r="AV33" s="55">
        <v>1.273885394527416</v>
      </c>
      <c r="AW33" s="55">
        <v>19.284859220411136</v>
      </c>
      <c r="AX33" s="55">
        <v>137.27375461648552</v>
      </c>
      <c r="AY33" s="55">
        <v>426.16638832810617</v>
      </c>
      <c r="AZ33" s="55">
        <v>5.5867373894616588</v>
      </c>
      <c r="BA33" s="55">
        <v>4.4121788218430043</v>
      </c>
      <c r="BB33" s="55">
        <v>16.552319987002079</v>
      </c>
      <c r="BC33" s="55">
        <v>8.0766302960212961</v>
      </c>
      <c r="BD33" s="55">
        <v>30.786555011851647</v>
      </c>
      <c r="BE33" s="55">
        <v>2077.7761930112024</v>
      </c>
      <c r="BF33" s="55">
        <v>26.387674552026663</v>
      </c>
      <c r="BG33" s="55">
        <v>11.480392250192661</v>
      </c>
      <c r="BH33" s="55">
        <v>6.6639279946913046</v>
      </c>
      <c r="BI33" s="55">
        <v>7.1599882420575094</v>
      </c>
      <c r="BJ33" s="55">
        <v>81.613230546282722</v>
      </c>
      <c r="BK33" s="55">
        <v>1.5541287131159769</v>
      </c>
      <c r="BL33" s="55">
        <v>278.47799772547432</v>
      </c>
      <c r="BM33" s="55">
        <v>134.9635344475515</v>
      </c>
      <c r="BN33" s="55">
        <v>19.761674088809634</v>
      </c>
      <c r="BO33" s="55">
        <v>106.20911342942667</v>
      </c>
      <c r="BP33" s="55">
        <v>68.366202018306183</v>
      </c>
      <c r="BQ33" s="55">
        <v>19.911092466651933</v>
      </c>
      <c r="BR33" s="55">
        <v>181.63004382662189</v>
      </c>
      <c r="BS33" s="55">
        <v>0</v>
      </c>
      <c r="BT33" s="55">
        <v>77654.742000808765</v>
      </c>
      <c r="BU33" s="55">
        <v>3959.1352926600407</v>
      </c>
      <c r="BV33" s="55">
        <v>13.162274561275282</v>
      </c>
      <c r="BW33" s="55">
        <v>0</v>
      </c>
      <c r="BX33" s="55">
        <v>2644.9689768781814</v>
      </c>
      <c r="BY33" s="55">
        <v>269.88480379488743</v>
      </c>
      <c r="BZ33" s="55">
        <v>2238.1066512968332</v>
      </c>
      <c r="CA33" s="55">
        <v>9125.2579991912171</v>
      </c>
      <c r="CB33" s="55">
        <v>86780</v>
      </c>
      <c r="CD33" s="55">
        <f t="shared" si="3"/>
        <v>0</v>
      </c>
      <c r="CE33" s="55">
        <f t="shared" si="4"/>
        <v>0</v>
      </c>
      <c r="CF33" s="55">
        <f t="shared" si="5"/>
        <v>0</v>
      </c>
    </row>
    <row r="34" spans="1:84" x14ac:dyDescent="0.45">
      <c r="A34" s="72" t="s">
        <v>264</v>
      </c>
      <c r="B34" s="72" t="s">
        <v>140</v>
      </c>
      <c r="C34" s="50">
        <f t="shared" si="2"/>
        <v>27</v>
      </c>
      <c r="D34" s="55">
        <v>148.98398539867625</v>
      </c>
      <c r="E34" s="55">
        <v>257.96852728044269</v>
      </c>
      <c r="F34" s="55">
        <v>12.875217723926124</v>
      </c>
      <c r="G34" s="55">
        <v>103.62936116229301</v>
      </c>
      <c r="H34" s="55">
        <v>1613.5060326911437</v>
      </c>
      <c r="I34" s="55">
        <v>21.544532647896084</v>
      </c>
      <c r="J34" s="55">
        <v>94.971348698643098</v>
      </c>
      <c r="K34" s="55">
        <v>196.57239347579807</v>
      </c>
      <c r="L34" s="55">
        <v>4.0653886806771862</v>
      </c>
      <c r="M34" s="55">
        <v>103.41975370640115</v>
      </c>
      <c r="N34" s="55">
        <v>70.178604054798399</v>
      </c>
      <c r="O34" s="55">
        <v>1.1005507362013716</v>
      </c>
      <c r="P34" s="55">
        <v>7.0907325995816919</v>
      </c>
      <c r="Q34" s="55">
        <v>6.1846092410762781</v>
      </c>
      <c r="R34" s="55">
        <v>4.5801510550217905</v>
      </c>
      <c r="S34" s="55">
        <v>11.466056315101737</v>
      </c>
      <c r="T34" s="55">
        <v>116.14731864250459</v>
      </c>
      <c r="U34" s="55">
        <v>5.2766399886986379</v>
      </c>
      <c r="V34" s="55">
        <v>12.22486144874561</v>
      </c>
      <c r="W34" s="55">
        <v>3.8899932150595791</v>
      </c>
      <c r="X34" s="55">
        <v>44.113913696867627</v>
      </c>
      <c r="Y34" s="55">
        <v>52.247940206246227</v>
      </c>
      <c r="Z34" s="55">
        <v>32.027941463901932</v>
      </c>
      <c r="AA34" s="55">
        <v>15.585954254467598</v>
      </c>
      <c r="AB34" s="55">
        <v>718.50687097594664</v>
      </c>
      <c r="AC34" s="55">
        <v>752.05569352846794</v>
      </c>
      <c r="AD34" s="55">
        <v>10832.870612781244</v>
      </c>
      <c r="AE34" s="55">
        <v>1079.0306228926831</v>
      </c>
      <c r="AF34" s="55">
        <v>16440.152393447741</v>
      </c>
      <c r="AG34" s="55">
        <v>66.738884256995689</v>
      </c>
      <c r="AH34" s="55">
        <v>2684.3211445126717</v>
      </c>
      <c r="AI34" s="55">
        <v>8701.6105814656039</v>
      </c>
      <c r="AJ34" s="55">
        <v>6964.1620395551263</v>
      </c>
      <c r="AK34" s="55">
        <v>7184.8345267354362</v>
      </c>
      <c r="AL34" s="55">
        <v>1202.6480100358972</v>
      </c>
      <c r="AM34" s="55">
        <v>1093.1646161784108</v>
      </c>
      <c r="AN34" s="55">
        <v>899.91285359377082</v>
      </c>
      <c r="AO34" s="55">
        <v>214.74864604964333</v>
      </c>
      <c r="AP34" s="55">
        <v>86.184972103728228</v>
      </c>
      <c r="AQ34" s="55">
        <v>17525.885162272814</v>
      </c>
      <c r="AR34" s="55">
        <v>46.313929173742366</v>
      </c>
      <c r="AS34" s="55">
        <v>1231.1368409962745</v>
      </c>
      <c r="AT34" s="55">
        <v>34.463505524822125</v>
      </c>
      <c r="AU34" s="55">
        <v>1.1000653464574039</v>
      </c>
      <c r="AV34" s="55">
        <v>1.2164561753913732</v>
      </c>
      <c r="AW34" s="55">
        <v>26.20971051629526</v>
      </c>
      <c r="AX34" s="55">
        <v>12.762472728229092</v>
      </c>
      <c r="AY34" s="55">
        <v>77.088740567136824</v>
      </c>
      <c r="AZ34" s="55">
        <v>2.9711707044927236</v>
      </c>
      <c r="BA34" s="55">
        <v>5.4549550577918859</v>
      </c>
      <c r="BB34" s="55">
        <v>27.167144252230351</v>
      </c>
      <c r="BC34" s="55">
        <v>26.27322602275796</v>
      </c>
      <c r="BD34" s="55">
        <v>50.712819136063892</v>
      </c>
      <c r="BE34" s="55">
        <v>25.915011600074159</v>
      </c>
      <c r="BF34" s="55">
        <v>41.980239662601861</v>
      </c>
      <c r="BG34" s="55">
        <v>45.29982675248538</v>
      </c>
      <c r="BH34" s="55">
        <v>8.4149303971745919</v>
      </c>
      <c r="BI34" s="55">
        <v>214.28288174027088</v>
      </c>
      <c r="BJ34" s="55">
        <v>37.375345349626144</v>
      </c>
      <c r="BK34" s="55">
        <v>3.9791450728336897</v>
      </c>
      <c r="BL34" s="55">
        <v>146.59616518826448</v>
      </c>
      <c r="BM34" s="55">
        <v>43.302352049888817</v>
      </c>
      <c r="BN34" s="55">
        <v>34.770092537505924</v>
      </c>
      <c r="BO34" s="55">
        <v>17.08373338974306</v>
      </c>
      <c r="BP34" s="55">
        <v>16.365394329422859</v>
      </c>
      <c r="BQ34" s="55">
        <v>35.141048521932618</v>
      </c>
      <c r="BR34" s="55">
        <v>26.602477054685995</v>
      </c>
      <c r="BS34" s="55">
        <v>0</v>
      </c>
      <c r="BT34" s="55">
        <v>81626.459118618499</v>
      </c>
      <c r="BU34" s="55">
        <v>20212.046812004526</v>
      </c>
      <c r="BV34" s="55">
        <v>0.18011631871310529</v>
      </c>
      <c r="BW34" s="55">
        <v>0</v>
      </c>
      <c r="BX34" s="55">
        <v>1288.8909725472001</v>
      </c>
      <c r="BY34" s="55">
        <v>880.70833329071638</v>
      </c>
      <c r="BZ34" s="55">
        <v>399.71464722031152</v>
      </c>
      <c r="CA34" s="55">
        <v>22781.540881381465</v>
      </c>
      <c r="CB34" s="55">
        <v>104408</v>
      </c>
      <c r="CD34" s="55">
        <f t="shared" si="3"/>
        <v>0</v>
      </c>
      <c r="CE34" s="55">
        <f t="shared" si="4"/>
        <v>0</v>
      </c>
      <c r="CF34" s="55">
        <f t="shared" si="5"/>
        <v>0</v>
      </c>
    </row>
    <row r="35" spans="1:84" x14ac:dyDescent="0.45">
      <c r="A35" s="73" t="s">
        <v>265</v>
      </c>
      <c r="B35" s="73" t="s">
        <v>139</v>
      </c>
      <c r="C35" s="50">
        <f t="shared" si="2"/>
        <v>28</v>
      </c>
      <c r="D35" s="55">
        <v>75.623630174433515</v>
      </c>
      <c r="E35" s="55">
        <v>20.225786131115438</v>
      </c>
      <c r="F35" s="55">
        <v>1.4827962913065789</v>
      </c>
      <c r="G35" s="55">
        <v>5.6495388485708657</v>
      </c>
      <c r="H35" s="55">
        <v>32.856550094722387</v>
      </c>
      <c r="I35" s="55">
        <v>12.300200808596216</v>
      </c>
      <c r="J35" s="55">
        <v>81.288307943701795</v>
      </c>
      <c r="K35" s="55">
        <v>196.37776915390577</v>
      </c>
      <c r="L35" s="55">
        <v>4.8688114480520293</v>
      </c>
      <c r="M35" s="55">
        <v>316.5441973086194</v>
      </c>
      <c r="N35" s="55">
        <v>19.308056199986009</v>
      </c>
      <c r="O35" s="55">
        <v>0.9235545280042432</v>
      </c>
      <c r="P35" s="55">
        <v>8.7608121421262215</v>
      </c>
      <c r="Q35" s="55">
        <v>5.6523660497208388</v>
      </c>
      <c r="R35" s="55">
        <v>6.11481450261675</v>
      </c>
      <c r="S35" s="55">
        <v>3.2025857100668884</v>
      </c>
      <c r="T35" s="55">
        <v>180.62413477124227</v>
      </c>
      <c r="U35" s="55">
        <v>188.21434117618031</v>
      </c>
      <c r="V35" s="55">
        <v>4.3411927815856775</v>
      </c>
      <c r="W35" s="55">
        <v>2.2294372017307236</v>
      </c>
      <c r="X35" s="55">
        <v>367.95032993958552</v>
      </c>
      <c r="Y35" s="55">
        <v>194.9297861943916</v>
      </c>
      <c r="Z35" s="55">
        <v>27.007977418505437</v>
      </c>
      <c r="AA35" s="55">
        <v>13.464417346268077</v>
      </c>
      <c r="AB35" s="55">
        <v>73.373142813459097</v>
      </c>
      <c r="AC35" s="55">
        <v>100.51385106394767</v>
      </c>
      <c r="AD35" s="55">
        <v>1021.232989089717</v>
      </c>
      <c r="AE35" s="55">
        <v>6776.5847599241033</v>
      </c>
      <c r="AF35" s="55">
        <v>1469.7092928501247</v>
      </c>
      <c r="AG35" s="55">
        <v>147.5129507132061</v>
      </c>
      <c r="AH35" s="55">
        <v>6213.0429252049016</v>
      </c>
      <c r="AI35" s="55">
        <v>2044.6812516662571</v>
      </c>
      <c r="AJ35" s="55">
        <v>674.51208118546151</v>
      </c>
      <c r="AK35" s="55">
        <v>4396.7172289898435</v>
      </c>
      <c r="AL35" s="55">
        <v>588.43986982402828</v>
      </c>
      <c r="AM35" s="55">
        <v>1538.9832096648765</v>
      </c>
      <c r="AN35" s="55">
        <v>1268.1304336491687</v>
      </c>
      <c r="AO35" s="55">
        <v>47.717644239081693</v>
      </c>
      <c r="AP35" s="55">
        <v>87.860956451096342</v>
      </c>
      <c r="AQ35" s="55">
        <v>3210.7070982979235</v>
      </c>
      <c r="AR35" s="55">
        <v>489.66801469849395</v>
      </c>
      <c r="AS35" s="55">
        <v>400.52223010717034</v>
      </c>
      <c r="AT35" s="55">
        <v>45.725909321488409</v>
      </c>
      <c r="AU35" s="55">
        <v>1.4644538096894018</v>
      </c>
      <c r="AV35" s="55">
        <v>1.2903778493989988</v>
      </c>
      <c r="AW35" s="55">
        <v>26.104491958851444</v>
      </c>
      <c r="AX35" s="55">
        <v>12.238139193491973</v>
      </c>
      <c r="AY35" s="55">
        <v>55.584309119792565</v>
      </c>
      <c r="AZ35" s="55">
        <v>3.8008929697485336</v>
      </c>
      <c r="BA35" s="55">
        <v>6.2885277864751394</v>
      </c>
      <c r="BB35" s="55">
        <v>33.786390595292751</v>
      </c>
      <c r="BC35" s="55">
        <v>15.149354536562546</v>
      </c>
      <c r="BD35" s="55">
        <v>58.357422709133026</v>
      </c>
      <c r="BE35" s="55">
        <v>62.512357316169641</v>
      </c>
      <c r="BF35" s="55">
        <v>50.276463710570091</v>
      </c>
      <c r="BG35" s="55">
        <v>16.120907517232315</v>
      </c>
      <c r="BH35" s="55">
        <v>9.9048689078821006</v>
      </c>
      <c r="BI35" s="55">
        <v>12.461508219518139</v>
      </c>
      <c r="BJ35" s="55">
        <v>40.460338790185553</v>
      </c>
      <c r="BK35" s="55">
        <v>3.0937915669909284</v>
      </c>
      <c r="BL35" s="55">
        <v>41.500435916208787</v>
      </c>
      <c r="BM35" s="55">
        <v>12.210651483583543</v>
      </c>
      <c r="BN35" s="55">
        <v>39.886829122705493</v>
      </c>
      <c r="BO35" s="55">
        <v>10.55216594343268</v>
      </c>
      <c r="BP35" s="55">
        <v>28.634231496823475</v>
      </c>
      <c r="BQ35" s="55">
        <v>40.450379115772137</v>
      </c>
      <c r="BR35" s="55">
        <v>36.422290887018406</v>
      </c>
      <c r="BS35" s="55">
        <v>0</v>
      </c>
      <c r="BT35" s="55">
        <v>32984.128814441909</v>
      </c>
      <c r="BU35" s="55">
        <v>13976.70116810575</v>
      </c>
      <c r="BV35" s="55">
        <v>0.30503570104638805</v>
      </c>
      <c r="BW35" s="55">
        <v>0</v>
      </c>
      <c r="BX35" s="55">
        <v>1219.7455309998663</v>
      </c>
      <c r="BY35" s="55">
        <v>855.25560269683433</v>
      </c>
      <c r="BZ35" s="55">
        <v>572.86384805459113</v>
      </c>
      <c r="CA35" s="55">
        <v>16624.871185558091</v>
      </c>
      <c r="CB35" s="55">
        <v>49609</v>
      </c>
      <c r="CD35" s="55">
        <f t="shared" si="3"/>
        <v>0</v>
      </c>
      <c r="CE35" s="55">
        <f t="shared" si="4"/>
        <v>0</v>
      </c>
      <c r="CF35" s="55">
        <f t="shared" si="5"/>
        <v>0</v>
      </c>
    </row>
    <row r="36" spans="1:84" x14ac:dyDescent="0.45">
      <c r="A36" s="72" t="s">
        <v>266</v>
      </c>
      <c r="B36" s="72" t="s">
        <v>138</v>
      </c>
      <c r="C36" s="50">
        <f t="shared" si="2"/>
        <v>29</v>
      </c>
      <c r="D36" s="55">
        <v>282.01070074718564</v>
      </c>
      <c r="E36" s="55">
        <v>426.24673363094479</v>
      </c>
      <c r="F36" s="55">
        <v>36.57796359381075</v>
      </c>
      <c r="G36" s="55">
        <v>50.043209525903812</v>
      </c>
      <c r="H36" s="55">
        <v>732.83518365525288</v>
      </c>
      <c r="I36" s="55">
        <v>396.9110414324208</v>
      </c>
      <c r="J36" s="55">
        <v>179.3499866285737</v>
      </c>
      <c r="K36" s="55">
        <v>1493.762475014609</v>
      </c>
      <c r="L36" s="55">
        <v>73.963589684651836</v>
      </c>
      <c r="M36" s="55">
        <v>1515.1656935137373</v>
      </c>
      <c r="N36" s="55">
        <v>2376.9603526102114</v>
      </c>
      <c r="O36" s="55">
        <v>19.328418668547613</v>
      </c>
      <c r="P36" s="55">
        <v>62.421977743537461</v>
      </c>
      <c r="Q36" s="55">
        <v>77.144416011475883</v>
      </c>
      <c r="R36" s="55">
        <v>50.978685202836729</v>
      </c>
      <c r="S36" s="55">
        <v>277.01144685417358</v>
      </c>
      <c r="T36" s="55">
        <v>97.708977874299563</v>
      </c>
      <c r="U36" s="55">
        <v>30.209680956189146</v>
      </c>
      <c r="V36" s="55">
        <v>190.52001636320657</v>
      </c>
      <c r="W36" s="55">
        <v>38.144990462662705</v>
      </c>
      <c r="X36" s="55">
        <v>300.24222537334668</v>
      </c>
      <c r="Y36" s="55">
        <v>568.97621613405215</v>
      </c>
      <c r="Z36" s="55">
        <v>623.99491336305152</v>
      </c>
      <c r="AA36" s="55">
        <v>102.21447392492939</v>
      </c>
      <c r="AB36" s="55">
        <v>206.26187897628455</v>
      </c>
      <c r="AC36" s="55">
        <v>184.304482233676</v>
      </c>
      <c r="AD36" s="55">
        <v>1917.4048628559767</v>
      </c>
      <c r="AE36" s="55">
        <v>200.01762844448689</v>
      </c>
      <c r="AF36" s="55">
        <v>6815.6579013723676</v>
      </c>
      <c r="AG36" s="55">
        <v>782.74714479758393</v>
      </c>
      <c r="AH36" s="55">
        <v>1916.7109515855848</v>
      </c>
      <c r="AI36" s="55">
        <v>5172.2632955591571</v>
      </c>
      <c r="AJ36" s="55">
        <v>4029.3698749887526</v>
      </c>
      <c r="AK36" s="55">
        <v>1948.6973693163479</v>
      </c>
      <c r="AL36" s="55">
        <v>2058.7232995063969</v>
      </c>
      <c r="AM36" s="55">
        <v>1052.904326746037</v>
      </c>
      <c r="AN36" s="55">
        <v>2166.2127282181723</v>
      </c>
      <c r="AO36" s="55">
        <v>1606.6963961713502</v>
      </c>
      <c r="AP36" s="55">
        <v>383.83794341410311</v>
      </c>
      <c r="AQ36" s="55">
        <v>20821.498674339397</v>
      </c>
      <c r="AR36" s="55">
        <v>290.61224600512145</v>
      </c>
      <c r="AS36" s="55">
        <v>1227.9633612141561</v>
      </c>
      <c r="AT36" s="55">
        <v>109.89082251272603</v>
      </c>
      <c r="AU36" s="55">
        <v>4.7438748517195979</v>
      </c>
      <c r="AV36" s="55">
        <v>2.6124989572737194</v>
      </c>
      <c r="AW36" s="55">
        <v>34.023410444916735</v>
      </c>
      <c r="AX36" s="55">
        <v>109.15709173069317</v>
      </c>
      <c r="AY36" s="55">
        <v>1358.9641390576885</v>
      </c>
      <c r="AZ36" s="55">
        <v>6.9161440972482859</v>
      </c>
      <c r="BA36" s="55">
        <v>13.856728460517559</v>
      </c>
      <c r="BB36" s="55">
        <v>47.170096547500776</v>
      </c>
      <c r="BC36" s="55">
        <v>17.396914450458318</v>
      </c>
      <c r="BD36" s="55">
        <v>48.719251451849253</v>
      </c>
      <c r="BE36" s="55">
        <v>311.7911451536022</v>
      </c>
      <c r="BF36" s="55">
        <v>46.269464563678092</v>
      </c>
      <c r="BG36" s="55">
        <v>37.311173117452945</v>
      </c>
      <c r="BH36" s="55">
        <v>12.00739047870538</v>
      </c>
      <c r="BI36" s="55">
        <v>16.476630984134086</v>
      </c>
      <c r="BJ36" s="55">
        <v>227.77072985601635</v>
      </c>
      <c r="BK36" s="55">
        <v>63.111794651993293</v>
      </c>
      <c r="BL36" s="55">
        <v>724.11556694791625</v>
      </c>
      <c r="BM36" s="55">
        <v>95.247508524492559</v>
      </c>
      <c r="BN36" s="55">
        <v>30.871959795146314</v>
      </c>
      <c r="BO36" s="55">
        <v>130.16097276928781</v>
      </c>
      <c r="BP36" s="55">
        <v>60.864260324623672</v>
      </c>
      <c r="BQ36" s="55">
        <v>33.383274421995942</v>
      </c>
      <c r="BR36" s="55">
        <v>93.213158965168333</v>
      </c>
      <c r="BS36" s="55">
        <v>0</v>
      </c>
      <c r="BT36" s="55">
        <v>66420.653737831366</v>
      </c>
      <c r="BU36" s="55">
        <v>4645.0163043406847</v>
      </c>
      <c r="BV36" s="55">
        <v>1.4438356516195698</v>
      </c>
      <c r="BW36" s="55">
        <v>0</v>
      </c>
      <c r="BX36" s="55">
        <v>12490.099338901162</v>
      </c>
      <c r="BY36" s="55">
        <v>8374.5289247907695</v>
      </c>
      <c r="BZ36" s="55">
        <v>919.25785848440341</v>
      </c>
      <c r="CA36" s="55">
        <v>26430.346262168641</v>
      </c>
      <c r="CB36" s="55">
        <v>92851</v>
      </c>
      <c r="CD36" s="55">
        <f t="shared" si="3"/>
        <v>0</v>
      </c>
      <c r="CE36" s="55">
        <f t="shared" si="4"/>
        <v>0</v>
      </c>
      <c r="CF36" s="55">
        <f t="shared" si="5"/>
        <v>0</v>
      </c>
    </row>
    <row r="37" spans="1:84" x14ac:dyDescent="0.45">
      <c r="A37" s="73" t="s">
        <v>267</v>
      </c>
      <c r="B37" s="73" t="s">
        <v>137</v>
      </c>
      <c r="C37" s="50">
        <f t="shared" si="2"/>
        <v>30</v>
      </c>
      <c r="D37" s="55">
        <v>10.106153802430105</v>
      </c>
      <c r="E37" s="55">
        <v>8.2171007252691002</v>
      </c>
      <c r="F37" s="55">
        <v>1.3917014112882102</v>
      </c>
      <c r="G37" s="55">
        <v>5.8883271986227017</v>
      </c>
      <c r="H37" s="55">
        <v>132.0175445411279</v>
      </c>
      <c r="I37" s="55">
        <v>24.135482895593967</v>
      </c>
      <c r="J37" s="55">
        <v>8.4971561187069948</v>
      </c>
      <c r="K37" s="55">
        <v>33.711511325605777</v>
      </c>
      <c r="L37" s="55">
        <v>3.5047603172612254</v>
      </c>
      <c r="M37" s="55">
        <v>25.901561812188458</v>
      </c>
      <c r="N37" s="55">
        <v>12.471701960554242</v>
      </c>
      <c r="O37" s="55">
        <v>1.9509883410375861</v>
      </c>
      <c r="P37" s="55">
        <v>5.3842707014553994</v>
      </c>
      <c r="Q37" s="55">
        <v>12.751037667626536</v>
      </c>
      <c r="R37" s="55">
        <v>7.6508125211544575</v>
      </c>
      <c r="S37" s="55">
        <v>4.8559236797190941</v>
      </c>
      <c r="T37" s="55">
        <v>12.926409529753927</v>
      </c>
      <c r="U37" s="55">
        <v>146.97132888894785</v>
      </c>
      <c r="V37" s="55">
        <v>11.361225970554731</v>
      </c>
      <c r="W37" s="55">
        <v>2.5290406546965998</v>
      </c>
      <c r="X37" s="55">
        <v>13.901758566896969</v>
      </c>
      <c r="Y37" s="55">
        <v>9.5702180395621532</v>
      </c>
      <c r="Z37" s="55">
        <v>7.2899960356213569</v>
      </c>
      <c r="AA37" s="55">
        <v>11.177419028064083</v>
      </c>
      <c r="AB37" s="55">
        <v>15.112503138456105</v>
      </c>
      <c r="AC37" s="55">
        <v>16.766843863849164</v>
      </c>
      <c r="AD37" s="55">
        <v>27.866806084344699</v>
      </c>
      <c r="AE37" s="55">
        <v>12.588399848206921</v>
      </c>
      <c r="AF37" s="55">
        <v>23.849976668077364</v>
      </c>
      <c r="AG37" s="55">
        <v>14105.381561757191</v>
      </c>
      <c r="AH37" s="55">
        <v>345.55678276722051</v>
      </c>
      <c r="AI37" s="55">
        <v>560.23483600265229</v>
      </c>
      <c r="AJ37" s="55">
        <v>416.76807676251093</v>
      </c>
      <c r="AK37" s="55">
        <v>140.51404375793908</v>
      </c>
      <c r="AL37" s="55">
        <v>73.433418212151295</v>
      </c>
      <c r="AM37" s="55">
        <v>54.772485992428379</v>
      </c>
      <c r="AN37" s="55">
        <v>397.87924928263266</v>
      </c>
      <c r="AO37" s="55">
        <v>171.7474808864585</v>
      </c>
      <c r="AP37" s="55">
        <v>16.463211155139398</v>
      </c>
      <c r="AQ37" s="55">
        <v>612.01207201151783</v>
      </c>
      <c r="AR37" s="55">
        <v>57.607111572007874</v>
      </c>
      <c r="AS37" s="55">
        <v>291.89406651630293</v>
      </c>
      <c r="AT37" s="55">
        <v>77.216206145571277</v>
      </c>
      <c r="AU37" s="55">
        <v>3.9422969248473785</v>
      </c>
      <c r="AV37" s="55">
        <v>7.173141644965833</v>
      </c>
      <c r="AW37" s="55">
        <v>110.69749031479279</v>
      </c>
      <c r="AX37" s="55">
        <v>3.926826640450948</v>
      </c>
      <c r="AY37" s="55">
        <v>19.254658606125002</v>
      </c>
      <c r="AZ37" s="55">
        <v>6.9966329064846651</v>
      </c>
      <c r="BA37" s="55">
        <v>271.50395494439209</v>
      </c>
      <c r="BB37" s="55">
        <v>382.29442362590817</v>
      </c>
      <c r="BC37" s="55">
        <v>1511.0647163621522</v>
      </c>
      <c r="BD37" s="55">
        <v>375.61952153033724</v>
      </c>
      <c r="BE37" s="55">
        <v>16.936143892580994</v>
      </c>
      <c r="BF37" s="55">
        <v>317.03991557313458</v>
      </c>
      <c r="BG37" s="55">
        <v>874.12207781856409</v>
      </c>
      <c r="BH37" s="55">
        <v>94.423951074193099</v>
      </c>
      <c r="BI37" s="55">
        <v>42.518121519325433</v>
      </c>
      <c r="BJ37" s="55">
        <v>957.81512724064498</v>
      </c>
      <c r="BK37" s="55">
        <v>117.2638038768074</v>
      </c>
      <c r="BL37" s="55">
        <v>275.94811521758976</v>
      </c>
      <c r="BM37" s="55">
        <v>612.66338335525154</v>
      </c>
      <c r="BN37" s="55">
        <v>103.57079557626388</v>
      </c>
      <c r="BO37" s="55">
        <v>189.97169641251395</v>
      </c>
      <c r="BP37" s="55">
        <v>174.17283173081336</v>
      </c>
      <c r="BQ37" s="55">
        <v>60.125969127523568</v>
      </c>
      <c r="BR37" s="55">
        <v>632.85513032639676</v>
      </c>
      <c r="BS37" s="55">
        <v>0</v>
      </c>
      <c r="BT37" s="55">
        <v>25093.729290400464</v>
      </c>
      <c r="BU37" s="55">
        <v>3083.5411731721388</v>
      </c>
      <c r="BV37" s="55">
        <v>1.5949009511854</v>
      </c>
      <c r="BW37" s="55">
        <v>0</v>
      </c>
      <c r="BX37" s="55">
        <v>32667.349649197389</v>
      </c>
      <c r="BY37" s="55">
        <v>26753.330838527399</v>
      </c>
      <c r="BZ37" s="55">
        <v>597.45414775144707</v>
      </c>
      <c r="CA37" s="55">
        <v>63103.270709599543</v>
      </c>
      <c r="CB37" s="55">
        <v>88197</v>
      </c>
      <c r="CD37" s="55">
        <f t="shared" si="3"/>
        <v>0</v>
      </c>
      <c r="CE37" s="55">
        <f t="shared" si="4"/>
        <v>0</v>
      </c>
      <c r="CF37" s="55">
        <f t="shared" si="5"/>
        <v>0</v>
      </c>
    </row>
    <row r="38" spans="1:84" x14ac:dyDescent="0.45">
      <c r="A38" s="73" t="s">
        <v>268</v>
      </c>
      <c r="B38" s="72" t="s">
        <v>136</v>
      </c>
      <c r="C38" s="50">
        <f t="shared" si="2"/>
        <v>31</v>
      </c>
      <c r="D38" s="55">
        <v>42.565765394054125</v>
      </c>
      <c r="E38" s="55">
        <v>73.827767390475231</v>
      </c>
      <c r="F38" s="55">
        <v>5.2942452358298491</v>
      </c>
      <c r="G38" s="55">
        <v>22.580399548175162</v>
      </c>
      <c r="H38" s="55">
        <v>118.44325002226267</v>
      </c>
      <c r="I38" s="55">
        <v>39.10518249378093</v>
      </c>
      <c r="J38" s="55">
        <v>20.096775031932893</v>
      </c>
      <c r="K38" s="55">
        <v>79.436110900052739</v>
      </c>
      <c r="L38" s="55">
        <v>21.144770685853484</v>
      </c>
      <c r="M38" s="55">
        <v>111.75877233927234</v>
      </c>
      <c r="N38" s="55">
        <v>55.211906893012305</v>
      </c>
      <c r="O38" s="55">
        <v>3.2753319345523111</v>
      </c>
      <c r="P38" s="55">
        <v>36.934890015555297</v>
      </c>
      <c r="Q38" s="55">
        <v>13.273788680697914</v>
      </c>
      <c r="R38" s="55">
        <v>12.523696353130424</v>
      </c>
      <c r="S38" s="55">
        <v>20.880984719413323</v>
      </c>
      <c r="T38" s="55">
        <v>50.44587735691627</v>
      </c>
      <c r="U38" s="55">
        <v>15.315140874612153</v>
      </c>
      <c r="V38" s="55">
        <v>16.292733207317756</v>
      </c>
      <c r="W38" s="55">
        <v>7.0623179154712288</v>
      </c>
      <c r="X38" s="55">
        <v>81.961086793048608</v>
      </c>
      <c r="Y38" s="55">
        <v>28.59088225129182</v>
      </c>
      <c r="Z38" s="55">
        <v>24.637909745387461</v>
      </c>
      <c r="AA38" s="55">
        <v>14.777117289778369</v>
      </c>
      <c r="AB38" s="55">
        <v>115.61564329843662</v>
      </c>
      <c r="AC38" s="55">
        <v>115.82960290822176</v>
      </c>
      <c r="AD38" s="55">
        <v>71.100087870517356</v>
      </c>
      <c r="AE38" s="55">
        <v>115.89868807368212</v>
      </c>
      <c r="AF38" s="55">
        <v>153.06709343312718</v>
      </c>
      <c r="AG38" s="55">
        <v>1454.4145431878796</v>
      </c>
      <c r="AH38" s="55">
        <v>5985.3287716439381</v>
      </c>
      <c r="AI38" s="55">
        <v>2391.602176487313</v>
      </c>
      <c r="AJ38" s="55">
        <v>977.79375223143325</v>
      </c>
      <c r="AK38" s="55">
        <v>814.98758041867222</v>
      </c>
      <c r="AL38" s="55">
        <v>302.18427869265128</v>
      </c>
      <c r="AM38" s="55">
        <v>209.78910988874023</v>
      </c>
      <c r="AN38" s="55">
        <v>1530.6967098261318</v>
      </c>
      <c r="AO38" s="55">
        <v>3295.8607384291618</v>
      </c>
      <c r="AP38" s="55">
        <v>124.85468936146205</v>
      </c>
      <c r="AQ38" s="55">
        <v>7951.5553220508682</v>
      </c>
      <c r="AR38" s="55">
        <v>338.8376257319581</v>
      </c>
      <c r="AS38" s="55">
        <v>811.37078815632412</v>
      </c>
      <c r="AT38" s="55">
        <v>829.55990159432895</v>
      </c>
      <c r="AU38" s="55">
        <v>14.627165014592126</v>
      </c>
      <c r="AV38" s="55">
        <v>2.3867213719697347</v>
      </c>
      <c r="AW38" s="55">
        <v>68.259785276443125</v>
      </c>
      <c r="AX38" s="55">
        <v>28.92924644660528</v>
      </c>
      <c r="AY38" s="55">
        <v>60.535623270875362</v>
      </c>
      <c r="AZ38" s="55">
        <v>8.1104520142982519</v>
      </c>
      <c r="BA38" s="55">
        <v>43.815901140292262</v>
      </c>
      <c r="BB38" s="55">
        <v>610.44290431402601</v>
      </c>
      <c r="BC38" s="55">
        <v>20.058659018514525</v>
      </c>
      <c r="BD38" s="55">
        <v>57.327639197672369</v>
      </c>
      <c r="BE38" s="55">
        <v>331.25562962271817</v>
      </c>
      <c r="BF38" s="55">
        <v>475.02871326497842</v>
      </c>
      <c r="BG38" s="55">
        <v>61.960199357040892</v>
      </c>
      <c r="BH38" s="55">
        <v>31.61073355066242</v>
      </c>
      <c r="BI38" s="55">
        <v>30.049844395682904</v>
      </c>
      <c r="BJ38" s="55">
        <v>443.72318086990725</v>
      </c>
      <c r="BK38" s="55">
        <v>4.0034956193740232</v>
      </c>
      <c r="BL38" s="55">
        <v>85.486032732951386</v>
      </c>
      <c r="BM38" s="55">
        <v>55.141987807018346</v>
      </c>
      <c r="BN38" s="55">
        <v>18.023837840856654</v>
      </c>
      <c r="BO38" s="55">
        <v>17.58382769917581</v>
      </c>
      <c r="BP38" s="55">
        <v>21.110731239250857</v>
      </c>
      <c r="BQ38" s="55">
        <v>63.889910089718164</v>
      </c>
      <c r="BR38" s="55">
        <v>583.67177809642931</v>
      </c>
      <c r="BS38" s="55">
        <v>0</v>
      </c>
      <c r="BT38" s="55">
        <v>31642.817805607767</v>
      </c>
      <c r="BU38" s="55">
        <v>6662.498765919353</v>
      </c>
      <c r="BV38" s="55">
        <v>1.7633968622395955</v>
      </c>
      <c r="BW38" s="55">
        <v>0</v>
      </c>
      <c r="BX38" s="55">
        <v>18426.962687875417</v>
      </c>
      <c r="BY38" s="55">
        <v>12597.315635312832</v>
      </c>
      <c r="BZ38" s="55">
        <v>1834.6417084223792</v>
      </c>
      <c r="CA38" s="55">
        <v>39523.18219439224</v>
      </c>
      <c r="CB38" s="55">
        <v>71166</v>
      </c>
      <c r="CD38" s="55">
        <f t="shared" si="3"/>
        <v>0</v>
      </c>
      <c r="CE38" s="55">
        <f t="shared" si="4"/>
        <v>0</v>
      </c>
      <c r="CF38" s="55">
        <f t="shared" si="5"/>
        <v>0</v>
      </c>
    </row>
    <row r="39" spans="1:84" x14ac:dyDescent="0.45">
      <c r="A39" s="72" t="s">
        <v>269</v>
      </c>
      <c r="B39" s="72" t="s">
        <v>135</v>
      </c>
      <c r="C39" s="50">
        <f t="shared" si="2"/>
        <v>32</v>
      </c>
      <c r="D39" s="55">
        <v>30.944790354871376</v>
      </c>
      <c r="E39" s="55">
        <v>36.753792950526126</v>
      </c>
      <c r="F39" s="55">
        <v>7.8592327352735181</v>
      </c>
      <c r="G39" s="55">
        <v>128.85726329850445</v>
      </c>
      <c r="H39" s="55">
        <v>1993.4963665512325</v>
      </c>
      <c r="I39" s="55">
        <v>1511.7987316339561</v>
      </c>
      <c r="J39" s="55">
        <v>524.39116472478952</v>
      </c>
      <c r="K39" s="55">
        <v>78.323317010219924</v>
      </c>
      <c r="L39" s="55">
        <v>9.3371659965931482</v>
      </c>
      <c r="M39" s="55">
        <v>101.15057476979943</v>
      </c>
      <c r="N39" s="55">
        <v>77.878019210768755</v>
      </c>
      <c r="O39" s="55">
        <v>2.678925153077421</v>
      </c>
      <c r="P39" s="55">
        <v>9.4257568493803063</v>
      </c>
      <c r="Q39" s="55">
        <v>12.024967614860918</v>
      </c>
      <c r="R39" s="55">
        <v>10.786834709898416</v>
      </c>
      <c r="S39" s="55">
        <v>51.481681160971995</v>
      </c>
      <c r="T39" s="55">
        <v>31.753452503327249</v>
      </c>
      <c r="U39" s="55">
        <v>22.069660972491061</v>
      </c>
      <c r="V39" s="55">
        <v>20.176943764313634</v>
      </c>
      <c r="W39" s="55">
        <v>6.4036967628808776</v>
      </c>
      <c r="X39" s="55">
        <v>37.141717662313397</v>
      </c>
      <c r="Y39" s="55">
        <v>29.300329767625914</v>
      </c>
      <c r="Z39" s="55">
        <v>29.984804108869788</v>
      </c>
      <c r="AA39" s="55">
        <v>16.066278093264344</v>
      </c>
      <c r="AB39" s="55">
        <v>151.935057305779</v>
      </c>
      <c r="AC39" s="55">
        <v>55.548702675179207</v>
      </c>
      <c r="AD39" s="55">
        <v>127.42178566542474</v>
      </c>
      <c r="AE39" s="55">
        <v>65.55289920438166</v>
      </c>
      <c r="AF39" s="55">
        <v>257.43114583291896</v>
      </c>
      <c r="AG39" s="55">
        <v>163.75887848617339</v>
      </c>
      <c r="AH39" s="55">
        <v>599.324144828773</v>
      </c>
      <c r="AI39" s="55">
        <v>14964.561112794361</v>
      </c>
      <c r="AJ39" s="55">
        <v>1774.3146557045211</v>
      </c>
      <c r="AK39" s="55">
        <v>293.44729919896008</v>
      </c>
      <c r="AL39" s="55">
        <v>574.10964393298923</v>
      </c>
      <c r="AM39" s="55">
        <v>71.591581972276856</v>
      </c>
      <c r="AN39" s="55">
        <v>5884.4755255157033</v>
      </c>
      <c r="AO39" s="55">
        <v>149.26545578301332</v>
      </c>
      <c r="AP39" s="55">
        <v>62.408808290846537</v>
      </c>
      <c r="AQ39" s="55">
        <v>3443.5712677572678</v>
      </c>
      <c r="AR39" s="55">
        <v>357.59812242012163</v>
      </c>
      <c r="AS39" s="55">
        <v>369.92102911613557</v>
      </c>
      <c r="AT39" s="55">
        <v>172.53690248167723</v>
      </c>
      <c r="AU39" s="55">
        <v>82.172520641733897</v>
      </c>
      <c r="AV39" s="55">
        <v>5.1156610501279811</v>
      </c>
      <c r="AW39" s="55">
        <v>129.00199897737014</v>
      </c>
      <c r="AX39" s="55">
        <v>8.1113339269085856</v>
      </c>
      <c r="AY39" s="55">
        <v>50.421203143705739</v>
      </c>
      <c r="AZ39" s="55">
        <v>7.6102622149596533</v>
      </c>
      <c r="BA39" s="55">
        <v>4.4213518049384408</v>
      </c>
      <c r="BB39" s="55">
        <v>65.71072614265637</v>
      </c>
      <c r="BC39" s="55">
        <v>12.471682181555165</v>
      </c>
      <c r="BD39" s="55">
        <v>13.133269595849738</v>
      </c>
      <c r="BE39" s="55">
        <v>20.516308874184073</v>
      </c>
      <c r="BF39" s="55">
        <v>26.08392170524435</v>
      </c>
      <c r="BG39" s="55">
        <v>38.000086516026983</v>
      </c>
      <c r="BH39" s="55">
        <v>6.3319639915323798</v>
      </c>
      <c r="BI39" s="55">
        <v>12.951944387991089</v>
      </c>
      <c r="BJ39" s="55">
        <v>786.85319720762925</v>
      </c>
      <c r="BK39" s="55">
        <v>3.453085211556191</v>
      </c>
      <c r="BL39" s="55">
        <v>85.001810401932062</v>
      </c>
      <c r="BM39" s="55">
        <v>21.630961825915666</v>
      </c>
      <c r="BN39" s="55">
        <v>3.948755245163484</v>
      </c>
      <c r="BO39" s="55">
        <v>81.60036992783391</v>
      </c>
      <c r="BP39" s="55">
        <v>22.104440747922347</v>
      </c>
      <c r="BQ39" s="55">
        <v>10.105435877795507</v>
      </c>
      <c r="BR39" s="55">
        <v>29.587078499271318</v>
      </c>
      <c r="BS39" s="55">
        <v>0</v>
      </c>
      <c r="BT39" s="55">
        <v>35845.19885742612</v>
      </c>
      <c r="BU39" s="55">
        <v>15680.507005189378</v>
      </c>
      <c r="BV39" s="55">
        <v>2.1933519456192663</v>
      </c>
      <c r="BW39" s="55">
        <v>0</v>
      </c>
      <c r="BX39" s="55">
        <v>3980.2470632333257</v>
      </c>
      <c r="BY39" s="55">
        <v>70118.02136040949</v>
      </c>
      <c r="BZ39" s="55">
        <v>5698.8323617961059</v>
      </c>
      <c r="CA39" s="55">
        <v>95479.80114257391</v>
      </c>
      <c r="CB39" s="55">
        <v>131325</v>
      </c>
      <c r="CD39" s="55">
        <f t="shared" si="3"/>
        <v>0</v>
      </c>
      <c r="CE39" s="55">
        <f t="shared" si="4"/>
        <v>0</v>
      </c>
      <c r="CF39" s="55">
        <f t="shared" si="5"/>
        <v>0</v>
      </c>
    </row>
    <row r="40" spans="1:84" x14ac:dyDescent="0.45">
      <c r="A40" s="72" t="s">
        <v>270</v>
      </c>
      <c r="B40" s="72" t="s">
        <v>134</v>
      </c>
      <c r="C40" s="50">
        <f t="shared" si="2"/>
        <v>33</v>
      </c>
      <c r="D40" s="55">
        <v>13.276129387490762</v>
      </c>
      <c r="E40" s="55">
        <v>7.8304392510563421</v>
      </c>
      <c r="F40" s="55">
        <v>0.78834440649250115</v>
      </c>
      <c r="G40" s="55">
        <v>2.2084635769904652</v>
      </c>
      <c r="H40" s="55">
        <v>7.1365850527645707</v>
      </c>
      <c r="I40" s="55">
        <v>18.078731329856442</v>
      </c>
      <c r="J40" s="55">
        <v>3.0520849559738692</v>
      </c>
      <c r="K40" s="55">
        <v>8.2266346968387829</v>
      </c>
      <c r="L40" s="55">
        <v>47.87400297727801</v>
      </c>
      <c r="M40" s="55">
        <v>11.177645200484015</v>
      </c>
      <c r="N40" s="55">
        <v>14.260733897152919</v>
      </c>
      <c r="O40" s="55">
        <v>1.0517152477865912</v>
      </c>
      <c r="P40" s="55">
        <v>0.94194102257325985</v>
      </c>
      <c r="Q40" s="55">
        <v>1.3183202486370305</v>
      </c>
      <c r="R40" s="55">
        <v>1.5406214153491393</v>
      </c>
      <c r="S40" s="55">
        <v>1.5049796751891562</v>
      </c>
      <c r="T40" s="55">
        <v>3.2504813468576019</v>
      </c>
      <c r="U40" s="55">
        <v>0.61851425884593236</v>
      </c>
      <c r="V40" s="55">
        <v>0.58545541077687169</v>
      </c>
      <c r="W40" s="55">
        <v>0.46511518875027907</v>
      </c>
      <c r="X40" s="55">
        <v>7.357637894682159</v>
      </c>
      <c r="Y40" s="55">
        <v>20.353949112259397</v>
      </c>
      <c r="Z40" s="55">
        <v>5.8635817477290688</v>
      </c>
      <c r="AA40" s="55">
        <v>10.115152161997297</v>
      </c>
      <c r="AB40" s="55">
        <v>8.8637274212733672</v>
      </c>
      <c r="AC40" s="55">
        <v>18.360554226373633</v>
      </c>
      <c r="AD40" s="55">
        <v>8.5477711216342218</v>
      </c>
      <c r="AE40" s="55">
        <v>7.0036223258392676</v>
      </c>
      <c r="AF40" s="55">
        <v>17.575624632065374</v>
      </c>
      <c r="AG40" s="55">
        <v>32.620977522665392</v>
      </c>
      <c r="AH40" s="55">
        <v>105.58423761775217</v>
      </c>
      <c r="AI40" s="55">
        <v>145.90520972797671</v>
      </c>
      <c r="AJ40" s="55">
        <v>7527.8071975477851</v>
      </c>
      <c r="AK40" s="55">
        <v>161.52823466329116</v>
      </c>
      <c r="AL40" s="55">
        <v>19.033590790666278</v>
      </c>
      <c r="AM40" s="55">
        <v>8.6198289751297832</v>
      </c>
      <c r="AN40" s="55">
        <v>48.434163322090356</v>
      </c>
      <c r="AO40" s="55">
        <v>68.877282396506175</v>
      </c>
      <c r="AP40" s="55">
        <v>14.294535423833294</v>
      </c>
      <c r="AQ40" s="55">
        <v>273.95295730133995</v>
      </c>
      <c r="AR40" s="55">
        <v>404.19159959647163</v>
      </c>
      <c r="AS40" s="55">
        <v>92.72542170076072</v>
      </c>
      <c r="AT40" s="55">
        <v>682.45064587837317</v>
      </c>
      <c r="AU40" s="55">
        <v>0.63729852808667142</v>
      </c>
      <c r="AV40" s="55">
        <v>0.15238281797079783</v>
      </c>
      <c r="AW40" s="55">
        <v>9.1711091565469545</v>
      </c>
      <c r="AX40" s="55">
        <v>1.8123598138707007</v>
      </c>
      <c r="AY40" s="55">
        <v>9.152063218635778</v>
      </c>
      <c r="AZ40" s="55">
        <v>0.66694645460989954</v>
      </c>
      <c r="BA40" s="55">
        <v>1.9225990855361967</v>
      </c>
      <c r="BB40" s="55">
        <v>16.741918644935446</v>
      </c>
      <c r="BC40" s="55">
        <v>3.8588003366930028</v>
      </c>
      <c r="BD40" s="55">
        <v>6.3147546796542713</v>
      </c>
      <c r="BE40" s="55">
        <v>10.381960772527588</v>
      </c>
      <c r="BF40" s="55">
        <v>10.842163394696158</v>
      </c>
      <c r="BG40" s="55">
        <v>48.313029381544411</v>
      </c>
      <c r="BH40" s="55">
        <v>1.3032858890541239</v>
      </c>
      <c r="BI40" s="55">
        <v>17.643799807269819</v>
      </c>
      <c r="BJ40" s="55">
        <v>13.304121453933384</v>
      </c>
      <c r="BK40" s="55">
        <v>2.8055894557240255</v>
      </c>
      <c r="BL40" s="55">
        <v>50.141522576917353</v>
      </c>
      <c r="BM40" s="55">
        <v>9.7465770867286174</v>
      </c>
      <c r="BN40" s="55">
        <v>2.4960440923808287</v>
      </c>
      <c r="BO40" s="55">
        <v>18.294799669874219</v>
      </c>
      <c r="BP40" s="55">
        <v>9.9045206294233168</v>
      </c>
      <c r="BQ40" s="55">
        <v>4.1540694344313103</v>
      </c>
      <c r="BR40" s="55">
        <v>8.8050988925881839</v>
      </c>
      <c r="BS40" s="55">
        <v>0</v>
      </c>
      <c r="BT40" s="55">
        <v>10093.821256929272</v>
      </c>
      <c r="BU40" s="55">
        <v>19104.465646097084</v>
      </c>
      <c r="BV40" s="55">
        <v>0</v>
      </c>
      <c r="BW40" s="55">
        <v>0</v>
      </c>
      <c r="BX40" s="55">
        <v>80887.810929555548</v>
      </c>
      <c r="BY40" s="55">
        <v>80926.701494605164</v>
      </c>
      <c r="BZ40" s="55">
        <v>3461.2006728129272</v>
      </c>
      <c r="CA40" s="55">
        <v>184380.17874307072</v>
      </c>
      <c r="CB40" s="55">
        <v>194474</v>
      </c>
      <c r="CD40" s="55">
        <f t="shared" si="3"/>
        <v>0</v>
      </c>
      <c r="CE40" s="55">
        <f t="shared" si="4"/>
        <v>0</v>
      </c>
      <c r="CF40" s="55">
        <f t="shared" si="5"/>
        <v>0</v>
      </c>
    </row>
    <row r="41" spans="1:84" x14ac:dyDescent="0.45">
      <c r="A41" s="73" t="s">
        <v>271</v>
      </c>
      <c r="B41" s="72" t="s">
        <v>133</v>
      </c>
      <c r="C41" s="50">
        <f t="shared" si="2"/>
        <v>34</v>
      </c>
      <c r="D41" s="55">
        <v>11.29901490575773</v>
      </c>
      <c r="E41" s="55">
        <v>8.946084463837467</v>
      </c>
      <c r="F41" s="55">
        <v>0.79551870350553766</v>
      </c>
      <c r="G41" s="55">
        <v>8.5386347171566435</v>
      </c>
      <c r="H41" s="55">
        <v>63.306205220999949</v>
      </c>
      <c r="I41" s="55">
        <v>44.245637557630936</v>
      </c>
      <c r="J41" s="55">
        <v>15.328644620896869</v>
      </c>
      <c r="K41" s="55">
        <v>25.624526608841165</v>
      </c>
      <c r="L41" s="55">
        <v>3.0056008239983965</v>
      </c>
      <c r="M41" s="55">
        <v>41.343213616691422</v>
      </c>
      <c r="N41" s="55">
        <v>33.686064244675684</v>
      </c>
      <c r="O41" s="55">
        <v>0.67095506600836874</v>
      </c>
      <c r="P41" s="55">
        <v>18.560733308567578</v>
      </c>
      <c r="Q41" s="55">
        <v>10.46671372533029</v>
      </c>
      <c r="R41" s="55">
        <v>8.5336506159313323</v>
      </c>
      <c r="S41" s="55">
        <v>5.3069655872835639</v>
      </c>
      <c r="T41" s="55">
        <v>7.2387041687629967</v>
      </c>
      <c r="U41" s="55">
        <v>4.9228240999963981</v>
      </c>
      <c r="V41" s="55">
        <v>12.722237808503781</v>
      </c>
      <c r="W41" s="55">
        <v>1.1943221735208016</v>
      </c>
      <c r="X41" s="55">
        <v>14.471881040889365</v>
      </c>
      <c r="Y41" s="55">
        <v>16.599315568841483</v>
      </c>
      <c r="Z41" s="55">
        <v>15.505105395776798</v>
      </c>
      <c r="AA41" s="55">
        <v>7.8266360911728654</v>
      </c>
      <c r="AB41" s="55">
        <v>68.270732007511768</v>
      </c>
      <c r="AC41" s="55">
        <v>20.400308130598777</v>
      </c>
      <c r="AD41" s="55">
        <v>71.903734657207806</v>
      </c>
      <c r="AE41" s="55">
        <v>15.583706343792144</v>
      </c>
      <c r="AF41" s="55">
        <v>124.9992740755677</v>
      </c>
      <c r="AG41" s="55">
        <v>44.531174181834608</v>
      </c>
      <c r="AH41" s="55">
        <v>84.772813168156688</v>
      </c>
      <c r="AI41" s="55">
        <v>445.75316092916711</v>
      </c>
      <c r="AJ41" s="55">
        <v>35015.681948598321</v>
      </c>
      <c r="AK41" s="55">
        <v>8498.5431549569912</v>
      </c>
      <c r="AL41" s="55">
        <v>128.10036136332647</v>
      </c>
      <c r="AM41" s="55">
        <v>29.721925828844704</v>
      </c>
      <c r="AN41" s="55">
        <v>184.22369732248694</v>
      </c>
      <c r="AO41" s="55">
        <v>38.854302054430441</v>
      </c>
      <c r="AP41" s="55">
        <v>8.4194325717749958</v>
      </c>
      <c r="AQ41" s="55">
        <v>453.77476655082552</v>
      </c>
      <c r="AR41" s="55">
        <v>9629.9669636204944</v>
      </c>
      <c r="AS41" s="55">
        <v>160.18108107425562</v>
      </c>
      <c r="AT41" s="55">
        <v>7320.4530865892202</v>
      </c>
      <c r="AU41" s="55">
        <v>2.5195230807350932</v>
      </c>
      <c r="AV41" s="55">
        <v>0.57159670047014444</v>
      </c>
      <c r="AW41" s="55">
        <v>12.093841714854667</v>
      </c>
      <c r="AX41" s="55">
        <v>6.3306123148740472</v>
      </c>
      <c r="AY41" s="55">
        <v>29.807293038137615</v>
      </c>
      <c r="AZ41" s="55">
        <v>1.1067307548063428</v>
      </c>
      <c r="BA41" s="55">
        <v>2.4438491125580759</v>
      </c>
      <c r="BB41" s="55">
        <v>15.577916993050668</v>
      </c>
      <c r="BC41" s="55">
        <v>6.0120367573005336</v>
      </c>
      <c r="BD41" s="55">
        <v>19.31258690128066</v>
      </c>
      <c r="BE41" s="55">
        <v>12.635774233760188</v>
      </c>
      <c r="BF41" s="55">
        <v>19.186319249838029</v>
      </c>
      <c r="BG41" s="55">
        <v>51.462408814871623</v>
      </c>
      <c r="BH41" s="55">
        <v>3.2438438347693754</v>
      </c>
      <c r="BI41" s="55">
        <v>127.65078547950019</v>
      </c>
      <c r="BJ41" s="55">
        <v>37.471473316164158</v>
      </c>
      <c r="BK41" s="55">
        <v>1.6942576539272292</v>
      </c>
      <c r="BL41" s="55">
        <v>599.00269003874132</v>
      </c>
      <c r="BM41" s="55">
        <v>220.07385954548997</v>
      </c>
      <c r="BN41" s="55">
        <v>12.860189741173013</v>
      </c>
      <c r="BO41" s="55">
        <v>82.546620658939148</v>
      </c>
      <c r="BP41" s="55">
        <v>9.3393707021804016</v>
      </c>
      <c r="BQ41" s="55">
        <v>13.431879017593481</v>
      </c>
      <c r="BR41" s="55">
        <v>15.88649989984194</v>
      </c>
      <c r="BS41" s="55">
        <v>0</v>
      </c>
      <c r="BT41" s="55">
        <v>64026.536773714251</v>
      </c>
      <c r="BU41" s="55">
        <v>12269.939391842967</v>
      </c>
      <c r="BV41" s="55">
        <v>0</v>
      </c>
      <c r="BW41" s="55">
        <v>0</v>
      </c>
      <c r="BX41" s="55">
        <v>1341.2441459201095</v>
      </c>
      <c r="BY41" s="55">
        <v>3005.9564360168874</v>
      </c>
      <c r="BZ41" s="55">
        <v>8456.3232525057992</v>
      </c>
      <c r="CA41" s="55">
        <v>25073.463226285763</v>
      </c>
      <c r="CB41" s="55">
        <v>89100</v>
      </c>
      <c r="CD41" s="55">
        <f t="shared" si="3"/>
        <v>0</v>
      </c>
      <c r="CE41" s="55">
        <f t="shared" si="4"/>
        <v>0</v>
      </c>
      <c r="CF41" s="55">
        <f t="shared" si="5"/>
        <v>0</v>
      </c>
    </row>
    <row r="42" spans="1:84" x14ac:dyDescent="0.45">
      <c r="A42" s="73" t="s">
        <v>272</v>
      </c>
      <c r="B42" s="72" t="s">
        <v>132</v>
      </c>
      <c r="C42" s="50">
        <f t="shared" si="2"/>
        <v>35</v>
      </c>
      <c r="D42" s="55">
        <v>2.0648110689015571</v>
      </c>
      <c r="E42" s="55">
        <v>1.986739077154912</v>
      </c>
      <c r="F42" s="55">
        <v>0.77134185600811844</v>
      </c>
      <c r="G42" s="55">
        <v>5.0443388806363236</v>
      </c>
      <c r="H42" s="55">
        <v>19.398820226333871</v>
      </c>
      <c r="I42" s="55">
        <v>12.055216064921829</v>
      </c>
      <c r="J42" s="55">
        <v>6.5089993750702311</v>
      </c>
      <c r="K42" s="55">
        <v>11.170055715543212</v>
      </c>
      <c r="L42" s="55">
        <v>3.7424046917259584</v>
      </c>
      <c r="M42" s="55">
        <v>9.2048699342583298</v>
      </c>
      <c r="N42" s="55">
        <v>9.1197384841437525</v>
      </c>
      <c r="O42" s="55">
        <v>0.46863556749241697</v>
      </c>
      <c r="P42" s="55">
        <v>1.3712825121466681</v>
      </c>
      <c r="Q42" s="55">
        <v>4.1610704976322266</v>
      </c>
      <c r="R42" s="55">
        <v>1.9422442321375826</v>
      </c>
      <c r="S42" s="55">
        <v>3.2874580421367909</v>
      </c>
      <c r="T42" s="55">
        <v>12.501372513758401</v>
      </c>
      <c r="U42" s="55">
        <v>7.1615354621115097</v>
      </c>
      <c r="V42" s="55">
        <v>3.4441025688540701</v>
      </c>
      <c r="W42" s="55">
        <v>3.017466510703255</v>
      </c>
      <c r="X42" s="55">
        <v>7.7667161473596655</v>
      </c>
      <c r="Y42" s="55">
        <v>4.9235347813988408</v>
      </c>
      <c r="Z42" s="55">
        <v>3.4599991649207977</v>
      </c>
      <c r="AA42" s="55">
        <v>5.6515443424935938</v>
      </c>
      <c r="AB42" s="55">
        <v>6.0434536092239854</v>
      </c>
      <c r="AC42" s="55">
        <v>15.376213260084818</v>
      </c>
      <c r="AD42" s="55">
        <v>42.684363538298932</v>
      </c>
      <c r="AE42" s="55">
        <v>11.166503037729209</v>
      </c>
      <c r="AF42" s="55">
        <v>26.80247759167181</v>
      </c>
      <c r="AG42" s="55">
        <v>6.283670667272057</v>
      </c>
      <c r="AH42" s="55">
        <v>21.732639358083418</v>
      </c>
      <c r="AI42" s="55">
        <v>68.289025166744423</v>
      </c>
      <c r="AJ42" s="55">
        <v>62.578083461683356</v>
      </c>
      <c r="AK42" s="55">
        <v>24.661393042421558</v>
      </c>
      <c r="AL42" s="55">
        <v>6355.9464540020626</v>
      </c>
      <c r="AM42" s="55">
        <v>11.12014728167118</v>
      </c>
      <c r="AN42" s="55">
        <v>912.65921197341402</v>
      </c>
      <c r="AO42" s="55">
        <v>18.157910235884504</v>
      </c>
      <c r="AP42" s="55">
        <v>6.9274485637004117</v>
      </c>
      <c r="AQ42" s="55">
        <v>96.607328167228744</v>
      </c>
      <c r="AR42" s="55">
        <v>100.36632359801636</v>
      </c>
      <c r="AS42" s="55">
        <v>33.763783528372947</v>
      </c>
      <c r="AT42" s="55">
        <v>631.12075756419574</v>
      </c>
      <c r="AU42" s="55">
        <v>3.4345230553014718</v>
      </c>
      <c r="AV42" s="55">
        <v>1.6040422882880463</v>
      </c>
      <c r="AW42" s="55">
        <v>14.718722491337852</v>
      </c>
      <c r="AX42" s="55">
        <v>0.57349496640988029</v>
      </c>
      <c r="AY42" s="55">
        <v>6.1674701397057268</v>
      </c>
      <c r="AZ42" s="55">
        <v>3.919723256250558</v>
      </c>
      <c r="BA42" s="55">
        <v>1.0453825422862788</v>
      </c>
      <c r="BB42" s="55">
        <v>7.1241111689521626</v>
      </c>
      <c r="BC42" s="55">
        <v>4.9590860774859369</v>
      </c>
      <c r="BD42" s="55">
        <v>3.20844863943895</v>
      </c>
      <c r="BE42" s="55">
        <v>2.3160697676694317</v>
      </c>
      <c r="BF42" s="55">
        <v>6.2314375913681488</v>
      </c>
      <c r="BG42" s="55">
        <v>9.3428838327702497</v>
      </c>
      <c r="BH42" s="55">
        <v>1.3998717071186306</v>
      </c>
      <c r="BI42" s="55">
        <v>6.2758281162919767</v>
      </c>
      <c r="BJ42" s="55">
        <v>8.8077849983897654</v>
      </c>
      <c r="BK42" s="55">
        <v>1.3305011019150252</v>
      </c>
      <c r="BL42" s="55">
        <v>165.28731836900064</v>
      </c>
      <c r="BM42" s="55">
        <v>3.2915957023177462</v>
      </c>
      <c r="BN42" s="55">
        <v>0.77748997144342391</v>
      </c>
      <c r="BO42" s="55">
        <v>8.2423856659203629</v>
      </c>
      <c r="BP42" s="55">
        <v>14.503680357057108</v>
      </c>
      <c r="BQ42" s="55">
        <v>3.5586885811743274</v>
      </c>
      <c r="BR42" s="55">
        <v>48.210037971013307</v>
      </c>
      <c r="BS42" s="55">
        <v>0</v>
      </c>
      <c r="BT42" s="55">
        <v>8918.8420637245108</v>
      </c>
      <c r="BU42" s="55">
        <v>26706.934388522775</v>
      </c>
      <c r="BV42" s="55">
        <v>0.15397040148055777</v>
      </c>
      <c r="BW42" s="55">
        <v>0</v>
      </c>
      <c r="BX42" s="55">
        <v>8216.2945668915199</v>
      </c>
      <c r="BY42" s="55">
        <v>8177.1992681705306</v>
      </c>
      <c r="BZ42" s="55">
        <v>-9240.4242577108198</v>
      </c>
      <c r="CA42" s="55">
        <v>33860.157936275493</v>
      </c>
      <c r="CB42" s="55">
        <v>42779</v>
      </c>
      <c r="CD42" s="55">
        <f t="shared" si="3"/>
        <v>0</v>
      </c>
      <c r="CE42" s="55">
        <f t="shared" si="4"/>
        <v>0</v>
      </c>
      <c r="CF42" s="55">
        <f t="shared" si="5"/>
        <v>0</v>
      </c>
    </row>
    <row r="43" spans="1:84" x14ac:dyDescent="0.45">
      <c r="A43" s="72" t="s">
        <v>273</v>
      </c>
      <c r="B43" s="72" t="s">
        <v>131</v>
      </c>
      <c r="C43" s="50">
        <f t="shared" si="2"/>
        <v>36</v>
      </c>
      <c r="D43" s="55">
        <v>27.648073245961697</v>
      </c>
      <c r="E43" s="55">
        <v>19.03492920212441</v>
      </c>
      <c r="F43" s="55">
        <v>6.1931565886274456</v>
      </c>
      <c r="G43" s="55">
        <v>5.5439949523940806</v>
      </c>
      <c r="H43" s="55">
        <v>35.559430333041682</v>
      </c>
      <c r="I43" s="55">
        <v>18.062705836195697</v>
      </c>
      <c r="J43" s="55">
        <v>5.2786661659994776</v>
      </c>
      <c r="K43" s="55">
        <v>46.505114681619808</v>
      </c>
      <c r="L43" s="55">
        <v>6.3785699095157264</v>
      </c>
      <c r="M43" s="55">
        <v>85.742521850823323</v>
      </c>
      <c r="N43" s="55">
        <v>48.04094211289614</v>
      </c>
      <c r="O43" s="55">
        <v>1.3634675493630093</v>
      </c>
      <c r="P43" s="55">
        <v>41.586002303482424</v>
      </c>
      <c r="Q43" s="55">
        <v>650.31254971007615</v>
      </c>
      <c r="R43" s="55">
        <v>135.15463119057046</v>
      </c>
      <c r="S43" s="55">
        <v>31.559095686632919</v>
      </c>
      <c r="T43" s="55">
        <v>20.273793854633961</v>
      </c>
      <c r="U43" s="55">
        <v>17.855511152868932</v>
      </c>
      <c r="V43" s="55">
        <v>9.7008371684718124</v>
      </c>
      <c r="W43" s="55">
        <v>2.1357047748608813</v>
      </c>
      <c r="X43" s="55">
        <v>56.796693724226472</v>
      </c>
      <c r="Y43" s="55">
        <v>38.106134792549753</v>
      </c>
      <c r="Z43" s="55">
        <v>23.563301495295974</v>
      </c>
      <c r="AA43" s="55">
        <v>37.835176013329381</v>
      </c>
      <c r="AB43" s="55">
        <v>133.15593662331423</v>
      </c>
      <c r="AC43" s="55">
        <v>91.007451644410338</v>
      </c>
      <c r="AD43" s="55">
        <v>25.974435227534489</v>
      </c>
      <c r="AE43" s="55">
        <v>5.8552519549171693</v>
      </c>
      <c r="AF43" s="55">
        <v>73.495358869246715</v>
      </c>
      <c r="AG43" s="55">
        <v>126.70736892625132</v>
      </c>
      <c r="AH43" s="55">
        <v>49.790556084700945</v>
      </c>
      <c r="AI43" s="55">
        <v>377.77607433556415</v>
      </c>
      <c r="AJ43" s="55">
        <v>259.15721542445095</v>
      </c>
      <c r="AK43" s="55">
        <v>378.47635638003419</v>
      </c>
      <c r="AL43" s="55">
        <v>44.406124744075754</v>
      </c>
      <c r="AM43" s="55">
        <v>1768.7612829934603</v>
      </c>
      <c r="AN43" s="55">
        <v>102.53641504803822</v>
      </c>
      <c r="AO43" s="55">
        <v>48.486567574925218</v>
      </c>
      <c r="AP43" s="55">
        <v>22.550223455098578</v>
      </c>
      <c r="AQ43" s="55">
        <v>875.63033000407495</v>
      </c>
      <c r="AR43" s="55">
        <v>37.21048309613321</v>
      </c>
      <c r="AS43" s="55">
        <v>306.92975254974294</v>
      </c>
      <c r="AT43" s="55">
        <v>58.539393529308811</v>
      </c>
      <c r="AU43" s="55">
        <v>39.230742310572182</v>
      </c>
      <c r="AV43" s="55">
        <v>2.1505185065654944</v>
      </c>
      <c r="AW43" s="55">
        <v>81.895949696691815</v>
      </c>
      <c r="AX43" s="55">
        <v>8.092423772161732</v>
      </c>
      <c r="AY43" s="55">
        <v>32.166807475568035</v>
      </c>
      <c r="AZ43" s="55">
        <v>2.8083035409004129</v>
      </c>
      <c r="BA43" s="55">
        <v>26.99215841037821</v>
      </c>
      <c r="BB43" s="55">
        <v>7.3902076566114729</v>
      </c>
      <c r="BC43" s="55">
        <v>36.168895849460327</v>
      </c>
      <c r="BD43" s="55">
        <v>110.13315635573061</v>
      </c>
      <c r="BE43" s="55">
        <v>67.036736726098724</v>
      </c>
      <c r="BF43" s="55">
        <v>113.65511823122621</v>
      </c>
      <c r="BG43" s="55">
        <v>220.46787779941886</v>
      </c>
      <c r="BH43" s="55">
        <v>115.77361695439471</v>
      </c>
      <c r="BI43" s="55">
        <v>227.02395264639367</v>
      </c>
      <c r="BJ43" s="55">
        <v>101.02766467375315</v>
      </c>
      <c r="BK43" s="55">
        <v>9.1009932664224493</v>
      </c>
      <c r="BL43" s="55">
        <v>407.35315305751703</v>
      </c>
      <c r="BM43" s="55">
        <v>471.91544059168655</v>
      </c>
      <c r="BN43" s="55">
        <v>16.715607262571819</v>
      </c>
      <c r="BO43" s="55">
        <v>941.89214192709801</v>
      </c>
      <c r="BP43" s="55">
        <v>4035.622547604698</v>
      </c>
      <c r="BQ43" s="55">
        <v>84.740712968689721</v>
      </c>
      <c r="BR43" s="55">
        <v>60.771749863975458</v>
      </c>
      <c r="BS43" s="55">
        <v>0</v>
      </c>
      <c r="BT43" s="55">
        <v>13376.804059909427</v>
      </c>
      <c r="BU43" s="55">
        <v>2328.941838328326</v>
      </c>
      <c r="BV43" s="55">
        <v>13.32016207098178</v>
      </c>
      <c r="BW43" s="55">
        <v>0</v>
      </c>
      <c r="BX43" s="55">
        <v>35767.943387169435</v>
      </c>
      <c r="BY43" s="55">
        <v>9849.8797053703529</v>
      </c>
      <c r="BZ43" s="55">
        <v>5734.1108471514854</v>
      </c>
      <c r="CA43" s="55">
        <v>53694.195940090591</v>
      </c>
      <c r="CB43" s="55">
        <v>67071</v>
      </c>
      <c r="CD43" s="55">
        <f t="shared" si="3"/>
        <v>0</v>
      </c>
      <c r="CE43" s="55">
        <f t="shared" si="4"/>
        <v>0</v>
      </c>
      <c r="CF43" s="55">
        <f t="shared" si="5"/>
        <v>0</v>
      </c>
    </row>
    <row r="44" spans="1:84" x14ac:dyDescent="0.45">
      <c r="A44" s="72" t="s">
        <v>274</v>
      </c>
      <c r="B44" s="72" t="s">
        <v>130</v>
      </c>
      <c r="C44" s="50">
        <f t="shared" si="2"/>
        <v>37</v>
      </c>
      <c r="D44" s="55">
        <v>78.604511925324502</v>
      </c>
      <c r="E44" s="55">
        <v>35.118381322231997</v>
      </c>
      <c r="F44" s="55">
        <v>91.661474822892984</v>
      </c>
      <c r="G44" s="55">
        <v>681.43110445805087</v>
      </c>
      <c r="H44" s="55">
        <v>1565.2877637903164</v>
      </c>
      <c r="I44" s="55">
        <v>797.24917198915182</v>
      </c>
      <c r="J44" s="55">
        <v>664.19687589449427</v>
      </c>
      <c r="K44" s="55">
        <v>765.53873995775621</v>
      </c>
      <c r="L44" s="55">
        <v>513.22054904734364</v>
      </c>
      <c r="M44" s="55">
        <v>452.72758695196791</v>
      </c>
      <c r="N44" s="55">
        <v>293.88180709699895</v>
      </c>
      <c r="O44" s="55">
        <v>12.351499033926983</v>
      </c>
      <c r="P44" s="55">
        <v>129.858020725101</v>
      </c>
      <c r="Q44" s="55">
        <v>236.25432878930332</v>
      </c>
      <c r="R44" s="55">
        <v>140.08565725199165</v>
      </c>
      <c r="S44" s="55">
        <v>350.47220574624396</v>
      </c>
      <c r="T44" s="55">
        <v>1781.7561467345631</v>
      </c>
      <c r="U44" s="55">
        <v>1070.6199407769498</v>
      </c>
      <c r="V44" s="55">
        <v>341.2068182057194</v>
      </c>
      <c r="W44" s="55">
        <v>440.70184247947321</v>
      </c>
      <c r="X44" s="55">
        <v>823.41268722534585</v>
      </c>
      <c r="Y44" s="55">
        <v>443.30807711434483</v>
      </c>
      <c r="Z44" s="55">
        <v>124.13972638395708</v>
      </c>
      <c r="AA44" s="55">
        <v>461.50699471311486</v>
      </c>
      <c r="AB44" s="55">
        <v>433.68972130373572</v>
      </c>
      <c r="AC44" s="55">
        <v>2092.7012303645415</v>
      </c>
      <c r="AD44" s="55">
        <v>5448.8389349058843</v>
      </c>
      <c r="AE44" s="55">
        <v>1456.7107083081514</v>
      </c>
      <c r="AF44" s="55">
        <v>610.99989702052608</v>
      </c>
      <c r="AG44" s="55">
        <v>87.353981442238592</v>
      </c>
      <c r="AH44" s="55">
        <v>408.44066626814185</v>
      </c>
      <c r="AI44" s="55">
        <v>1428.4018651024687</v>
      </c>
      <c r="AJ44" s="55">
        <v>243.20190601085002</v>
      </c>
      <c r="AK44" s="55">
        <v>589.35640655737984</v>
      </c>
      <c r="AL44" s="55">
        <v>347.18794421890107</v>
      </c>
      <c r="AM44" s="55">
        <v>556.09982030259982</v>
      </c>
      <c r="AN44" s="55">
        <v>598.51513524136465</v>
      </c>
      <c r="AO44" s="55">
        <v>1062.7120617286598</v>
      </c>
      <c r="AP44" s="55">
        <v>839.75958243700018</v>
      </c>
      <c r="AQ44" s="55">
        <v>2178.9197822845413</v>
      </c>
      <c r="AR44" s="55">
        <v>607.77476908334017</v>
      </c>
      <c r="AS44" s="55">
        <v>3146.3847655215891</v>
      </c>
      <c r="AT44" s="55">
        <v>447.36482917814641</v>
      </c>
      <c r="AU44" s="55">
        <v>473.73846691637272</v>
      </c>
      <c r="AV44" s="55">
        <v>236.7265139750414</v>
      </c>
      <c r="AW44" s="55">
        <v>2126.5450746568163</v>
      </c>
      <c r="AX44" s="55">
        <v>6.4989581054792342</v>
      </c>
      <c r="AY44" s="55">
        <v>194.92297275493777</v>
      </c>
      <c r="AZ44" s="55">
        <v>578.67767528128206</v>
      </c>
      <c r="BA44" s="55">
        <v>113.45971007858795</v>
      </c>
      <c r="BB44" s="55">
        <v>648.70315306175905</v>
      </c>
      <c r="BC44" s="55">
        <v>607.06274765188823</v>
      </c>
      <c r="BD44" s="55">
        <v>256.10566350799013</v>
      </c>
      <c r="BE44" s="55">
        <v>70.876129142487514</v>
      </c>
      <c r="BF44" s="55">
        <v>647.76159568444416</v>
      </c>
      <c r="BG44" s="55">
        <v>190.29661369910485</v>
      </c>
      <c r="BH44" s="55">
        <v>106.31333687274244</v>
      </c>
      <c r="BI44" s="55">
        <v>752.25080458379205</v>
      </c>
      <c r="BJ44" s="55">
        <v>663.65683754160204</v>
      </c>
      <c r="BK44" s="55">
        <v>170.60374226690553</v>
      </c>
      <c r="BL44" s="55">
        <v>934.94616165150001</v>
      </c>
      <c r="BM44" s="55">
        <v>93.947528006743653</v>
      </c>
      <c r="BN44" s="55">
        <v>3.2688110755363518</v>
      </c>
      <c r="BO44" s="55">
        <v>731.20568952144879</v>
      </c>
      <c r="BP44" s="55">
        <v>301.00027109634942</v>
      </c>
      <c r="BQ44" s="55">
        <v>399.33684309570589</v>
      </c>
      <c r="BR44" s="55">
        <v>370.22813732297368</v>
      </c>
      <c r="BS44" s="55">
        <v>0</v>
      </c>
      <c r="BT44" s="55">
        <v>45557.139357268112</v>
      </c>
      <c r="BU44" s="55">
        <v>2588.7255867743138</v>
      </c>
      <c r="BV44" s="55">
        <v>1.0748877084491768</v>
      </c>
      <c r="BW44" s="55">
        <v>0</v>
      </c>
      <c r="BX44" s="55">
        <v>512.20384722755352</v>
      </c>
      <c r="BY44" s="55">
        <v>6355.2404448259576</v>
      </c>
      <c r="BZ44" s="55">
        <v>1.6158761956137759</v>
      </c>
      <c r="CA44" s="55">
        <v>9458.8606427318864</v>
      </c>
      <c r="CB44" s="55">
        <v>55016</v>
      </c>
      <c r="CD44" s="55">
        <f t="shared" si="3"/>
        <v>0</v>
      </c>
      <c r="CE44" s="55">
        <f t="shared" si="4"/>
        <v>0</v>
      </c>
      <c r="CF44" s="55">
        <f t="shared" si="5"/>
        <v>0</v>
      </c>
    </row>
    <row r="45" spans="1:84" x14ac:dyDescent="0.45">
      <c r="A45" s="72" t="s">
        <v>275</v>
      </c>
      <c r="B45" s="72" t="s">
        <v>129</v>
      </c>
      <c r="C45" s="50">
        <f t="shared" si="2"/>
        <v>38</v>
      </c>
      <c r="D45" s="55">
        <v>3862.5875805939418</v>
      </c>
      <c r="E45" s="55">
        <v>2653.9127055288927</v>
      </c>
      <c r="F45" s="55">
        <v>227.26012781101343</v>
      </c>
      <c r="G45" s="55">
        <v>439.13238945387371</v>
      </c>
      <c r="H45" s="55">
        <v>116.90372178300748</v>
      </c>
      <c r="I45" s="55">
        <v>709.80425139006377</v>
      </c>
      <c r="J45" s="55">
        <v>204.21138076679628</v>
      </c>
      <c r="K45" s="55">
        <v>895.94968416497829</v>
      </c>
      <c r="L45" s="55">
        <v>47.866682497257258</v>
      </c>
      <c r="M45" s="55">
        <v>1894.497053182723</v>
      </c>
      <c r="N45" s="55">
        <v>434.29225185650097</v>
      </c>
      <c r="O45" s="55">
        <v>41.078325601786055</v>
      </c>
      <c r="P45" s="55">
        <v>977.29299338023964</v>
      </c>
      <c r="Q45" s="55">
        <v>149.50140526059559</v>
      </c>
      <c r="R45" s="55">
        <v>184.18182677422183</v>
      </c>
      <c r="S45" s="55">
        <v>470.24211063600688</v>
      </c>
      <c r="T45" s="55">
        <v>1394.4315360896926</v>
      </c>
      <c r="U45" s="55">
        <v>112.83092884246872</v>
      </c>
      <c r="V45" s="55">
        <v>56.110710047591233</v>
      </c>
      <c r="W45" s="55">
        <v>80.676191936344438</v>
      </c>
      <c r="X45" s="55">
        <v>2958.0643671334392</v>
      </c>
      <c r="Y45" s="55">
        <v>464.57076486170166</v>
      </c>
      <c r="Z45" s="55">
        <v>136.46652234026286</v>
      </c>
      <c r="AA45" s="55">
        <v>183.10456620428505</v>
      </c>
      <c r="AB45" s="55">
        <v>1391.0361420211257</v>
      </c>
      <c r="AC45" s="55">
        <v>3066.2634348249867</v>
      </c>
      <c r="AD45" s="55">
        <v>2306.3839815376209</v>
      </c>
      <c r="AE45" s="55">
        <v>1764.3579343715255</v>
      </c>
      <c r="AF45" s="55">
        <v>826.6798294728394</v>
      </c>
      <c r="AG45" s="55">
        <v>112.94616785333439</v>
      </c>
      <c r="AH45" s="55">
        <v>408.99786316157775</v>
      </c>
      <c r="AI45" s="55">
        <v>497.45867231896523</v>
      </c>
      <c r="AJ45" s="55">
        <v>445.40300627761877</v>
      </c>
      <c r="AK45" s="55">
        <v>961.43711752878755</v>
      </c>
      <c r="AL45" s="55">
        <v>192.34540017969363</v>
      </c>
      <c r="AM45" s="55">
        <v>246.79587954409885</v>
      </c>
      <c r="AN45" s="55">
        <v>128.19084573757013</v>
      </c>
      <c r="AO45" s="55">
        <v>55663.493193093811</v>
      </c>
      <c r="AP45" s="55">
        <v>1896.263769131732</v>
      </c>
      <c r="AQ45" s="55">
        <v>446.29362238889638</v>
      </c>
      <c r="AR45" s="55">
        <v>939.87319515828995</v>
      </c>
      <c r="AS45" s="55">
        <v>11319.086301232919</v>
      </c>
      <c r="AT45" s="55">
        <v>899.35450349530845</v>
      </c>
      <c r="AU45" s="55">
        <v>30.401104780033783</v>
      </c>
      <c r="AV45" s="55">
        <v>22.437578005487968</v>
      </c>
      <c r="AW45" s="55">
        <v>690.06054972276536</v>
      </c>
      <c r="AX45" s="55">
        <v>790.9032304421828</v>
      </c>
      <c r="AY45" s="55">
        <v>1072.0237845776571</v>
      </c>
      <c r="AZ45" s="55">
        <v>112.76025167702304</v>
      </c>
      <c r="BA45" s="55">
        <v>264.99845590842381</v>
      </c>
      <c r="BB45" s="55">
        <v>1314.8058698993075</v>
      </c>
      <c r="BC45" s="55">
        <v>320.48309551245211</v>
      </c>
      <c r="BD45" s="55">
        <v>1439.4891835530671</v>
      </c>
      <c r="BE45" s="55">
        <v>288.93365448473662</v>
      </c>
      <c r="BF45" s="55">
        <v>677.73860186170748</v>
      </c>
      <c r="BG45" s="55">
        <v>212.3605793740081</v>
      </c>
      <c r="BH45" s="55">
        <v>127.66542190449059</v>
      </c>
      <c r="BI45" s="55">
        <v>111.61460716337777</v>
      </c>
      <c r="BJ45" s="55">
        <v>3732.8925704321414</v>
      </c>
      <c r="BK45" s="55">
        <v>61.051269450061255</v>
      </c>
      <c r="BL45" s="55">
        <v>4348.5261188117338</v>
      </c>
      <c r="BM45" s="55">
        <v>1347.450994938072</v>
      </c>
      <c r="BN45" s="55">
        <v>1414.0975366585014</v>
      </c>
      <c r="BO45" s="55">
        <v>950.89269988295405</v>
      </c>
      <c r="BP45" s="55">
        <v>798.32015771979968</v>
      </c>
      <c r="BQ45" s="55">
        <v>600.03873592800971</v>
      </c>
      <c r="BR45" s="55">
        <v>2117.1468124062953</v>
      </c>
      <c r="BS45" s="55">
        <v>0</v>
      </c>
      <c r="BT45" s="55">
        <v>125054.72380256266</v>
      </c>
      <c r="BU45" s="55">
        <v>83.666677430918696</v>
      </c>
      <c r="BV45" s="55">
        <v>0</v>
      </c>
      <c r="BW45" s="55">
        <v>0</v>
      </c>
      <c r="BX45" s="55">
        <v>55402.435724261202</v>
      </c>
      <c r="BY45" s="55">
        <v>345.17379574520663</v>
      </c>
      <c r="BZ45" s="55">
        <v>0</v>
      </c>
      <c r="CA45" s="55">
        <v>55831.276197437321</v>
      </c>
      <c r="CB45" s="55">
        <v>180886</v>
      </c>
      <c r="CD45" s="55">
        <f t="shared" si="3"/>
        <v>0</v>
      </c>
      <c r="CE45" s="55">
        <f t="shared" si="4"/>
        <v>0</v>
      </c>
      <c r="CF45" s="55">
        <f t="shared" si="5"/>
        <v>0</v>
      </c>
    </row>
    <row r="46" spans="1:84" x14ac:dyDescent="0.45">
      <c r="A46" s="72" t="s">
        <v>276</v>
      </c>
      <c r="B46" s="72" t="s">
        <v>128</v>
      </c>
      <c r="C46" s="50">
        <f t="shared" si="2"/>
        <v>39</v>
      </c>
      <c r="D46" s="55">
        <v>6.7655397122945482</v>
      </c>
      <c r="E46" s="55">
        <v>1.9720324547358479</v>
      </c>
      <c r="F46" s="55">
        <v>1.2596956873808893</v>
      </c>
      <c r="G46" s="55">
        <v>28.075799062596193</v>
      </c>
      <c r="H46" s="55">
        <v>27.169002555420022</v>
      </c>
      <c r="I46" s="55">
        <v>136.89940561215758</v>
      </c>
      <c r="J46" s="55">
        <v>53.577237261482608</v>
      </c>
      <c r="K46" s="55">
        <v>115.41382224227405</v>
      </c>
      <c r="L46" s="55">
        <v>60.111693735587387</v>
      </c>
      <c r="M46" s="55">
        <v>224.24918735540862</v>
      </c>
      <c r="N46" s="55">
        <v>397.27492498284948</v>
      </c>
      <c r="O46" s="55">
        <v>1.1456155400029522</v>
      </c>
      <c r="P46" s="55">
        <v>53.782842646023262</v>
      </c>
      <c r="Q46" s="55">
        <v>27.186644112665295</v>
      </c>
      <c r="R46" s="55">
        <v>19.46690640271467</v>
      </c>
      <c r="S46" s="55">
        <v>160.55205469380181</v>
      </c>
      <c r="T46" s="55">
        <v>270.90020394592671</v>
      </c>
      <c r="U46" s="55">
        <v>9.2558401325533755</v>
      </c>
      <c r="V46" s="55">
        <v>243.36708084083847</v>
      </c>
      <c r="W46" s="55">
        <v>19.018873269086566</v>
      </c>
      <c r="X46" s="55">
        <v>502.86088470263081</v>
      </c>
      <c r="Y46" s="55">
        <v>335.8685819985875</v>
      </c>
      <c r="Z46" s="55">
        <v>103.95834103215522</v>
      </c>
      <c r="AA46" s="55">
        <v>60.391889794398089</v>
      </c>
      <c r="AB46" s="55">
        <v>453.18063230495278</v>
      </c>
      <c r="AC46" s="55">
        <v>632.459113246735</v>
      </c>
      <c r="AD46" s="55">
        <v>3373.9983317620863</v>
      </c>
      <c r="AE46" s="55">
        <v>1750.3616634640409</v>
      </c>
      <c r="AF46" s="55">
        <v>153.7281075651471</v>
      </c>
      <c r="AG46" s="55">
        <v>28.391862837864355</v>
      </c>
      <c r="AH46" s="55">
        <v>55.434817000584069</v>
      </c>
      <c r="AI46" s="55">
        <v>97.068827409705079</v>
      </c>
      <c r="AJ46" s="55">
        <v>104.99653407466231</v>
      </c>
      <c r="AK46" s="55">
        <v>283.20488016941459</v>
      </c>
      <c r="AL46" s="55">
        <v>110.39499654838382</v>
      </c>
      <c r="AM46" s="55">
        <v>61.814739773098239</v>
      </c>
      <c r="AN46" s="55">
        <v>21.648599386798754</v>
      </c>
      <c r="AO46" s="55">
        <v>55.117776562335337</v>
      </c>
      <c r="AP46" s="55">
        <v>673.98984928999528</v>
      </c>
      <c r="AQ46" s="55">
        <v>267.11518937694876</v>
      </c>
      <c r="AR46" s="55">
        <v>302.4429151343486</v>
      </c>
      <c r="AS46" s="55">
        <v>2991.4619472383833</v>
      </c>
      <c r="AT46" s="55">
        <v>242.79121062527312</v>
      </c>
      <c r="AU46" s="55">
        <v>8.2213229358856186</v>
      </c>
      <c r="AV46" s="55">
        <v>4.8155628470149177</v>
      </c>
      <c r="AW46" s="55">
        <v>555.18402629025786</v>
      </c>
      <c r="AX46" s="55">
        <v>250.46942994369689</v>
      </c>
      <c r="AY46" s="55">
        <v>852.51041994531136</v>
      </c>
      <c r="AZ46" s="55">
        <v>31.172135018925484</v>
      </c>
      <c r="BA46" s="55">
        <v>43.093536283673508</v>
      </c>
      <c r="BB46" s="55">
        <v>46.207341259575166</v>
      </c>
      <c r="BC46" s="55">
        <v>72.650776399950118</v>
      </c>
      <c r="BD46" s="55">
        <v>390.30732547804774</v>
      </c>
      <c r="BE46" s="55">
        <v>288.80019477695896</v>
      </c>
      <c r="BF46" s="55">
        <v>381.59952474673389</v>
      </c>
      <c r="BG46" s="55">
        <v>61.284645697882922</v>
      </c>
      <c r="BH46" s="55">
        <v>24.460107034086221</v>
      </c>
      <c r="BI46" s="55">
        <v>40.199273049110133</v>
      </c>
      <c r="BJ46" s="55">
        <v>3779.778060756938</v>
      </c>
      <c r="BK46" s="55">
        <v>24.576093122493948</v>
      </c>
      <c r="BL46" s="55">
        <v>8433.216265959325</v>
      </c>
      <c r="BM46" s="55">
        <v>1256.0587088213499</v>
      </c>
      <c r="BN46" s="55">
        <v>168.94534791142749</v>
      </c>
      <c r="BO46" s="55">
        <v>1244.9134539659008</v>
      </c>
      <c r="BP46" s="55">
        <v>1100.1904755298908</v>
      </c>
      <c r="BQ46" s="55">
        <v>92.127852512033172</v>
      </c>
      <c r="BR46" s="55">
        <v>1339.7916029872481</v>
      </c>
      <c r="BS46" s="55">
        <v>0</v>
      </c>
      <c r="BT46" s="55">
        <v>35010.699576818035</v>
      </c>
      <c r="BU46" s="55">
        <v>33.642440834754325</v>
      </c>
      <c r="BV46" s="55">
        <v>6.0541113566200982E-2</v>
      </c>
      <c r="BW46" s="55">
        <v>0</v>
      </c>
      <c r="BX46" s="55">
        <v>21330.478514197421</v>
      </c>
      <c r="BY46" s="55">
        <v>13.481238913073206</v>
      </c>
      <c r="BZ46" s="55">
        <v>348.63768812314453</v>
      </c>
      <c r="CA46" s="55">
        <v>21726.300423181954</v>
      </c>
      <c r="CB46" s="55">
        <v>56737</v>
      </c>
      <c r="CD46" s="55">
        <f t="shared" si="3"/>
        <v>0</v>
      </c>
      <c r="CE46" s="55">
        <f t="shared" si="4"/>
        <v>0</v>
      </c>
      <c r="CF46" s="55">
        <f t="shared" si="5"/>
        <v>0</v>
      </c>
    </row>
    <row r="47" spans="1:84" x14ac:dyDescent="0.45">
      <c r="A47" s="72" t="s">
        <v>277</v>
      </c>
      <c r="B47" s="73" t="s">
        <v>127</v>
      </c>
      <c r="C47" s="50">
        <f t="shared" si="2"/>
        <v>40</v>
      </c>
      <c r="D47" s="55">
        <v>65.737467303779979</v>
      </c>
      <c r="E47" s="55">
        <v>144.05015968939142</v>
      </c>
      <c r="F47" s="55">
        <v>7.9971202215839696</v>
      </c>
      <c r="G47" s="55">
        <v>5.2677355194101079</v>
      </c>
      <c r="H47" s="55">
        <v>1900.9004085129975</v>
      </c>
      <c r="I47" s="55">
        <v>927.47071815967126</v>
      </c>
      <c r="J47" s="55">
        <v>279.60493647237206</v>
      </c>
      <c r="K47" s="55">
        <v>4.5585288243120345</v>
      </c>
      <c r="L47" s="55">
        <v>7.5731744166907538</v>
      </c>
      <c r="M47" s="55">
        <v>14.949668890792399</v>
      </c>
      <c r="N47" s="55">
        <v>2.1302476307129701</v>
      </c>
      <c r="O47" s="55">
        <v>0.40754268637877444</v>
      </c>
      <c r="P47" s="55">
        <v>23.397665862073517</v>
      </c>
      <c r="Q47" s="55">
        <v>2.6589335808517194</v>
      </c>
      <c r="R47" s="55">
        <v>0.87965914613030827</v>
      </c>
      <c r="S47" s="55">
        <v>0.65432179500208532</v>
      </c>
      <c r="T47" s="55">
        <v>19.44783086054316</v>
      </c>
      <c r="U47" s="55">
        <v>17.82729334393936</v>
      </c>
      <c r="V47" s="55">
        <v>16.050128633280789</v>
      </c>
      <c r="W47" s="55">
        <v>19.847757864678368</v>
      </c>
      <c r="X47" s="55">
        <v>62.789793620293111</v>
      </c>
      <c r="Y47" s="55">
        <v>4.3672404245235086</v>
      </c>
      <c r="Z47" s="55">
        <v>1.371226689414065</v>
      </c>
      <c r="AA47" s="55">
        <v>2.2347408499141048</v>
      </c>
      <c r="AB47" s="55">
        <v>4.7169199191103433</v>
      </c>
      <c r="AC47" s="55">
        <v>27.091452514205553</v>
      </c>
      <c r="AD47" s="55">
        <v>98.141834511598645</v>
      </c>
      <c r="AE47" s="55">
        <v>1350.7075913612184</v>
      </c>
      <c r="AF47" s="55">
        <v>55.375899336258414</v>
      </c>
      <c r="AG47" s="55">
        <v>64.010118841445617</v>
      </c>
      <c r="AH47" s="55">
        <v>13.040612993713911</v>
      </c>
      <c r="AI47" s="55">
        <v>88.676051189174046</v>
      </c>
      <c r="AJ47" s="55">
        <v>264.25077462908155</v>
      </c>
      <c r="AK47" s="55">
        <v>30.290786670264819</v>
      </c>
      <c r="AL47" s="55">
        <v>210.0126452448533</v>
      </c>
      <c r="AM47" s="55">
        <v>15.570407417854524</v>
      </c>
      <c r="AN47" s="55">
        <v>4.1211068044606041</v>
      </c>
      <c r="AO47" s="55">
        <v>8.2420736336712466</v>
      </c>
      <c r="AP47" s="55">
        <v>3456.7140952702052</v>
      </c>
      <c r="AQ47" s="55">
        <v>60953.493646276307</v>
      </c>
      <c r="AR47" s="55">
        <v>495.62036288083652</v>
      </c>
      <c r="AS47" s="55">
        <v>754.92523466085231</v>
      </c>
      <c r="AT47" s="55">
        <v>251.22753096019807</v>
      </c>
      <c r="AU47" s="55">
        <v>9.4686188416724804</v>
      </c>
      <c r="AV47" s="55">
        <v>14.683072245780586</v>
      </c>
      <c r="AW47" s="55">
        <v>1139.722819133299</v>
      </c>
      <c r="AX47" s="55">
        <v>237.94913007050005</v>
      </c>
      <c r="AY47" s="55">
        <v>334.30092800919709</v>
      </c>
      <c r="AZ47" s="55">
        <v>15.397484581343738</v>
      </c>
      <c r="BA47" s="55">
        <v>221.18152073001437</v>
      </c>
      <c r="BB47" s="55">
        <v>4691.0822899184659</v>
      </c>
      <c r="BC47" s="55">
        <v>686.75165168590433</v>
      </c>
      <c r="BD47" s="55">
        <v>1443.0570442661578</v>
      </c>
      <c r="BE47" s="55">
        <v>1416.3454702492754</v>
      </c>
      <c r="BF47" s="55">
        <v>232.19061519796617</v>
      </c>
      <c r="BG47" s="55">
        <v>760.26502341422531</v>
      </c>
      <c r="BH47" s="55">
        <v>8.8398552627740923</v>
      </c>
      <c r="BI47" s="55">
        <v>176.2413736923597</v>
      </c>
      <c r="BJ47" s="55">
        <v>2604.667418565326</v>
      </c>
      <c r="BK47" s="55">
        <v>9.3566146388681659</v>
      </c>
      <c r="BL47" s="55">
        <v>11531.244878868354</v>
      </c>
      <c r="BM47" s="55">
        <v>1288.9045605849842</v>
      </c>
      <c r="BN47" s="55">
        <v>327.37934607167847</v>
      </c>
      <c r="BO47" s="55">
        <v>2779.3490380375397</v>
      </c>
      <c r="BP47" s="55">
        <v>11.800570189699075</v>
      </c>
      <c r="BQ47" s="55">
        <v>111.64757006352943</v>
      </c>
      <c r="BR47" s="55">
        <v>357.07627560899181</v>
      </c>
      <c r="BS47" s="55">
        <v>0</v>
      </c>
      <c r="BT47" s="55">
        <v>102087.30661604195</v>
      </c>
      <c r="BU47" s="55">
        <v>2955.0878473713992</v>
      </c>
      <c r="BV47" s="55">
        <v>0</v>
      </c>
      <c r="BW47" s="55">
        <v>0</v>
      </c>
      <c r="BX47" s="55">
        <v>466.23177627389617</v>
      </c>
      <c r="BY47" s="55">
        <v>521572.7553878132</v>
      </c>
      <c r="BZ47" s="55">
        <v>4.6183724995144688</v>
      </c>
      <c r="CA47" s="55">
        <v>524998.69338395796</v>
      </c>
      <c r="CB47" s="55">
        <v>627086</v>
      </c>
      <c r="CD47" s="55">
        <f t="shared" si="3"/>
        <v>0</v>
      </c>
      <c r="CE47" s="55">
        <f t="shared" si="4"/>
        <v>0</v>
      </c>
      <c r="CF47" s="55">
        <f t="shared" si="5"/>
        <v>0</v>
      </c>
    </row>
    <row r="48" spans="1:84" x14ac:dyDescent="0.45">
      <c r="A48" s="72" t="s">
        <v>278</v>
      </c>
      <c r="B48" s="72" t="s">
        <v>126</v>
      </c>
      <c r="C48" s="50">
        <f t="shared" si="2"/>
        <v>41</v>
      </c>
      <c r="D48" s="55">
        <v>222.04563748871004</v>
      </c>
      <c r="E48" s="55">
        <v>49.270455866151828</v>
      </c>
      <c r="F48" s="55">
        <v>24.745090834316969</v>
      </c>
      <c r="G48" s="55">
        <v>67.429688739542243</v>
      </c>
      <c r="H48" s="55">
        <v>123.90269075248506</v>
      </c>
      <c r="I48" s="55">
        <v>524.44216185183598</v>
      </c>
      <c r="J48" s="55">
        <v>74.911242255543343</v>
      </c>
      <c r="K48" s="55">
        <v>19.8012550814726</v>
      </c>
      <c r="L48" s="55">
        <v>28.2181422301542</v>
      </c>
      <c r="M48" s="55">
        <v>36.756398976085514</v>
      </c>
      <c r="N48" s="55">
        <v>35.228290989375012</v>
      </c>
      <c r="O48" s="55">
        <v>0.75463189426594979</v>
      </c>
      <c r="P48" s="55">
        <v>5.2062460236228203</v>
      </c>
      <c r="Q48" s="55">
        <v>2.2129403775442515</v>
      </c>
      <c r="R48" s="55">
        <v>4.3605995112408413</v>
      </c>
      <c r="S48" s="55">
        <v>1.9968007233828926</v>
      </c>
      <c r="T48" s="55">
        <v>9.5925295748152397</v>
      </c>
      <c r="U48" s="55">
        <v>2.3797805193125834</v>
      </c>
      <c r="V48" s="55">
        <v>6.4175299280359246</v>
      </c>
      <c r="W48" s="55">
        <v>6.7848999604996676</v>
      </c>
      <c r="X48" s="55">
        <v>7.7694090879430986</v>
      </c>
      <c r="Y48" s="55">
        <v>18.172111764184692</v>
      </c>
      <c r="Z48" s="55">
        <v>2.6163102467127133</v>
      </c>
      <c r="AA48" s="55">
        <v>35.457541380749838</v>
      </c>
      <c r="AB48" s="55">
        <v>171.27426613812574</v>
      </c>
      <c r="AC48" s="55">
        <v>257.55664651032009</v>
      </c>
      <c r="AD48" s="55">
        <v>17.10271426679099</v>
      </c>
      <c r="AE48" s="55">
        <v>42.934460125729508</v>
      </c>
      <c r="AF48" s="55">
        <v>12.339162189121243</v>
      </c>
      <c r="AG48" s="55">
        <v>296.23036969827467</v>
      </c>
      <c r="AH48" s="55">
        <v>32.870119671899552</v>
      </c>
      <c r="AI48" s="55">
        <v>2380.3525828379161</v>
      </c>
      <c r="AJ48" s="55">
        <v>12876.212272334804</v>
      </c>
      <c r="AK48" s="55">
        <v>2558.9409927870033</v>
      </c>
      <c r="AL48" s="55">
        <v>343.36712739866221</v>
      </c>
      <c r="AM48" s="55">
        <v>33.467750925455164</v>
      </c>
      <c r="AN48" s="55">
        <v>95.462491852132814</v>
      </c>
      <c r="AO48" s="55">
        <v>228.73874421008267</v>
      </c>
      <c r="AP48" s="55">
        <v>533.51767809021987</v>
      </c>
      <c r="AQ48" s="55">
        <v>552.58257813542923</v>
      </c>
      <c r="AR48" s="55">
        <v>4215.2028368479159</v>
      </c>
      <c r="AS48" s="55">
        <v>2633.821111658553</v>
      </c>
      <c r="AT48" s="55">
        <v>7194.0690459084826</v>
      </c>
      <c r="AU48" s="55">
        <v>22.780400042403631</v>
      </c>
      <c r="AV48" s="55">
        <v>42.211165080408207</v>
      </c>
      <c r="AW48" s="55">
        <v>321.44550026809617</v>
      </c>
      <c r="AX48" s="55">
        <v>1.3508227221590396</v>
      </c>
      <c r="AY48" s="55">
        <v>82.303426248117589</v>
      </c>
      <c r="AZ48" s="55">
        <v>13.092324192914067</v>
      </c>
      <c r="BA48" s="55">
        <v>51.683509561189879</v>
      </c>
      <c r="BB48" s="55">
        <v>78.354419962754278</v>
      </c>
      <c r="BC48" s="55">
        <v>20.837595302005653</v>
      </c>
      <c r="BD48" s="55">
        <v>108.03168801816953</v>
      </c>
      <c r="BE48" s="55">
        <v>22.275416306461867</v>
      </c>
      <c r="BF48" s="55">
        <v>7.005862939791399</v>
      </c>
      <c r="BG48" s="55">
        <v>115.26670358664779</v>
      </c>
      <c r="BH48" s="55">
        <v>17.608969947291477</v>
      </c>
      <c r="BI48" s="55">
        <v>727.93139915993493</v>
      </c>
      <c r="BJ48" s="55">
        <v>66.408606123373431</v>
      </c>
      <c r="BK48" s="55">
        <v>125.63667767193594</v>
      </c>
      <c r="BL48" s="55">
        <v>1645.9246689038637</v>
      </c>
      <c r="BM48" s="55">
        <v>335.90042754014564</v>
      </c>
      <c r="BN48" s="55">
        <v>18.120177859447914</v>
      </c>
      <c r="BO48" s="55">
        <v>842.37898906795192</v>
      </c>
      <c r="BP48" s="55">
        <v>424.29178193156343</v>
      </c>
      <c r="BQ48" s="55">
        <v>44.173769081501391</v>
      </c>
      <c r="BR48" s="55">
        <v>31.302178098913476</v>
      </c>
      <c r="BS48" s="55">
        <v>0</v>
      </c>
      <c r="BT48" s="55">
        <v>40952.83181726194</v>
      </c>
      <c r="BU48" s="55">
        <v>7385.0430778110731</v>
      </c>
      <c r="BV48" s="55">
        <v>0.2382183570076554</v>
      </c>
      <c r="BW48" s="55">
        <v>0</v>
      </c>
      <c r="BX48" s="55">
        <v>67334.922042453618</v>
      </c>
      <c r="BY48" s="55">
        <v>23970.216649014026</v>
      </c>
      <c r="BZ48" s="55">
        <v>95.748195102330712</v>
      </c>
      <c r="CA48" s="55">
        <v>98786.168182738067</v>
      </c>
      <c r="CB48" s="55">
        <v>139739</v>
      </c>
      <c r="CD48" s="55">
        <f t="shared" si="3"/>
        <v>0</v>
      </c>
      <c r="CE48" s="55">
        <f t="shared" si="4"/>
        <v>0</v>
      </c>
      <c r="CF48" s="55">
        <f t="shared" si="5"/>
        <v>0</v>
      </c>
    </row>
    <row r="49" spans="1:84" x14ac:dyDescent="0.45">
      <c r="A49" s="72" t="s">
        <v>279</v>
      </c>
      <c r="B49" s="72" t="s">
        <v>125</v>
      </c>
      <c r="C49" s="50">
        <f t="shared" si="2"/>
        <v>42</v>
      </c>
      <c r="D49" s="55">
        <v>11103.425621661592</v>
      </c>
      <c r="E49" s="55">
        <v>7483.4839610895006</v>
      </c>
      <c r="F49" s="55">
        <v>768.26964143249756</v>
      </c>
      <c r="G49" s="55">
        <v>722.1251367611552</v>
      </c>
      <c r="H49" s="55">
        <v>2247.106073246654</v>
      </c>
      <c r="I49" s="55">
        <v>1309.2032423278467</v>
      </c>
      <c r="J49" s="55">
        <v>690.95724886882942</v>
      </c>
      <c r="K49" s="55">
        <v>22699.967360767983</v>
      </c>
      <c r="L49" s="55">
        <v>1051.9809032955202</v>
      </c>
      <c r="M49" s="55">
        <v>22419.428243638042</v>
      </c>
      <c r="N49" s="55">
        <v>4183.3303810908101</v>
      </c>
      <c r="O49" s="55">
        <v>1615.7801501602014</v>
      </c>
      <c r="P49" s="55">
        <v>4526.0305471452657</v>
      </c>
      <c r="Q49" s="55">
        <v>6637.4837022623688</v>
      </c>
      <c r="R49" s="55">
        <v>4519.318830132459</v>
      </c>
      <c r="S49" s="55">
        <v>1921.6237374714431</v>
      </c>
      <c r="T49" s="55">
        <v>5498.7221135110585</v>
      </c>
      <c r="U49" s="55">
        <v>1599.0527186211957</v>
      </c>
      <c r="V49" s="55">
        <v>15589.25233941483</v>
      </c>
      <c r="W49" s="55">
        <v>1151.8417897752963</v>
      </c>
      <c r="X49" s="55">
        <v>6853.8719803267741</v>
      </c>
      <c r="Y49" s="55">
        <v>4216.6905926214176</v>
      </c>
      <c r="Z49" s="55">
        <v>2785.2047186428617</v>
      </c>
      <c r="AA49" s="55">
        <v>3542.4263108695122</v>
      </c>
      <c r="AB49" s="55">
        <v>7131.0289010751585</v>
      </c>
      <c r="AC49" s="55">
        <v>6009.1317761708451</v>
      </c>
      <c r="AD49" s="55">
        <v>5540.1336837034833</v>
      </c>
      <c r="AE49" s="55">
        <v>3865.8081169538086</v>
      </c>
      <c r="AF49" s="55">
        <v>5730.8829339916401</v>
      </c>
      <c r="AG49" s="55">
        <v>8813.1463134138139</v>
      </c>
      <c r="AH49" s="55">
        <v>5658.4370811807803</v>
      </c>
      <c r="AI49" s="55">
        <v>11220.197747431477</v>
      </c>
      <c r="AJ49" s="55">
        <v>5632.9454440569953</v>
      </c>
      <c r="AK49" s="55">
        <v>4176.0183610448121</v>
      </c>
      <c r="AL49" s="55">
        <v>2577.7030575492395</v>
      </c>
      <c r="AM49" s="55">
        <v>5704.986465477833</v>
      </c>
      <c r="AN49" s="55">
        <v>3746.8427848549645</v>
      </c>
      <c r="AO49" s="55">
        <v>2980.0164908558027</v>
      </c>
      <c r="AP49" s="55">
        <v>966.68141792943675</v>
      </c>
      <c r="AQ49" s="55">
        <v>30365.231824538641</v>
      </c>
      <c r="AR49" s="55">
        <v>1575.2923736423077</v>
      </c>
      <c r="AS49" s="55">
        <v>17201.492422495769</v>
      </c>
      <c r="AT49" s="55">
        <v>9829.4162464146848</v>
      </c>
      <c r="AU49" s="55">
        <v>333.03493626178704</v>
      </c>
      <c r="AV49" s="55">
        <v>1162.5047692284734</v>
      </c>
      <c r="AW49" s="55">
        <v>1041.2907039929664</v>
      </c>
      <c r="AX49" s="55">
        <v>815.35721461968296</v>
      </c>
      <c r="AY49" s="55">
        <v>14610.498810433633</v>
      </c>
      <c r="AZ49" s="55">
        <v>1881.2608036017498</v>
      </c>
      <c r="BA49" s="55">
        <v>1124.9799492507677</v>
      </c>
      <c r="BB49" s="55">
        <v>5617.6550130953574</v>
      </c>
      <c r="BC49" s="55">
        <v>2078.7888997960986</v>
      </c>
      <c r="BD49" s="55">
        <v>3748.864604731154</v>
      </c>
      <c r="BE49" s="55">
        <v>1377.9688729993477</v>
      </c>
      <c r="BF49" s="55">
        <v>2104.4867394408893</v>
      </c>
      <c r="BG49" s="55">
        <v>1639.3842080783072</v>
      </c>
      <c r="BH49" s="55">
        <v>3014.4677885174119</v>
      </c>
      <c r="BI49" s="55">
        <v>950.65754180903411</v>
      </c>
      <c r="BJ49" s="55">
        <v>4127.1406325814032</v>
      </c>
      <c r="BK49" s="55">
        <v>364.30135467643498</v>
      </c>
      <c r="BL49" s="55">
        <v>5210.5610416332484</v>
      </c>
      <c r="BM49" s="55">
        <v>4485.9092773795519</v>
      </c>
      <c r="BN49" s="55">
        <v>1341.3263577657829</v>
      </c>
      <c r="BO49" s="55">
        <v>4675.8645414823532</v>
      </c>
      <c r="BP49" s="55">
        <v>10566.421119707391</v>
      </c>
      <c r="BQ49" s="55">
        <v>629.73344542566099</v>
      </c>
      <c r="BR49" s="55">
        <v>3361.1784537639264</v>
      </c>
      <c r="BS49" s="55">
        <v>0</v>
      </c>
      <c r="BT49" s="55">
        <v>350125.60786818899</v>
      </c>
      <c r="BU49" s="55">
        <v>57427.441396634087</v>
      </c>
      <c r="BV49" s="55">
        <v>2776.0159067778582</v>
      </c>
      <c r="BW49" s="55">
        <v>0</v>
      </c>
      <c r="BX49" s="55">
        <v>361398.36508734472</v>
      </c>
      <c r="BY49" s="55">
        <v>49864.088838650445</v>
      </c>
      <c r="BZ49" s="55">
        <v>863.48090240390604</v>
      </c>
      <c r="CA49" s="55">
        <v>472329.39213181089</v>
      </c>
      <c r="CB49" s="55">
        <v>822455</v>
      </c>
      <c r="CD49" s="55">
        <f t="shared" si="3"/>
        <v>0</v>
      </c>
      <c r="CE49" s="55">
        <f t="shared" si="4"/>
        <v>0</v>
      </c>
      <c r="CF49" s="55">
        <f t="shared" si="5"/>
        <v>0</v>
      </c>
    </row>
    <row r="50" spans="1:84" x14ac:dyDescent="0.45">
      <c r="A50" s="73" t="s">
        <v>280</v>
      </c>
      <c r="B50" s="72" t="s">
        <v>124</v>
      </c>
      <c r="C50" s="50">
        <f t="shared" si="2"/>
        <v>43</v>
      </c>
      <c r="D50" s="55">
        <v>4269.9388683622929</v>
      </c>
      <c r="E50" s="55">
        <v>1474.1841974603487</v>
      </c>
      <c r="F50" s="55">
        <v>506.9546024495437</v>
      </c>
      <c r="G50" s="55">
        <v>806.78112892987212</v>
      </c>
      <c r="H50" s="55">
        <v>4200.8578943529237</v>
      </c>
      <c r="I50" s="55">
        <v>2238.1378723108273</v>
      </c>
      <c r="J50" s="55">
        <v>710.61374919932996</v>
      </c>
      <c r="K50" s="55">
        <v>8431.8649745821876</v>
      </c>
      <c r="L50" s="55">
        <v>2958.1592857536757</v>
      </c>
      <c r="M50" s="55">
        <v>12491.791490605316</v>
      </c>
      <c r="N50" s="55">
        <v>2868.3591472484873</v>
      </c>
      <c r="O50" s="55">
        <v>278.44693058921735</v>
      </c>
      <c r="P50" s="55">
        <v>1091.7131601680821</v>
      </c>
      <c r="Q50" s="55">
        <v>876.72022045057815</v>
      </c>
      <c r="R50" s="55">
        <v>951.08669576522823</v>
      </c>
      <c r="S50" s="55">
        <v>930.08305243733264</v>
      </c>
      <c r="T50" s="55">
        <v>2344.9327447180772</v>
      </c>
      <c r="U50" s="55">
        <v>359.36173645075007</v>
      </c>
      <c r="V50" s="55">
        <v>4546.4110491710999</v>
      </c>
      <c r="W50" s="55">
        <v>1339.124300446754</v>
      </c>
      <c r="X50" s="55">
        <v>5004.076673095954</v>
      </c>
      <c r="Y50" s="55">
        <v>1897.706987481733</v>
      </c>
      <c r="Z50" s="55">
        <v>1417.117760067466</v>
      </c>
      <c r="AA50" s="55">
        <v>2156.9314972487682</v>
      </c>
      <c r="AB50" s="55">
        <v>2850.7275287917128</v>
      </c>
      <c r="AC50" s="55">
        <v>3171.7233320954433</v>
      </c>
      <c r="AD50" s="55">
        <v>4967.9125498243056</v>
      </c>
      <c r="AE50" s="55">
        <v>1198.9118601685959</v>
      </c>
      <c r="AF50" s="55">
        <v>2826.2706969791147</v>
      </c>
      <c r="AG50" s="55">
        <v>1986.1273525294609</v>
      </c>
      <c r="AH50" s="55">
        <v>1671.3055784670055</v>
      </c>
      <c r="AI50" s="55">
        <v>2845.4745513463245</v>
      </c>
      <c r="AJ50" s="55">
        <v>5548.6992342653075</v>
      </c>
      <c r="AK50" s="55">
        <v>2059.0756023133754</v>
      </c>
      <c r="AL50" s="55">
        <v>767.15121136088214</v>
      </c>
      <c r="AM50" s="55">
        <v>1460.3505484727664</v>
      </c>
      <c r="AN50" s="55">
        <v>442.32420185560164</v>
      </c>
      <c r="AO50" s="55">
        <v>3356.6636690100777</v>
      </c>
      <c r="AP50" s="55">
        <v>346.79191609865001</v>
      </c>
      <c r="AQ50" s="55">
        <v>5628.055349949529</v>
      </c>
      <c r="AR50" s="55">
        <v>1502.7491714415598</v>
      </c>
      <c r="AS50" s="55">
        <v>29336.463796938595</v>
      </c>
      <c r="AT50" s="55">
        <v>26340.545416656529</v>
      </c>
      <c r="AU50" s="55">
        <v>235.10220370229996</v>
      </c>
      <c r="AV50" s="55">
        <v>252.20507458223503</v>
      </c>
      <c r="AW50" s="55">
        <v>3638.6911383856941</v>
      </c>
      <c r="AX50" s="55">
        <v>111.42354178320787</v>
      </c>
      <c r="AY50" s="55">
        <v>1767.1546460207092</v>
      </c>
      <c r="AZ50" s="55">
        <v>536.71923728513343</v>
      </c>
      <c r="BA50" s="55">
        <v>402.88775316381259</v>
      </c>
      <c r="BB50" s="55">
        <v>720.25006950635907</v>
      </c>
      <c r="BC50" s="55">
        <v>462.76987832608023</v>
      </c>
      <c r="BD50" s="55">
        <v>1897.5775478543983</v>
      </c>
      <c r="BE50" s="55">
        <v>253.84223967035368</v>
      </c>
      <c r="BF50" s="55">
        <v>935.26886736959216</v>
      </c>
      <c r="BG50" s="55">
        <v>1033.5769818287083</v>
      </c>
      <c r="BH50" s="55">
        <v>314.71848170536197</v>
      </c>
      <c r="BI50" s="55">
        <v>460.12650800925724</v>
      </c>
      <c r="BJ50" s="55">
        <v>630.8688793791838</v>
      </c>
      <c r="BK50" s="55">
        <v>109.58079822815033</v>
      </c>
      <c r="BL50" s="55">
        <v>3613.1462729100726</v>
      </c>
      <c r="BM50" s="55">
        <v>2251.3378748815626</v>
      </c>
      <c r="BN50" s="55">
        <v>1031.429864895603</v>
      </c>
      <c r="BO50" s="55">
        <v>1165.650108123293</v>
      </c>
      <c r="BP50" s="55">
        <v>303.74472146427485</v>
      </c>
      <c r="BQ50" s="55">
        <v>272.29571966482473</v>
      </c>
      <c r="BR50" s="55">
        <v>2046.1924409552694</v>
      </c>
      <c r="BS50" s="55">
        <v>0</v>
      </c>
      <c r="BT50" s="55">
        <v>186905.24043760609</v>
      </c>
      <c r="BU50" s="55">
        <v>11300.067422442768</v>
      </c>
      <c r="BV50" s="55">
        <v>81.039846645629467</v>
      </c>
      <c r="BW50" s="55">
        <v>0</v>
      </c>
      <c r="BX50" s="55">
        <v>87649.086284597826</v>
      </c>
      <c r="BY50" s="55">
        <v>4138.2085892610403</v>
      </c>
      <c r="BZ50" s="55">
        <v>4.3574194466527327</v>
      </c>
      <c r="CA50" s="55">
        <v>103172.75956239391</v>
      </c>
      <c r="CB50" s="55">
        <v>290078</v>
      </c>
      <c r="CD50" s="55">
        <f t="shared" si="3"/>
        <v>0</v>
      </c>
      <c r="CE50" s="55">
        <f t="shared" si="4"/>
        <v>0</v>
      </c>
      <c r="CF50" s="55">
        <f t="shared" si="5"/>
        <v>0</v>
      </c>
    </row>
    <row r="51" spans="1:84" x14ac:dyDescent="0.45">
      <c r="A51" s="72" t="s">
        <v>281</v>
      </c>
      <c r="B51" s="72" t="s">
        <v>123</v>
      </c>
      <c r="C51" s="50">
        <f t="shared" si="2"/>
        <v>44</v>
      </c>
      <c r="D51" s="55">
        <v>21.657722718563516</v>
      </c>
      <c r="E51" s="55">
        <v>17.731732401903713</v>
      </c>
      <c r="F51" s="55">
        <v>1.6495618517840804</v>
      </c>
      <c r="G51" s="55">
        <v>2.1627850369353974</v>
      </c>
      <c r="H51" s="55">
        <v>2648.0723483239049</v>
      </c>
      <c r="I51" s="55">
        <v>2.5947901800250488</v>
      </c>
      <c r="J51" s="55">
        <v>9.5895467831053196</v>
      </c>
      <c r="K51" s="55">
        <v>910.05360308126671</v>
      </c>
      <c r="L51" s="55">
        <v>94.157200608196021</v>
      </c>
      <c r="M51" s="55">
        <v>320.34004424470834</v>
      </c>
      <c r="N51" s="55">
        <v>9.8677847233809661</v>
      </c>
      <c r="O51" s="55">
        <v>2.624597732387298</v>
      </c>
      <c r="P51" s="55">
        <v>14.463412230190178</v>
      </c>
      <c r="Q51" s="55">
        <v>17.504042790802508</v>
      </c>
      <c r="R51" s="55">
        <v>7.9010671457114059</v>
      </c>
      <c r="S51" s="55">
        <v>85.704004219777687</v>
      </c>
      <c r="T51" s="55">
        <v>710.31368629933411</v>
      </c>
      <c r="U51" s="55">
        <v>17.219982143978733</v>
      </c>
      <c r="V51" s="55">
        <v>59.063317762135405</v>
      </c>
      <c r="W51" s="55">
        <v>20.218806388515844</v>
      </c>
      <c r="X51" s="55">
        <v>496.50477827345441</v>
      </c>
      <c r="Y51" s="55">
        <v>16.968788203745174</v>
      </c>
      <c r="Z51" s="55">
        <v>33.443298873667359</v>
      </c>
      <c r="AA51" s="55">
        <v>4.7148606761193435</v>
      </c>
      <c r="AB51" s="55">
        <v>45.133571453615744</v>
      </c>
      <c r="AC51" s="55">
        <v>97.637800678707293</v>
      </c>
      <c r="AD51" s="55">
        <v>240.12041620369575</v>
      </c>
      <c r="AE51" s="55">
        <v>23.539448924036598</v>
      </c>
      <c r="AF51" s="55">
        <v>38.395825647491563</v>
      </c>
      <c r="AG51" s="55">
        <v>81.338777974306879</v>
      </c>
      <c r="AH51" s="55">
        <v>43.596812758686056</v>
      </c>
      <c r="AI51" s="55">
        <v>225.26335508093126</v>
      </c>
      <c r="AJ51" s="55">
        <v>185.23024505225195</v>
      </c>
      <c r="AK51" s="55">
        <v>73.976664442681667</v>
      </c>
      <c r="AL51" s="55">
        <v>116.05586914934162</v>
      </c>
      <c r="AM51" s="55">
        <v>8.5026534986062341</v>
      </c>
      <c r="AN51" s="55">
        <v>10.898814151491981</v>
      </c>
      <c r="AO51" s="55">
        <v>10.931632151934872</v>
      </c>
      <c r="AP51" s="55">
        <v>2.4326516928223878</v>
      </c>
      <c r="AQ51" s="55">
        <v>77.384005821872691</v>
      </c>
      <c r="AR51" s="55">
        <v>12.900509494104066</v>
      </c>
      <c r="AS51" s="55">
        <v>759.22673487471877</v>
      </c>
      <c r="AT51" s="55">
        <v>457.92492360551068</v>
      </c>
      <c r="AU51" s="55">
        <v>751.97405730287494</v>
      </c>
      <c r="AV51" s="55">
        <v>2.4376093753940982</v>
      </c>
      <c r="AW51" s="55">
        <v>39.992048392736436</v>
      </c>
      <c r="AX51" s="55">
        <v>2.8391981069682899</v>
      </c>
      <c r="AY51" s="55">
        <v>39.052067254078665</v>
      </c>
      <c r="AZ51" s="55">
        <v>1.7359555876146404</v>
      </c>
      <c r="BA51" s="55">
        <v>2.9647410368906622</v>
      </c>
      <c r="BB51" s="55">
        <v>5.8449665119525234</v>
      </c>
      <c r="BC51" s="55">
        <v>12.938189735517049</v>
      </c>
      <c r="BD51" s="55">
        <v>11.869433691956793</v>
      </c>
      <c r="BE51" s="55">
        <v>5.9287842623410167</v>
      </c>
      <c r="BF51" s="55">
        <v>10.082303073252149</v>
      </c>
      <c r="BG51" s="55">
        <v>4.6169027913706735</v>
      </c>
      <c r="BH51" s="55">
        <v>3.0810760995951822</v>
      </c>
      <c r="BI51" s="55">
        <v>2.7333834766985308</v>
      </c>
      <c r="BJ51" s="55">
        <v>182.03017134130965</v>
      </c>
      <c r="BK51" s="55">
        <v>1.2311450242637836</v>
      </c>
      <c r="BL51" s="55">
        <v>9.1439117241365544</v>
      </c>
      <c r="BM51" s="55">
        <v>4.2346600762441691</v>
      </c>
      <c r="BN51" s="55">
        <v>7.3973188059750017</v>
      </c>
      <c r="BO51" s="55">
        <v>3.8402940161568964</v>
      </c>
      <c r="BP51" s="55">
        <v>8.7198657123296055</v>
      </c>
      <c r="BQ51" s="55">
        <v>7.8318674794794969</v>
      </c>
      <c r="BR51" s="55">
        <v>7.6760035062081116</v>
      </c>
      <c r="BS51" s="55">
        <v>0</v>
      </c>
      <c r="BT51" s="55">
        <v>9165.2084297357469</v>
      </c>
      <c r="BU51" s="55">
        <v>5552.0198763934477</v>
      </c>
      <c r="BV51" s="55">
        <v>1.6151903697471579</v>
      </c>
      <c r="BW51" s="55">
        <v>0</v>
      </c>
      <c r="BX51" s="55">
        <v>1214.8629738036793</v>
      </c>
      <c r="BY51" s="55">
        <v>82.293529697379043</v>
      </c>
      <c r="BZ51" s="55">
        <v>0</v>
      </c>
      <c r="CA51" s="55">
        <v>6850.7915702642531</v>
      </c>
      <c r="CB51" s="55">
        <v>16016</v>
      </c>
      <c r="CD51" s="55">
        <f t="shared" si="3"/>
        <v>0</v>
      </c>
      <c r="CE51" s="55">
        <f t="shared" si="4"/>
        <v>0</v>
      </c>
      <c r="CF51" s="55">
        <f t="shared" si="5"/>
        <v>0</v>
      </c>
    </row>
    <row r="52" spans="1:84" x14ac:dyDescent="0.45">
      <c r="A52" s="73" t="s">
        <v>282</v>
      </c>
      <c r="B52" s="72" t="s">
        <v>122</v>
      </c>
      <c r="C52" s="50">
        <f t="shared" si="2"/>
        <v>45</v>
      </c>
      <c r="D52" s="55">
        <v>1.0108265127625291</v>
      </c>
      <c r="E52" s="55">
        <v>0.17466428908193443</v>
      </c>
      <c r="F52" s="55">
        <v>4.504647720674094</v>
      </c>
      <c r="G52" s="55">
        <v>6.0242329617459607</v>
      </c>
      <c r="H52" s="55">
        <v>969.71216847928099</v>
      </c>
      <c r="I52" s="55">
        <v>7.5195052650120981</v>
      </c>
      <c r="J52" s="55">
        <v>23.135269677092765</v>
      </c>
      <c r="K52" s="55">
        <v>199.74183835866441</v>
      </c>
      <c r="L52" s="55">
        <v>7.1303774874831802</v>
      </c>
      <c r="M52" s="55">
        <v>174.2046485767909</v>
      </c>
      <c r="N52" s="55">
        <v>35.216451067690571</v>
      </c>
      <c r="O52" s="55">
        <v>25.412987279733315</v>
      </c>
      <c r="P52" s="55">
        <v>26.858562988928533</v>
      </c>
      <c r="Q52" s="55">
        <v>29.320001816538813</v>
      </c>
      <c r="R52" s="55">
        <v>36.051646856800431</v>
      </c>
      <c r="S52" s="55">
        <v>28.396405086669539</v>
      </c>
      <c r="T52" s="55">
        <v>69.666808283344082</v>
      </c>
      <c r="U52" s="55">
        <v>17.287472210516686</v>
      </c>
      <c r="V52" s="55">
        <v>22.142917836261518</v>
      </c>
      <c r="W52" s="55">
        <v>3.3211789969425518</v>
      </c>
      <c r="X52" s="55">
        <v>182.87177593511888</v>
      </c>
      <c r="Y52" s="55">
        <v>199.06202994421866</v>
      </c>
      <c r="Z52" s="55">
        <v>9.3451455969023751</v>
      </c>
      <c r="AA52" s="55">
        <v>92.872569524496967</v>
      </c>
      <c r="AB52" s="55">
        <v>36.04073595423047</v>
      </c>
      <c r="AC52" s="55">
        <v>104.83341044094698</v>
      </c>
      <c r="AD52" s="55">
        <v>63.205578481248068</v>
      </c>
      <c r="AE52" s="55">
        <v>11.275305253333656</v>
      </c>
      <c r="AF52" s="55">
        <v>43.870296519252399</v>
      </c>
      <c r="AG52" s="55">
        <v>220.9787134704477</v>
      </c>
      <c r="AH52" s="55">
        <v>129.17690908608182</v>
      </c>
      <c r="AI52" s="55">
        <v>193.63688365206986</v>
      </c>
      <c r="AJ52" s="55">
        <v>235.71773966670972</v>
      </c>
      <c r="AK52" s="55">
        <v>68.344498710421959</v>
      </c>
      <c r="AL52" s="55">
        <v>30.734485467846994</v>
      </c>
      <c r="AM52" s="55">
        <v>29.700171104179653</v>
      </c>
      <c r="AN52" s="55">
        <v>38.907740710191362</v>
      </c>
      <c r="AO52" s="55">
        <v>346.06790323544783</v>
      </c>
      <c r="AP52" s="55">
        <v>36.362052371412908</v>
      </c>
      <c r="AQ52" s="55">
        <v>1316.5935046635527</v>
      </c>
      <c r="AR52" s="55">
        <v>182.08992790004731</v>
      </c>
      <c r="AS52" s="55">
        <v>2318.9117300879971</v>
      </c>
      <c r="AT52" s="55">
        <v>165.83183056918671</v>
      </c>
      <c r="AU52" s="55">
        <v>67.156472144693964</v>
      </c>
      <c r="AV52" s="55">
        <v>7.7070264973601192</v>
      </c>
      <c r="AW52" s="55">
        <v>472.83607509749089</v>
      </c>
      <c r="AX52" s="55">
        <v>54.597232866521544</v>
      </c>
      <c r="AY52" s="55">
        <v>46.61183779658873</v>
      </c>
      <c r="AZ52" s="55">
        <v>18.605620319238714</v>
      </c>
      <c r="BA52" s="55">
        <v>129.33755335111024</v>
      </c>
      <c r="BB52" s="55">
        <v>179.85221996298665</v>
      </c>
      <c r="BC52" s="55">
        <v>466.92917992267195</v>
      </c>
      <c r="BD52" s="55">
        <v>1997.1710067906904</v>
      </c>
      <c r="BE52" s="55">
        <v>45.229698605654576</v>
      </c>
      <c r="BF52" s="55">
        <v>673.56863669083862</v>
      </c>
      <c r="BG52" s="55">
        <v>291.84834903782155</v>
      </c>
      <c r="BH52" s="55">
        <v>396.61386828935565</v>
      </c>
      <c r="BI52" s="55">
        <v>72.475835206582829</v>
      </c>
      <c r="BJ52" s="55">
        <v>284.3717733238912</v>
      </c>
      <c r="BK52" s="55">
        <v>20.680198818620141</v>
      </c>
      <c r="BL52" s="55">
        <v>890.75321628698396</v>
      </c>
      <c r="BM52" s="55">
        <v>306.10251780537675</v>
      </c>
      <c r="BN52" s="55">
        <v>1442.4029938709336</v>
      </c>
      <c r="BO52" s="55">
        <v>295.10150952417723</v>
      </c>
      <c r="BP52" s="55">
        <v>3.9121573933931248</v>
      </c>
      <c r="BQ52" s="55">
        <v>81.68457275257866</v>
      </c>
      <c r="BR52" s="55">
        <v>6632.8406897522582</v>
      </c>
      <c r="BS52" s="55">
        <v>0</v>
      </c>
      <c r="BT52" s="55">
        <v>22621.653792205179</v>
      </c>
      <c r="BU52" s="55">
        <v>5475.4333729000691</v>
      </c>
      <c r="BV52" s="55">
        <v>4.9386732550367587E-2</v>
      </c>
      <c r="BW52" s="55">
        <v>0</v>
      </c>
      <c r="BX52" s="55">
        <v>7331.7936603199369</v>
      </c>
      <c r="BY52" s="55">
        <v>1.0697878422637488</v>
      </c>
      <c r="BZ52" s="55">
        <v>0</v>
      </c>
      <c r="CA52" s="55">
        <v>12808.346207794821</v>
      </c>
      <c r="CB52" s="55">
        <v>35430</v>
      </c>
      <c r="CD52" s="55">
        <f t="shared" si="3"/>
        <v>0</v>
      </c>
      <c r="CE52" s="55">
        <f t="shared" si="4"/>
        <v>0</v>
      </c>
      <c r="CF52" s="55">
        <f t="shared" si="5"/>
        <v>0</v>
      </c>
    </row>
    <row r="53" spans="1:84" x14ac:dyDescent="0.45">
      <c r="A53" s="72" t="s">
        <v>283</v>
      </c>
      <c r="B53" s="72" t="s">
        <v>121</v>
      </c>
      <c r="C53" s="50">
        <f t="shared" si="2"/>
        <v>46</v>
      </c>
      <c r="D53" s="55">
        <v>609.09011925215418</v>
      </c>
      <c r="E53" s="55">
        <v>44.751742180611402</v>
      </c>
      <c r="F53" s="55">
        <v>141.73998812650791</v>
      </c>
      <c r="G53" s="55">
        <v>27.375557005935597</v>
      </c>
      <c r="H53" s="55">
        <v>3035.7879121160477</v>
      </c>
      <c r="I53" s="55">
        <v>2201.1426495855549</v>
      </c>
      <c r="J53" s="55">
        <v>744.79950047724708</v>
      </c>
      <c r="K53" s="55">
        <v>2429.2028932091425</v>
      </c>
      <c r="L53" s="55">
        <v>1961.5044396285084</v>
      </c>
      <c r="M53" s="55">
        <v>2864.7531604729934</v>
      </c>
      <c r="N53" s="55">
        <v>1520.7690718602296</v>
      </c>
      <c r="O53" s="55">
        <v>32.842894892198508</v>
      </c>
      <c r="P53" s="55">
        <v>160.01689798812831</v>
      </c>
      <c r="Q53" s="55">
        <v>117.82336501305403</v>
      </c>
      <c r="R53" s="55">
        <v>152.20892210553305</v>
      </c>
      <c r="S53" s="55">
        <v>203.17650451995939</v>
      </c>
      <c r="T53" s="55">
        <v>1034.7542207027991</v>
      </c>
      <c r="U53" s="55">
        <v>194.18803608247211</v>
      </c>
      <c r="V53" s="55">
        <v>431.19184192187765</v>
      </c>
      <c r="W53" s="55">
        <v>507.92155653926557</v>
      </c>
      <c r="X53" s="55">
        <v>958.31933255830666</v>
      </c>
      <c r="Y53" s="55">
        <v>632.68672857771026</v>
      </c>
      <c r="Z53" s="55">
        <v>331.49758028123023</v>
      </c>
      <c r="AA53" s="55">
        <v>492.21522324103307</v>
      </c>
      <c r="AB53" s="55">
        <v>236.62509160144052</v>
      </c>
      <c r="AC53" s="55">
        <v>332.71351492198966</v>
      </c>
      <c r="AD53" s="55">
        <v>2093.460315076929</v>
      </c>
      <c r="AE53" s="55">
        <v>119.6274173932504</v>
      </c>
      <c r="AF53" s="55">
        <v>862.62709592202964</v>
      </c>
      <c r="AG53" s="55">
        <v>746.65934262480721</v>
      </c>
      <c r="AH53" s="55">
        <v>793.20187836394018</v>
      </c>
      <c r="AI53" s="55">
        <v>426.21349029548821</v>
      </c>
      <c r="AJ53" s="55">
        <v>3963.899771587332</v>
      </c>
      <c r="AK53" s="55">
        <v>700.42451697968204</v>
      </c>
      <c r="AL53" s="55">
        <v>491.41499152201169</v>
      </c>
      <c r="AM53" s="55">
        <v>272.66217171964536</v>
      </c>
      <c r="AN53" s="55">
        <v>148.39162562183682</v>
      </c>
      <c r="AO53" s="55">
        <v>449.86590292474062</v>
      </c>
      <c r="AP53" s="55">
        <v>20.344819738361206</v>
      </c>
      <c r="AQ53" s="55">
        <v>663.25311325504356</v>
      </c>
      <c r="AR53" s="55">
        <v>667.55896455790787</v>
      </c>
      <c r="AS53" s="55">
        <v>11281.325922376365</v>
      </c>
      <c r="AT53" s="55">
        <v>5907.6529300213761</v>
      </c>
      <c r="AU53" s="55">
        <v>2997.5294836688404</v>
      </c>
      <c r="AV53" s="55">
        <v>3255.137927729425</v>
      </c>
      <c r="AW53" s="55">
        <v>3590.3113578988614</v>
      </c>
      <c r="AX53" s="55">
        <v>53.24607609711606</v>
      </c>
      <c r="AY53" s="55">
        <v>215.31039631721433</v>
      </c>
      <c r="AZ53" s="55">
        <v>81.382101744093944</v>
      </c>
      <c r="BA53" s="55">
        <v>70.099586136249528</v>
      </c>
      <c r="BB53" s="55">
        <v>600.14314069095917</v>
      </c>
      <c r="BC53" s="55">
        <v>121.13405315591149</v>
      </c>
      <c r="BD53" s="55">
        <v>4181.6918227423394</v>
      </c>
      <c r="BE53" s="55">
        <v>183.74698958498826</v>
      </c>
      <c r="BF53" s="55">
        <v>478.21916978055299</v>
      </c>
      <c r="BG53" s="55">
        <v>235.60982568692694</v>
      </c>
      <c r="BH53" s="55">
        <v>190.38339236653763</v>
      </c>
      <c r="BI53" s="55">
        <v>188.6939269535342</v>
      </c>
      <c r="BJ53" s="55">
        <v>647.39118409894877</v>
      </c>
      <c r="BK53" s="55">
        <v>59.074481972482097</v>
      </c>
      <c r="BL53" s="55">
        <v>3019.7172471002195</v>
      </c>
      <c r="BM53" s="55">
        <v>299.75314096212873</v>
      </c>
      <c r="BN53" s="55">
        <v>350.10611715463392</v>
      </c>
      <c r="BO53" s="55">
        <v>340.7586429933109</v>
      </c>
      <c r="BP53" s="55">
        <v>179.95653108361071</v>
      </c>
      <c r="BQ53" s="55">
        <v>64.050061827284608</v>
      </c>
      <c r="BR53" s="55">
        <v>1151.8783024714462</v>
      </c>
      <c r="BS53" s="55">
        <v>0</v>
      </c>
      <c r="BT53" s="55">
        <v>73563.007975060289</v>
      </c>
      <c r="BU53" s="55">
        <v>7582.1213092219214</v>
      </c>
      <c r="BV53" s="55">
        <v>0.55982113646458453</v>
      </c>
      <c r="BW53" s="55">
        <v>0</v>
      </c>
      <c r="BX53" s="55">
        <v>19226.579087933329</v>
      </c>
      <c r="BY53" s="55">
        <v>28.731806647991206</v>
      </c>
      <c r="BZ53" s="55">
        <v>0</v>
      </c>
      <c r="CA53" s="55">
        <v>26837.992024939707</v>
      </c>
      <c r="CB53" s="55">
        <v>100401</v>
      </c>
      <c r="CD53" s="55">
        <f t="shared" si="3"/>
        <v>0</v>
      </c>
      <c r="CE53" s="55">
        <f t="shared" si="4"/>
        <v>0</v>
      </c>
      <c r="CF53" s="55">
        <f t="shared" si="5"/>
        <v>0</v>
      </c>
    </row>
    <row r="54" spans="1:84" x14ac:dyDescent="0.45">
      <c r="A54" s="72" t="s">
        <v>284</v>
      </c>
      <c r="B54" s="73" t="s">
        <v>120</v>
      </c>
      <c r="C54" s="50">
        <f t="shared" si="2"/>
        <v>47</v>
      </c>
      <c r="D54" s="55">
        <v>5.7443075542948225</v>
      </c>
      <c r="E54" s="55">
        <v>2.7914243259251053</v>
      </c>
      <c r="F54" s="55">
        <v>1.961533289811509</v>
      </c>
      <c r="G54" s="55">
        <v>6.2024717433204248</v>
      </c>
      <c r="H54" s="55">
        <v>95.415201586561437</v>
      </c>
      <c r="I54" s="55">
        <v>30.66661061041453</v>
      </c>
      <c r="J54" s="55">
        <v>9.5954504198903408</v>
      </c>
      <c r="K54" s="55">
        <v>150.29809308925377</v>
      </c>
      <c r="L54" s="55">
        <v>19.258493558913262</v>
      </c>
      <c r="M54" s="55">
        <v>153.52218009230259</v>
      </c>
      <c r="N54" s="55">
        <v>28.653794585395865</v>
      </c>
      <c r="O54" s="55">
        <v>19.750193986860481</v>
      </c>
      <c r="P54" s="55">
        <v>18.020857909914</v>
      </c>
      <c r="Q54" s="55">
        <v>17.093638624936066</v>
      </c>
      <c r="R54" s="55">
        <v>18.211013266533975</v>
      </c>
      <c r="S54" s="55">
        <v>4.9131071631060443</v>
      </c>
      <c r="T54" s="55">
        <v>43.229454995859626</v>
      </c>
      <c r="U54" s="55">
        <v>7.3632536779604738</v>
      </c>
      <c r="V54" s="55">
        <v>16.009484286310453</v>
      </c>
      <c r="W54" s="55">
        <v>6.8680975181231165</v>
      </c>
      <c r="X54" s="55">
        <v>68.878121407518009</v>
      </c>
      <c r="Y54" s="55">
        <v>75.636738304901741</v>
      </c>
      <c r="Z54" s="55">
        <v>21.506323730430417</v>
      </c>
      <c r="AA54" s="55">
        <v>101.48557460161939</v>
      </c>
      <c r="AB54" s="55">
        <v>60.293784170305457</v>
      </c>
      <c r="AC54" s="55">
        <v>48.999740818319843</v>
      </c>
      <c r="AD54" s="55">
        <v>89.680175171684127</v>
      </c>
      <c r="AE54" s="55">
        <v>16.153695275208307</v>
      </c>
      <c r="AF54" s="55">
        <v>100.16408469239479</v>
      </c>
      <c r="AG54" s="55">
        <v>84.889193167798965</v>
      </c>
      <c r="AH54" s="55">
        <v>73.582025215125</v>
      </c>
      <c r="AI54" s="55">
        <v>212.37151419194322</v>
      </c>
      <c r="AJ54" s="55">
        <v>103.85230718226423</v>
      </c>
      <c r="AK54" s="55">
        <v>57.852760921107887</v>
      </c>
      <c r="AL54" s="55">
        <v>36.288984249669795</v>
      </c>
      <c r="AM54" s="55">
        <v>60.500621998914959</v>
      </c>
      <c r="AN54" s="55">
        <v>32.803907331592889</v>
      </c>
      <c r="AO54" s="55">
        <v>99.038636218563781</v>
      </c>
      <c r="AP54" s="55">
        <v>8.2261124081034911</v>
      </c>
      <c r="AQ54" s="55">
        <v>838.92851140394419</v>
      </c>
      <c r="AR54" s="55">
        <v>215.9050630312577</v>
      </c>
      <c r="AS54" s="55">
        <v>1440.133429076132</v>
      </c>
      <c r="AT54" s="55">
        <v>109.16882878262152</v>
      </c>
      <c r="AU54" s="55">
        <v>3.1240659208998984</v>
      </c>
      <c r="AV54" s="55">
        <v>37.532277687979132</v>
      </c>
      <c r="AW54" s="55">
        <v>102.85767813879173</v>
      </c>
      <c r="AX54" s="55">
        <v>1.387120104679322</v>
      </c>
      <c r="AY54" s="55">
        <v>23.43307082951543</v>
      </c>
      <c r="AZ54" s="55">
        <v>57.183618597901209</v>
      </c>
      <c r="BA54" s="55">
        <v>83.202777955460959</v>
      </c>
      <c r="BB54" s="55">
        <v>68.60699211249505</v>
      </c>
      <c r="BC54" s="55">
        <v>232.17021717170852</v>
      </c>
      <c r="BD54" s="55">
        <v>527.30137903318609</v>
      </c>
      <c r="BE54" s="55">
        <v>27.97951404368181</v>
      </c>
      <c r="BF54" s="55">
        <v>160.93276428646888</v>
      </c>
      <c r="BG54" s="55">
        <v>179.74208867755283</v>
      </c>
      <c r="BH54" s="55">
        <v>71.817289327807813</v>
      </c>
      <c r="BI54" s="55">
        <v>80.70412223273425</v>
      </c>
      <c r="BJ54" s="55">
        <v>82.280420485372616</v>
      </c>
      <c r="BK54" s="55">
        <v>24.672487355205636</v>
      </c>
      <c r="BL54" s="55">
        <v>1085.1925837937895</v>
      </c>
      <c r="BM54" s="55">
        <v>168.77659036250498</v>
      </c>
      <c r="BN54" s="55">
        <v>171.90406970352419</v>
      </c>
      <c r="BO54" s="55">
        <v>176.99334853806235</v>
      </c>
      <c r="BP54" s="55">
        <v>4.9583938111555454</v>
      </c>
      <c r="BQ54" s="55">
        <v>83.079493681590932</v>
      </c>
      <c r="BR54" s="55">
        <v>3632.7955576682375</v>
      </c>
      <c r="BS54" s="55">
        <v>0</v>
      </c>
      <c r="BT54" s="55">
        <v>11700.536717157414</v>
      </c>
      <c r="BU54" s="55">
        <v>4689.2931961006389</v>
      </c>
      <c r="BV54" s="55">
        <v>0.72627547868187625</v>
      </c>
      <c r="BW54" s="55">
        <v>0</v>
      </c>
      <c r="BX54" s="55">
        <v>4905.7116371123266</v>
      </c>
      <c r="BY54" s="55">
        <v>15.732174150937484</v>
      </c>
      <c r="BZ54" s="55">
        <v>0</v>
      </c>
      <c r="CA54" s="55">
        <v>9611.4632828425856</v>
      </c>
      <c r="CB54" s="55">
        <v>21312</v>
      </c>
      <c r="CD54" s="55">
        <f t="shared" si="3"/>
        <v>0</v>
      </c>
      <c r="CE54" s="55">
        <f t="shared" si="4"/>
        <v>0</v>
      </c>
      <c r="CF54" s="55">
        <f t="shared" si="5"/>
        <v>0</v>
      </c>
    </row>
    <row r="55" spans="1:84" x14ac:dyDescent="0.45">
      <c r="A55" s="72" t="s">
        <v>285</v>
      </c>
      <c r="B55" s="72" t="s">
        <v>119</v>
      </c>
      <c r="C55" s="50">
        <f t="shared" si="2"/>
        <v>48</v>
      </c>
      <c r="D55" s="55">
        <v>3.6085433752183329</v>
      </c>
      <c r="E55" s="55">
        <v>1.1703345976073143</v>
      </c>
      <c r="F55" s="55">
        <v>2.3099426123645128</v>
      </c>
      <c r="G55" s="55">
        <v>2.119498507521552</v>
      </c>
      <c r="H55" s="55">
        <v>147.98925791737867</v>
      </c>
      <c r="I55" s="55">
        <v>4.9996958625466563</v>
      </c>
      <c r="J55" s="55">
        <v>6.3451704428054629</v>
      </c>
      <c r="K55" s="55">
        <v>7.8158782170131555</v>
      </c>
      <c r="L55" s="55">
        <v>2.8490463727257032</v>
      </c>
      <c r="M55" s="55">
        <v>91.903017404140968</v>
      </c>
      <c r="N55" s="55">
        <v>3.3897178027509538</v>
      </c>
      <c r="O55" s="55">
        <v>0.54522056691443765</v>
      </c>
      <c r="P55" s="55">
        <v>8.6234817153158829</v>
      </c>
      <c r="Q55" s="55">
        <v>4.4296893426368564</v>
      </c>
      <c r="R55" s="55">
        <v>1.2541787573943781</v>
      </c>
      <c r="S55" s="55">
        <v>0.86849475912580942</v>
      </c>
      <c r="T55" s="55">
        <v>7.4685958715631919</v>
      </c>
      <c r="U55" s="55">
        <v>12.009920483838778</v>
      </c>
      <c r="V55" s="55">
        <v>3.6767408201539897</v>
      </c>
      <c r="W55" s="55">
        <v>1.7270325433046676</v>
      </c>
      <c r="X55" s="55">
        <v>61.348873810819107</v>
      </c>
      <c r="Y55" s="55">
        <v>82.837042261395609</v>
      </c>
      <c r="Z55" s="55">
        <v>2.1749920914707843</v>
      </c>
      <c r="AA55" s="55">
        <v>171.68846323433198</v>
      </c>
      <c r="AB55" s="55">
        <v>13.346403589588606</v>
      </c>
      <c r="AC55" s="55">
        <v>3.2443912857640886</v>
      </c>
      <c r="AD55" s="55">
        <v>22.701234796490972</v>
      </c>
      <c r="AE55" s="55">
        <v>39.719845249937237</v>
      </c>
      <c r="AF55" s="55">
        <v>27.715629669126276</v>
      </c>
      <c r="AG55" s="55">
        <v>5.4754477459772595</v>
      </c>
      <c r="AH55" s="55">
        <v>2.2020620020745536</v>
      </c>
      <c r="AI55" s="55">
        <v>83.200934222455587</v>
      </c>
      <c r="AJ55" s="55">
        <v>351.03804599009902</v>
      </c>
      <c r="AK55" s="55">
        <v>11.614889522039601</v>
      </c>
      <c r="AL55" s="55">
        <v>3.3181546355688623</v>
      </c>
      <c r="AM55" s="55">
        <v>2.7325890766268448</v>
      </c>
      <c r="AN55" s="55">
        <v>54.629414175206662</v>
      </c>
      <c r="AO55" s="55">
        <v>165.82236893331623</v>
      </c>
      <c r="AP55" s="55">
        <v>8.533380035710044</v>
      </c>
      <c r="AQ55" s="55">
        <v>34.672543678991616</v>
      </c>
      <c r="AR55" s="55">
        <v>130.63458160580132</v>
      </c>
      <c r="AS55" s="55">
        <v>539.63486399101862</v>
      </c>
      <c r="AT55" s="55">
        <v>32.473085915683598</v>
      </c>
      <c r="AU55" s="55">
        <v>5.0755699356074313</v>
      </c>
      <c r="AV55" s="55">
        <v>702.56011719799108</v>
      </c>
      <c r="AW55" s="55">
        <v>35.359502343035814</v>
      </c>
      <c r="AX55" s="55">
        <v>168.65907464043201</v>
      </c>
      <c r="AY55" s="55">
        <v>22.473968389855557</v>
      </c>
      <c r="AZ55" s="55">
        <v>4.9850649768848561</v>
      </c>
      <c r="BA55" s="55">
        <v>296.41360325454713</v>
      </c>
      <c r="BB55" s="55">
        <v>81.099110239522133</v>
      </c>
      <c r="BC55" s="55">
        <v>20.681995361393767</v>
      </c>
      <c r="BD55" s="55">
        <v>2501.8933463395383</v>
      </c>
      <c r="BE55" s="55">
        <v>54.773392038041152</v>
      </c>
      <c r="BF55" s="55">
        <v>1011.8623348992629</v>
      </c>
      <c r="BG55" s="55">
        <v>10.241822965214459</v>
      </c>
      <c r="BH55" s="55">
        <v>157.01555273046844</v>
      </c>
      <c r="BI55" s="55">
        <v>12.058148898501459</v>
      </c>
      <c r="BJ55" s="55">
        <v>1054.436037042087</v>
      </c>
      <c r="BK55" s="55">
        <v>5.8500267829922468</v>
      </c>
      <c r="BL55" s="55">
        <v>7690.3161960953485</v>
      </c>
      <c r="BM55" s="55">
        <v>1342.9172993418019</v>
      </c>
      <c r="BN55" s="55">
        <v>166.59946688776111</v>
      </c>
      <c r="BO55" s="55">
        <v>3530.3381017240799</v>
      </c>
      <c r="BP55" s="55">
        <v>2009.6256351423576</v>
      </c>
      <c r="BQ55" s="55">
        <v>47.664287473928518</v>
      </c>
      <c r="BR55" s="55">
        <v>7175.7827403905967</v>
      </c>
      <c r="BS55" s="55">
        <v>0</v>
      </c>
      <c r="BT55" s="55">
        <v>30274.545090583069</v>
      </c>
      <c r="BU55" s="55">
        <v>3475.2479859556438</v>
      </c>
      <c r="BV55" s="55">
        <v>0.27888978381384044</v>
      </c>
      <c r="BW55" s="55">
        <v>0</v>
      </c>
      <c r="BX55" s="55">
        <v>158439.88687880352</v>
      </c>
      <c r="BY55" s="55">
        <v>6.041154873959993</v>
      </c>
      <c r="BZ55" s="55">
        <v>0</v>
      </c>
      <c r="CA55" s="55">
        <v>161921.45490941696</v>
      </c>
      <c r="CB55" s="55">
        <v>192196</v>
      </c>
      <c r="CD55" s="55">
        <f t="shared" si="3"/>
        <v>0</v>
      </c>
      <c r="CE55" s="55">
        <f t="shared" si="4"/>
        <v>0</v>
      </c>
      <c r="CF55" s="55">
        <f t="shared" si="5"/>
        <v>0</v>
      </c>
    </row>
    <row r="56" spans="1:84" x14ac:dyDescent="0.45">
      <c r="A56" s="73" t="s">
        <v>286</v>
      </c>
      <c r="B56" s="72" t="s">
        <v>118</v>
      </c>
      <c r="C56" s="50">
        <f t="shared" si="2"/>
        <v>49</v>
      </c>
      <c r="D56" s="55">
        <v>2.7832769482286914</v>
      </c>
      <c r="E56" s="55">
        <v>1.6965805067189288</v>
      </c>
      <c r="F56" s="55">
        <v>0.34169439097215781</v>
      </c>
      <c r="G56" s="55">
        <v>0.18003194301345754</v>
      </c>
      <c r="H56" s="55">
        <v>0.87991649000557637</v>
      </c>
      <c r="I56" s="55">
        <v>0.83501615251458094</v>
      </c>
      <c r="J56" s="55">
        <v>0.39494506322834338</v>
      </c>
      <c r="K56" s="55">
        <v>8.0854088180832591</v>
      </c>
      <c r="L56" s="55">
        <v>1.2220107195286574</v>
      </c>
      <c r="M56" s="55">
        <v>9.3821633783897003</v>
      </c>
      <c r="N56" s="55">
        <v>13.635870178780515</v>
      </c>
      <c r="O56" s="55">
        <v>0.42955815649244333</v>
      </c>
      <c r="P56" s="55">
        <v>2.0350946245105312</v>
      </c>
      <c r="Q56" s="55">
        <v>2.7175342372195255</v>
      </c>
      <c r="R56" s="55">
        <v>1.4253205281131205</v>
      </c>
      <c r="S56" s="55">
        <v>1.2133014705279754</v>
      </c>
      <c r="T56" s="55">
        <v>8.6801650175093119</v>
      </c>
      <c r="U56" s="55">
        <v>84.386364123274475</v>
      </c>
      <c r="V56" s="55">
        <v>3.508278688962406</v>
      </c>
      <c r="W56" s="55">
        <v>0.75561763322693654</v>
      </c>
      <c r="X56" s="55">
        <v>102.58428713544436</v>
      </c>
      <c r="Y56" s="55">
        <v>2.0216739185900461</v>
      </c>
      <c r="Z56" s="55">
        <v>0.85898811154007659</v>
      </c>
      <c r="AA56" s="55">
        <v>1.5525333841214268</v>
      </c>
      <c r="AB56" s="55">
        <v>3.4050946184464785</v>
      </c>
      <c r="AC56" s="55">
        <v>2.2422916201023222</v>
      </c>
      <c r="AD56" s="55">
        <v>2.195554540383279</v>
      </c>
      <c r="AE56" s="55">
        <v>1.0118801316355543</v>
      </c>
      <c r="AF56" s="55">
        <v>2.8280792789353821</v>
      </c>
      <c r="AG56" s="55">
        <v>12.159860266950675</v>
      </c>
      <c r="AH56" s="55">
        <v>2.2175575551623252</v>
      </c>
      <c r="AI56" s="55">
        <v>4.2146433594425643</v>
      </c>
      <c r="AJ56" s="55">
        <v>3.4402552346967736</v>
      </c>
      <c r="AK56" s="55">
        <v>4.1171147358667675</v>
      </c>
      <c r="AL56" s="55">
        <v>1.0021974339201669</v>
      </c>
      <c r="AM56" s="55">
        <v>3.1266581770559685</v>
      </c>
      <c r="AN56" s="55">
        <v>10.93893060748443</v>
      </c>
      <c r="AO56" s="55">
        <v>68.904679362644444</v>
      </c>
      <c r="AP56" s="55">
        <v>3.9030601969419965</v>
      </c>
      <c r="AQ56" s="55">
        <v>11.225524342314836</v>
      </c>
      <c r="AR56" s="55">
        <v>10.775769223836399</v>
      </c>
      <c r="AS56" s="55">
        <v>558.47588229711857</v>
      </c>
      <c r="AT56" s="55">
        <v>6.7572262683398945</v>
      </c>
      <c r="AU56" s="55">
        <v>0.17284738358064394</v>
      </c>
      <c r="AV56" s="55">
        <v>2.4797145963338196</v>
      </c>
      <c r="AW56" s="55">
        <v>5.553106481014594</v>
      </c>
      <c r="AX56" s="55">
        <v>44.071388675043053</v>
      </c>
      <c r="AY56" s="55">
        <v>11.275855791087533</v>
      </c>
      <c r="AZ56" s="55">
        <v>152.52780241731563</v>
      </c>
      <c r="BA56" s="55">
        <v>24.699146971488666</v>
      </c>
      <c r="BB56" s="55">
        <v>160.22255855199043</v>
      </c>
      <c r="BC56" s="55">
        <v>48.14423821021645</v>
      </c>
      <c r="BD56" s="55">
        <v>1448.6684508241997</v>
      </c>
      <c r="BE56" s="55">
        <v>48.979777172762546</v>
      </c>
      <c r="BF56" s="55">
        <v>243.2252006116249</v>
      </c>
      <c r="BG56" s="55">
        <v>147.96126069552588</v>
      </c>
      <c r="BH56" s="55">
        <v>2090.5693484942317</v>
      </c>
      <c r="BI56" s="55">
        <v>19.36937538048501</v>
      </c>
      <c r="BJ56" s="55">
        <v>81.602900104427661</v>
      </c>
      <c r="BK56" s="55">
        <v>0.47018323171216858</v>
      </c>
      <c r="BL56" s="55">
        <v>554.97105816365729</v>
      </c>
      <c r="BM56" s="55">
        <v>2007.0190747884287</v>
      </c>
      <c r="BN56" s="55">
        <v>1227.3768432849843</v>
      </c>
      <c r="BO56" s="55">
        <v>28.956138310396447</v>
      </c>
      <c r="BP56" s="55">
        <v>93.618147230842069</v>
      </c>
      <c r="BQ56" s="55">
        <v>25.331352903240898</v>
      </c>
      <c r="BR56" s="55">
        <v>159.19960158803332</v>
      </c>
      <c r="BS56" s="55">
        <v>0</v>
      </c>
      <c r="BT56" s="55">
        <v>9591.0132627328985</v>
      </c>
      <c r="BU56" s="55">
        <v>566.9879706416383</v>
      </c>
      <c r="BV56" s="55">
        <v>0.5200132427362234</v>
      </c>
      <c r="BW56" s="55">
        <v>0</v>
      </c>
      <c r="BX56" s="55">
        <v>11198.735147280628</v>
      </c>
      <c r="BY56" s="55">
        <v>34.841681756634536</v>
      </c>
      <c r="BZ56" s="55">
        <v>197.90192434546657</v>
      </c>
      <c r="CA56" s="55">
        <v>11998.986737267105</v>
      </c>
      <c r="CB56" s="55">
        <v>21590</v>
      </c>
      <c r="CD56" s="55">
        <f t="shared" si="3"/>
        <v>0</v>
      </c>
      <c r="CE56" s="55">
        <f t="shared" si="4"/>
        <v>0</v>
      </c>
      <c r="CF56" s="55">
        <f t="shared" si="5"/>
        <v>0</v>
      </c>
    </row>
    <row r="57" spans="1:84" x14ac:dyDescent="0.45">
      <c r="A57" s="73" t="s">
        <v>287</v>
      </c>
      <c r="B57" s="72" t="s">
        <v>117</v>
      </c>
      <c r="C57" s="50">
        <f t="shared" si="2"/>
        <v>50</v>
      </c>
      <c r="D57" s="55">
        <v>1.0541456217434344</v>
      </c>
      <c r="E57" s="55">
        <v>0.6901151318734341</v>
      </c>
      <c r="F57" s="55">
        <v>7.4067258561623647E-2</v>
      </c>
      <c r="G57" s="55">
        <v>6.6362951597839892E-2</v>
      </c>
      <c r="H57" s="55">
        <v>0.20867151741615339</v>
      </c>
      <c r="I57" s="55">
        <v>0.11402636050872446</v>
      </c>
      <c r="J57" s="55">
        <v>6.1504981610640878E-2</v>
      </c>
      <c r="K57" s="55">
        <v>2.1391984540573281</v>
      </c>
      <c r="L57" s="55">
        <v>0.131824937305179</v>
      </c>
      <c r="M57" s="55">
        <v>2.0922783459344281</v>
      </c>
      <c r="N57" s="55">
        <v>0.39462882362174845</v>
      </c>
      <c r="O57" s="55">
        <v>0.16264692220356775</v>
      </c>
      <c r="P57" s="55">
        <v>0.50736015046900773</v>
      </c>
      <c r="Q57" s="55">
        <v>0.72838438361924085</v>
      </c>
      <c r="R57" s="55">
        <v>0.4549399588254085</v>
      </c>
      <c r="S57" s="55">
        <v>0.18742784132335791</v>
      </c>
      <c r="T57" s="55">
        <v>0.5363817202984672</v>
      </c>
      <c r="U57" s="55">
        <v>0.15363806154651108</v>
      </c>
      <c r="V57" s="55">
        <v>1.304690029836262</v>
      </c>
      <c r="W57" s="55">
        <v>0.12710503647115221</v>
      </c>
      <c r="X57" s="55">
        <v>0.68004713783695081</v>
      </c>
      <c r="Y57" s="55">
        <v>0.41711371826572546</v>
      </c>
      <c r="Z57" s="55">
        <v>0.29218065619644029</v>
      </c>
      <c r="AA57" s="55">
        <v>0.36136090344981614</v>
      </c>
      <c r="AB57" s="55">
        <v>0.7687554150469591</v>
      </c>
      <c r="AC57" s="55">
        <v>0.59712571105740597</v>
      </c>
      <c r="AD57" s="55">
        <v>0.52191745482577379</v>
      </c>
      <c r="AE57" s="55">
        <v>0.35877215841420973</v>
      </c>
      <c r="AF57" s="55">
        <v>0.59533619752945943</v>
      </c>
      <c r="AG57" s="55">
        <v>0.87015475338993276</v>
      </c>
      <c r="AH57" s="55">
        <v>0.56213163133729727</v>
      </c>
      <c r="AI57" s="55">
        <v>1.1158975354767102</v>
      </c>
      <c r="AJ57" s="55">
        <v>0.55896288026149088</v>
      </c>
      <c r="AK57" s="55">
        <v>0.44257461394824577</v>
      </c>
      <c r="AL57" s="55">
        <v>0.25819092923311276</v>
      </c>
      <c r="AM57" s="55">
        <v>0.59223183172433502</v>
      </c>
      <c r="AN57" s="55">
        <v>0.36235960712041432</v>
      </c>
      <c r="AO57" s="55">
        <v>0.46360494220648485</v>
      </c>
      <c r="AP57" s="55">
        <v>0.14022621679941449</v>
      </c>
      <c r="AQ57" s="55">
        <v>3.207816163304781</v>
      </c>
      <c r="AR57" s="55">
        <v>1.0016505886985485</v>
      </c>
      <c r="AS57" s="55">
        <v>9.3698941843974541</v>
      </c>
      <c r="AT57" s="55">
        <v>2.0583971175476639</v>
      </c>
      <c r="AU57" s="55">
        <v>3.5487161036604709E-2</v>
      </c>
      <c r="AV57" s="55">
        <v>0.12041293774212154</v>
      </c>
      <c r="AW57" s="55">
        <v>0.59639045718083672</v>
      </c>
      <c r="AX57" s="55">
        <v>3.9000602849547681</v>
      </c>
      <c r="AY57" s="55">
        <v>2.2730277244117172</v>
      </c>
      <c r="AZ57" s="55">
        <v>11.874532794347862</v>
      </c>
      <c r="BA57" s="55">
        <v>4216.1300070022753</v>
      </c>
      <c r="BB57" s="55">
        <v>4332.3671806821303</v>
      </c>
      <c r="BC57" s="55">
        <v>1.3560599148146542</v>
      </c>
      <c r="BD57" s="55">
        <v>3.3294238237665219</v>
      </c>
      <c r="BE57" s="55">
        <v>0.55477810160089058</v>
      </c>
      <c r="BF57" s="55">
        <v>1.201751263323565</v>
      </c>
      <c r="BG57" s="55">
        <v>0.37053236233083764</v>
      </c>
      <c r="BH57" s="55">
        <v>28055.809745027851</v>
      </c>
      <c r="BI57" s="55">
        <v>0.32513032997362123</v>
      </c>
      <c r="BJ57" s="55">
        <v>16.230555433531308</v>
      </c>
      <c r="BK57" s="55">
        <v>2.7734147237379045</v>
      </c>
      <c r="BL57" s="55">
        <v>0.97523172240714673</v>
      </c>
      <c r="BM57" s="55">
        <v>0.55360223820934229</v>
      </c>
      <c r="BN57" s="55">
        <v>0.97494830116700504</v>
      </c>
      <c r="BO57" s="55">
        <v>0.48278617091740866</v>
      </c>
      <c r="BP57" s="55">
        <v>1.3215132701009618</v>
      </c>
      <c r="BQ57" s="55">
        <v>80.576455361050151</v>
      </c>
      <c r="BR57" s="55">
        <v>0.89671202195955968</v>
      </c>
      <c r="BS57" s="55">
        <v>0</v>
      </c>
      <c r="BT57" s="55">
        <v>36771.815839947703</v>
      </c>
      <c r="BU57" s="55">
        <v>59.188853782378288</v>
      </c>
      <c r="BV57" s="55">
        <v>0.21207243977510787</v>
      </c>
      <c r="BW57" s="55">
        <v>0</v>
      </c>
      <c r="BX57" s="55">
        <v>1658.1894389780555</v>
      </c>
      <c r="BY57" s="55">
        <v>4.5937948520737448</v>
      </c>
      <c r="BZ57" s="55">
        <v>0</v>
      </c>
      <c r="CA57" s="55">
        <v>1722.1841600522826</v>
      </c>
      <c r="CB57" s="55">
        <v>38494</v>
      </c>
      <c r="CD57" s="55">
        <f t="shared" si="3"/>
        <v>0</v>
      </c>
      <c r="CE57" s="55">
        <f t="shared" si="4"/>
        <v>0</v>
      </c>
      <c r="CF57" s="55">
        <f t="shared" si="5"/>
        <v>0</v>
      </c>
    </row>
    <row r="58" spans="1:84" x14ac:dyDescent="0.45">
      <c r="A58" s="72" t="s">
        <v>288</v>
      </c>
      <c r="B58" s="72" t="s">
        <v>116</v>
      </c>
      <c r="C58" s="50">
        <f t="shared" si="2"/>
        <v>51</v>
      </c>
      <c r="D58" s="55">
        <v>6.3861484174096717</v>
      </c>
      <c r="E58" s="55">
        <v>3.9925811331077687</v>
      </c>
      <c r="F58" s="55">
        <v>7.9752552884017476</v>
      </c>
      <c r="G58" s="55">
        <v>27.897124303218991</v>
      </c>
      <c r="H58" s="55">
        <v>389.95532299532732</v>
      </c>
      <c r="I58" s="55">
        <v>57.426687907737048</v>
      </c>
      <c r="J58" s="55">
        <v>23.899347257701809</v>
      </c>
      <c r="K58" s="55">
        <v>550.81484041340025</v>
      </c>
      <c r="L58" s="55">
        <v>181.06143612606252</v>
      </c>
      <c r="M58" s="55">
        <v>1092.0037484880563</v>
      </c>
      <c r="N58" s="55">
        <v>306.1647976536413</v>
      </c>
      <c r="O58" s="55">
        <v>19.397758863872404</v>
      </c>
      <c r="P58" s="55">
        <v>196.43433128371467</v>
      </c>
      <c r="Q58" s="55">
        <v>545.68307526632236</v>
      </c>
      <c r="R58" s="55">
        <v>151.55218027338324</v>
      </c>
      <c r="S58" s="55">
        <v>70.107571964195557</v>
      </c>
      <c r="T58" s="55">
        <v>283.62214994797449</v>
      </c>
      <c r="U58" s="55">
        <v>351.38934930605808</v>
      </c>
      <c r="V58" s="55">
        <v>135.4307352356229</v>
      </c>
      <c r="W58" s="55">
        <v>94.997672825649062</v>
      </c>
      <c r="X58" s="55">
        <v>222.36113564127072</v>
      </c>
      <c r="Y58" s="55">
        <v>222.26932961900215</v>
      </c>
      <c r="Z58" s="55">
        <v>26.70509198180013</v>
      </c>
      <c r="AA58" s="55">
        <v>193.51230812383503</v>
      </c>
      <c r="AB58" s="55">
        <v>301.18953892036723</v>
      </c>
      <c r="AC58" s="55">
        <v>445.95731649504455</v>
      </c>
      <c r="AD58" s="55">
        <v>151.2515669891103</v>
      </c>
      <c r="AE58" s="55">
        <v>59.124378290773102</v>
      </c>
      <c r="AF58" s="55">
        <v>389.42029037100997</v>
      </c>
      <c r="AG58" s="55">
        <v>633.72449598905325</v>
      </c>
      <c r="AH58" s="55">
        <v>409.4895474689684</v>
      </c>
      <c r="AI58" s="55">
        <v>494.24912782151318</v>
      </c>
      <c r="AJ58" s="55">
        <v>1491.4579546410152</v>
      </c>
      <c r="AK58" s="55">
        <v>1228.3462294826945</v>
      </c>
      <c r="AL58" s="55">
        <v>214.2714428960399</v>
      </c>
      <c r="AM58" s="55">
        <v>402.26202765362308</v>
      </c>
      <c r="AN58" s="55">
        <v>89.958152746296093</v>
      </c>
      <c r="AO58" s="55">
        <v>327.16773274178536</v>
      </c>
      <c r="AP58" s="55">
        <v>136.01718631465664</v>
      </c>
      <c r="AQ58" s="55">
        <v>1277.2724137022387</v>
      </c>
      <c r="AR58" s="55">
        <v>1052.0116576558682</v>
      </c>
      <c r="AS58" s="55">
        <v>5627.8629361372041</v>
      </c>
      <c r="AT58" s="55">
        <v>788.61832954242914</v>
      </c>
      <c r="AU58" s="55">
        <v>28.024021428326776</v>
      </c>
      <c r="AV58" s="55">
        <v>56.746828839949607</v>
      </c>
      <c r="AW58" s="55">
        <v>648.59853022032758</v>
      </c>
      <c r="AX58" s="55">
        <v>195.70974571361248</v>
      </c>
      <c r="AY58" s="55">
        <v>543.6090499254459</v>
      </c>
      <c r="AZ58" s="55">
        <v>164.67249266650572</v>
      </c>
      <c r="BA58" s="55">
        <v>298.13847814275255</v>
      </c>
      <c r="BB58" s="55">
        <v>22177.789866126805</v>
      </c>
      <c r="BC58" s="55">
        <v>1168.199413994106</v>
      </c>
      <c r="BD58" s="55">
        <v>8162.4021852842352</v>
      </c>
      <c r="BE58" s="55">
        <v>510.44599031700272</v>
      </c>
      <c r="BF58" s="55">
        <v>2211.1666692871468</v>
      </c>
      <c r="BG58" s="55">
        <v>401.39982932400039</v>
      </c>
      <c r="BH58" s="55">
        <v>1893.8243395721829</v>
      </c>
      <c r="BI58" s="55">
        <v>116.58952902940068</v>
      </c>
      <c r="BJ58" s="55">
        <v>1455.3215256192511</v>
      </c>
      <c r="BK58" s="55">
        <v>248.69653242580492</v>
      </c>
      <c r="BL58" s="55">
        <v>4078.9895252430124</v>
      </c>
      <c r="BM58" s="55">
        <v>870.5901145308859</v>
      </c>
      <c r="BN58" s="55">
        <v>993.26943423064006</v>
      </c>
      <c r="BO58" s="55">
        <v>368.42773385590692</v>
      </c>
      <c r="BP58" s="55">
        <v>737.77947668113529</v>
      </c>
      <c r="BQ58" s="55">
        <v>239.33540013656634</v>
      </c>
      <c r="BR58" s="55">
        <v>1459.2028531868518</v>
      </c>
      <c r="BS58" s="55">
        <v>0</v>
      </c>
      <c r="BT58" s="55">
        <v>69709.621871958312</v>
      </c>
      <c r="BU58" s="55">
        <v>702.56312788232549</v>
      </c>
      <c r="BV58" s="55">
        <v>0</v>
      </c>
      <c r="BW58" s="55">
        <v>0</v>
      </c>
      <c r="BX58" s="55">
        <v>89429.419959279578</v>
      </c>
      <c r="BY58" s="55">
        <v>540.39504087979071</v>
      </c>
      <c r="BZ58" s="55">
        <v>0</v>
      </c>
      <c r="CA58" s="55">
        <v>90672.378128041688</v>
      </c>
      <c r="CB58" s="55">
        <v>160382</v>
      </c>
      <c r="CD58" s="55">
        <f t="shared" si="3"/>
        <v>0</v>
      </c>
      <c r="CE58" s="55">
        <f t="shared" si="4"/>
        <v>0</v>
      </c>
      <c r="CF58" s="55">
        <f t="shared" si="5"/>
        <v>0</v>
      </c>
    </row>
    <row r="59" spans="1:84" x14ac:dyDescent="0.45">
      <c r="A59" s="72" t="s">
        <v>289</v>
      </c>
      <c r="B59" s="72" t="s">
        <v>115</v>
      </c>
      <c r="C59" s="50">
        <f t="shared" si="2"/>
        <v>52</v>
      </c>
      <c r="D59" s="55">
        <v>16.684376780512707</v>
      </c>
      <c r="E59" s="55">
        <v>9.1836834113091328</v>
      </c>
      <c r="F59" s="55">
        <v>0.84204847767456714</v>
      </c>
      <c r="G59" s="55">
        <v>0.88427501889089755</v>
      </c>
      <c r="H59" s="55">
        <v>38.190660630846757</v>
      </c>
      <c r="I59" s="55">
        <v>126.36865147080748</v>
      </c>
      <c r="J59" s="55">
        <v>23.524561260815663</v>
      </c>
      <c r="K59" s="55">
        <v>304.3370958904149</v>
      </c>
      <c r="L59" s="55">
        <v>9.4866170279404027</v>
      </c>
      <c r="M59" s="55">
        <v>547.09980649099475</v>
      </c>
      <c r="N59" s="55">
        <v>48.987663657622562</v>
      </c>
      <c r="O59" s="55">
        <v>32.091008368083685</v>
      </c>
      <c r="P59" s="55">
        <v>31.854760743168075</v>
      </c>
      <c r="Q59" s="55">
        <v>42.217229565935376</v>
      </c>
      <c r="R59" s="55">
        <v>10.528276996876709</v>
      </c>
      <c r="S59" s="55">
        <v>7.6987856650000159</v>
      </c>
      <c r="T59" s="55">
        <v>101.49285294800214</v>
      </c>
      <c r="U59" s="55">
        <v>4.3523761383424251</v>
      </c>
      <c r="V59" s="55">
        <v>22.574644306474216</v>
      </c>
      <c r="W59" s="55">
        <v>1.7459439101088738</v>
      </c>
      <c r="X59" s="55">
        <v>231.03420337213529</v>
      </c>
      <c r="Y59" s="55">
        <v>158.12430366978072</v>
      </c>
      <c r="Z59" s="55">
        <v>14.737175794928056</v>
      </c>
      <c r="AA59" s="55">
        <v>255.46150217429226</v>
      </c>
      <c r="AB59" s="55">
        <v>105.9654606891232</v>
      </c>
      <c r="AC59" s="55">
        <v>74.873310316678783</v>
      </c>
      <c r="AD59" s="55">
        <v>117.35584389492156</v>
      </c>
      <c r="AE59" s="55">
        <v>19.319831560516224</v>
      </c>
      <c r="AF59" s="55">
        <v>87.86091503703561</v>
      </c>
      <c r="AG59" s="55">
        <v>178.46458982981702</v>
      </c>
      <c r="AH59" s="55">
        <v>264.03574045168364</v>
      </c>
      <c r="AI59" s="55">
        <v>166.79709643410251</v>
      </c>
      <c r="AJ59" s="55">
        <v>804.56355268603636</v>
      </c>
      <c r="AK59" s="55">
        <v>102.23077823470091</v>
      </c>
      <c r="AL59" s="55">
        <v>54.227989854948945</v>
      </c>
      <c r="AM59" s="55">
        <v>83.957317307154099</v>
      </c>
      <c r="AN59" s="55">
        <v>52.900026025417532</v>
      </c>
      <c r="AO59" s="55">
        <v>735.78184814061001</v>
      </c>
      <c r="AP59" s="55">
        <v>187.09753363929269</v>
      </c>
      <c r="AQ59" s="55">
        <v>418.10697888745688</v>
      </c>
      <c r="AR59" s="55">
        <v>325.71734897410863</v>
      </c>
      <c r="AS59" s="55">
        <v>5501.2928608633138</v>
      </c>
      <c r="AT59" s="55">
        <v>577.61497942109781</v>
      </c>
      <c r="AU59" s="55">
        <v>0.91816389989949521</v>
      </c>
      <c r="AV59" s="55">
        <v>512.83037618213757</v>
      </c>
      <c r="AW59" s="55">
        <v>760.20282926919549</v>
      </c>
      <c r="AX59" s="55">
        <v>49.797735150056745</v>
      </c>
      <c r="AY59" s="55">
        <v>59.095554767954866</v>
      </c>
      <c r="AZ59" s="55">
        <v>467.12394519151911</v>
      </c>
      <c r="BA59" s="55">
        <v>770.77981458819988</v>
      </c>
      <c r="BB59" s="55">
        <v>2473.6829809918145</v>
      </c>
      <c r="BC59" s="55">
        <v>5100.1786925087026</v>
      </c>
      <c r="BD59" s="55">
        <v>11519.387896476515</v>
      </c>
      <c r="BE59" s="55">
        <v>240.33188303878231</v>
      </c>
      <c r="BF59" s="55">
        <v>1671.7908539618741</v>
      </c>
      <c r="BG59" s="55">
        <v>47.8841001573821</v>
      </c>
      <c r="BH59" s="55">
        <v>3181.3705510972122</v>
      </c>
      <c r="BI59" s="55">
        <v>276.29048696245724</v>
      </c>
      <c r="BJ59" s="55">
        <v>626.7509525300012</v>
      </c>
      <c r="BK59" s="55">
        <v>117.70894648073566</v>
      </c>
      <c r="BL59" s="55">
        <v>7995.7070762365338</v>
      </c>
      <c r="BM59" s="55">
        <v>1157.0286074488233</v>
      </c>
      <c r="BN59" s="55">
        <v>259.79128214294826</v>
      </c>
      <c r="BO59" s="55">
        <v>1677.0159522834604</v>
      </c>
      <c r="BP59" s="55">
        <v>1.0530322401782455</v>
      </c>
      <c r="BQ59" s="55">
        <v>116.36206326314525</v>
      </c>
      <c r="BR59" s="55">
        <v>1019.6701161351979</v>
      </c>
      <c r="BS59" s="55">
        <v>0</v>
      </c>
      <c r="BT59" s="55">
        <v>52000.420399023693</v>
      </c>
      <c r="BU59" s="55">
        <v>928.44406415390858</v>
      </c>
      <c r="BV59" s="55">
        <v>0</v>
      </c>
      <c r="BW59" s="55">
        <v>0</v>
      </c>
      <c r="BX59" s="55">
        <v>219.10283172498555</v>
      </c>
      <c r="BY59" s="55">
        <v>48499.369490363533</v>
      </c>
      <c r="BZ59" s="55">
        <v>59.663214733875193</v>
      </c>
      <c r="CA59" s="55">
        <v>49706.579600976307</v>
      </c>
      <c r="CB59" s="55">
        <v>101707</v>
      </c>
      <c r="CD59" s="55">
        <f t="shared" si="3"/>
        <v>0</v>
      </c>
      <c r="CE59" s="55">
        <f t="shared" si="4"/>
        <v>0</v>
      </c>
      <c r="CF59" s="55">
        <f t="shared" si="5"/>
        <v>0</v>
      </c>
    </row>
    <row r="60" spans="1:84" x14ac:dyDescent="0.45">
      <c r="A60" s="73" t="s">
        <v>290</v>
      </c>
      <c r="B60" s="73" t="s">
        <v>114</v>
      </c>
      <c r="C60" s="50">
        <f t="shared" si="2"/>
        <v>53</v>
      </c>
      <c r="D60" s="55">
        <v>4222.8659126039729</v>
      </c>
      <c r="E60" s="55">
        <v>1488.0897655127658</v>
      </c>
      <c r="F60" s="55">
        <v>337.44511098904889</v>
      </c>
      <c r="G60" s="55">
        <v>546.66890662260812</v>
      </c>
      <c r="H60" s="55">
        <v>3377.8616042878061</v>
      </c>
      <c r="I60" s="55">
        <v>1676.1645115954911</v>
      </c>
      <c r="J60" s="55">
        <v>341.50773088012284</v>
      </c>
      <c r="K60" s="55">
        <v>3923.1977122420299</v>
      </c>
      <c r="L60" s="55">
        <v>1379.3802555426389</v>
      </c>
      <c r="M60" s="55">
        <v>3855.1679185342045</v>
      </c>
      <c r="N60" s="55">
        <v>1136.341879280548</v>
      </c>
      <c r="O60" s="55">
        <v>279.05863869254802</v>
      </c>
      <c r="P60" s="55">
        <v>743.89987300460814</v>
      </c>
      <c r="Q60" s="55">
        <v>875.58161963171835</v>
      </c>
      <c r="R60" s="55">
        <v>655.85825903172861</v>
      </c>
      <c r="S60" s="55">
        <v>428.78821257351302</v>
      </c>
      <c r="T60" s="55">
        <v>1549.9258248263061</v>
      </c>
      <c r="U60" s="55">
        <v>351.06928217991862</v>
      </c>
      <c r="V60" s="55">
        <v>2625.7027266166692</v>
      </c>
      <c r="W60" s="55">
        <v>713.29430012339515</v>
      </c>
      <c r="X60" s="55">
        <v>2807.4663423311317</v>
      </c>
      <c r="Y60" s="55">
        <v>1121.8821824422298</v>
      </c>
      <c r="Z60" s="55">
        <v>634.67100594527381</v>
      </c>
      <c r="AA60" s="55">
        <v>742.92783633514262</v>
      </c>
      <c r="AB60" s="55">
        <v>1564.6786638594228</v>
      </c>
      <c r="AC60" s="55">
        <v>1814.8939254279562</v>
      </c>
      <c r="AD60" s="55">
        <v>2267.63571393238</v>
      </c>
      <c r="AE60" s="55">
        <v>935.21675411911065</v>
      </c>
      <c r="AF60" s="55">
        <v>1488.7213936800567</v>
      </c>
      <c r="AG60" s="55">
        <v>1416.8688431989945</v>
      </c>
      <c r="AH60" s="55">
        <v>1258.8480941336777</v>
      </c>
      <c r="AI60" s="55">
        <v>2123.8475702805308</v>
      </c>
      <c r="AJ60" s="55">
        <v>3361.2588871979892</v>
      </c>
      <c r="AK60" s="55">
        <v>1226.7047826442686</v>
      </c>
      <c r="AL60" s="55">
        <v>849.30697857901566</v>
      </c>
      <c r="AM60" s="55">
        <v>890.26102542051922</v>
      </c>
      <c r="AN60" s="55">
        <v>510.63235501331388</v>
      </c>
      <c r="AO60" s="55">
        <v>4435.102578654848</v>
      </c>
      <c r="AP60" s="55">
        <v>959.75055626905078</v>
      </c>
      <c r="AQ60" s="55">
        <v>8328.5053510880534</v>
      </c>
      <c r="AR60" s="55">
        <v>2518.2320528651817</v>
      </c>
      <c r="AS60" s="55">
        <v>21627.613000821082</v>
      </c>
      <c r="AT60" s="55">
        <v>6554.3939628776434</v>
      </c>
      <c r="AU60" s="55">
        <v>384.11911277013689</v>
      </c>
      <c r="AV60" s="55">
        <v>1017.922656547166</v>
      </c>
      <c r="AW60" s="55">
        <v>2470.4884213616874</v>
      </c>
      <c r="AX60" s="55">
        <v>488.20230511328435</v>
      </c>
      <c r="AY60" s="55">
        <v>2460.45082500229</v>
      </c>
      <c r="AZ60" s="55">
        <v>465.63726264860406</v>
      </c>
      <c r="BA60" s="55">
        <v>834.17508440583038</v>
      </c>
      <c r="BB60" s="55">
        <v>5314.7307652965073</v>
      </c>
      <c r="BC60" s="55">
        <v>1748.3502632546949</v>
      </c>
      <c r="BD60" s="55">
        <v>55189.147733397716</v>
      </c>
      <c r="BE60" s="55">
        <v>15695.15350169154</v>
      </c>
      <c r="BF60" s="55">
        <v>3331.345856731758</v>
      </c>
      <c r="BG60" s="55">
        <v>1293.6932725533154</v>
      </c>
      <c r="BH60" s="55">
        <v>637.48472398992726</v>
      </c>
      <c r="BI60" s="55">
        <v>1179.8449196832867</v>
      </c>
      <c r="BJ60" s="55">
        <v>3565.4289722057815</v>
      </c>
      <c r="BK60" s="55">
        <v>715.23570918727103</v>
      </c>
      <c r="BL60" s="55">
        <v>39837.234549674991</v>
      </c>
      <c r="BM60" s="55">
        <v>423.4271073530353</v>
      </c>
      <c r="BN60" s="55">
        <v>1320.4206838692201</v>
      </c>
      <c r="BO60" s="55">
        <v>340.5270958148119</v>
      </c>
      <c r="BP60" s="55">
        <v>3078.3814952142011</v>
      </c>
      <c r="BQ60" s="55">
        <v>864.5261637587281</v>
      </c>
      <c r="BR60" s="55">
        <v>1997.4705694223424</v>
      </c>
      <c r="BS60" s="55">
        <v>0</v>
      </c>
      <c r="BT60" s="55">
        <v>244600.68895283667</v>
      </c>
      <c r="BU60" s="55">
        <v>10076.171960485211</v>
      </c>
      <c r="BV60" s="55">
        <v>2628.0616941518942</v>
      </c>
      <c r="BW60" s="55">
        <v>258.18278406296116</v>
      </c>
      <c r="BX60" s="55">
        <v>192608.20794326687</v>
      </c>
      <c r="BY60" s="55">
        <v>447.20798489536276</v>
      </c>
      <c r="BZ60" s="55">
        <v>0.47868030098398612</v>
      </c>
      <c r="CA60" s="55">
        <v>206018.3110471633</v>
      </c>
      <c r="CB60" s="55">
        <v>450619</v>
      </c>
      <c r="CD60" s="55">
        <f t="shared" si="3"/>
        <v>0</v>
      </c>
      <c r="CE60" s="55">
        <f t="shared" si="4"/>
        <v>0</v>
      </c>
      <c r="CF60" s="55">
        <f t="shared" si="5"/>
        <v>0</v>
      </c>
    </row>
    <row r="61" spans="1:84" x14ac:dyDescent="0.45">
      <c r="A61" s="72" t="s">
        <v>291</v>
      </c>
      <c r="B61" s="72" t="s">
        <v>113</v>
      </c>
      <c r="C61" s="50">
        <f t="shared" si="2"/>
        <v>54</v>
      </c>
      <c r="D61" s="55">
        <v>6.2910188955737354</v>
      </c>
      <c r="E61" s="55">
        <v>4.1940125970491575</v>
      </c>
      <c r="F61" s="55">
        <v>6.2910188955737354</v>
      </c>
      <c r="G61" s="55">
        <v>16.077048288688438</v>
      </c>
      <c r="H61" s="55">
        <v>132.11139680704846</v>
      </c>
      <c r="I61" s="55">
        <v>14.67904408967205</v>
      </c>
      <c r="J61" s="55">
        <v>13.281039890655663</v>
      </c>
      <c r="K61" s="55">
        <v>369.77211063983407</v>
      </c>
      <c r="L61" s="55">
        <v>120.22836111540917</v>
      </c>
      <c r="M61" s="55">
        <v>304.76491538557212</v>
      </c>
      <c r="N61" s="55">
        <v>41.241123870983387</v>
      </c>
      <c r="O61" s="55">
        <v>19.572058786229402</v>
      </c>
      <c r="P61" s="55">
        <v>206.20561935491691</v>
      </c>
      <c r="Q61" s="55">
        <v>259.32977891753956</v>
      </c>
      <c r="R61" s="55">
        <v>64.308193154753752</v>
      </c>
      <c r="S61" s="55">
        <v>19.572058786229402</v>
      </c>
      <c r="T61" s="55">
        <v>93.666281334097846</v>
      </c>
      <c r="U61" s="55">
        <v>39.144117572458804</v>
      </c>
      <c r="V61" s="55">
        <v>75.492226746884839</v>
      </c>
      <c r="W61" s="55">
        <v>94.365283433606038</v>
      </c>
      <c r="X61" s="55">
        <v>99.957300229671574</v>
      </c>
      <c r="Y61" s="55">
        <v>62.211186856229169</v>
      </c>
      <c r="Z61" s="55">
        <v>103.45231072721253</v>
      </c>
      <c r="AA61" s="55">
        <v>144.69343459819592</v>
      </c>
      <c r="AB61" s="55">
        <v>262.82478941508055</v>
      </c>
      <c r="AC61" s="55">
        <v>143.29543039917954</v>
      </c>
      <c r="AD61" s="55">
        <v>166.3624996829499</v>
      </c>
      <c r="AE61" s="55">
        <v>7.689023094590123</v>
      </c>
      <c r="AF61" s="55">
        <v>167.06150178245809</v>
      </c>
      <c r="AG61" s="55">
        <v>129.3153884090157</v>
      </c>
      <c r="AH61" s="55">
        <v>78.987237244425799</v>
      </c>
      <c r="AI61" s="55">
        <v>172.65351857852363</v>
      </c>
      <c r="AJ61" s="55">
        <v>106.2483191252453</v>
      </c>
      <c r="AK61" s="55">
        <v>150.28545139426149</v>
      </c>
      <c r="AL61" s="55">
        <v>46.134138567540724</v>
      </c>
      <c r="AM61" s="55">
        <v>159.37247868786801</v>
      </c>
      <c r="AN61" s="55">
        <v>34.251102875901452</v>
      </c>
      <c r="AO61" s="55">
        <v>613.72384336819346</v>
      </c>
      <c r="AP61" s="55">
        <v>179.64353957360558</v>
      </c>
      <c r="AQ61" s="55">
        <v>1036.6201135706501</v>
      </c>
      <c r="AR61" s="55">
        <v>2527.5915918216256</v>
      </c>
      <c r="AS61" s="55">
        <v>23083.845334158563</v>
      </c>
      <c r="AT61" s="55">
        <v>761.91228846393028</v>
      </c>
      <c r="AU61" s="55">
        <v>45.435136468032539</v>
      </c>
      <c r="AV61" s="55">
        <v>70.599212050327495</v>
      </c>
      <c r="AW61" s="55">
        <v>1565.0657007988436</v>
      </c>
      <c r="AX61" s="55">
        <v>725.56417928950418</v>
      </c>
      <c r="AY61" s="55">
        <v>2887.5776730683451</v>
      </c>
      <c r="AZ61" s="55">
        <v>205.50661725540874</v>
      </c>
      <c r="BA61" s="55">
        <v>374.66512533639138</v>
      </c>
      <c r="BB61" s="55">
        <v>1853.7535678957274</v>
      </c>
      <c r="BC61" s="55">
        <v>917.7897566542573</v>
      </c>
      <c r="BD61" s="55">
        <v>3670.4600245175211</v>
      </c>
      <c r="BE61" s="55">
        <v>1249.8157539206491</v>
      </c>
      <c r="BF61" s="55">
        <v>3011.301044681295</v>
      </c>
      <c r="BG61" s="55">
        <v>657.06197353770131</v>
      </c>
      <c r="BH61" s="55">
        <v>589.95777198491487</v>
      </c>
      <c r="BI61" s="55">
        <v>729.05918978704517</v>
      </c>
      <c r="BJ61" s="55">
        <v>1944.6238408317927</v>
      </c>
      <c r="BK61" s="55">
        <v>168.45950598147448</v>
      </c>
      <c r="BL61" s="55">
        <v>1629.3738939535976</v>
      </c>
      <c r="BM61" s="55">
        <v>453.65236258081723</v>
      </c>
      <c r="BN61" s="55">
        <v>2536.6786191152323</v>
      </c>
      <c r="BO61" s="55">
        <v>284.49385449983453</v>
      </c>
      <c r="BP61" s="55">
        <v>1083.453254237699</v>
      </c>
      <c r="BQ61" s="55">
        <v>2559.7456883990026</v>
      </c>
      <c r="BR61" s="55">
        <v>1767.0773075567115</v>
      </c>
      <c r="BS61" s="55">
        <v>0</v>
      </c>
      <c r="BT61" s="55">
        <v>63119.889585589815</v>
      </c>
      <c r="BU61" s="55">
        <v>3139.8454942370258</v>
      </c>
      <c r="BV61" s="55">
        <v>0</v>
      </c>
      <c r="BW61" s="55">
        <v>0</v>
      </c>
      <c r="BX61" s="55">
        <v>388885.26492017315</v>
      </c>
      <c r="BY61" s="55">
        <v>0</v>
      </c>
      <c r="BZ61" s="55">
        <v>0</v>
      </c>
      <c r="CA61" s="55">
        <v>392025.11041441018</v>
      </c>
      <c r="CB61" s="55">
        <v>455145</v>
      </c>
      <c r="CD61" s="55">
        <f t="shared" si="3"/>
        <v>0</v>
      </c>
      <c r="CE61" s="55">
        <f t="shared" si="4"/>
        <v>0</v>
      </c>
      <c r="CF61" s="55">
        <f t="shared" si="5"/>
        <v>0</v>
      </c>
    </row>
    <row r="62" spans="1:84" x14ac:dyDescent="0.45">
      <c r="A62" s="73" t="s">
        <v>292</v>
      </c>
      <c r="B62" s="72" t="s">
        <v>112</v>
      </c>
      <c r="C62" s="50">
        <f t="shared" si="2"/>
        <v>55</v>
      </c>
      <c r="D62" s="55">
        <v>21.45825304185777</v>
      </c>
      <c r="E62" s="55">
        <v>10.730059149390931</v>
      </c>
      <c r="F62" s="55">
        <v>42.91091031294328</v>
      </c>
      <c r="G62" s="55">
        <v>433.53674932293757</v>
      </c>
      <c r="H62" s="55">
        <v>6448.4287425866687</v>
      </c>
      <c r="I62" s="55">
        <v>1503.4867872137111</v>
      </c>
      <c r="J62" s="55">
        <v>202.02433592990772</v>
      </c>
      <c r="K62" s="55">
        <v>2994.7623177266328</v>
      </c>
      <c r="L62" s="55">
        <v>776.87190675420197</v>
      </c>
      <c r="M62" s="55">
        <v>5704.8901966757876</v>
      </c>
      <c r="N62" s="55">
        <v>1713.5676829141285</v>
      </c>
      <c r="O62" s="55">
        <v>636.44624144016154</v>
      </c>
      <c r="P62" s="55">
        <v>290.68815081015163</v>
      </c>
      <c r="Q62" s="55">
        <v>266.60116455559057</v>
      </c>
      <c r="R62" s="55">
        <v>199.38814168950816</v>
      </c>
      <c r="S62" s="55">
        <v>213.65012105585132</v>
      </c>
      <c r="T62" s="55">
        <v>1777.9722861504872</v>
      </c>
      <c r="U62" s="55">
        <v>123.38759743799129</v>
      </c>
      <c r="V62" s="55">
        <v>3949.1438085682566</v>
      </c>
      <c r="W62" s="55">
        <v>444.3327142169797</v>
      </c>
      <c r="X62" s="55">
        <v>2543.1226579233089</v>
      </c>
      <c r="Y62" s="55">
        <v>2569.9049048875322</v>
      </c>
      <c r="Z62" s="55">
        <v>995.85286100780729</v>
      </c>
      <c r="AA62" s="55">
        <v>3285.0668473627302</v>
      </c>
      <c r="AB62" s="55">
        <v>1299.0134044881211</v>
      </c>
      <c r="AC62" s="55">
        <v>1905.8385134712419</v>
      </c>
      <c r="AD62" s="55">
        <v>1407.9786104642974</v>
      </c>
      <c r="AE62" s="55">
        <v>693.64275770715301</v>
      </c>
      <c r="AF62" s="55">
        <v>691.10293507449796</v>
      </c>
      <c r="AG62" s="55">
        <v>2342.9239703234484</v>
      </c>
      <c r="AH62" s="55">
        <v>1910.2506158570457</v>
      </c>
      <c r="AI62" s="55">
        <v>1547.4264784971253</v>
      </c>
      <c r="AJ62" s="55">
        <v>2598.5476183110527</v>
      </c>
      <c r="AK62" s="55">
        <v>1049.5261615901588</v>
      </c>
      <c r="AL62" s="55">
        <v>340.60196983081232</v>
      </c>
      <c r="AM62" s="55">
        <v>663.38641349062425</v>
      </c>
      <c r="AN62" s="55">
        <v>322.71418564900466</v>
      </c>
      <c r="AO62" s="55">
        <v>683.45548832267173</v>
      </c>
      <c r="AP62" s="55">
        <v>887.76348493432624</v>
      </c>
      <c r="AQ62" s="55">
        <v>4256.5929448243951</v>
      </c>
      <c r="AR62" s="55">
        <v>5496.8100999026092</v>
      </c>
      <c r="AS62" s="55">
        <v>17076.289139452969</v>
      </c>
      <c r="AT62" s="55">
        <v>1836.66762813282</v>
      </c>
      <c r="AU62" s="55">
        <v>163.61692559204889</v>
      </c>
      <c r="AV62" s="55">
        <v>343.30531332047906</v>
      </c>
      <c r="AW62" s="55">
        <v>1427.9938119448639</v>
      </c>
      <c r="AX62" s="55">
        <v>162.4341691485044</v>
      </c>
      <c r="AY62" s="55">
        <v>667.60083418812019</v>
      </c>
      <c r="AZ62" s="55">
        <v>441.74999067507059</v>
      </c>
      <c r="BA62" s="55">
        <v>2088.3919002894263</v>
      </c>
      <c r="BB62" s="55">
        <v>2735.0749677450385</v>
      </c>
      <c r="BC62" s="55">
        <v>1969.9915261221661</v>
      </c>
      <c r="BD62" s="55">
        <v>12354.632245196943</v>
      </c>
      <c r="BE62" s="55">
        <v>1544.8091559252844</v>
      </c>
      <c r="BF62" s="55">
        <v>12279.855493041299</v>
      </c>
      <c r="BG62" s="55">
        <v>4127.5393896946216</v>
      </c>
      <c r="BH62" s="55">
        <v>264.21367123840292</v>
      </c>
      <c r="BI62" s="55">
        <v>660.3176987431541</v>
      </c>
      <c r="BJ62" s="55">
        <v>2871.0226249286243</v>
      </c>
      <c r="BK62" s="55">
        <v>980.71505173876835</v>
      </c>
      <c r="BL62" s="55">
        <v>3282.8120063864703</v>
      </c>
      <c r="BM62" s="55">
        <v>1287.5629535130415</v>
      </c>
      <c r="BN62" s="55">
        <v>1387.7404545501111</v>
      </c>
      <c r="BO62" s="55">
        <v>255.89721900313694</v>
      </c>
      <c r="BP62" s="55">
        <v>1473.1523213056885</v>
      </c>
      <c r="BQ62" s="55">
        <v>844.29365484210996</v>
      </c>
      <c r="BR62" s="55">
        <v>2571.421358766816</v>
      </c>
      <c r="BS62" s="55">
        <v>0</v>
      </c>
      <c r="BT62" s="55">
        <v>140344.90259695906</v>
      </c>
      <c r="BU62" s="55">
        <v>8981.430039302697</v>
      </c>
      <c r="BV62" s="55">
        <v>0</v>
      </c>
      <c r="BW62" s="55">
        <v>0</v>
      </c>
      <c r="BX62" s="55">
        <v>11079.667363738214</v>
      </c>
      <c r="BY62" s="55">
        <v>0</v>
      </c>
      <c r="BZ62" s="55">
        <v>0</v>
      </c>
      <c r="CA62" s="55">
        <v>20061.097403040916</v>
      </c>
      <c r="CB62" s="55">
        <v>160406</v>
      </c>
      <c r="CD62" s="55">
        <f t="shared" si="3"/>
        <v>0</v>
      </c>
      <c r="CE62" s="55">
        <f t="shared" si="4"/>
        <v>0</v>
      </c>
      <c r="CF62" s="55">
        <f t="shared" si="5"/>
        <v>0</v>
      </c>
    </row>
    <row r="63" spans="1:84" x14ac:dyDescent="0.45">
      <c r="A63" s="72" t="s">
        <v>293</v>
      </c>
      <c r="B63" s="72" t="s">
        <v>111</v>
      </c>
      <c r="C63" s="50">
        <f t="shared" si="2"/>
        <v>56</v>
      </c>
      <c r="D63" s="55">
        <v>484.18638283326266</v>
      </c>
      <c r="E63" s="55">
        <v>23.644336463795923</v>
      </c>
      <c r="F63" s="55">
        <v>8.1579674284601666E-2</v>
      </c>
      <c r="G63" s="55">
        <v>66.394846504367294</v>
      </c>
      <c r="H63" s="55">
        <v>1686.6599738059429</v>
      </c>
      <c r="I63" s="55">
        <v>287.3719878395874</v>
      </c>
      <c r="J63" s="55">
        <v>133.26116157739725</v>
      </c>
      <c r="K63" s="55">
        <v>1073.9042015307496</v>
      </c>
      <c r="L63" s="55">
        <v>350.72645631691933</v>
      </c>
      <c r="M63" s="55">
        <v>1010.2413802537717</v>
      </c>
      <c r="N63" s="55">
        <v>224.60189853352659</v>
      </c>
      <c r="O63" s="55">
        <v>148.10159291861544</v>
      </c>
      <c r="P63" s="55">
        <v>76.759659405120672</v>
      </c>
      <c r="Q63" s="55">
        <v>183.36062261556319</v>
      </c>
      <c r="R63" s="55">
        <v>125.68381226242136</v>
      </c>
      <c r="S63" s="55">
        <v>43.273952062635836</v>
      </c>
      <c r="T63" s="55">
        <v>458.33539673783133</v>
      </c>
      <c r="U63" s="55">
        <v>44.896397780954317</v>
      </c>
      <c r="V63" s="55">
        <v>169.86976056018403</v>
      </c>
      <c r="W63" s="55">
        <v>202.81136530274011</v>
      </c>
      <c r="X63" s="55">
        <v>686.50447988992153</v>
      </c>
      <c r="Y63" s="55">
        <v>573.75812784908157</v>
      </c>
      <c r="Z63" s="55">
        <v>427.79453916682422</v>
      </c>
      <c r="AA63" s="55">
        <v>869.88599367309553</v>
      </c>
      <c r="AB63" s="55">
        <v>897.1149260593487</v>
      </c>
      <c r="AC63" s="55">
        <v>658.1188096674565</v>
      </c>
      <c r="AD63" s="55">
        <v>383.50026924668282</v>
      </c>
      <c r="AE63" s="55">
        <v>276.92093360017049</v>
      </c>
      <c r="AF63" s="55">
        <v>504.07706417275045</v>
      </c>
      <c r="AG63" s="55">
        <v>737.05590156574021</v>
      </c>
      <c r="AH63" s="55">
        <v>423.0349093576819</v>
      </c>
      <c r="AI63" s="55">
        <v>1931.8164708058096</v>
      </c>
      <c r="AJ63" s="55">
        <v>2426.6575864067486</v>
      </c>
      <c r="AK63" s="55">
        <v>803.30478163562486</v>
      </c>
      <c r="AL63" s="55">
        <v>248.5989721876002</v>
      </c>
      <c r="AM63" s="55">
        <v>265.09827516057925</v>
      </c>
      <c r="AN63" s="55">
        <v>179.70459422728027</v>
      </c>
      <c r="AO63" s="55">
        <v>2934.9806220607984</v>
      </c>
      <c r="AP63" s="55">
        <v>447.15799933669513</v>
      </c>
      <c r="AQ63" s="55">
        <v>5076.7210398167535</v>
      </c>
      <c r="AR63" s="55">
        <v>118.26822443338813</v>
      </c>
      <c r="AS63" s="55">
        <v>1605.2390402758656</v>
      </c>
      <c r="AT63" s="55">
        <v>320.60625683901333</v>
      </c>
      <c r="AU63" s="55">
        <v>13.14368676351592</v>
      </c>
      <c r="AV63" s="55">
        <v>0.54154649794788667</v>
      </c>
      <c r="AW63" s="55">
        <v>4265.8013563976674</v>
      </c>
      <c r="AX63" s="55">
        <v>11.462236041713929</v>
      </c>
      <c r="AY63" s="55">
        <v>22.314745350785479</v>
      </c>
      <c r="AZ63" s="55">
        <v>1.774638310031081</v>
      </c>
      <c r="BA63" s="55">
        <v>2.8044417478103423</v>
      </c>
      <c r="BB63" s="55">
        <v>30.567916335470407</v>
      </c>
      <c r="BC63" s="55">
        <v>315.49334036846358</v>
      </c>
      <c r="BD63" s="55">
        <v>772.66253891958411</v>
      </c>
      <c r="BE63" s="55">
        <v>27.479896277366535</v>
      </c>
      <c r="BF63" s="55">
        <v>22.477158069371189</v>
      </c>
      <c r="BG63" s="55">
        <v>3309.5037320332467</v>
      </c>
      <c r="BH63" s="55">
        <v>4.4329080115603707</v>
      </c>
      <c r="BI63" s="55">
        <v>84.258452335802446</v>
      </c>
      <c r="BJ63" s="55">
        <v>37.947115408601967</v>
      </c>
      <c r="BK63" s="55">
        <v>1.2841304777997844</v>
      </c>
      <c r="BL63" s="55">
        <v>4191.4985363873056</v>
      </c>
      <c r="BM63" s="55">
        <v>1322.6250076876681</v>
      </c>
      <c r="BN63" s="55">
        <v>116.64299364186522</v>
      </c>
      <c r="BO63" s="55">
        <v>1252.320076230998</v>
      </c>
      <c r="BP63" s="55">
        <v>9.0187490662162286</v>
      </c>
      <c r="BQ63" s="55">
        <v>19.039955907278785</v>
      </c>
      <c r="BR63" s="55">
        <v>13.223865437761825</v>
      </c>
      <c r="BS63" s="55">
        <v>0</v>
      </c>
      <c r="BT63" s="55">
        <v>45438.405606120417</v>
      </c>
      <c r="BU63" s="55">
        <v>15224.857959562365</v>
      </c>
      <c r="BV63" s="55">
        <v>3.4861222976730055E-2</v>
      </c>
      <c r="BW63" s="55">
        <v>0</v>
      </c>
      <c r="BX63" s="55">
        <v>833.49078885428685</v>
      </c>
      <c r="BY63" s="55">
        <v>7520.6419149021804</v>
      </c>
      <c r="BZ63" s="55">
        <v>1.5688693377738951</v>
      </c>
      <c r="CA63" s="55">
        <v>23580.594393879583</v>
      </c>
      <c r="CB63" s="55">
        <v>69019</v>
      </c>
      <c r="CD63" s="55">
        <f t="shared" si="3"/>
        <v>0</v>
      </c>
      <c r="CE63" s="55">
        <f t="shared" si="4"/>
        <v>0</v>
      </c>
      <c r="CF63" s="55">
        <f t="shared" si="5"/>
        <v>0</v>
      </c>
    </row>
    <row r="64" spans="1:84" x14ac:dyDescent="0.45">
      <c r="A64" s="72" t="s">
        <v>294</v>
      </c>
      <c r="B64" s="72" t="s">
        <v>110</v>
      </c>
      <c r="C64" s="50">
        <f t="shared" si="2"/>
        <v>57</v>
      </c>
      <c r="D64" s="55">
        <v>15.327588069165976</v>
      </c>
      <c r="E64" s="55">
        <v>305.17584629201139</v>
      </c>
      <c r="F64" s="55">
        <v>67.627845941082967</v>
      </c>
      <c r="G64" s="55">
        <v>33.824118684112833</v>
      </c>
      <c r="H64" s="55">
        <v>245.71197725124151</v>
      </c>
      <c r="I64" s="55">
        <v>5.2930180739227755</v>
      </c>
      <c r="J64" s="55">
        <v>0.77067351280847196</v>
      </c>
      <c r="K64" s="55">
        <v>1585.643359065604</v>
      </c>
      <c r="L64" s="55">
        <v>131.50976720165559</v>
      </c>
      <c r="M64" s="55">
        <v>2720.6453287724266</v>
      </c>
      <c r="N64" s="55">
        <v>3874.6759663578314</v>
      </c>
      <c r="O64" s="55">
        <v>283.99332077522524</v>
      </c>
      <c r="P64" s="55">
        <v>82.803162681605286</v>
      </c>
      <c r="Q64" s="55">
        <v>374.32958215693617</v>
      </c>
      <c r="R64" s="55">
        <v>719.01338530183682</v>
      </c>
      <c r="S64" s="55">
        <v>24.094155459246306</v>
      </c>
      <c r="T64" s="55">
        <v>431.34106434392817</v>
      </c>
      <c r="U64" s="55">
        <v>65.401680960243723</v>
      </c>
      <c r="V64" s="55">
        <v>97.287067275311628</v>
      </c>
      <c r="W64" s="55">
        <v>51.8804208046596</v>
      </c>
      <c r="X64" s="55">
        <v>84.340739972080684</v>
      </c>
      <c r="Y64" s="55">
        <v>405.7625520597602</v>
      </c>
      <c r="Z64" s="55">
        <v>1038.2209478331579</v>
      </c>
      <c r="AA64" s="55">
        <v>1458.152868748705</v>
      </c>
      <c r="AB64" s="55">
        <v>421.66564941530567</v>
      </c>
      <c r="AC64" s="55">
        <v>244.32289670199029</v>
      </c>
      <c r="AD64" s="55">
        <v>151.90996423370817</v>
      </c>
      <c r="AE64" s="55">
        <v>15.127739236985818</v>
      </c>
      <c r="AF64" s="55">
        <v>441.13326997493186</v>
      </c>
      <c r="AG64" s="55">
        <v>1349.3768751526377</v>
      </c>
      <c r="AH64" s="55">
        <v>623.64708634866747</v>
      </c>
      <c r="AI64" s="55">
        <v>449.54669779771859</v>
      </c>
      <c r="AJ64" s="55">
        <v>4365.2488726164156</v>
      </c>
      <c r="AK64" s="55">
        <v>146.62673350131269</v>
      </c>
      <c r="AL64" s="55">
        <v>241.95865953633066</v>
      </c>
      <c r="AM64" s="55">
        <v>356.24863991982414</v>
      </c>
      <c r="AN64" s="55">
        <v>68.465755803260137</v>
      </c>
      <c r="AO64" s="55">
        <v>2001.3450533133373</v>
      </c>
      <c r="AP64" s="55">
        <v>142.78787755934161</v>
      </c>
      <c r="AQ64" s="55">
        <v>1803.1308130225962</v>
      </c>
      <c r="AR64" s="55">
        <v>2306.736842927653</v>
      </c>
      <c r="AS64" s="55">
        <v>12848.660863024861</v>
      </c>
      <c r="AT64" s="55">
        <v>486.44805874226955</v>
      </c>
      <c r="AU64" s="55">
        <v>28.561009080914825</v>
      </c>
      <c r="AV64" s="55">
        <v>163.80022861072581</v>
      </c>
      <c r="AW64" s="55">
        <v>780.10327398860352</v>
      </c>
      <c r="AX64" s="55">
        <v>239.06426103879144</v>
      </c>
      <c r="AY64" s="55">
        <v>547.15024275823828</v>
      </c>
      <c r="AZ64" s="55">
        <v>929.29976176866205</v>
      </c>
      <c r="BA64" s="55">
        <v>1588.0979524626805</v>
      </c>
      <c r="BB64" s="55">
        <v>3595.6651835246871</v>
      </c>
      <c r="BC64" s="55">
        <v>1161.5728737580498</v>
      </c>
      <c r="BD64" s="55">
        <v>9107.4275916302522</v>
      </c>
      <c r="BE64" s="55">
        <v>672.63051443114557</v>
      </c>
      <c r="BF64" s="55">
        <v>3278.8796768266516</v>
      </c>
      <c r="BG64" s="55">
        <v>326.20557186689189</v>
      </c>
      <c r="BH64" s="55">
        <v>1268.2019594315068</v>
      </c>
      <c r="BI64" s="55">
        <v>794.18386582295909</v>
      </c>
      <c r="BJ64" s="55">
        <v>1232.4828314489259</v>
      </c>
      <c r="BK64" s="55">
        <v>135.25978993867324</v>
      </c>
      <c r="BL64" s="55">
        <v>3422.1008743254524</v>
      </c>
      <c r="BM64" s="55">
        <v>622.19323346621104</v>
      </c>
      <c r="BN64" s="55">
        <v>1896.5892510191331</v>
      </c>
      <c r="BO64" s="55">
        <v>914.35664576008276</v>
      </c>
      <c r="BP64" s="55">
        <v>23.813898149115374</v>
      </c>
      <c r="BQ64" s="55">
        <v>1225.0295998642819</v>
      </c>
      <c r="BR64" s="55">
        <v>1262.4710137916006</v>
      </c>
      <c r="BS64" s="55">
        <v>0</v>
      </c>
      <c r="BT64" s="55">
        <v>77782.355891187952</v>
      </c>
      <c r="BU64" s="55">
        <v>1636.4166231217637</v>
      </c>
      <c r="BV64" s="55">
        <v>6.1007140209277604E-2</v>
      </c>
      <c r="BW64" s="55">
        <v>0</v>
      </c>
      <c r="BX64" s="55">
        <v>983.84497592140542</v>
      </c>
      <c r="BY64" s="55">
        <v>1.3215026286787486</v>
      </c>
      <c r="BZ64" s="55">
        <v>0</v>
      </c>
      <c r="CA64" s="55">
        <v>2621.6441088120573</v>
      </c>
      <c r="CB64" s="55">
        <v>80404</v>
      </c>
      <c r="CD64" s="55">
        <f t="shared" si="3"/>
        <v>0</v>
      </c>
      <c r="CE64" s="55">
        <f t="shared" si="4"/>
        <v>0</v>
      </c>
      <c r="CF64" s="55">
        <f t="shared" si="5"/>
        <v>0</v>
      </c>
    </row>
    <row r="65" spans="1:84" x14ac:dyDescent="0.45">
      <c r="A65" s="72" t="s">
        <v>295</v>
      </c>
      <c r="B65" s="73" t="s">
        <v>109</v>
      </c>
      <c r="C65" s="50">
        <f t="shared" si="2"/>
        <v>58</v>
      </c>
      <c r="D65" s="55">
        <v>143.71721951110163</v>
      </c>
      <c r="E65" s="55">
        <v>27.305634043847277</v>
      </c>
      <c r="F65" s="55">
        <v>57.748840352201526</v>
      </c>
      <c r="G65" s="55">
        <v>153.37571895618015</v>
      </c>
      <c r="H65" s="55">
        <v>4359.3710106242606</v>
      </c>
      <c r="I65" s="55">
        <v>529.63669259352753</v>
      </c>
      <c r="J65" s="55">
        <v>161.05055198701237</v>
      </c>
      <c r="K65" s="55">
        <v>194.39062843265407</v>
      </c>
      <c r="L65" s="55">
        <v>238.93644387094838</v>
      </c>
      <c r="M65" s="55">
        <v>560.08422193446222</v>
      </c>
      <c r="N65" s="55">
        <v>202.29530618329233</v>
      </c>
      <c r="O65" s="55">
        <v>24.331476329684396</v>
      </c>
      <c r="P65" s="55">
        <v>36.053199785205223</v>
      </c>
      <c r="Q65" s="55">
        <v>63.801467989603722</v>
      </c>
      <c r="R65" s="55">
        <v>42.720487173817624</v>
      </c>
      <c r="S65" s="55">
        <v>73.616951513514323</v>
      </c>
      <c r="T65" s="55">
        <v>404.80024900224913</v>
      </c>
      <c r="U65" s="55">
        <v>143.66176136182273</v>
      </c>
      <c r="V65" s="55">
        <v>180.61869638995859</v>
      </c>
      <c r="W65" s="55">
        <v>51.071775997161375</v>
      </c>
      <c r="X65" s="55">
        <v>223.66930956263215</v>
      </c>
      <c r="Y65" s="55">
        <v>241.29855821523336</v>
      </c>
      <c r="Z65" s="55">
        <v>51.148742382874396</v>
      </c>
      <c r="AA65" s="55">
        <v>108.95358758596031</v>
      </c>
      <c r="AB65" s="55">
        <v>296.87232147247607</v>
      </c>
      <c r="AC65" s="55">
        <v>298.93248435622581</v>
      </c>
      <c r="AD65" s="55">
        <v>527.72438249166885</v>
      </c>
      <c r="AE65" s="55">
        <v>182.49369650896332</v>
      </c>
      <c r="AF65" s="55">
        <v>401.55554716366589</v>
      </c>
      <c r="AG65" s="55">
        <v>292.13954516458665</v>
      </c>
      <c r="AH65" s="55">
        <v>130.03027828502135</v>
      </c>
      <c r="AI65" s="55">
        <v>435.59062404842888</v>
      </c>
      <c r="AJ65" s="55">
        <v>995.51080333714765</v>
      </c>
      <c r="AK65" s="55">
        <v>317.17440044030968</v>
      </c>
      <c r="AL65" s="55">
        <v>295.89398768646765</v>
      </c>
      <c r="AM65" s="55">
        <v>148.71749157442491</v>
      </c>
      <c r="AN65" s="55">
        <v>192.67013536041037</v>
      </c>
      <c r="AO65" s="55">
        <v>387.50649136791458</v>
      </c>
      <c r="AP65" s="55">
        <v>716.68859840263485</v>
      </c>
      <c r="AQ65" s="55">
        <v>2667.8543826071018</v>
      </c>
      <c r="AR65" s="55">
        <v>456.16492810434266</v>
      </c>
      <c r="AS65" s="55">
        <v>3830.0850832551337</v>
      </c>
      <c r="AT65" s="55">
        <v>1925.9557797207415</v>
      </c>
      <c r="AU65" s="55">
        <v>512.54143761354965</v>
      </c>
      <c r="AV65" s="55">
        <v>1364.7181098918918</v>
      </c>
      <c r="AW65" s="55">
        <v>1047.151225539043</v>
      </c>
      <c r="AX65" s="55">
        <v>69.7950386368788</v>
      </c>
      <c r="AY65" s="55">
        <v>492.49584597716023</v>
      </c>
      <c r="AZ65" s="55">
        <v>400.01500199145676</v>
      </c>
      <c r="BA65" s="55">
        <v>488.10359552161611</v>
      </c>
      <c r="BB65" s="55">
        <v>2854.8842378743529</v>
      </c>
      <c r="BC65" s="55">
        <v>1002.5847329107132</v>
      </c>
      <c r="BD65" s="55">
        <v>864.68817939676831</v>
      </c>
      <c r="BE65" s="55">
        <v>114.04597101129407</v>
      </c>
      <c r="BF65" s="55">
        <v>390.97639943898122</v>
      </c>
      <c r="BG65" s="55">
        <v>574.49595748595084</v>
      </c>
      <c r="BH65" s="55">
        <v>123.78106127398918</v>
      </c>
      <c r="BI65" s="55">
        <v>843.96919614350429</v>
      </c>
      <c r="BJ65" s="55">
        <v>562.05471945744443</v>
      </c>
      <c r="BK65" s="55">
        <v>166.41936051877664</v>
      </c>
      <c r="BL65" s="55">
        <v>1791.9224829322934</v>
      </c>
      <c r="BM65" s="55">
        <v>758.33516524215258</v>
      </c>
      <c r="BN65" s="55">
        <v>940.93278317420845</v>
      </c>
      <c r="BO65" s="55">
        <v>806.51145049101024</v>
      </c>
      <c r="BP65" s="55">
        <v>310.2651934143347</v>
      </c>
      <c r="BQ65" s="55">
        <v>286.4296900171729</v>
      </c>
      <c r="BR65" s="55">
        <v>131.92633512972353</v>
      </c>
      <c r="BS65" s="55">
        <v>0</v>
      </c>
      <c r="BT65" s="55">
        <v>39672.262664211143</v>
      </c>
      <c r="BU65" s="55">
        <v>2818.5111881054481</v>
      </c>
      <c r="BV65" s="55">
        <v>0.32825432461929965</v>
      </c>
      <c r="BW65" s="55">
        <v>0</v>
      </c>
      <c r="BX65" s="55">
        <v>2239.6384748373066</v>
      </c>
      <c r="BY65" s="55">
        <v>477.04484130409196</v>
      </c>
      <c r="BZ65" s="55">
        <v>2.2145772173942508</v>
      </c>
      <c r="CA65" s="55">
        <v>5537.73733578886</v>
      </c>
      <c r="CB65" s="55">
        <v>45210</v>
      </c>
      <c r="CD65" s="55">
        <f t="shared" si="3"/>
        <v>0</v>
      </c>
      <c r="CE65" s="55">
        <f t="shared" si="4"/>
        <v>0</v>
      </c>
      <c r="CF65" s="55">
        <f t="shared" si="5"/>
        <v>0</v>
      </c>
    </row>
    <row r="66" spans="1:84" x14ac:dyDescent="0.45">
      <c r="A66" s="72" t="s">
        <v>296</v>
      </c>
      <c r="B66" s="72" t="s">
        <v>108</v>
      </c>
      <c r="C66" s="50">
        <f t="shared" si="2"/>
        <v>59</v>
      </c>
      <c r="D66" s="55">
        <v>32.355030553830488</v>
      </c>
      <c r="E66" s="55">
        <v>18.911783736952327</v>
      </c>
      <c r="F66" s="55">
        <v>32.158796716657363</v>
      </c>
      <c r="G66" s="55">
        <v>453.61570800460453</v>
      </c>
      <c r="H66" s="55">
        <v>384.48254752052225</v>
      </c>
      <c r="I66" s="55">
        <v>285.00294787789528</v>
      </c>
      <c r="J66" s="55">
        <v>135.01423458098617</v>
      </c>
      <c r="K66" s="55">
        <v>534.73086861096408</v>
      </c>
      <c r="L66" s="55">
        <v>427.13170605730443</v>
      </c>
      <c r="M66" s="55">
        <v>929.32527799832314</v>
      </c>
      <c r="N66" s="55">
        <v>744.55546385567254</v>
      </c>
      <c r="O66" s="55">
        <v>131.96483439177257</v>
      </c>
      <c r="P66" s="55">
        <v>183.46897061545411</v>
      </c>
      <c r="Q66" s="55">
        <v>147.52166741574553</v>
      </c>
      <c r="R66" s="55">
        <v>193.95244407475866</v>
      </c>
      <c r="S66" s="55">
        <v>36.822085185296849</v>
      </c>
      <c r="T66" s="55">
        <v>471.29551368516871</v>
      </c>
      <c r="U66" s="55">
        <v>35.837699770639354</v>
      </c>
      <c r="V66" s="55">
        <v>138.53923722155415</v>
      </c>
      <c r="W66" s="55">
        <v>274.16608420747264</v>
      </c>
      <c r="X66" s="55">
        <v>407.21905967743623</v>
      </c>
      <c r="Y66" s="55">
        <v>668.02260225438704</v>
      </c>
      <c r="Z66" s="55">
        <v>312.1398285296217</v>
      </c>
      <c r="AA66" s="55">
        <v>917.53398245687822</v>
      </c>
      <c r="AB66" s="55">
        <v>559.62871587501445</v>
      </c>
      <c r="AC66" s="55">
        <v>705.3227408840786</v>
      </c>
      <c r="AD66" s="55">
        <v>385.87534310613188</v>
      </c>
      <c r="AE66" s="55">
        <v>377.52442550932381</v>
      </c>
      <c r="AF66" s="55">
        <v>574.45663387181082</v>
      </c>
      <c r="AG66" s="55">
        <v>721.54620691190246</v>
      </c>
      <c r="AH66" s="55">
        <v>577.87975879547912</v>
      </c>
      <c r="AI66" s="55">
        <v>1803.1842950630175</v>
      </c>
      <c r="AJ66" s="55">
        <v>1531.1509722890892</v>
      </c>
      <c r="AK66" s="55">
        <v>347.1443723401855</v>
      </c>
      <c r="AL66" s="55">
        <v>180.78141758621976</v>
      </c>
      <c r="AM66" s="55">
        <v>225.49542541705955</v>
      </c>
      <c r="AN66" s="55">
        <v>263.45194120365682</v>
      </c>
      <c r="AO66" s="55">
        <v>1953.378344056885</v>
      </c>
      <c r="AP66" s="55">
        <v>286.45976126473016</v>
      </c>
      <c r="AQ66" s="55">
        <v>2225.5944274232816</v>
      </c>
      <c r="AR66" s="55">
        <v>1588.5570629791878</v>
      </c>
      <c r="AS66" s="55">
        <v>21237.910171684183</v>
      </c>
      <c r="AT66" s="55">
        <v>1474.4861547757553</v>
      </c>
      <c r="AU66" s="55">
        <v>85.178091331845607</v>
      </c>
      <c r="AV66" s="55">
        <v>692.2854891854081</v>
      </c>
      <c r="AW66" s="55">
        <v>2182.8615519377458</v>
      </c>
      <c r="AX66" s="55">
        <v>665.88304838900058</v>
      </c>
      <c r="AY66" s="55">
        <v>1287.0907135199573</v>
      </c>
      <c r="AZ66" s="55">
        <v>283.66776483769928</v>
      </c>
      <c r="BA66" s="55">
        <v>732.96809860694611</v>
      </c>
      <c r="BB66" s="55">
        <v>14449.135528410859</v>
      </c>
      <c r="BC66" s="55">
        <v>4047.4658069893176</v>
      </c>
      <c r="BD66" s="55">
        <v>16650.649470670603</v>
      </c>
      <c r="BE66" s="55">
        <v>936.01121617315368</v>
      </c>
      <c r="BF66" s="55">
        <v>2828.9632151164838</v>
      </c>
      <c r="BG66" s="55">
        <v>571.56754960649641</v>
      </c>
      <c r="BH66" s="55">
        <v>480.9608224089834</v>
      </c>
      <c r="BI66" s="55">
        <v>500.18158006303815</v>
      </c>
      <c r="BJ66" s="55">
        <v>4479.9333047952941</v>
      </c>
      <c r="BK66" s="55">
        <v>301.51993715546035</v>
      </c>
      <c r="BL66" s="55">
        <v>18093.9340148761</v>
      </c>
      <c r="BM66" s="55">
        <v>9667.4464246914049</v>
      </c>
      <c r="BN66" s="55">
        <v>2472.6179781331357</v>
      </c>
      <c r="BO66" s="55">
        <v>7648.4157313847063</v>
      </c>
      <c r="BP66" s="55">
        <v>1889.0496233567455</v>
      </c>
      <c r="BQ66" s="55">
        <v>842.98638925772684</v>
      </c>
      <c r="BR66" s="55">
        <v>4891.908195054114</v>
      </c>
      <c r="BS66" s="55">
        <v>0</v>
      </c>
      <c r="BT66" s="55">
        <v>141598.27809198911</v>
      </c>
      <c r="BU66" s="55">
        <v>6759.507882199503</v>
      </c>
      <c r="BV66" s="55">
        <v>0.20626223594565285</v>
      </c>
      <c r="BW66" s="55">
        <v>23750</v>
      </c>
      <c r="BX66" s="55">
        <v>10069.420606810423</v>
      </c>
      <c r="BY66" s="55">
        <v>54.561602272220107</v>
      </c>
      <c r="BZ66" s="55">
        <v>2.5554492790240205E-2</v>
      </c>
      <c r="CA66" s="55">
        <v>40633.721908010884</v>
      </c>
      <c r="CB66" s="55">
        <v>182232</v>
      </c>
      <c r="CD66" s="55">
        <f t="shared" si="3"/>
        <v>0</v>
      </c>
      <c r="CE66" s="55">
        <f t="shared" si="4"/>
        <v>0</v>
      </c>
      <c r="CF66" s="55">
        <f t="shared" si="5"/>
        <v>0</v>
      </c>
    </row>
    <row r="67" spans="1:84" x14ac:dyDescent="0.45">
      <c r="A67" s="72" t="s">
        <v>297</v>
      </c>
      <c r="B67" s="72" t="s">
        <v>107</v>
      </c>
      <c r="C67" s="50">
        <f t="shared" si="2"/>
        <v>60</v>
      </c>
      <c r="D67" s="55">
        <v>2.5153034578158362</v>
      </c>
      <c r="E67" s="55">
        <v>1.0214266247950736</v>
      </c>
      <c r="F67" s="55">
        <v>2.9755124881961943</v>
      </c>
      <c r="G67" s="55">
        <v>6.7855038341601706</v>
      </c>
      <c r="H67" s="55">
        <v>64.313699599325361</v>
      </c>
      <c r="I67" s="55">
        <v>40.284164397141936</v>
      </c>
      <c r="J67" s="55">
        <v>14.418779031811081</v>
      </c>
      <c r="K67" s="55">
        <v>246.75210621328719</v>
      </c>
      <c r="L67" s="55">
        <v>113.86366548447535</v>
      </c>
      <c r="M67" s="55">
        <v>229.48426554411751</v>
      </c>
      <c r="N67" s="55">
        <v>92.277128752341213</v>
      </c>
      <c r="O67" s="55">
        <v>133.00071992225637</v>
      </c>
      <c r="P67" s="55">
        <v>29.424791462795376</v>
      </c>
      <c r="Q67" s="55">
        <v>30.712382290081855</v>
      </c>
      <c r="R67" s="55">
        <v>36.018199877040473</v>
      </c>
      <c r="S67" s="55">
        <v>36.572889182176255</v>
      </c>
      <c r="T67" s="55">
        <v>274.91522701386612</v>
      </c>
      <c r="U67" s="55">
        <v>17.423046119428228</v>
      </c>
      <c r="V67" s="55">
        <v>69.749718335765053</v>
      </c>
      <c r="W67" s="55">
        <v>1.1529132319595763</v>
      </c>
      <c r="X67" s="55">
        <v>184.39449568755296</v>
      </c>
      <c r="Y67" s="55">
        <v>141.97745339530752</v>
      </c>
      <c r="Z67" s="55">
        <v>28.140707543466323</v>
      </c>
      <c r="AA67" s="55">
        <v>163.87067423970419</v>
      </c>
      <c r="AB67" s="55">
        <v>172.12638169461624</v>
      </c>
      <c r="AC67" s="55">
        <v>401.08264152965205</v>
      </c>
      <c r="AD67" s="55">
        <v>58.095021414827109</v>
      </c>
      <c r="AE67" s="55">
        <v>51.151563995160018</v>
      </c>
      <c r="AF67" s="55">
        <v>194.7821537938249</v>
      </c>
      <c r="AG67" s="55">
        <v>141.69956189470568</v>
      </c>
      <c r="AH67" s="55">
        <v>85.843192574228311</v>
      </c>
      <c r="AI67" s="55">
        <v>259.54417578618393</v>
      </c>
      <c r="AJ67" s="55">
        <v>583.44529643394162</v>
      </c>
      <c r="AK67" s="55">
        <v>252.8151462043063</v>
      </c>
      <c r="AL67" s="55">
        <v>100.67162810377495</v>
      </c>
      <c r="AM67" s="55">
        <v>47.692290323473031</v>
      </c>
      <c r="AN67" s="55">
        <v>129.47732961917691</v>
      </c>
      <c r="AO67" s="55">
        <v>226.15162629203462</v>
      </c>
      <c r="AP67" s="55">
        <v>352.65574575027182</v>
      </c>
      <c r="AQ67" s="55">
        <v>708.75744334263436</v>
      </c>
      <c r="AR67" s="55">
        <v>612.04873647324496</v>
      </c>
      <c r="AS67" s="55">
        <v>3825.1679380814116</v>
      </c>
      <c r="AT67" s="55">
        <v>1126.9009591778399</v>
      </c>
      <c r="AU67" s="55">
        <v>18.203993078567891</v>
      </c>
      <c r="AV67" s="55">
        <v>156.82087139489772</v>
      </c>
      <c r="AW67" s="55">
        <v>2128.0387395469397</v>
      </c>
      <c r="AX67" s="55">
        <v>79.822014046269445</v>
      </c>
      <c r="AY67" s="55">
        <v>434.40929184165128</v>
      </c>
      <c r="AZ67" s="55">
        <v>43.356685916691106</v>
      </c>
      <c r="BA67" s="55">
        <v>242.96499257074697</v>
      </c>
      <c r="BB67" s="55">
        <v>621.55530572474061</v>
      </c>
      <c r="BC67" s="55">
        <v>342.70095798099055</v>
      </c>
      <c r="BD67" s="55">
        <v>5036.0032540278917</v>
      </c>
      <c r="BE67" s="55">
        <v>145.16940371063231</v>
      </c>
      <c r="BF67" s="55">
        <v>650.59863330561984</v>
      </c>
      <c r="BG67" s="55">
        <v>15.897740761699993</v>
      </c>
      <c r="BH67" s="55">
        <v>141.17776807731403</v>
      </c>
      <c r="BI67" s="55">
        <v>101.79648643997641</v>
      </c>
      <c r="BJ67" s="55">
        <v>548.01997959918447</v>
      </c>
      <c r="BK67" s="55">
        <v>39.307520470115158</v>
      </c>
      <c r="BL67" s="55">
        <v>5627.1151603466187</v>
      </c>
      <c r="BM67" s="55">
        <v>2808.8423414684162</v>
      </c>
      <c r="BN67" s="55">
        <v>1014.1047423703915</v>
      </c>
      <c r="BO67" s="55">
        <v>1031.2901385713005</v>
      </c>
      <c r="BP67" s="55">
        <v>2.0673290387560508</v>
      </c>
      <c r="BQ67" s="55">
        <v>134.3987141052684</v>
      </c>
      <c r="BR67" s="55">
        <v>4.3749410360092007</v>
      </c>
      <c r="BS67" s="55">
        <v>0</v>
      </c>
      <c r="BT67" s="55">
        <v>32660.190611644866</v>
      </c>
      <c r="BU67" s="55">
        <v>9.575173242473884</v>
      </c>
      <c r="BV67" s="55">
        <v>0.3137510067905705</v>
      </c>
      <c r="BW67" s="55">
        <v>0</v>
      </c>
      <c r="BX67" s="55">
        <v>428.12416487266552</v>
      </c>
      <c r="BY67" s="55">
        <v>6.7962992332049916</v>
      </c>
      <c r="BZ67" s="55">
        <v>0</v>
      </c>
      <c r="CA67" s="55">
        <v>444.80938835513496</v>
      </c>
      <c r="CB67" s="55">
        <v>33105</v>
      </c>
      <c r="CD67" s="55">
        <f t="shared" si="3"/>
        <v>0</v>
      </c>
      <c r="CE67" s="55">
        <f t="shared" si="4"/>
        <v>0</v>
      </c>
      <c r="CF67" s="55">
        <f t="shared" si="5"/>
        <v>0</v>
      </c>
    </row>
    <row r="68" spans="1:84" x14ac:dyDescent="0.45">
      <c r="A68" s="72" t="s">
        <v>298</v>
      </c>
      <c r="B68" s="72" t="s">
        <v>106</v>
      </c>
      <c r="C68" s="50">
        <f t="shared" si="2"/>
        <v>61</v>
      </c>
      <c r="D68" s="55">
        <v>152.28453138740591</v>
      </c>
      <c r="E68" s="55">
        <v>103.41881335249367</v>
      </c>
      <c r="F68" s="55">
        <v>16.573762535745832</v>
      </c>
      <c r="G68" s="55">
        <v>28.460907437565471</v>
      </c>
      <c r="H68" s="55">
        <v>399.62145881187104</v>
      </c>
      <c r="I68" s="55">
        <v>192.01171793155459</v>
      </c>
      <c r="J68" s="55">
        <v>51.726260067205494</v>
      </c>
      <c r="K68" s="55">
        <v>403.81741824836155</v>
      </c>
      <c r="L68" s="55">
        <v>137.85413704984771</v>
      </c>
      <c r="M68" s="55">
        <v>1193.3740120348909</v>
      </c>
      <c r="N68" s="55">
        <v>490.90702612970023</v>
      </c>
      <c r="O68" s="55">
        <v>78.605224099664412</v>
      </c>
      <c r="P68" s="55">
        <v>35.336388713350644</v>
      </c>
      <c r="Q68" s="55">
        <v>58.044758361720632</v>
      </c>
      <c r="R68" s="55">
        <v>82.729549579091852</v>
      </c>
      <c r="S68" s="55">
        <v>39.405328944308422</v>
      </c>
      <c r="T68" s="55">
        <v>190.87953387151256</v>
      </c>
      <c r="U68" s="55">
        <v>19.258136999460351</v>
      </c>
      <c r="V68" s="55">
        <v>175.98780518640541</v>
      </c>
      <c r="W68" s="55">
        <v>50.361487328099066</v>
      </c>
      <c r="X68" s="55">
        <v>491.15997775510641</v>
      </c>
      <c r="Y68" s="55">
        <v>225.63609652501071</v>
      </c>
      <c r="Z68" s="55">
        <v>178.08162647653259</v>
      </c>
      <c r="AA68" s="55">
        <v>326.23902527909729</v>
      </c>
      <c r="AB68" s="55">
        <v>152.42501980894016</v>
      </c>
      <c r="AC68" s="55">
        <v>183.76589151445896</v>
      </c>
      <c r="AD68" s="55">
        <v>323.8345935679157</v>
      </c>
      <c r="AE68" s="55">
        <v>141.58679021191045</v>
      </c>
      <c r="AF68" s="55">
        <v>148.73825946691599</v>
      </c>
      <c r="AG68" s="55">
        <v>251.11779883322271</v>
      </c>
      <c r="AH68" s="55">
        <v>198.49679300163203</v>
      </c>
      <c r="AI68" s="55">
        <v>237.96448821875504</v>
      </c>
      <c r="AJ68" s="55">
        <v>751.12285109478671</v>
      </c>
      <c r="AK68" s="55">
        <v>144.48854270979365</v>
      </c>
      <c r="AL68" s="55">
        <v>72.932455168852385</v>
      </c>
      <c r="AM68" s="55">
        <v>82.117825354966399</v>
      </c>
      <c r="AN68" s="55">
        <v>48.977426392865489</v>
      </c>
      <c r="AO68" s="55">
        <v>434.61322240380287</v>
      </c>
      <c r="AP68" s="55">
        <v>101.54089966131598</v>
      </c>
      <c r="AQ68" s="55">
        <v>519.40722774347171</v>
      </c>
      <c r="AR68" s="55">
        <v>440.10013877339821</v>
      </c>
      <c r="AS68" s="55">
        <v>2647.5532974140765</v>
      </c>
      <c r="AT68" s="55">
        <v>426.02807255802895</v>
      </c>
      <c r="AU68" s="55">
        <v>134.29572058791294</v>
      </c>
      <c r="AV68" s="55">
        <v>181.70892426803215</v>
      </c>
      <c r="AW68" s="55">
        <v>375.46278367539128</v>
      </c>
      <c r="AX68" s="55">
        <v>50.675766430623348</v>
      </c>
      <c r="AY68" s="55">
        <v>161.78913655047057</v>
      </c>
      <c r="AZ68" s="55">
        <v>104.3047245255339</v>
      </c>
      <c r="BA68" s="55">
        <v>262.31645638109643</v>
      </c>
      <c r="BB68" s="55">
        <v>536.14039016931554</v>
      </c>
      <c r="BC68" s="55">
        <v>283.67989206670336</v>
      </c>
      <c r="BD68" s="55">
        <v>1585.4597449673149</v>
      </c>
      <c r="BE68" s="55">
        <v>156.08224278142148</v>
      </c>
      <c r="BF68" s="55">
        <v>825.39057742690363</v>
      </c>
      <c r="BG68" s="55">
        <v>398.39922970951875</v>
      </c>
      <c r="BH68" s="55">
        <v>245.77727071760316</v>
      </c>
      <c r="BI68" s="55">
        <v>114.62246263658854</v>
      </c>
      <c r="BJ68" s="55">
        <v>444.68624628419792</v>
      </c>
      <c r="BK68" s="55">
        <v>55.495417487456571</v>
      </c>
      <c r="BL68" s="55">
        <v>1238.5727982956871</v>
      </c>
      <c r="BM68" s="55">
        <v>328.36158707407492</v>
      </c>
      <c r="BN68" s="55">
        <v>291.81191327256528</v>
      </c>
      <c r="BO68" s="55">
        <v>271.50731814991832</v>
      </c>
      <c r="BP68" s="55">
        <v>192.10900369019743</v>
      </c>
      <c r="BQ68" s="55">
        <v>178.59305696753083</v>
      </c>
      <c r="BR68" s="55">
        <v>501.2694079986511</v>
      </c>
      <c r="BS68" s="55">
        <v>0</v>
      </c>
      <c r="BT68" s="55">
        <v>21347.098650119817</v>
      </c>
      <c r="BU68" s="55">
        <v>1844.9670690455494</v>
      </c>
      <c r="BV68" s="55">
        <v>586043.08316436829</v>
      </c>
      <c r="BW68" s="55">
        <v>179.39648545513688</v>
      </c>
      <c r="BX68" s="55">
        <v>9033.8812081577889</v>
      </c>
      <c r="BY68" s="55">
        <v>9631.6516753387896</v>
      </c>
      <c r="BZ68" s="55">
        <v>113.92174751459788</v>
      </c>
      <c r="CA68" s="55">
        <v>606846.90134988015</v>
      </c>
      <c r="CB68" s="55">
        <v>628194</v>
      </c>
      <c r="CD68" s="55">
        <f t="shared" si="3"/>
        <v>0</v>
      </c>
      <c r="CE68" s="55">
        <f t="shared" si="4"/>
        <v>0</v>
      </c>
      <c r="CF68" s="55">
        <f t="shared" si="5"/>
        <v>0</v>
      </c>
    </row>
    <row r="69" spans="1:84" x14ac:dyDescent="0.45">
      <c r="A69" s="72" t="s">
        <v>299</v>
      </c>
      <c r="B69" s="72" t="s">
        <v>105</v>
      </c>
      <c r="C69" s="50">
        <f t="shared" si="2"/>
        <v>62</v>
      </c>
      <c r="D69" s="55">
        <v>1.3124316081434677</v>
      </c>
      <c r="E69" s="55">
        <v>0.48303429994204516</v>
      </c>
      <c r="F69" s="55">
        <v>0.1462755304323323</v>
      </c>
      <c r="G69" s="55">
        <v>2.2640868927829647</v>
      </c>
      <c r="H69" s="55">
        <v>12.232975640470512</v>
      </c>
      <c r="I69" s="55">
        <v>28.944790066959659</v>
      </c>
      <c r="J69" s="55">
        <v>1.0142861423844571</v>
      </c>
      <c r="K69" s="55">
        <v>35.095900741167895</v>
      </c>
      <c r="L69" s="55">
        <v>5.6987947706132758</v>
      </c>
      <c r="M69" s="55">
        <v>24.01022121620549</v>
      </c>
      <c r="N69" s="55">
        <v>28.706936768884507</v>
      </c>
      <c r="O69" s="55">
        <v>7.8999584466019819</v>
      </c>
      <c r="P69" s="55">
        <v>1.1526516818505148</v>
      </c>
      <c r="Q69" s="55">
        <v>6.5320731192048802</v>
      </c>
      <c r="R69" s="55">
        <v>8.862516668600227</v>
      </c>
      <c r="S69" s="55">
        <v>2.9574816086852835</v>
      </c>
      <c r="T69" s="55">
        <v>12.368551163905153</v>
      </c>
      <c r="U69" s="55">
        <v>0.67014628157990153</v>
      </c>
      <c r="V69" s="55">
        <v>5.4528765115039821</v>
      </c>
      <c r="W69" s="55">
        <v>1.116962055302992</v>
      </c>
      <c r="X69" s="55">
        <v>32.350978941248087</v>
      </c>
      <c r="Y69" s="55">
        <v>13.298117562779865</v>
      </c>
      <c r="Z69" s="55">
        <v>24.284251273761555</v>
      </c>
      <c r="AA69" s="55">
        <v>65.497944176303051</v>
      </c>
      <c r="AB69" s="55">
        <v>14.926110405807469</v>
      </c>
      <c r="AC69" s="55">
        <v>14.373690040043968</v>
      </c>
      <c r="AD69" s="55">
        <v>12.699958748363244</v>
      </c>
      <c r="AE69" s="55">
        <v>31.879880344990873</v>
      </c>
      <c r="AF69" s="55">
        <v>6.4467243519882773</v>
      </c>
      <c r="AG69" s="55">
        <v>24.088222818305496</v>
      </c>
      <c r="AH69" s="55">
        <v>45.200203893657935</v>
      </c>
      <c r="AI69" s="55">
        <v>53.676720265123549</v>
      </c>
      <c r="AJ69" s="55">
        <v>107.39333735196176</v>
      </c>
      <c r="AK69" s="55">
        <v>47.68281946890982</v>
      </c>
      <c r="AL69" s="55">
        <v>9.8151600483831931</v>
      </c>
      <c r="AM69" s="55">
        <v>8.9794124687018524</v>
      </c>
      <c r="AN69" s="55">
        <v>1.8843426920375732</v>
      </c>
      <c r="AO69" s="55">
        <v>36.547805105809168</v>
      </c>
      <c r="AP69" s="55">
        <v>4.942420123842167</v>
      </c>
      <c r="AQ69" s="55">
        <v>29.264106164597468</v>
      </c>
      <c r="AR69" s="55">
        <v>12.859522032001092</v>
      </c>
      <c r="AS69" s="55">
        <v>135.89224800163899</v>
      </c>
      <c r="AT69" s="55">
        <v>12.64531303756327</v>
      </c>
      <c r="AU69" s="55">
        <v>1.0136632901378437</v>
      </c>
      <c r="AV69" s="55">
        <v>1.7333164359508295</v>
      </c>
      <c r="AW69" s="55">
        <v>16.49003916386614</v>
      </c>
      <c r="AX69" s="55">
        <v>2.3646436921586695</v>
      </c>
      <c r="AY69" s="55">
        <v>5.2796029655493211</v>
      </c>
      <c r="AZ69" s="55">
        <v>2.2940798723809617</v>
      </c>
      <c r="BA69" s="55">
        <v>4.1189792042904596</v>
      </c>
      <c r="BB69" s="55">
        <v>70.20958220843967</v>
      </c>
      <c r="BC69" s="55">
        <v>30.081476616800714</v>
      </c>
      <c r="BD69" s="55">
        <v>77.337924539779891</v>
      </c>
      <c r="BE69" s="55">
        <v>4.099444831865636</v>
      </c>
      <c r="BF69" s="55">
        <v>40.746225706249746</v>
      </c>
      <c r="BG69" s="55">
        <v>212.78510931349481</v>
      </c>
      <c r="BH69" s="55">
        <v>6.1838082067288438</v>
      </c>
      <c r="BI69" s="55">
        <v>11.950803001617329</v>
      </c>
      <c r="BJ69" s="55">
        <v>22.434314477982852</v>
      </c>
      <c r="BK69" s="55">
        <v>3.0795458243622043</v>
      </c>
      <c r="BL69" s="55">
        <v>57.298079441436705</v>
      </c>
      <c r="BM69" s="55">
        <v>25.850940754100264</v>
      </c>
      <c r="BN69" s="55">
        <v>8.9380777295982554</v>
      </c>
      <c r="BO69" s="55">
        <v>23.245552389109736</v>
      </c>
      <c r="BP69" s="55">
        <v>15.951293975879702</v>
      </c>
      <c r="BQ69" s="55">
        <v>4.8869014928833172</v>
      </c>
      <c r="BR69" s="55">
        <v>23.548286450734818</v>
      </c>
      <c r="BS69" s="55">
        <v>0</v>
      </c>
      <c r="BT69" s="55">
        <v>1605.47393211844</v>
      </c>
      <c r="BU69" s="55">
        <v>65.988271453359161</v>
      </c>
      <c r="BV69" s="55">
        <v>235371.45632577446</v>
      </c>
      <c r="BW69" s="55">
        <v>4.119541881090659</v>
      </c>
      <c r="BX69" s="55">
        <v>784.18111897223594</v>
      </c>
      <c r="BY69" s="55">
        <v>14496.714340692442</v>
      </c>
      <c r="BZ69" s="55">
        <v>6.6469107954225851E-2</v>
      </c>
      <c r="CA69" s="55">
        <v>250722.52606788152</v>
      </c>
      <c r="CB69" s="55">
        <v>252328</v>
      </c>
      <c r="CD69" s="55">
        <f t="shared" si="3"/>
        <v>0</v>
      </c>
      <c r="CE69" s="55">
        <f t="shared" si="4"/>
        <v>0</v>
      </c>
      <c r="CF69" s="55">
        <f t="shared" si="5"/>
        <v>0</v>
      </c>
    </row>
    <row r="70" spans="1:84" x14ac:dyDescent="0.45">
      <c r="A70" s="72" t="s">
        <v>300</v>
      </c>
      <c r="B70" s="72" t="s">
        <v>104</v>
      </c>
      <c r="C70" s="50">
        <f t="shared" si="2"/>
        <v>63</v>
      </c>
      <c r="D70" s="55">
        <v>5.1524287793622561</v>
      </c>
      <c r="E70" s="55">
        <v>1.8518387400003056</v>
      </c>
      <c r="F70" s="55">
        <v>0.1040066433244551</v>
      </c>
      <c r="G70" s="55">
        <v>1.064587634360648</v>
      </c>
      <c r="H70" s="55">
        <v>29.549610655948303</v>
      </c>
      <c r="I70" s="55">
        <v>85.459644017573055</v>
      </c>
      <c r="J70" s="55">
        <v>20.772358973392453</v>
      </c>
      <c r="K70" s="55">
        <v>7.4596949865264506</v>
      </c>
      <c r="L70" s="55">
        <v>0.52563668889128601</v>
      </c>
      <c r="M70" s="55">
        <v>19.809936973398109</v>
      </c>
      <c r="N70" s="55">
        <v>2.0626320821590047</v>
      </c>
      <c r="O70" s="55">
        <v>0.64549818557231198</v>
      </c>
      <c r="P70" s="55">
        <v>1.8235371094811559</v>
      </c>
      <c r="Q70" s="55">
        <v>1.5589214779740057</v>
      </c>
      <c r="R70" s="55">
        <v>1.1590517631820925</v>
      </c>
      <c r="S70" s="55">
        <v>0.43144881966994975</v>
      </c>
      <c r="T70" s="55">
        <v>31.435043013420113</v>
      </c>
      <c r="U70" s="55">
        <v>0.26368385086613177</v>
      </c>
      <c r="V70" s="55">
        <v>6.4944342039061018</v>
      </c>
      <c r="W70" s="55">
        <v>0.26619870702425896</v>
      </c>
      <c r="X70" s="55">
        <v>11.205235764649643</v>
      </c>
      <c r="Y70" s="55">
        <v>23.684971547383629</v>
      </c>
      <c r="Z70" s="55">
        <v>1.8698843106435266</v>
      </c>
      <c r="AA70" s="55">
        <v>4.3472089610957951</v>
      </c>
      <c r="AB70" s="55">
        <v>3.8654134900399066</v>
      </c>
      <c r="AC70" s="55">
        <v>1.511154328896704</v>
      </c>
      <c r="AD70" s="55">
        <v>151.75688067880833</v>
      </c>
      <c r="AE70" s="55">
        <v>55.944386992912456</v>
      </c>
      <c r="AF70" s="55">
        <v>56.576074256327075</v>
      </c>
      <c r="AG70" s="55">
        <v>3.3503560352450954</v>
      </c>
      <c r="AH70" s="55">
        <v>3.4529525361249664</v>
      </c>
      <c r="AI70" s="55">
        <v>29.820906870120552</v>
      </c>
      <c r="AJ70" s="55">
        <v>132.97808703504731</v>
      </c>
      <c r="AK70" s="55">
        <v>6.4163110659312341</v>
      </c>
      <c r="AL70" s="55">
        <v>0.94289711120582331</v>
      </c>
      <c r="AM70" s="55">
        <v>1.3982742097722693</v>
      </c>
      <c r="AN70" s="55">
        <v>6.1723591549332451</v>
      </c>
      <c r="AO70" s="55">
        <v>82.685810271514526</v>
      </c>
      <c r="AP70" s="55">
        <v>1.4772762931013537</v>
      </c>
      <c r="AQ70" s="55">
        <v>7.7001513556234968</v>
      </c>
      <c r="AR70" s="55">
        <v>25.587651874866204</v>
      </c>
      <c r="AS70" s="55">
        <v>596.39163100852954</v>
      </c>
      <c r="AT70" s="55">
        <v>806.87390084036497</v>
      </c>
      <c r="AU70" s="55">
        <v>60.247188641841163</v>
      </c>
      <c r="AV70" s="55">
        <v>10.571220888574144</v>
      </c>
      <c r="AW70" s="55">
        <v>197.92370702701655</v>
      </c>
      <c r="AX70" s="55">
        <v>2.1228404978410351</v>
      </c>
      <c r="AY70" s="55">
        <v>6.0200216185843543</v>
      </c>
      <c r="AZ70" s="55">
        <v>0.57340577634539025</v>
      </c>
      <c r="BA70" s="55">
        <v>0.68864401245268092</v>
      </c>
      <c r="BB70" s="55">
        <v>59.525523847965019</v>
      </c>
      <c r="BC70" s="55">
        <v>2.6796415592075773</v>
      </c>
      <c r="BD70" s="55">
        <v>1521.1411150397846</v>
      </c>
      <c r="BE70" s="55">
        <v>2.041392078354296</v>
      </c>
      <c r="BF70" s="55">
        <v>2119.4890585465082</v>
      </c>
      <c r="BG70" s="55">
        <v>173.80362117308746</v>
      </c>
      <c r="BH70" s="55">
        <v>435.48556627905532</v>
      </c>
      <c r="BI70" s="55">
        <v>53.441572381530072</v>
      </c>
      <c r="BJ70" s="55">
        <v>1160.4630388074011</v>
      </c>
      <c r="BK70" s="55">
        <v>117.77945533314463</v>
      </c>
      <c r="BL70" s="55">
        <v>463.53782101794923</v>
      </c>
      <c r="BM70" s="55">
        <v>491.82571431107112</v>
      </c>
      <c r="BN70" s="55">
        <v>3.9652037808524407</v>
      </c>
      <c r="BO70" s="55">
        <v>457.71906799372522</v>
      </c>
      <c r="BP70" s="55">
        <v>3.0189575133610087</v>
      </c>
      <c r="BQ70" s="55">
        <v>3.9094370453858409</v>
      </c>
      <c r="BR70" s="55">
        <v>333.87455469491641</v>
      </c>
      <c r="BS70" s="55">
        <v>0</v>
      </c>
      <c r="BT70" s="55">
        <v>9915.7477391651264</v>
      </c>
      <c r="BU70" s="55">
        <v>45.209677320973</v>
      </c>
      <c r="BV70" s="55">
        <v>0.27888978381384044</v>
      </c>
      <c r="BW70" s="55">
        <v>0</v>
      </c>
      <c r="BX70" s="55">
        <v>72730.510931878773</v>
      </c>
      <c r="BY70" s="55">
        <v>947.25276185132668</v>
      </c>
      <c r="BZ70" s="55">
        <v>0</v>
      </c>
      <c r="CA70" s="55">
        <v>73723.252260834866</v>
      </c>
      <c r="CB70" s="55">
        <v>83639</v>
      </c>
      <c r="CD70" s="55">
        <f t="shared" si="3"/>
        <v>0</v>
      </c>
      <c r="CE70" s="55">
        <f t="shared" si="4"/>
        <v>0</v>
      </c>
      <c r="CF70" s="55">
        <f t="shared" si="5"/>
        <v>0</v>
      </c>
    </row>
    <row r="71" spans="1:84" x14ac:dyDescent="0.45">
      <c r="A71" s="72" t="s">
        <v>301</v>
      </c>
      <c r="B71" s="72" t="s">
        <v>103</v>
      </c>
      <c r="C71" s="50">
        <f t="shared" si="2"/>
        <v>64</v>
      </c>
      <c r="D71" s="55">
        <v>0.13406020125747861</v>
      </c>
      <c r="E71" s="55">
        <v>2.1708138053553309E-2</v>
      </c>
      <c r="F71" s="55">
        <v>1.7953190178457644E-3</v>
      </c>
      <c r="G71" s="55">
        <v>4.9344100434542376E-2</v>
      </c>
      <c r="H71" s="55">
        <v>0.22174069595443563</v>
      </c>
      <c r="I71" s="55">
        <v>2.4560927057940454</v>
      </c>
      <c r="J71" s="55">
        <v>1.7603535725175447E-2</v>
      </c>
      <c r="K71" s="55">
        <v>2.2393398209647426</v>
      </c>
      <c r="L71" s="55">
        <v>0.37551215431707158</v>
      </c>
      <c r="M71" s="55">
        <v>1.2700918494276299</v>
      </c>
      <c r="N71" s="55">
        <v>2.2498776773301281</v>
      </c>
      <c r="O71" s="55">
        <v>0.62390320920941578</v>
      </c>
      <c r="P71" s="55">
        <v>1.540466856899002E-2</v>
      </c>
      <c r="Q71" s="55">
        <v>0.50428130832992535</v>
      </c>
      <c r="R71" s="55">
        <v>0.74514143253173692</v>
      </c>
      <c r="S71" s="55">
        <v>0.24721884959525625</v>
      </c>
      <c r="T71" s="55">
        <v>0.91473309467022912</v>
      </c>
      <c r="U71" s="55">
        <v>3.5621255887510174E-2</v>
      </c>
      <c r="V71" s="55">
        <v>4.1135869898697192E-2</v>
      </c>
      <c r="W71" s="55">
        <v>2.2518962919187795E-2</v>
      </c>
      <c r="X71" s="55">
        <v>3.0773028151481143</v>
      </c>
      <c r="Y71" s="55">
        <v>0.9005175946403472</v>
      </c>
      <c r="Z71" s="55">
        <v>2.096779851702038</v>
      </c>
      <c r="AA71" s="55">
        <v>5.5853963003533762</v>
      </c>
      <c r="AB71" s="55">
        <v>1.1324829177714422</v>
      </c>
      <c r="AC71" s="55">
        <v>0.96564966297992649</v>
      </c>
      <c r="AD71" s="55">
        <v>0.81721302665512907</v>
      </c>
      <c r="AE71" s="55">
        <v>2.8327282720019595</v>
      </c>
      <c r="AF71" s="55">
        <v>0.30959837000890822</v>
      </c>
      <c r="AG71" s="55">
        <v>1.7564544301785723</v>
      </c>
      <c r="AH71" s="55">
        <v>3.9293857613736649</v>
      </c>
      <c r="AI71" s="55">
        <v>4.3273566170392339</v>
      </c>
      <c r="AJ71" s="55">
        <v>9.347087470245647</v>
      </c>
      <c r="AK71" s="55">
        <v>4.2845148625192673</v>
      </c>
      <c r="AL71" s="55">
        <v>0.84860861630878826</v>
      </c>
      <c r="AM71" s="55">
        <v>0.69995885380770129</v>
      </c>
      <c r="AN71" s="55">
        <v>5.7297036449690426E-2</v>
      </c>
      <c r="AO71" s="55">
        <v>2.5786830177575149</v>
      </c>
      <c r="AP71" s="55">
        <v>0.30776200609676885</v>
      </c>
      <c r="AQ71" s="55">
        <v>1.2824106513745488</v>
      </c>
      <c r="AR71" s="55">
        <v>5.977928786250962E-2</v>
      </c>
      <c r="AS71" s="55">
        <v>4.1812999114359748</v>
      </c>
      <c r="AT71" s="55">
        <v>5.4014678456044615E-2</v>
      </c>
      <c r="AU71" s="55">
        <v>3.7467884587788916E-3</v>
      </c>
      <c r="AV71" s="55">
        <v>9.130675513296967E-3</v>
      </c>
      <c r="AW71" s="55">
        <v>0.43194164658473144</v>
      </c>
      <c r="AX71" s="55">
        <v>1.0730573340710746E-2</v>
      </c>
      <c r="AY71" s="55">
        <v>1.3211490367715305E-2</v>
      </c>
      <c r="AZ71" s="55">
        <v>6.6639700211391081E-2</v>
      </c>
      <c r="BA71" s="55">
        <v>1.6319776951891879E-2</v>
      </c>
      <c r="BB71" s="55">
        <v>2.8014396957768635</v>
      </c>
      <c r="BC71" s="55">
        <v>1.7287662334040699</v>
      </c>
      <c r="BD71" s="55">
        <v>0.64561659687245065</v>
      </c>
      <c r="BE71" s="55">
        <v>1.6370647525087916E-2</v>
      </c>
      <c r="BF71" s="55">
        <v>0.10337469321221614</v>
      </c>
      <c r="BG71" s="55">
        <v>19.224629442318083</v>
      </c>
      <c r="BH71" s="55">
        <v>7.6608533168826716E-3</v>
      </c>
      <c r="BI71" s="55">
        <v>0.83338094617284031</v>
      </c>
      <c r="BJ71" s="55">
        <v>0.17743820181196759</v>
      </c>
      <c r="BK71" s="55">
        <v>1.0598232177791479E-2</v>
      </c>
      <c r="BL71" s="55">
        <v>1.6536164670070059</v>
      </c>
      <c r="BM71" s="55">
        <v>0.27974321626003718</v>
      </c>
      <c r="BN71" s="55">
        <v>7.055164736752001E-2</v>
      </c>
      <c r="BO71" s="55">
        <v>0.36210574831065567</v>
      </c>
      <c r="BP71" s="55">
        <v>182.51501815375471</v>
      </c>
      <c r="BQ71" s="55">
        <v>1.12890136470324E-2</v>
      </c>
      <c r="BR71" s="55">
        <v>8.9344721009470884E-2</v>
      </c>
      <c r="BS71" s="55">
        <v>0</v>
      </c>
      <c r="BT71" s="55">
        <v>274.702072023428</v>
      </c>
      <c r="BU71" s="55">
        <v>1.6640752828574856</v>
      </c>
      <c r="BV71" s="55">
        <v>143010.24319157421</v>
      </c>
      <c r="BW71" s="55">
        <v>75.166697942811567</v>
      </c>
      <c r="BX71" s="55">
        <v>1479.3899056891307</v>
      </c>
      <c r="BY71" s="55">
        <v>1383.7628764479318</v>
      </c>
      <c r="BZ71" s="55">
        <v>7.1181039633539139E-2</v>
      </c>
      <c r="CA71" s="55">
        <v>145950.29792797659</v>
      </c>
      <c r="CB71" s="55">
        <v>146225</v>
      </c>
      <c r="CD71" s="55">
        <f t="shared" si="3"/>
        <v>0</v>
      </c>
      <c r="CE71" s="55">
        <f t="shared" si="4"/>
        <v>0</v>
      </c>
      <c r="CF71" s="55">
        <f t="shared" si="5"/>
        <v>0</v>
      </c>
    </row>
    <row r="72" spans="1:84" x14ac:dyDescent="0.45">
      <c r="A72" s="72" t="s">
        <v>302</v>
      </c>
      <c r="B72" s="72" t="s">
        <v>102</v>
      </c>
      <c r="C72" s="50">
        <f t="shared" si="2"/>
        <v>65</v>
      </c>
      <c r="D72" s="55">
        <v>3.4102527536633662E-2</v>
      </c>
      <c r="E72" s="55">
        <v>2.2735018357755779E-2</v>
      </c>
      <c r="F72" s="55">
        <v>3.4102527536633662E-2</v>
      </c>
      <c r="G72" s="55">
        <v>8.7768734295582476E-2</v>
      </c>
      <c r="H72" s="55">
        <v>0.71615307826930696</v>
      </c>
      <c r="I72" s="55">
        <v>0.1289990115203043</v>
      </c>
      <c r="J72" s="55">
        <v>7.1994224799559955E-2</v>
      </c>
      <c r="K72" s="55">
        <v>2.0477189265684403</v>
      </c>
      <c r="L72" s="55">
        <v>0.65853332942170406</v>
      </c>
      <c r="M72" s="55">
        <v>1.67493773252511</v>
      </c>
      <c r="N72" s="55">
        <v>0.26866264698346032</v>
      </c>
      <c r="O72" s="55">
        <v>0.11845336415323338</v>
      </c>
      <c r="P72" s="55">
        <v>1.1178050692563257</v>
      </c>
      <c r="Q72" s="55">
        <v>1.4156672579081973</v>
      </c>
      <c r="R72" s="55">
        <v>0.36343154899936964</v>
      </c>
      <c r="S72" s="55">
        <v>0.11103939706300953</v>
      </c>
      <c r="T72" s="55">
        <v>0.52443016927621611</v>
      </c>
      <c r="U72" s="55">
        <v>0.21281133526323923</v>
      </c>
      <c r="V72" s="55">
        <v>0.409230330439604</v>
      </c>
      <c r="W72" s="55">
        <v>0.51153791304950491</v>
      </c>
      <c r="X72" s="55">
        <v>0.59436687108226494</v>
      </c>
      <c r="Y72" s="55">
        <v>0.35268187041134375</v>
      </c>
      <c r="Z72" s="55">
        <v>0.60219176907839223</v>
      </c>
      <c r="AA72" s="55">
        <v>0.89618547028678408</v>
      </c>
      <c r="AB72" s="55">
        <v>1.4457340571749964</v>
      </c>
      <c r="AC72" s="55">
        <v>0.79407905043384475</v>
      </c>
      <c r="AD72" s="55">
        <v>0.91726815962894548</v>
      </c>
      <c r="AE72" s="55">
        <v>9.8521281347601852E-2</v>
      </c>
      <c r="AF72" s="55">
        <v>0.91055420931075437</v>
      </c>
      <c r="AG72" s="55">
        <v>0.73497708186099586</v>
      </c>
      <c r="AH72" s="55">
        <v>0.50725849470012163</v>
      </c>
      <c r="AI72" s="55">
        <v>1.0199498827501499</v>
      </c>
      <c r="AJ72" s="55">
        <v>0.76192080624292813</v>
      </c>
      <c r="AK72" s="55">
        <v>0.90054994328134175</v>
      </c>
      <c r="AL72" s="55">
        <v>0.26676662788831723</v>
      </c>
      <c r="AM72" s="55">
        <v>0.8775229705934634</v>
      </c>
      <c r="AN72" s="55">
        <v>0.18628714717919084</v>
      </c>
      <c r="AO72" s="55">
        <v>3.3732283139988284</v>
      </c>
      <c r="AP72" s="55">
        <v>0.97875926438402172</v>
      </c>
      <c r="AQ72" s="55">
        <v>5.6347844688632689</v>
      </c>
      <c r="AR72" s="55">
        <v>13.701637730274149</v>
      </c>
      <c r="AS72" s="55">
        <v>125.20829854258089</v>
      </c>
      <c r="AT72" s="55">
        <v>4.1301950016589659</v>
      </c>
      <c r="AU72" s="55">
        <v>0.24629603220902091</v>
      </c>
      <c r="AV72" s="55">
        <v>0.38270614235555561</v>
      </c>
      <c r="AW72" s="55">
        <v>8.4839510171691952</v>
      </c>
      <c r="AX72" s="55">
        <v>3.9331581758917493</v>
      </c>
      <c r="AY72" s="55">
        <v>15.653060139314853</v>
      </c>
      <c r="AZ72" s="55">
        <v>1.115251560711737</v>
      </c>
      <c r="BA72" s="55">
        <v>2.0309949732928496</v>
      </c>
      <c r="BB72" s="55">
        <v>10.100775883759621</v>
      </c>
      <c r="BC72" s="55">
        <v>5.0085427025282305</v>
      </c>
      <c r="BD72" s="55">
        <v>19.901872877489417</v>
      </c>
      <c r="BE72" s="55">
        <v>6.7750354706112219</v>
      </c>
      <c r="BF72" s="55">
        <v>16.323743180868647</v>
      </c>
      <c r="BG72" s="55">
        <v>3.9479636619975644</v>
      </c>
      <c r="BH72" s="55">
        <v>3.1980592489909796</v>
      </c>
      <c r="BI72" s="55">
        <v>3.9687854504762163</v>
      </c>
      <c r="BJ72" s="55">
        <v>10.543941500909504</v>
      </c>
      <c r="BK72" s="55">
        <v>0.91318990403652367</v>
      </c>
      <c r="BL72" s="55">
        <v>86.683870946251872</v>
      </c>
      <c r="BM72" s="55">
        <v>5.3073900419101516</v>
      </c>
      <c r="BN72" s="55">
        <v>13.751514767306805</v>
      </c>
      <c r="BO72" s="55">
        <v>11.985661340270628</v>
      </c>
      <c r="BP72" s="55">
        <v>14316.27864526669</v>
      </c>
      <c r="BQ72" s="55">
        <v>13.87593953768361</v>
      </c>
      <c r="BR72" s="55">
        <v>9.5790210680677674</v>
      </c>
      <c r="BS72" s="55">
        <v>0</v>
      </c>
      <c r="BT72" s="55">
        <v>14745.413204049029</v>
      </c>
      <c r="BU72" s="55">
        <v>18.988389029231101</v>
      </c>
      <c r="BV72" s="55">
        <v>31345.541378339705</v>
      </c>
      <c r="BW72" s="55">
        <v>5901.5178977739197</v>
      </c>
      <c r="BX72" s="55">
        <v>116417.24619673062</v>
      </c>
      <c r="BY72" s="55">
        <v>28.292934077475952</v>
      </c>
      <c r="BZ72" s="55">
        <v>0</v>
      </c>
      <c r="CA72" s="55">
        <v>153711.58679595098</v>
      </c>
      <c r="CB72" s="55">
        <v>168457</v>
      </c>
      <c r="CD72" s="55">
        <f t="shared" si="3"/>
        <v>0</v>
      </c>
      <c r="CE72" s="55">
        <f t="shared" si="4"/>
        <v>0</v>
      </c>
      <c r="CF72" s="55">
        <f t="shared" si="5"/>
        <v>0</v>
      </c>
    </row>
    <row r="73" spans="1:84" x14ac:dyDescent="0.45">
      <c r="A73" s="73" t="s">
        <v>303</v>
      </c>
      <c r="B73" s="72" t="s">
        <v>101</v>
      </c>
      <c r="C73" s="50">
        <f t="shared" ref="C73:C100" si="6">C72+1</f>
        <v>66</v>
      </c>
      <c r="D73" s="55">
        <v>1.7171472849511042</v>
      </c>
      <c r="E73" s="55">
        <v>8.7567635792521248</v>
      </c>
      <c r="F73" s="55">
        <v>1.8551943009322316</v>
      </c>
      <c r="G73" s="55">
        <v>0.99409615996711631</v>
      </c>
      <c r="H73" s="55">
        <v>6.9181308247203788</v>
      </c>
      <c r="I73" s="55">
        <v>0.31210475119106984</v>
      </c>
      <c r="J73" s="55">
        <v>0.12684307325146557</v>
      </c>
      <c r="K73" s="55">
        <v>44.510642906469748</v>
      </c>
      <c r="L73" s="55">
        <v>3.8421416816656313</v>
      </c>
      <c r="M73" s="55">
        <v>73.653662182611427</v>
      </c>
      <c r="N73" s="55">
        <v>100.78440150911369</v>
      </c>
      <c r="O73" s="55">
        <v>7.59092100776087</v>
      </c>
      <c r="P73" s="55">
        <v>3.2466597441916765</v>
      </c>
      <c r="Q73" s="55">
        <v>11.182284426382667</v>
      </c>
      <c r="R73" s="55">
        <v>19.30624866138837</v>
      </c>
      <c r="S73" s="55">
        <v>0.90057180658655578</v>
      </c>
      <c r="T73" s="55">
        <v>12.035752995646027</v>
      </c>
      <c r="U73" s="55">
        <v>1.9721668436160742</v>
      </c>
      <c r="V73" s="55">
        <v>4.3070624579639976</v>
      </c>
      <c r="W73" s="55">
        <v>1.7172740143451328</v>
      </c>
      <c r="X73" s="55">
        <v>3.2548027520299962</v>
      </c>
      <c r="Y73" s="55">
        <v>11.153786052660928</v>
      </c>
      <c r="Z73" s="55">
        <v>27.449838432062492</v>
      </c>
      <c r="AA73" s="55">
        <v>38.490436876084438</v>
      </c>
      <c r="AB73" s="55">
        <v>12.464510939356654</v>
      </c>
      <c r="AC73" s="55">
        <v>7.3894092940376224</v>
      </c>
      <c r="AD73" s="55">
        <v>4.9597163821413552</v>
      </c>
      <c r="AE73" s="55">
        <v>0.85354839062359389</v>
      </c>
      <c r="AF73" s="55">
        <v>12.531693590545188</v>
      </c>
      <c r="AG73" s="55">
        <v>36.272380209243913</v>
      </c>
      <c r="AH73" s="55">
        <v>17.006809687822837</v>
      </c>
      <c r="AI73" s="55">
        <v>13.407239649973008</v>
      </c>
      <c r="AJ73" s="55">
        <v>113.82463891630624</v>
      </c>
      <c r="AK73" s="55">
        <v>4.6876107324487464</v>
      </c>
      <c r="AL73" s="55">
        <v>6.6836868396886429</v>
      </c>
      <c r="AM73" s="55">
        <v>10.314935700864126</v>
      </c>
      <c r="AN73" s="55">
        <v>2.2987283618730001</v>
      </c>
      <c r="AO73" s="55">
        <v>53.748416886792057</v>
      </c>
      <c r="AP73" s="55">
        <v>4.2815498192092845</v>
      </c>
      <c r="AQ73" s="55">
        <v>53.0005589949468</v>
      </c>
      <c r="AR73" s="55">
        <v>66.736699163060848</v>
      </c>
      <c r="AS73" s="55">
        <v>397.89682970225408</v>
      </c>
      <c r="AT73" s="55">
        <v>15.782612460743778</v>
      </c>
      <c r="AU73" s="55">
        <v>0.8875952031915797</v>
      </c>
      <c r="AV73" s="55">
        <v>4.5483180175964151</v>
      </c>
      <c r="AW73" s="55">
        <v>24.530449958070381</v>
      </c>
      <c r="AX73" s="55">
        <v>16.134687743102532</v>
      </c>
      <c r="AY73" s="55">
        <v>23.640905263425058</v>
      </c>
      <c r="AZ73" s="55">
        <v>24.805282192098005</v>
      </c>
      <c r="BA73" s="55">
        <v>1490.4823067257739</v>
      </c>
      <c r="BB73" s="55">
        <v>347.35106517618334</v>
      </c>
      <c r="BC73" s="55">
        <v>32.7315380028787</v>
      </c>
      <c r="BD73" s="55">
        <v>245.91266980261392</v>
      </c>
      <c r="BE73" s="55">
        <v>20.970888291884641</v>
      </c>
      <c r="BF73" s="55">
        <v>93.24263764471668</v>
      </c>
      <c r="BG73" s="55">
        <v>10.413749303101373</v>
      </c>
      <c r="BH73" s="55">
        <v>70.869250423502621</v>
      </c>
      <c r="BI73" s="55">
        <v>22.625950951697487</v>
      </c>
      <c r="BJ73" s="55">
        <v>51.414632950159834</v>
      </c>
      <c r="BK73" s="55">
        <v>3.9971642109246335</v>
      </c>
      <c r="BL73" s="55">
        <v>538.58755760873044</v>
      </c>
      <c r="BM73" s="55">
        <v>73.628380592791189</v>
      </c>
      <c r="BN73" s="55">
        <v>56.118099532230147</v>
      </c>
      <c r="BO73" s="55">
        <v>59.69658388118593</v>
      </c>
      <c r="BP73" s="55">
        <v>4.7578600431059153</v>
      </c>
      <c r="BQ73" s="55">
        <v>474.01733629905505</v>
      </c>
      <c r="BR73" s="55">
        <v>672.69248565398641</v>
      </c>
      <c r="BS73" s="55">
        <v>0</v>
      </c>
      <c r="BT73" s="55">
        <v>5584.277905518783</v>
      </c>
      <c r="BU73" s="55">
        <v>1662.334617494243</v>
      </c>
      <c r="BV73" s="55">
        <v>0.26436427424020292</v>
      </c>
      <c r="BW73" s="55">
        <v>6615.6165928840792</v>
      </c>
      <c r="BX73" s="55">
        <v>17300.780008437712</v>
      </c>
      <c r="BY73" s="55">
        <v>5.7265113909412433</v>
      </c>
      <c r="BZ73" s="55">
        <v>0</v>
      </c>
      <c r="CA73" s="55">
        <v>25584.722094481214</v>
      </c>
      <c r="CB73" s="55">
        <v>31169</v>
      </c>
      <c r="CD73" s="55">
        <f t="shared" ref="CD73:CD109" si="7">SUM(D73:BS73)-BT73</f>
        <v>0</v>
      </c>
      <c r="CE73" s="55">
        <f t="shared" ref="CE73:CE99" si="8">SUM(BU73:BZ73)-CA73</f>
        <v>0</v>
      </c>
      <c r="CF73" s="55">
        <f t="shared" ref="CF73:CF99" si="9">BT73+CA73-CB73</f>
        <v>0</v>
      </c>
    </row>
    <row r="74" spans="1:84" x14ac:dyDescent="0.45">
      <c r="A74" s="73" t="s">
        <v>304</v>
      </c>
      <c r="B74" s="72" t="s">
        <v>100</v>
      </c>
      <c r="C74" s="50">
        <f t="shared" si="6"/>
        <v>67</v>
      </c>
      <c r="D74" s="55">
        <v>106.32160069713068</v>
      </c>
      <c r="E74" s="55">
        <v>36.064825422706491</v>
      </c>
      <c r="F74" s="55">
        <v>18.694845422560757</v>
      </c>
      <c r="G74" s="55">
        <v>34.747461439931435</v>
      </c>
      <c r="H74" s="55">
        <v>251.1153900145305</v>
      </c>
      <c r="I74" s="55">
        <v>134.41960666191713</v>
      </c>
      <c r="J74" s="55">
        <v>41.996210192075381</v>
      </c>
      <c r="K74" s="55">
        <v>162.61163967413731</v>
      </c>
      <c r="L74" s="55">
        <v>67.333767255272463</v>
      </c>
      <c r="M74" s="55">
        <v>179.68192930784187</v>
      </c>
      <c r="N74" s="55">
        <v>97.580874930329571</v>
      </c>
      <c r="O74" s="55">
        <v>16.894459242348237</v>
      </c>
      <c r="P74" s="55">
        <v>53.268422640475769</v>
      </c>
      <c r="Q74" s="55">
        <v>99.085501376301451</v>
      </c>
      <c r="R74" s="55">
        <v>51.21009383410756</v>
      </c>
      <c r="S74" s="55">
        <v>42.161939114554031</v>
      </c>
      <c r="T74" s="55">
        <v>96.192244830515506</v>
      </c>
      <c r="U74" s="55">
        <v>45.608674286650263</v>
      </c>
      <c r="V74" s="55">
        <v>91.130790059580349</v>
      </c>
      <c r="W74" s="55">
        <v>31.318006581856565</v>
      </c>
      <c r="X74" s="55">
        <v>87.976987566330791</v>
      </c>
      <c r="Y74" s="55">
        <v>45.906631680177817</v>
      </c>
      <c r="Z74" s="55">
        <v>38.241316797509995</v>
      </c>
      <c r="AA74" s="55">
        <v>78.193730670122889</v>
      </c>
      <c r="AB74" s="55">
        <v>146.60885877425051</v>
      </c>
      <c r="AC74" s="55">
        <v>142.06888063791945</v>
      </c>
      <c r="AD74" s="55">
        <v>98.067276931823571</v>
      </c>
      <c r="AE74" s="55">
        <v>44.114402076388991</v>
      </c>
      <c r="AF74" s="55">
        <v>204.85694501442435</v>
      </c>
      <c r="AG74" s="55">
        <v>345.44186676124275</v>
      </c>
      <c r="AH74" s="55">
        <v>130.46397257646555</v>
      </c>
      <c r="AI74" s="55">
        <v>222.87382002101396</v>
      </c>
      <c r="AJ74" s="55">
        <v>264.35017385984577</v>
      </c>
      <c r="AK74" s="55">
        <v>130.99335418313456</v>
      </c>
      <c r="AL74" s="55">
        <v>49.983189006162497</v>
      </c>
      <c r="AM74" s="55">
        <v>93.271279795866917</v>
      </c>
      <c r="AN74" s="55">
        <v>5.4985482827887164</v>
      </c>
      <c r="AO74" s="55">
        <v>369.77680713119969</v>
      </c>
      <c r="AP74" s="55">
        <v>1.4878974671276208</v>
      </c>
      <c r="AQ74" s="55">
        <v>146.724821499868</v>
      </c>
      <c r="AR74" s="55">
        <v>62.158785613057262</v>
      </c>
      <c r="AS74" s="55">
        <v>2034.0685550364644</v>
      </c>
      <c r="AT74" s="55">
        <v>307.55082292541721</v>
      </c>
      <c r="AU74" s="55">
        <v>4.2541170206865244</v>
      </c>
      <c r="AV74" s="55">
        <v>7.3890806775489377</v>
      </c>
      <c r="AW74" s="55">
        <v>989.69973192885072</v>
      </c>
      <c r="AX74" s="55">
        <v>96.726268830604425</v>
      </c>
      <c r="AY74" s="55">
        <v>130.54164438155559</v>
      </c>
      <c r="AZ74" s="55">
        <v>44.070815004052292</v>
      </c>
      <c r="BA74" s="55">
        <v>143.213677844514</v>
      </c>
      <c r="BB74" s="55">
        <v>3178.8547586346531</v>
      </c>
      <c r="BC74" s="55">
        <v>786.05651840440612</v>
      </c>
      <c r="BD74" s="55">
        <v>1668.8180666094127</v>
      </c>
      <c r="BE74" s="55">
        <v>85.802578223493981</v>
      </c>
      <c r="BF74" s="55">
        <v>333.09267666618507</v>
      </c>
      <c r="BG74" s="55">
        <v>64.945407616453082</v>
      </c>
      <c r="BH74" s="55">
        <v>283.8887210046999</v>
      </c>
      <c r="BI74" s="55">
        <v>73.784842776552466</v>
      </c>
      <c r="BJ74" s="55">
        <v>764.56903093119092</v>
      </c>
      <c r="BK74" s="55">
        <v>28.722156422115216</v>
      </c>
      <c r="BL74" s="55">
        <v>468.92628771131615</v>
      </c>
      <c r="BM74" s="55">
        <v>96.376943266033052</v>
      </c>
      <c r="BN74" s="55">
        <v>328.36022646400977</v>
      </c>
      <c r="BO74" s="55">
        <v>1145.0929622681037</v>
      </c>
      <c r="BP74" s="55">
        <v>1396.0407506055219</v>
      </c>
      <c r="BQ74" s="55">
        <v>18.551116391405554</v>
      </c>
      <c r="BR74" s="55">
        <v>282.59358765150807</v>
      </c>
      <c r="BS74" s="55">
        <v>0</v>
      </c>
      <c r="BT74" s="55">
        <v>19128.489174628299</v>
      </c>
      <c r="BU74" s="55">
        <v>68.283743742751454</v>
      </c>
      <c r="BV74" s="55">
        <v>2.4780519332625617</v>
      </c>
      <c r="BW74" s="55">
        <v>39821</v>
      </c>
      <c r="BX74" s="55">
        <v>72153.562661253498</v>
      </c>
      <c r="BY74" s="55">
        <v>97.133117429259627</v>
      </c>
      <c r="BZ74" s="55">
        <v>5.3251012926876326E-2</v>
      </c>
      <c r="CA74" s="55">
        <v>112142.5108253717</v>
      </c>
      <c r="CB74" s="55">
        <v>131271</v>
      </c>
      <c r="CD74" s="55">
        <f t="shared" si="7"/>
        <v>0</v>
      </c>
      <c r="CE74" s="55">
        <f t="shared" si="8"/>
        <v>0</v>
      </c>
      <c r="CF74" s="55">
        <f t="shared" si="9"/>
        <v>0</v>
      </c>
    </row>
    <row r="75" spans="1:84" x14ac:dyDescent="0.45">
      <c r="A75" s="72" t="s">
        <v>305</v>
      </c>
      <c r="B75" s="72" t="s">
        <v>99</v>
      </c>
      <c r="C75" s="50">
        <f t="shared" si="6"/>
        <v>68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55">
        <v>0</v>
      </c>
      <c r="AF75" s="55">
        <v>0</v>
      </c>
      <c r="AG75" s="55">
        <v>0</v>
      </c>
      <c r="AH75" s="55">
        <v>0</v>
      </c>
      <c r="AI75" s="55">
        <v>0</v>
      </c>
      <c r="AJ75" s="55">
        <v>0</v>
      </c>
      <c r="AK75" s="55">
        <v>0</v>
      </c>
      <c r="AL75" s="55">
        <v>0</v>
      </c>
      <c r="AM75" s="55">
        <v>0</v>
      </c>
      <c r="AN75" s="55">
        <v>0</v>
      </c>
      <c r="AO75" s="55">
        <v>0</v>
      </c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5">
        <v>0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0</v>
      </c>
      <c r="BO75" s="55">
        <v>0</v>
      </c>
      <c r="BP75" s="55">
        <v>0</v>
      </c>
      <c r="BQ75" s="55">
        <v>0</v>
      </c>
      <c r="BR75" s="55">
        <v>0</v>
      </c>
      <c r="BS75" s="55">
        <v>0</v>
      </c>
      <c r="BT75" s="55">
        <v>0</v>
      </c>
      <c r="BU75" s="55">
        <v>0</v>
      </c>
      <c r="BV75" s="55">
        <v>0</v>
      </c>
      <c r="BW75" s="55">
        <v>0</v>
      </c>
      <c r="BX75" s="55">
        <v>53656</v>
      </c>
      <c r="BY75" s="55">
        <v>0</v>
      </c>
      <c r="BZ75" s="55">
        <v>0</v>
      </c>
      <c r="CA75" s="55">
        <v>53656</v>
      </c>
      <c r="CB75" s="55">
        <v>53656</v>
      </c>
      <c r="CD75" s="55">
        <f t="shared" si="7"/>
        <v>0</v>
      </c>
      <c r="CE75" s="55">
        <f t="shared" si="8"/>
        <v>0</v>
      </c>
      <c r="CF75" s="55">
        <f t="shared" si="9"/>
        <v>0</v>
      </c>
    </row>
    <row r="76" spans="1:84" x14ac:dyDescent="0.45">
      <c r="A76" s="74"/>
      <c r="B76" s="75" t="s">
        <v>306</v>
      </c>
      <c r="C76" s="50">
        <f t="shared" si="6"/>
        <v>69</v>
      </c>
      <c r="D76" s="55">
        <v>85822.339369845242</v>
      </c>
      <c r="E76" s="55">
        <v>45930.093077166326</v>
      </c>
      <c r="F76" s="55">
        <v>6313.1931111215781</v>
      </c>
      <c r="G76" s="55">
        <v>8391.9292218937662</v>
      </c>
      <c r="H76" s="55">
        <v>49521.064056848241</v>
      </c>
      <c r="I76" s="55">
        <v>20126.285463878077</v>
      </c>
      <c r="J76" s="55">
        <v>7567.2956080242611</v>
      </c>
      <c r="K76" s="55">
        <v>163300.69252121876</v>
      </c>
      <c r="L76" s="55">
        <v>41474.058809960639</v>
      </c>
      <c r="M76" s="55">
        <v>158002.44526569519</v>
      </c>
      <c r="N76" s="55">
        <v>36389.859926719524</v>
      </c>
      <c r="O76" s="55">
        <v>9137.3099290114624</v>
      </c>
      <c r="P76" s="55">
        <v>26005.951516542696</v>
      </c>
      <c r="Q76" s="55">
        <v>28212.698536832548</v>
      </c>
      <c r="R76" s="55">
        <v>19729.482447996754</v>
      </c>
      <c r="S76" s="55">
        <v>13185.386257466684</v>
      </c>
      <c r="T76" s="55">
        <v>39359.503607638508</v>
      </c>
      <c r="U76" s="55">
        <v>9474.0825711038433</v>
      </c>
      <c r="V76" s="55">
        <v>251511.89027784494</v>
      </c>
      <c r="W76" s="55">
        <v>24139.033916398679</v>
      </c>
      <c r="X76" s="55">
        <v>69115.885394302197</v>
      </c>
      <c r="Y76" s="55">
        <v>34664.890839174128</v>
      </c>
      <c r="Z76" s="55">
        <v>20777.534378076121</v>
      </c>
      <c r="AA76" s="55">
        <v>22358.950433726794</v>
      </c>
      <c r="AB76" s="55">
        <v>53358.613217787577</v>
      </c>
      <c r="AC76" s="55">
        <v>47352.143345556375</v>
      </c>
      <c r="AD76" s="55">
        <v>65274.931254313335</v>
      </c>
      <c r="AE76" s="55">
        <v>31103.251684889208</v>
      </c>
      <c r="AF76" s="55">
        <v>47230.406508940672</v>
      </c>
      <c r="AG76" s="55">
        <v>41253.232260107114</v>
      </c>
      <c r="AH76" s="55">
        <v>39335.475383193254</v>
      </c>
      <c r="AI76" s="55">
        <v>69100.166397583569</v>
      </c>
      <c r="AJ76" s="55">
        <v>121139.80019035551</v>
      </c>
      <c r="AK76" s="55">
        <v>49006.743547073915</v>
      </c>
      <c r="AL76" s="55">
        <v>21223.606820138768</v>
      </c>
      <c r="AM76" s="55">
        <v>29666.746393030495</v>
      </c>
      <c r="AN76" s="55">
        <v>22857.124708986776</v>
      </c>
      <c r="AO76" s="55">
        <v>102482.44036022184</v>
      </c>
      <c r="AP76" s="55">
        <v>17159.551110151177</v>
      </c>
      <c r="AQ76" s="55">
        <v>281038.35420288844</v>
      </c>
      <c r="AR76" s="55">
        <v>44424.59015360436</v>
      </c>
      <c r="AS76" s="55">
        <v>256090.23961458384</v>
      </c>
      <c r="AT76" s="55">
        <v>137998.30600936475</v>
      </c>
      <c r="AU76" s="55">
        <v>7646.8859237505058</v>
      </c>
      <c r="AV76" s="55">
        <v>13769.417082886503</v>
      </c>
      <c r="AW76" s="55">
        <v>35223.746538790292</v>
      </c>
      <c r="AX76" s="55">
        <v>7648.4454114832024</v>
      </c>
      <c r="AY76" s="55">
        <v>78718.147419100889</v>
      </c>
      <c r="AZ76" s="55">
        <v>10456.996447290425</v>
      </c>
      <c r="BA76" s="55">
        <v>17647.610197877231</v>
      </c>
      <c r="BB76" s="55">
        <v>81444.657978630261</v>
      </c>
      <c r="BC76" s="55">
        <v>26894.50631021642</v>
      </c>
      <c r="BD76" s="55">
        <v>153827.02675405037</v>
      </c>
      <c r="BE76" s="55">
        <v>30796.18115405993</v>
      </c>
      <c r="BF76" s="55">
        <v>44603.635197666488</v>
      </c>
      <c r="BG76" s="55">
        <v>20180.628301599434</v>
      </c>
      <c r="BH76" s="55">
        <v>48169.844281627644</v>
      </c>
      <c r="BI76" s="55">
        <v>11204.806179371097</v>
      </c>
      <c r="BJ76" s="55">
        <v>46276.524302831909</v>
      </c>
      <c r="BK76" s="55">
        <v>4916.5318690562754</v>
      </c>
      <c r="BL76" s="55">
        <v>153859.0850621055</v>
      </c>
      <c r="BM76" s="55">
        <v>42937.129834161729</v>
      </c>
      <c r="BN76" s="55">
        <v>22683.079278349182</v>
      </c>
      <c r="BO76" s="55">
        <v>40290.467422095811</v>
      </c>
      <c r="BP76" s="55">
        <v>52297.971108389625</v>
      </c>
      <c r="BQ76" s="55">
        <v>11652.657739574446</v>
      </c>
      <c r="BR76" s="55">
        <v>51923.578382846914</v>
      </c>
      <c r="BS76" s="55">
        <v>0</v>
      </c>
      <c r="BT76" s="55">
        <v>3682677.1398790702</v>
      </c>
      <c r="BU76" s="55">
        <v>626051</v>
      </c>
      <c r="BV76" s="55">
        <v>1007275</v>
      </c>
      <c r="BW76" s="55">
        <v>76605</v>
      </c>
      <c r="BX76" s="55">
        <v>2718357.723825844</v>
      </c>
      <c r="BY76" s="55">
        <v>952402.13629508577</v>
      </c>
      <c r="BZ76" s="55">
        <v>41685</v>
      </c>
      <c r="CA76" s="55">
        <v>5422375.8601209298</v>
      </c>
      <c r="CB76" s="55">
        <v>9105053</v>
      </c>
      <c r="CD76" s="55">
        <f t="shared" si="7"/>
        <v>0</v>
      </c>
      <c r="CE76" s="55">
        <f t="shared" si="8"/>
        <v>0</v>
      </c>
      <c r="CF76" s="55">
        <f t="shared" si="9"/>
        <v>0</v>
      </c>
    </row>
    <row r="77" spans="1:84" x14ac:dyDescent="0.45">
      <c r="A77" s="66"/>
      <c r="B77" s="76" t="s">
        <v>307</v>
      </c>
      <c r="C77" s="50">
        <f t="shared" si="6"/>
        <v>70</v>
      </c>
      <c r="D77" s="55">
        <v>13582.632655484087</v>
      </c>
      <c r="E77" s="55">
        <v>3664.4239593989128</v>
      </c>
      <c r="F77" s="55">
        <v>421.03180781093425</v>
      </c>
      <c r="G77" s="55">
        <v>1356.2554483345577</v>
      </c>
      <c r="H77" s="55">
        <v>13445.49671979435</v>
      </c>
      <c r="I77" s="55">
        <v>2615.8958679103148</v>
      </c>
      <c r="J77" s="55">
        <v>1258.65332537618</v>
      </c>
      <c r="K77" s="55">
        <v>3988.9101318317144</v>
      </c>
      <c r="L77" s="55">
        <v>896.27316756288963</v>
      </c>
      <c r="M77" s="55">
        <v>12163.396218266635</v>
      </c>
      <c r="N77" s="55">
        <v>2516.7247737970652</v>
      </c>
      <c r="O77" s="55">
        <v>580.58239305905261</v>
      </c>
      <c r="P77" s="55">
        <v>4250.7539026450995</v>
      </c>
      <c r="Q77" s="55">
        <v>3726.4214818086984</v>
      </c>
      <c r="R77" s="55">
        <v>2263.8356848096132</v>
      </c>
      <c r="S77" s="55">
        <v>997.23972836093947</v>
      </c>
      <c r="T77" s="55">
        <v>5900.8509433429645</v>
      </c>
      <c r="U77" s="55">
        <v>1188.9847117584573</v>
      </c>
      <c r="V77" s="55">
        <v>64217.779103870234</v>
      </c>
      <c r="W77" s="55">
        <v>737.17256864955198</v>
      </c>
      <c r="X77" s="55">
        <v>32525.972057492276</v>
      </c>
      <c r="Y77" s="55">
        <v>11786.161459930927</v>
      </c>
      <c r="Z77" s="55">
        <v>4127.8385483053116</v>
      </c>
      <c r="AA77" s="55">
        <v>3366.160962565385</v>
      </c>
      <c r="AB77" s="55">
        <v>12173.937935737111</v>
      </c>
      <c r="AC77" s="55">
        <v>5399.123893122025</v>
      </c>
      <c r="AD77" s="55">
        <v>10037.606106244924</v>
      </c>
      <c r="AE77" s="55">
        <v>6772.64929165989</v>
      </c>
      <c r="AF77" s="55">
        <v>6427.6476232555597</v>
      </c>
      <c r="AG77" s="55">
        <v>21925.653901373429</v>
      </c>
      <c r="AH77" s="55">
        <v>9046.4968278616489</v>
      </c>
      <c r="AI77" s="55">
        <v>16216.063281734449</v>
      </c>
      <c r="AJ77" s="55">
        <v>24895.937677398666</v>
      </c>
      <c r="AK77" s="55">
        <v>9345.5075364816821</v>
      </c>
      <c r="AL77" s="55">
        <v>6660.4327546203476</v>
      </c>
      <c r="AM77" s="55">
        <v>3484.9790077329494</v>
      </c>
      <c r="AN77" s="55">
        <v>7253.6354465859113</v>
      </c>
      <c r="AO77" s="55">
        <v>9869.003156384797</v>
      </c>
      <c r="AP77" s="55">
        <v>2168.3529082357218</v>
      </c>
      <c r="AQ77" s="55">
        <v>26960.204916902967</v>
      </c>
      <c r="AR77" s="55">
        <v>6403.1270075355797</v>
      </c>
      <c r="AS77" s="55">
        <v>16530.35030638213</v>
      </c>
      <c r="AT77" s="55">
        <v>9882.6546235516907</v>
      </c>
      <c r="AU77" s="55">
        <v>1314.4020330328838</v>
      </c>
      <c r="AV77" s="55">
        <v>8132.6269000257362</v>
      </c>
      <c r="AW77" s="55">
        <v>3765.1173526221587</v>
      </c>
      <c r="AX77" s="55">
        <v>395.96247906157902</v>
      </c>
      <c r="AY77" s="55">
        <v>4730.3585724996374</v>
      </c>
      <c r="AZ77" s="55">
        <v>934.63458445587241</v>
      </c>
      <c r="BA77" s="55">
        <v>1898.9020354054753</v>
      </c>
      <c r="BB77" s="55">
        <v>6195.0990011044196</v>
      </c>
      <c r="BC77" s="55">
        <v>3974.0624717521864</v>
      </c>
      <c r="BD77" s="55">
        <v>7895.6490186898527</v>
      </c>
      <c r="BE77" s="55">
        <v>1462.3408204357186</v>
      </c>
      <c r="BF77" s="55">
        <v>2500.3765918352146</v>
      </c>
      <c r="BG77" s="55">
        <v>3225.6696572351079</v>
      </c>
      <c r="BH77" s="55">
        <v>3329.1322148818017</v>
      </c>
      <c r="BI77" s="55">
        <v>1811.0491780253772</v>
      </c>
      <c r="BJ77" s="55">
        <v>3983.4844389821519</v>
      </c>
      <c r="BK77" s="55">
        <v>457.34069464363449</v>
      </c>
      <c r="BL77" s="55">
        <v>10750.2602926412</v>
      </c>
      <c r="BM77" s="55">
        <v>3801.9581731647058</v>
      </c>
      <c r="BN77" s="55">
        <v>2431.400014326674</v>
      </c>
      <c r="BO77" s="55">
        <v>4794.1470549783235</v>
      </c>
      <c r="BP77" s="55">
        <v>5491.9379029329484</v>
      </c>
      <c r="BQ77" s="55">
        <v>960.51411083071844</v>
      </c>
      <c r="BR77" s="55">
        <v>9004.8333879759648</v>
      </c>
      <c r="BS77" s="55">
        <v>0</v>
      </c>
      <c r="BT77" s="55">
        <v>496274.0708065069</v>
      </c>
      <c r="BU77" s="55">
        <v>0</v>
      </c>
      <c r="BV77" s="55">
        <v>0</v>
      </c>
      <c r="BW77" s="55">
        <v>0</v>
      </c>
      <c r="BX77" s="55">
        <v>164124.69184435176</v>
      </c>
      <c r="BY77" s="55">
        <v>88359.237349141273</v>
      </c>
      <c r="BZ77" s="55">
        <v>0</v>
      </c>
      <c r="CA77" s="55">
        <v>252483.92919349295</v>
      </c>
      <c r="CB77" s="55">
        <v>748758</v>
      </c>
      <c r="CD77" s="55">
        <f t="shared" si="7"/>
        <v>0</v>
      </c>
      <c r="CE77" s="55">
        <f t="shared" si="8"/>
        <v>0</v>
      </c>
      <c r="CF77" s="55">
        <f t="shared" si="9"/>
        <v>0</v>
      </c>
    </row>
    <row r="78" spans="1:84" x14ac:dyDescent="0.45">
      <c r="B78" s="76" t="s">
        <v>308</v>
      </c>
      <c r="C78" s="50">
        <f t="shared" si="6"/>
        <v>71</v>
      </c>
      <c r="D78" s="55">
        <v>402.66918417937609</v>
      </c>
      <c r="E78" s="55">
        <v>139.48015787349715</v>
      </c>
      <c r="F78" s="55">
        <v>11.410419756614342</v>
      </c>
      <c r="G78" s="55">
        <v>74.379276742877707</v>
      </c>
      <c r="H78" s="55">
        <v>215.73603904064873</v>
      </c>
      <c r="I78" s="55">
        <v>112.61942392712447</v>
      </c>
      <c r="J78" s="55">
        <v>40.999045655370011</v>
      </c>
      <c r="K78" s="55">
        <v>152.89840845230376</v>
      </c>
      <c r="L78" s="55">
        <v>12.50399559485138</v>
      </c>
      <c r="M78" s="55">
        <v>380.42893866703599</v>
      </c>
      <c r="N78" s="55">
        <v>135.87764807636918</v>
      </c>
      <c r="O78" s="55">
        <v>18.266841515918468</v>
      </c>
      <c r="P78" s="55">
        <v>546.28616242691896</v>
      </c>
      <c r="Q78" s="55">
        <v>794.71876530414113</v>
      </c>
      <c r="R78" s="55">
        <v>309.91611141233642</v>
      </c>
      <c r="S78" s="55">
        <v>57.706555310599711</v>
      </c>
      <c r="T78" s="55">
        <v>194.36843230303214</v>
      </c>
      <c r="U78" s="55">
        <v>49.03446047558117</v>
      </c>
      <c r="V78" s="55">
        <v>34.574385651608104</v>
      </c>
      <c r="W78" s="55">
        <v>22.961033839882564</v>
      </c>
      <c r="X78" s="55">
        <v>609.32693559845666</v>
      </c>
      <c r="Y78" s="55">
        <v>473.2784267886193</v>
      </c>
      <c r="Z78" s="55">
        <v>196.35588353511955</v>
      </c>
      <c r="AA78" s="55">
        <v>115.29282490386852</v>
      </c>
      <c r="AB78" s="55">
        <v>1055.0521463070811</v>
      </c>
      <c r="AC78" s="55">
        <v>219.89700218709152</v>
      </c>
      <c r="AD78" s="55">
        <v>208.79106869298633</v>
      </c>
      <c r="AE78" s="55">
        <v>88.597669294411631</v>
      </c>
      <c r="AF78" s="55">
        <v>502.84008665078539</v>
      </c>
      <c r="AG78" s="55">
        <v>723.54779307177989</v>
      </c>
      <c r="AH78" s="55">
        <v>682.73792958734521</v>
      </c>
      <c r="AI78" s="55">
        <v>1292.8811283896068</v>
      </c>
      <c r="AJ78" s="55">
        <v>2427.648024292123</v>
      </c>
      <c r="AK78" s="55">
        <v>861.51624750677252</v>
      </c>
      <c r="AL78" s="55">
        <v>279.36697200966609</v>
      </c>
      <c r="AM78" s="55">
        <v>285.30183654181508</v>
      </c>
      <c r="AN78" s="55">
        <v>542.04706834911156</v>
      </c>
      <c r="AO78" s="55">
        <v>255.33058987886827</v>
      </c>
      <c r="AP78" s="55">
        <v>42.57093487330819</v>
      </c>
      <c r="AQ78" s="55">
        <v>2108.7607703108388</v>
      </c>
      <c r="AR78" s="55">
        <v>548.50553646544108</v>
      </c>
      <c r="AS78" s="55">
        <v>269.67145627952806</v>
      </c>
      <c r="AT78" s="55">
        <v>598.29794814544607</v>
      </c>
      <c r="AU78" s="55">
        <v>9.474341707158084</v>
      </c>
      <c r="AV78" s="55">
        <v>28.245573460541749</v>
      </c>
      <c r="AW78" s="55">
        <v>24.869418469544325</v>
      </c>
      <c r="AX78" s="55">
        <v>18.127784888164456</v>
      </c>
      <c r="AY78" s="55">
        <v>176.62347932541226</v>
      </c>
      <c r="AZ78" s="55">
        <v>9.8817079820122782</v>
      </c>
      <c r="BA78" s="55">
        <v>21.124582123246647</v>
      </c>
      <c r="BB78" s="55">
        <v>50.576258485610467</v>
      </c>
      <c r="BC78" s="55">
        <v>52.404230373023559</v>
      </c>
      <c r="BD78" s="55">
        <v>46.033658531159368</v>
      </c>
      <c r="BE78" s="55">
        <v>58.303936135789385</v>
      </c>
      <c r="BF78" s="55">
        <v>57.610724242087571</v>
      </c>
      <c r="BG78" s="55">
        <v>89.07022016110551</v>
      </c>
      <c r="BH78" s="55">
        <v>29.349813379392721</v>
      </c>
      <c r="BI78" s="55">
        <v>39.245692675169686</v>
      </c>
      <c r="BJ78" s="55">
        <v>163.64299973308118</v>
      </c>
      <c r="BK78" s="55">
        <v>11.96729271165424</v>
      </c>
      <c r="BL78" s="55">
        <v>124.36137349047678</v>
      </c>
      <c r="BM78" s="55">
        <v>110.1489054195107</v>
      </c>
      <c r="BN78" s="55">
        <v>8.4356964930365326</v>
      </c>
      <c r="BO78" s="55">
        <v>156.69602759985273</v>
      </c>
      <c r="BP78" s="55">
        <v>374.73336791037855</v>
      </c>
      <c r="BQ78" s="55">
        <v>14.919088684425924</v>
      </c>
      <c r="BR78" s="55">
        <v>111.78484966675519</v>
      </c>
      <c r="BS78" s="55">
        <v>0</v>
      </c>
      <c r="BT78" s="55">
        <v>19882.082589514746</v>
      </c>
      <c r="BU78" s="55">
        <v>0</v>
      </c>
      <c r="BV78" s="55">
        <v>0</v>
      </c>
      <c r="BW78" s="55">
        <v>0</v>
      </c>
      <c r="BX78" s="55">
        <v>10560.973550501601</v>
      </c>
      <c r="BY78" s="55">
        <v>6388.9438599836485</v>
      </c>
      <c r="BZ78" s="55">
        <v>0</v>
      </c>
      <c r="CA78" s="55">
        <v>16949.917410485254</v>
      </c>
      <c r="CB78" s="55">
        <v>36832</v>
      </c>
      <c r="CD78" s="55">
        <f t="shared" si="7"/>
        <v>0</v>
      </c>
      <c r="CE78" s="55">
        <f t="shared" si="8"/>
        <v>0</v>
      </c>
      <c r="CF78" s="55">
        <f t="shared" si="9"/>
        <v>0</v>
      </c>
    </row>
    <row r="79" spans="1:84" x14ac:dyDescent="0.45">
      <c r="B79" s="56" t="s">
        <v>309</v>
      </c>
      <c r="C79" s="50">
        <f t="shared" si="6"/>
        <v>72</v>
      </c>
      <c r="D79" s="55">
        <v>4569.3427672609141</v>
      </c>
      <c r="E79" s="55">
        <v>2853.9104828262789</v>
      </c>
      <c r="F79" s="55">
        <v>357.36558432461334</v>
      </c>
      <c r="G79" s="55">
        <v>224.50915282400425</v>
      </c>
      <c r="H79" s="55">
        <v>770.274550029598</v>
      </c>
      <c r="I79" s="55">
        <v>414.89532535743757</v>
      </c>
      <c r="J79" s="55">
        <v>150.48323823296099</v>
      </c>
      <c r="K79" s="55">
        <v>5406.8831387355649</v>
      </c>
      <c r="L79" s="55">
        <v>370.51279072507987</v>
      </c>
      <c r="M79" s="55">
        <v>4885.6932377312532</v>
      </c>
      <c r="N79" s="55">
        <v>1928.6516842828103</v>
      </c>
      <c r="O79" s="55">
        <v>388.62874489468788</v>
      </c>
      <c r="P79" s="55">
        <v>1044.0629903863378</v>
      </c>
      <c r="Q79" s="55">
        <v>1736.7311884536093</v>
      </c>
      <c r="R79" s="55">
        <v>1567.1603239688404</v>
      </c>
      <c r="S79" s="55">
        <v>810.52032168994685</v>
      </c>
      <c r="T79" s="55">
        <v>1459.1275730419527</v>
      </c>
      <c r="U79" s="55">
        <v>488.05331989554986</v>
      </c>
      <c r="V79" s="55">
        <v>5488.0005607760759</v>
      </c>
      <c r="W79" s="55">
        <v>352.26033070764834</v>
      </c>
      <c r="X79" s="55">
        <v>1472.2576934136446</v>
      </c>
      <c r="Y79" s="55">
        <v>818.55961492998347</v>
      </c>
      <c r="Z79" s="55">
        <v>995.98200585725374</v>
      </c>
      <c r="AA79" s="55">
        <v>1221.4556961249641</v>
      </c>
      <c r="AB79" s="55">
        <v>1598.8699113291364</v>
      </c>
      <c r="AC79" s="55">
        <v>2179.4698370809965</v>
      </c>
      <c r="AD79" s="55">
        <v>992.92228549936885</v>
      </c>
      <c r="AE79" s="55">
        <v>622.9043892462214</v>
      </c>
      <c r="AF79" s="55">
        <v>1532.3903970091094</v>
      </c>
      <c r="AG79" s="55">
        <v>2322.9268554601604</v>
      </c>
      <c r="AH79" s="55">
        <v>1337.3905945795268</v>
      </c>
      <c r="AI79" s="55">
        <v>1874.0911482612507</v>
      </c>
      <c r="AJ79" s="55">
        <v>2966.7082817083992</v>
      </c>
      <c r="AK79" s="55">
        <v>1497.201687532428</v>
      </c>
      <c r="AL79" s="55">
        <v>1050.5616852091746</v>
      </c>
      <c r="AM79" s="55">
        <v>1549.6430454700146</v>
      </c>
      <c r="AN79" s="55">
        <v>780.31255397645691</v>
      </c>
      <c r="AO79" s="55">
        <v>8819.848165574751</v>
      </c>
      <c r="AP79" s="55">
        <v>592.11673005340981</v>
      </c>
      <c r="AQ79" s="55">
        <v>11679.034810147004</v>
      </c>
      <c r="AR79" s="55">
        <v>1174.6994979684937</v>
      </c>
      <c r="AS79" s="55">
        <v>6747.2062704149048</v>
      </c>
      <c r="AT79" s="55">
        <v>5738.2341080036304</v>
      </c>
      <c r="AU79" s="55">
        <v>84.960382580813004</v>
      </c>
      <c r="AV79" s="55">
        <v>1982.4255849149272</v>
      </c>
      <c r="AW79" s="55">
        <v>507.09585360375195</v>
      </c>
      <c r="AX79" s="55">
        <v>456.96199185418806</v>
      </c>
      <c r="AY79" s="55">
        <v>6973.8868616427644</v>
      </c>
      <c r="AZ79" s="55">
        <v>420.60827200106803</v>
      </c>
      <c r="BA79" s="55">
        <v>316.26135314464943</v>
      </c>
      <c r="BB79" s="55">
        <v>5086.1700789590259</v>
      </c>
      <c r="BC79" s="55">
        <v>654.36755394686475</v>
      </c>
      <c r="BD79" s="55">
        <v>3010.7020420381068</v>
      </c>
      <c r="BE79" s="55">
        <v>659.36964193921472</v>
      </c>
      <c r="BF79" s="55">
        <v>1190.7894358130984</v>
      </c>
      <c r="BG79" s="55">
        <v>657.34706345386519</v>
      </c>
      <c r="BH79" s="55">
        <v>960.23457708961928</v>
      </c>
      <c r="BI79" s="55">
        <v>385.26035450510255</v>
      </c>
      <c r="BJ79" s="55">
        <v>2209.1143845770753</v>
      </c>
      <c r="BK79" s="55">
        <v>207.28366310449437</v>
      </c>
      <c r="BL79" s="55">
        <v>4060.4022632267174</v>
      </c>
      <c r="BM79" s="55">
        <v>1802.1624284710538</v>
      </c>
      <c r="BN79" s="55">
        <v>672.66487721988688</v>
      </c>
      <c r="BO79" s="55">
        <v>2204.3796273669409</v>
      </c>
      <c r="BP79" s="55">
        <v>4030.9786862751785</v>
      </c>
      <c r="BQ79" s="55">
        <v>316.10489090935289</v>
      </c>
      <c r="BR79" s="55">
        <v>2717.3560530009909</v>
      </c>
      <c r="BS79" s="55">
        <v>0</v>
      </c>
      <c r="BT79" s="55">
        <v>136398.74249263422</v>
      </c>
      <c r="BU79" s="55">
        <v>0</v>
      </c>
      <c r="BV79" s="55">
        <v>0</v>
      </c>
      <c r="BW79" s="55">
        <v>0</v>
      </c>
      <c r="BX79" s="55">
        <v>210780.56744385872</v>
      </c>
      <c r="BY79" s="55">
        <v>16372.690063507092</v>
      </c>
      <c r="BZ79" s="55">
        <v>0</v>
      </c>
      <c r="CA79" s="55">
        <v>227153.25750736584</v>
      </c>
      <c r="CB79" s="55">
        <v>363552</v>
      </c>
      <c r="CD79" s="55">
        <f t="shared" si="7"/>
        <v>0</v>
      </c>
      <c r="CE79" s="55">
        <f t="shared" si="8"/>
        <v>0</v>
      </c>
      <c r="CF79" s="55">
        <f t="shared" si="9"/>
        <v>0</v>
      </c>
    </row>
    <row r="80" spans="1:84" x14ac:dyDescent="0.45">
      <c r="B80" s="56" t="s">
        <v>310</v>
      </c>
      <c r="C80" s="50">
        <f t="shared" si="6"/>
        <v>73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55">
        <v>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0</v>
      </c>
      <c r="AN80" s="55">
        <v>0</v>
      </c>
      <c r="AO80" s="55">
        <v>0</v>
      </c>
      <c r="AP80" s="55">
        <v>0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0</v>
      </c>
      <c r="BE80" s="55">
        <v>0</v>
      </c>
      <c r="BF80" s="55">
        <v>0</v>
      </c>
      <c r="BG80" s="55">
        <v>0</v>
      </c>
      <c r="BH80" s="55">
        <v>0</v>
      </c>
      <c r="BI80" s="55">
        <v>0</v>
      </c>
      <c r="BJ80" s="55">
        <v>0</v>
      </c>
      <c r="BK80" s="55">
        <v>0</v>
      </c>
      <c r="BL80" s="55">
        <v>0</v>
      </c>
      <c r="BM80" s="55">
        <v>0</v>
      </c>
      <c r="BN80" s="55">
        <v>0</v>
      </c>
      <c r="BO80" s="55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>
        <v>0</v>
      </c>
      <c r="BV80" s="55">
        <v>0</v>
      </c>
      <c r="BW80" s="55">
        <v>0</v>
      </c>
      <c r="BX80" s="55">
        <v>0</v>
      </c>
      <c r="BY80" s="55">
        <v>0</v>
      </c>
      <c r="BZ80" s="55">
        <v>0</v>
      </c>
      <c r="CA80" s="55">
        <v>0</v>
      </c>
      <c r="CB80" s="55">
        <v>0</v>
      </c>
      <c r="CD80" s="55">
        <f t="shared" si="7"/>
        <v>0</v>
      </c>
      <c r="CE80" s="55">
        <f t="shared" si="8"/>
        <v>0</v>
      </c>
      <c r="CF80" s="55">
        <f t="shared" si="9"/>
        <v>0</v>
      </c>
    </row>
    <row r="81" spans="1:84" x14ac:dyDescent="0.45">
      <c r="B81" s="56" t="s">
        <v>311</v>
      </c>
      <c r="C81" s="50">
        <f t="shared" si="6"/>
        <v>74</v>
      </c>
      <c r="D81" s="55">
        <v>59.195626025619319</v>
      </c>
      <c r="E81" s="55">
        <v>77.422815977846625</v>
      </c>
      <c r="F81" s="55">
        <v>6.3002078742775982</v>
      </c>
      <c r="G81" s="55">
        <v>41.672594160315178</v>
      </c>
      <c r="H81" s="55">
        <v>62.223867019115545</v>
      </c>
      <c r="I81" s="55">
        <v>44.248068807762778</v>
      </c>
      <c r="J81" s="55">
        <v>16.099790429755206</v>
      </c>
      <c r="K81" s="55">
        <v>234.59591370834372</v>
      </c>
      <c r="L81" s="55">
        <v>16.144603089819224</v>
      </c>
      <c r="M81" s="55">
        <v>329.99517914103507</v>
      </c>
      <c r="N81" s="55">
        <v>518.66977455883296</v>
      </c>
      <c r="O81" s="55">
        <v>174.30992932335954</v>
      </c>
      <c r="P81" s="55">
        <v>58.204010839655481</v>
      </c>
      <c r="Q81" s="55">
        <v>95.049297633863148</v>
      </c>
      <c r="R81" s="55">
        <v>81.694551846732921</v>
      </c>
      <c r="S81" s="55">
        <v>69.874374895447787</v>
      </c>
      <c r="T81" s="55">
        <v>210.48304688897676</v>
      </c>
      <c r="U81" s="55">
        <v>83.220798249136394</v>
      </c>
      <c r="V81" s="55">
        <v>74.883994392077923</v>
      </c>
      <c r="W81" s="55">
        <v>6.5216636275893523</v>
      </c>
      <c r="X81" s="55">
        <v>56.683497976520577</v>
      </c>
      <c r="Y81" s="55">
        <v>89.505160364257776</v>
      </c>
      <c r="Z81" s="55">
        <v>160.72474413456914</v>
      </c>
      <c r="AA81" s="55">
        <v>40.875074958777496</v>
      </c>
      <c r="AB81" s="55">
        <v>416.04346366758762</v>
      </c>
      <c r="AC81" s="55">
        <v>142.95797703260521</v>
      </c>
      <c r="AD81" s="55">
        <v>96.623739698784064</v>
      </c>
      <c r="AE81" s="55">
        <v>44.566245441646956</v>
      </c>
      <c r="AF81" s="55">
        <v>312.8575392992592</v>
      </c>
      <c r="AG81" s="55">
        <v>1170.7333552508196</v>
      </c>
      <c r="AH81" s="55">
        <v>386.16164291903596</v>
      </c>
      <c r="AI81" s="55">
        <v>507.70898606582819</v>
      </c>
      <c r="AJ81" s="55">
        <v>1332.7538137294259</v>
      </c>
      <c r="AK81" s="55">
        <v>423.18351498964915</v>
      </c>
      <c r="AL81" s="55">
        <v>656.84760620711575</v>
      </c>
      <c r="AM81" s="55">
        <v>238.0379645323282</v>
      </c>
      <c r="AN81" s="55">
        <v>305.3565405132785</v>
      </c>
      <c r="AO81" s="55">
        <v>164.70148034690416</v>
      </c>
      <c r="AP81" s="55">
        <v>29.855200381392294</v>
      </c>
      <c r="AQ81" s="55">
        <v>1555.6134024474993</v>
      </c>
      <c r="AR81" s="55">
        <v>304.0000525192342</v>
      </c>
      <c r="AS81" s="55">
        <v>456.29933307298739</v>
      </c>
      <c r="AT81" s="55">
        <v>415.13886835167511</v>
      </c>
      <c r="AU81" s="55">
        <v>5.4208539446232482</v>
      </c>
      <c r="AV81" s="55">
        <v>23.970193054086316</v>
      </c>
      <c r="AW81" s="55">
        <v>25.032013278207394</v>
      </c>
      <c r="AX81" s="55">
        <v>41.256473816848612</v>
      </c>
      <c r="AY81" s="55">
        <v>1474.2090146703267</v>
      </c>
      <c r="AZ81" s="55">
        <v>46.411673716064278</v>
      </c>
      <c r="BA81" s="55">
        <v>35.150698291498983</v>
      </c>
      <c r="BB81" s="55">
        <v>51.882339901113369</v>
      </c>
      <c r="BC81" s="55">
        <v>122.77102816282827</v>
      </c>
      <c r="BD81" s="55">
        <v>85.896317717057372</v>
      </c>
      <c r="BE81" s="55">
        <v>58.596021512461142</v>
      </c>
      <c r="BF81" s="55">
        <v>100.43043181673666</v>
      </c>
      <c r="BG81" s="55">
        <v>91.148915149996398</v>
      </c>
      <c r="BH81" s="55">
        <v>54.231768443551225</v>
      </c>
      <c r="BI81" s="55">
        <v>43.464903309420009</v>
      </c>
      <c r="BJ81" s="55">
        <v>269.32000621173654</v>
      </c>
      <c r="BK81" s="55">
        <v>14.379105384022067</v>
      </c>
      <c r="BL81" s="55">
        <v>126.81175214602445</v>
      </c>
      <c r="BM81" s="55">
        <v>123.63385389240288</v>
      </c>
      <c r="BN81" s="55">
        <v>22.8897705743465</v>
      </c>
      <c r="BO81" s="55">
        <v>96.970463111387716</v>
      </c>
      <c r="BP81" s="55">
        <v>282.21830470356122</v>
      </c>
      <c r="BQ81" s="55">
        <v>25.029260141151944</v>
      </c>
      <c r="BR81" s="55">
        <v>173.17955927708223</v>
      </c>
      <c r="BS81" s="55">
        <v>0</v>
      </c>
      <c r="BT81" s="55">
        <v>14962.344034617283</v>
      </c>
      <c r="BU81" s="55">
        <v>0</v>
      </c>
      <c r="BV81" s="55">
        <v>0</v>
      </c>
      <c r="BW81" s="55">
        <v>0</v>
      </c>
      <c r="BX81" s="55">
        <v>21632.605893532178</v>
      </c>
      <c r="BY81" s="55">
        <v>6593.0500718505446</v>
      </c>
      <c r="BZ81" s="55">
        <v>0</v>
      </c>
      <c r="CA81" s="55">
        <v>28225.655965382721</v>
      </c>
      <c r="CB81" s="55">
        <v>43188</v>
      </c>
      <c r="CD81" s="55">
        <f t="shared" si="7"/>
        <v>0</v>
      </c>
      <c r="CE81" s="55">
        <f t="shared" si="8"/>
        <v>0</v>
      </c>
      <c r="CF81" s="55">
        <f t="shared" si="9"/>
        <v>0</v>
      </c>
    </row>
    <row r="82" spans="1:84" x14ac:dyDescent="0.45">
      <c r="B82" s="56" t="s">
        <v>310</v>
      </c>
      <c r="C82" s="50">
        <f t="shared" si="6"/>
        <v>75</v>
      </c>
      <c r="D82" s="55">
        <v>0</v>
      </c>
      <c r="E82" s="55">
        <v>0</v>
      </c>
      <c r="F82" s="55">
        <v>0</v>
      </c>
      <c r="G82" s="55">
        <v>0</v>
      </c>
      <c r="H82" s="55">
        <v>0</v>
      </c>
      <c r="I82" s="55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  <c r="Q82" s="55">
        <v>0</v>
      </c>
      <c r="R82" s="55">
        <v>0</v>
      </c>
      <c r="S82" s="55">
        <v>0</v>
      </c>
      <c r="T82" s="55">
        <v>0</v>
      </c>
      <c r="U82" s="55">
        <v>0</v>
      </c>
      <c r="V82" s="55">
        <v>0</v>
      </c>
      <c r="W82" s="55">
        <v>0</v>
      </c>
      <c r="X82" s="55">
        <v>0</v>
      </c>
      <c r="Y82" s="55">
        <v>0</v>
      </c>
      <c r="Z82" s="55">
        <v>0</v>
      </c>
      <c r="AA82" s="55">
        <v>0</v>
      </c>
      <c r="AB82" s="55">
        <v>0</v>
      </c>
      <c r="AC82" s="55">
        <v>0</v>
      </c>
      <c r="AD82" s="55">
        <v>0</v>
      </c>
      <c r="AE82" s="55">
        <v>0</v>
      </c>
      <c r="AF82" s="55">
        <v>0</v>
      </c>
      <c r="AG82" s="55">
        <v>0</v>
      </c>
      <c r="AH82" s="55">
        <v>0</v>
      </c>
      <c r="AI82" s="55">
        <v>0</v>
      </c>
      <c r="AJ82" s="55">
        <v>0</v>
      </c>
      <c r="AK82" s="55">
        <v>0</v>
      </c>
      <c r="AL82" s="55">
        <v>0</v>
      </c>
      <c r="AM82" s="55">
        <v>0</v>
      </c>
      <c r="AN82" s="55">
        <v>0</v>
      </c>
      <c r="AO82" s="55">
        <v>0</v>
      </c>
      <c r="AP82" s="55">
        <v>0</v>
      </c>
      <c r="AQ82" s="55">
        <v>0</v>
      </c>
      <c r="AR82" s="55">
        <v>0</v>
      </c>
      <c r="AS82" s="55">
        <v>0</v>
      </c>
      <c r="AT82" s="55">
        <v>0</v>
      </c>
      <c r="AU82" s="55">
        <v>0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0</v>
      </c>
      <c r="BE82" s="55">
        <v>0</v>
      </c>
      <c r="BF82" s="55">
        <v>0</v>
      </c>
      <c r="BG82" s="55">
        <v>0</v>
      </c>
      <c r="BH82" s="55">
        <v>0</v>
      </c>
      <c r="BI82" s="55">
        <v>0</v>
      </c>
      <c r="BJ82" s="55">
        <v>0</v>
      </c>
      <c r="BK82" s="55">
        <v>0</v>
      </c>
      <c r="BL82" s="55">
        <v>0</v>
      </c>
      <c r="BM82" s="55">
        <v>0</v>
      </c>
      <c r="BN82" s="55">
        <v>0</v>
      </c>
      <c r="BO82" s="55">
        <v>0</v>
      </c>
      <c r="BP82" s="55">
        <v>0</v>
      </c>
      <c r="BQ82" s="55">
        <v>0</v>
      </c>
      <c r="BR82" s="55">
        <v>0</v>
      </c>
      <c r="BS82" s="55">
        <v>0</v>
      </c>
      <c r="BT82" s="55">
        <v>0</v>
      </c>
      <c r="BU82" s="55">
        <v>0</v>
      </c>
      <c r="BV82" s="55">
        <v>0</v>
      </c>
      <c r="BW82" s="55">
        <v>0</v>
      </c>
      <c r="BX82" s="55">
        <v>0</v>
      </c>
      <c r="BY82" s="55">
        <v>0</v>
      </c>
      <c r="BZ82" s="55">
        <v>0</v>
      </c>
      <c r="CA82" s="55">
        <v>0</v>
      </c>
      <c r="CB82" s="55">
        <v>0</v>
      </c>
      <c r="CD82" s="55">
        <f t="shared" si="7"/>
        <v>0</v>
      </c>
      <c r="CE82" s="55">
        <f t="shared" si="8"/>
        <v>0</v>
      </c>
      <c r="CF82" s="55">
        <f t="shared" si="9"/>
        <v>0</v>
      </c>
    </row>
    <row r="83" spans="1:84" x14ac:dyDescent="0.45">
      <c r="B83" s="56" t="s">
        <v>312</v>
      </c>
      <c r="C83" s="50">
        <f t="shared" si="6"/>
        <v>76</v>
      </c>
      <c r="D83" s="55">
        <v>3557.8203972047659</v>
      </c>
      <c r="E83" s="55">
        <v>1232.6695067571441</v>
      </c>
      <c r="F83" s="55">
        <v>208.69886911198299</v>
      </c>
      <c r="G83" s="55">
        <v>493.2543060444782</v>
      </c>
      <c r="H83" s="55">
        <v>4673.204767268051</v>
      </c>
      <c r="I83" s="55">
        <v>1139.0558501192829</v>
      </c>
      <c r="J83" s="55">
        <v>452.46899228147481</v>
      </c>
      <c r="K83" s="55">
        <v>4525.0198860533237</v>
      </c>
      <c r="L83" s="55">
        <v>1475.5066330667028</v>
      </c>
      <c r="M83" s="55">
        <v>3859.0411604988121</v>
      </c>
      <c r="N83" s="55">
        <v>2120.2161925653991</v>
      </c>
      <c r="O83" s="55">
        <v>215.90216219551874</v>
      </c>
      <c r="P83" s="55">
        <v>1076.7414171592945</v>
      </c>
      <c r="Q83" s="55">
        <v>1129.3807299671414</v>
      </c>
      <c r="R83" s="55">
        <v>731.91087996572571</v>
      </c>
      <c r="S83" s="55">
        <v>459.27276227638185</v>
      </c>
      <c r="T83" s="55">
        <v>2095.6663967845698</v>
      </c>
      <c r="U83" s="55">
        <v>428.62413851743435</v>
      </c>
      <c r="V83" s="55">
        <v>25977.8716774651</v>
      </c>
      <c r="W83" s="55">
        <v>782.05048677664854</v>
      </c>
      <c r="X83" s="55">
        <v>4856.8744212169086</v>
      </c>
      <c r="Y83" s="55">
        <v>2222.6044988120889</v>
      </c>
      <c r="Z83" s="55">
        <v>1092.5644400916269</v>
      </c>
      <c r="AA83" s="55">
        <v>1056.26500772021</v>
      </c>
      <c r="AB83" s="55">
        <v>2726.4833251715163</v>
      </c>
      <c r="AC83" s="55">
        <v>2385.4079450209033</v>
      </c>
      <c r="AD83" s="55">
        <v>2949.1255455506071</v>
      </c>
      <c r="AE83" s="55">
        <v>1775.0307194686234</v>
      </c>
      <c r="AF83" s="55">
        <v>2111.8578448446051</v>
      </c>
      <c r="AG83" s="55">
        <v>2859.9058347366913</v>
      </c>
      <c r="AH83" s="55">
        <v>2106.7376218591885</v>
      </c>
      <c r="AI83" s="55">
        <v>3566.0890579653196</v>
      </c>
      <c r="AJ83" s="55">
        <v>6226.1520125158613</v>
      </c>
      <c r="AK83" s="55">
        <v>2353.8474664155588</v>
      </c>
      <c r="AL83" s="55">
        <v>1072.1841618149226</v>
      </c>
      <c r="AM83" s="55">
        <v>1173.291752692402</v>
      </c>
      <c r="AN83" s="55">
        <v>1211.5236815884675</v>
      </c>
      <c r="AO83" s="55">
        <v>2262.6762475928517</v>
      </c>
      <c r="AP83" s="55">
        <v>958.55311630499</v>
      </c>
      <c r="AQ83" s="55">
        <v>13103.031897303297</v>
      </c>
      <c r="AR83" s="55">
        <v>2248.0777519068965</v>
      </c>
      <c r="AS83" s="55">
        <v>12910.23301926659</v>
      </c>
      <c r="AT83" s="55">
        <v>5129.3684425827987</v>
      </c>
      <c r="AU83" s="55">
        <v>931.85646498401627</v>
      </c>
      <c r="AV83" s="55">
        <v>3081.3146656582048</v>
      </c>
      <c r="AW83" s="55">
        <v>2185.138823236045</v>
      </c>
      <c r="AX83" s="55">
        <v>306.24585889601531</v>
      </c>
      <c r="AY83" s="55">
        <v>4500.774652760987</v>
      </c>
      <c r="AZ83" s="55">
        <v>503.46731455455893</v>
      </c>
      <c r="BA83" s="55">
        <v>1227.9511331578988</v>
      </c>
      <c r="BB83" s="55">
        <v>4924.6143429195799</v>
      </c>
      <c r="BC83" s="55">
        <v>1693.8884055486772</v>
      </c>
      <c r="BD83" s="55">
        <v>13182.692208973458</v>
      </c>
      <c r="BE83" s="55">
        <v>2908.208425916881</v>
      </c>
      <c r="BF83" s="55">
        <v>2296.1576186263865</v>
      </c>
      <c r="BG83" s="55">
        <v>1249.1358424004934</v>
      </c>
      <c r="BH83" s="55">
        <v>2099.2073445780011</v>
      </c>
      <c r="BI83" s="55">
        <v>740.1736921138322</v>
      </c>
      <c r="BJ83" s="55">
        <v>2243.9138676640464</v>
      </c>
      <c r="BK83" s="55">
        <v>303.4973750999186</v>
      </c>
      <c r="BL83" s="55">
        <v>11669.079256390112</v>
      </c>
      <c r="BM83" s="55">
        <v>1907.966804890596</v>
      </c>
      <c r="BN83" s="55">
        <v>1117.5303630368744</v>
      </c>
      <c r="BO83" s="55">
        <v>1744.3394048476841</v>
      </c>
      <c r="BP83" s="55">
        <v>1873.1606297883143</v>
      </c>
      <c r="BQ83" s="55">
        <v>570.77490985990198</v>
      </c>
      <c r="BR83" s="55">
        <v>2845.2677672322952</v>
      </c>
      <c r="BS83" s="55">
        <v>0</v>
      </c>
      <c r="BT83" s="55">
        <v>201098.62019765688</v>
      </c>
      <c r="BU83" s="55">
        <v>0</v>
      </c>
      <c r="BV83" s="55">
        <v>0</v>
      </c>
      <c r="BW83" s="55">
        <v>0</v>
      </c>
      <c r="BX83" s="55">
        <v>88360.437441911359</v>
      </c>
      <c r="BY83" s="55">
        <v>44827.942360431691</v>
      </c>
      <c r="BZ83" s="55">
        <v>0</v>
      </c>
      <c r="CA83" s="55">
        <v>133188.37980234309</v>
      </c>
      <c r="CB83" s="55">
        <v>334287</v>
      </c>
      <c r="CD83" s="55">
        <f t="shared" si="7"/>
        <v>0</v>
      </c>
      <c r="CE83" s="55">
        <f t="shared" si="8"/>
        <v>0</v>
      </c>
      <c r="CF83" s="55">
        <f t="shared" si="9"/>
        <v>0</v>
      </c>
    </row>
    <row r="84" spans="1:84" x14ac:dyDescent="0.45">
      <c r="B84" s="56" t="s">
        <v>310</v>
      </c>
      <c r="C84" s="50">
        <f t="shared" si="6"/>
        <v>77</v>
      </c>
      <c r="D84" s="55">
        <v>0</v>
      </c>
      <c r="E84" s="55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55">
        <v>0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0</v>
      </c>
      <c r="BD84" s="55">
        <v>0</v>
      </c>
      <c r="BE84" s="55">
        <v>0</v>
      </c>
      <c r="BF84" s="55">
        <v>0</v>
      </c>
      <c r="BG84" s="55">
        <v>0</v>
      </c>
      <c r="BH84" s="55">
        <v>0</v>
      </c>
      <c r="BI84" s="55">
        <v>0</v>
      </c>
      <c r="BJ84" s="55">
        <v>0</v>
      </c>
      <c r="BK84" s="55">
        <v>0</v>
      </c>
      <c r="BL84" s="55">
        <v>0</v>
      </c>
      <c r="BM84" s="55">
        <v>0</v>
      </c>
      <c r="BN84" s="55">
        <v>0</v>
      </c>
      <c r="BO84" s="55">
        <v>0</v>
      </c>
      <c r="BP84" s="55">
        <v>0</v>
      </c>
      <c r="BQ84" s="55">
        <v>0</v>
      </c>
      <c r="BR84" s="55">
        <v>0</v>
      </c>
      <c r="BS84" s="55">
        <v>0</v>
      </c>
      <c r="BT84" s="55">
        <v>0</v>
      </c>
      <c r="BU84" s="55">
        <v>0</v>
      </c>
      <c r="BV84" s="55">
        <v>0</v>
      </c>
      <c r="BW84" s="55">
        <v>0</v>
      </c>
      <c r="BX84" s="55">
        <v>0</v>
      </c>
      <c r="BY84" s="55">
        <v>0</v>
      </c>
      <c r="BZ84" s="55">
        <v>0</v>
      </c>
      <c r="CA84" s="55">
        <v>0</v>
      </c>
      <c r="CB84" s="55">
        <v>0</v>
      </c>
      <c r="CD84" s="55">
        <f t="shared" si="7"/>
        <v>0</v>
      </c>
      <c r="CE84" s="55">
        <f t="shared" si="8"/>
        <v>0</v>
      </c>
      <c r="CF84" s="55">
        <f t="shared" si="9"/>
        <v>0</v>
      </c>
    </row>
    <row r="85" spans="1:84" x14ac:dyDescent="0.45">
      <c r="B85" s="76" t="s">
        <v>313</v>
      </c>
      <c r="C85" s="50">
        <f t="shared" si="6"/>
        <v>78</v>
      </c>
      <c r="D85" s="55">
        <v>107994.00000000001</v>
      </c>
      <c r="E85" s="55">
        <v>53898</v>
      </c>
      <c r="F85" s="55">
        <v>7318</v>
      </c>
      <c r="G85" s="55">
        <v>10582</v>
      </c>
      <c r="H85" s="55">
        <v>68688</v>
      </c>
      <c r="I85" s="55">
        <v>24453</v>
      </c>
      <c r="J85" s="55">
        <v>9486</v>
      </c>
      <c r="K85" s="55">
        <v>177609.00000000003</v>
      </c>
      <c r="L85" s="55">
        <v>44244.999999999985</v>
      </c>
      <c r="M85" s="55">
        <v>179620.99999999994</v>
      </c>
      <c r="N85" s="55">
        <v>43610.000000000007</v>
      </c>
      <c r="O85" s="55">
        <v>10514.999999999998</v>
      </c>
      <c r="P85" s="55">
        <v>32982.000000000007</v>
      </c>
      <c r="Q85" s="55">
        <v>35695</v>
      </c>
      <c r="R85" s="55">
        <v>24684.000000000004</v>
      </c>
      <c r="S85" s="55">
        <v>15579.999999999998</v>
      </c>
      <c r="T85" s="55">
        <v>49220</v>
      </c>
      <c r="U85" s="55">
        <v>11712.000000000002</v>
      </c>
      <c r="V85" s="55">
        <v>347305.00000000006</v>
      </c>
      <c r="W85" s="55">
        <v>26040</v>
      </c>
      <c r="X85" s="55">
        <v>108637</v>
      </c>
      <c r="Y85" s="55">
        <v>50055</v>
      </c>
      <c r="Z85" s="55">
        <v>27351</v>
      </c>
      <c r="AA85" s="55">
        <v>28158.999999999996</v>
      </c>
      <c r="AB85" s="55">
        <v>71329.000000000015</v>
      </c>
      <c r="AC85" s="55">
        <v>57678.999999999985</v>
      </c>
      <c r="AD85" s="55">
        <v>79560</v>
      </c>
      <c r="AE85" s="55">
        <v>40407</v>
      </c>
      <c r="AF85" s="55">
        <v>58117.999999999993</v>
      </c>
      <c r="AG85" s="55">
        <v>70256</v>
      </c>
      <c r="AH85" s="55">
        <v>52895</v>
      </c>
      <c r="AI85" s="55">
        <v>92557.000000000029</v>
      </c>
      <c r="AJ85" s="55">
        <v>158988.99999999997</v>
      </c>
      <c r="AK85" s="55">
        <v>63488</v>
      </c>
      <c r="AL85" s="55">
        <v>30942.999999999996</v>
      </c>
      <c r="AM85" s="55">
        <v>36398.000000000007</v>
      </c>
      <c r="AN85" s="55">
        <v>32950</v>
      </c>
      <c r="AO85" s="55">
        <v>123854.00000000001</v>
      </c>
      <c r="AP85" s="55">
        <v>20951</v>
      </c>
      <c r="AQ85" s="55">
        <v>336445.00000000006</v>
      </c>
      <c r="AR85" s="55">
        <v>55103.000000000007</v>
      </c>
      <c r="AS85" s="55">
        <v>293003.99999999994</v>
      </c>
      <c r="AT85" s="55">
        <v>159762.00000000003</v>
      </c>
      <c r="AU85" s="55">
        <v>9993</v>
      </c>
      <c r="AV85" s="55">
        <v>27018</v>
      </c>
      <c r="AW85" s="55">
        <v>41731</v>
      </c>
      <c r="AX85" s="55">
        <v>8867</v>
      </c>
      <c r="AY85" s="55">
        <v>96574.000000000015</v>
      </c>
      <c r="AZ85" s="55">
        <v>12372</v>
      </c>
      <c r="BA85" s="55">
        <v>21146.999999999996</v>
      </c>
      <c r="BB85" s="55">
        <v>97753.000000000015</v>
      </c>
      <c r="BC85" s="55">
        <v>33392</v>
      </c>
      <c r="BD85" s="55">
        <v>178048</v>
      </c>
      <c r="BE85" s="55">
        <v>35942.999999999993</v>
      </c>
      <c r="BF85" s="55">
        <v>50749.000000000007</v>
      </c>
      <c r="BG85" s="55">
        <v>25493</v>
      </c>
      <c r="BH85" s="55">
        <v>54642.000000000015</v>
      </c>
      <c r="BI85" s="55">
        <v>14223.999999999998</v>
      </c>
      <c r="BJ85" s="55">
        <v>55146</v>
      </c>
      <c r="BK85" s="55">
        <v>5911</v>
      </c>
      <c r="BL85" s="55">
        <v>180590.00000000003</v>
      </c>
      <c r="BM85" s="55">
        <v>50683</v>
      </c>
      <c r="BN85" s="55">
        <v>26936</v>
      </c>
      <c r="BO85" s="55">
        <v>49287</v>
      </c>
      <c r="BP85" s="55">
        <v>64351</v>
      </c>
      <c r="BQ85" s="55">
        <v>13539.999999999996</v>
      </c>
      <c r="BR85" s="55">
        <v>66776</v>
      </c>
      <c r="BS85" s="55">
        <v>0</v>
      </c>
      <c r="BT85" s="55">
        <v>4551292.9999999991</v>
      </c>
      <c r="BU85" s="55">
        <v>626051</v>
      </c>
      <c r="BV85" s="55">
        <v>1007275</v>
      </c>
      <c r="BW85" s="55">
        <v>76605</v>
      </c>
      <c r="BX85" s="55">
        <v>3213817</v>
      </c>
      <c r="BY85" s="55">
        <v>1114944.0000000002</v>
      </c>
      <c r="BZ85" s="55">
        <v>41685</v>
      </c>
      <c r="CA85" s="55">
        <v>6080377.0000000009</v>
      </c>
      <c r="CB85" s="55">
        <v>10631670</v>
      </c>
      <c r="CD85" s="55">
        <f t="shared" si="7"/>
        <v>0</v>
      </c>
      <c r="CE85" s="55">
        <f t="shared" si="8"/>
        <v>0</v>
      </c>
      <c r="CF85" s="55">
        <f t="shared" si="9"/>
        <v>0</v>
      </c>
    </row>
    <row r="86" spans="1:84" x14ac:dyDescent="0.45">
      <c r="A86" s="50" t="s">
        <v>314</v>
      </c>
      <c r="B86" s="76" t="s">
        <v>315</v>
      </c>
      <c r="C86" s="50">
        <f t="shared" si="6"/>
        <v>79</v>
      </c>
      <c r="D86" s="77">
        <v>23857</v>
      </c>
      <c r="E86" s="77">
        <v>19173</v>
      </c>
      <c r="F86" s="77">
        <v>2164</v>
      </c>
      <c r="G86" s="77">
        <v>3875</v>
      </c>
      <c r="H86" s="77">
        <v>19150</v>
      </c>
      <c r="I86" s="77">
        <v>6806</v>
      </c>
      <c r="J86" s="77">
        <v>2018</v>
      </c>
      <c r="K86" s="77">
        <v>20075</v>
      </c>
      <c r="L86" s="77">
        <v>9203</v>
      </c>
      <c r="M86" s="77">
        <v>25733</v>
      </c>
      <c r="N86" s="77">
        <v>7251</v>
      </c>
      <c r="O86" s="77">
        <v>1336</v>
      </c>
      <c r="P86" s="77">
        <v>9669</v>
      </c>
      <c r="Q86" s="77">
        <v>17221</v>
      </c>
      <c r="R86" s="77">
        <v>9382</v>
      </c>
      <c r="S86" s="77">
        <v>6028</v>
      </c>
      <c r="T86" s="77">
        <v>9625</v>
      </c>
      <c r="U86" s="77">
        <v>5414</v>
      </c>
      <c r="V86" s="77">
        <v>6803</v>
      </c>
      <c r="W86" s="77">
        <v>4311</v>
      </c>
      <c r="X86" s="77">
        <v>9282</v>
      </c>
      <c r="Y86" s="77">
        <v>8124</v>
      </c>
      <c r="Z86" s="77">
        <v>4773</v>
      </c>
      <c r="AA86" s="77">
        <v>8752</v>
      </c>
      <c r="AB86" s="77">
        <v>19286</v>
      </c>
      <c r="AC86" s="77">
        <v>17654</v>
      </c>
      <c r="AD86" s="77">
        <v>12282</v>
      </c>
      <c r="AE86" s="77">
        <v>6144</v>
      </c>
      <c r="AF86" s="77">
        <v>22128</v>
      </c>
      <c r="AG86" s="77">
        <v>10325</v>
      </c>
      <c r="AH86" s="77">
        <v>13337</v>
      </c>
      <c r="AI86" s="77">
        <v>27595</v>
      </c>
      <c r="AJ86" s="77">
        <v>19759</v>
      </c>
      <c r="AK86" s="77">
        <v>20145</v>
      </c>
      <c r="AL86" s="77">
        <v>8568</v>
      </c>
      <c r="AM86" s="77">
        <v>14413</v>
      </c>
      <c r="AN86" s="77">
        <v>11143</v>
      </c>
      <c r="AO86" s="77">
        <v>14719</v>
      </c>
      <c r="AP86" s="77">
        <v>14030</v>
      </c>
      <c r="AQ86" s="77">
        <v>128751</v>
      </c>
      <c r="AR86" s="77">
        <v>38918</v>
      </c>
      <c r="AS86" s="77">
        <v>249328</v>
      </c>
      <c r="AT86" s="77">
        <v>64546</v>
      </c>
      <c r="AU86" s="77">
        <v>3725</v>
      </c>
      <c r="AV86" s="77">
        <v>6421</v>
      </c>
      <c r="AW86" s="77">
        <v>35398</v>
      </c>
      <c r="AX86" s="77">
        <v>7468</v>
      </c>
      <c r="AY86" s="77">
        <v>38349</v>
      </c>
      <c r="AZ86" s="77">
        <v>6659</v>
      </c>
      <c r="BA86" s="77">
        <v>9536</v>
      </c>
      <c r="BB86" s="77">
        <v>16207</v>
      </c>
      <c r="BC86" s="77">
        <v>34306</v>
      </c>
      <c r="BD86" s="77">
        <v>119723</v>
      </c>
      <c r="BE86" s="77">
        <v>5678</v>
      </c>
      <c r="BF86" s="77">
        <v>45611</v>
      </c>
      <c r="BG86" s="77">
        <v>20908</v>
      </c>
      <c r="BH86" s="77">
        <v>10169</v>
      </c>
      <c r="BI86" s="77">
        <v>9453</v>
      </c>
      <c r="BJ86" s="77">
        <v>83216</v>
      </c>
      <c r="BK86" s="77">
        <v>22918</v>
      </c>
      <c r="BL86" s="77">
        <v>390700</v>
      </c>
      <c r="BM86" s="77">
        <v>192717</v>
      </c>
      <c r="BN86" s="77">
        <v>49724</v>
      </c>
      <c r="BO86" s="77">
        <v>92562</v>
      </c>
      <c r="BP86" s="77">
        <v>49995</v>
      </c>
      <c r="BQ86" s="77">
        <v>9169</v>
      </c>
      <c r="BR86" s="77">
        <v>38349</v>
      </c>
      <c r="BS86" s="77">
        <v>53656</v>
      </c>
      <c r="BT86" s="77">
        <v>2305713</v>
      </c>
      <c r="BU86" s="55">
        <v>0</v>
      </c>
      <c r="BV86" s="55">
        <v>0</v>
      </c>
      <c r="BW86" s="55">
        <v>0</v>
      </c>
      <c r="BX86" s="55">
        <v>0</v>
      </c>
      <c r="BY86" s="55">
        <v>0</v>
      </c>
      <c r="BZ86" s="55">
        <v>0</v>
      </c>
      <c r="CA86" s="55">
        <v>0</v>
      </c>
      <c r="CB86" s="55">
        <v>2305713</v>
      </c>
      <c r="CD86" s="55">
        <f t="shared" si="7"/>
        <v>0</v>
      </c>
      <c r="CE86" s="55">
        <f t="shared" si="8"/>
        <v>0</v>
      </c>
      <c r="CF86" s="55">
        <f t="shared" si="9"/>
        <v>0</v>
      </c>
    </row>
    <row r="87" spans="1:84" x14ac:dyDescent="0.45">
      <c r="A87" s="50" t="s">
        <v>316</v>
      </c>
      <c r="B87" s="76" t="s">
        <v>317</v>
      </c>
      <c r="C87" s="50">
        <f t="shared" si="6"/>
        <v>80</v>
      </c>
      <c r="D87" s="77">
        <v>20433</v>
      </c>
      <c r="E87" s="77">
        <v>16651</v>
      </c>
      <c r="F87" s="77">
        <v>1827</v>
      </c>
      <c r="G87" s="77">
        <v>3048</v>
      </c>
      <c r="H87" s="77">
        <v>13944</v>
      </c>
      <c r="I87" s="77">
        <v>4997</v>
      </c>
      <c r="J87" s="77">
        <v>1589</v>
      </c>
      <c r="K87" s="77">
        <v>15528</v>
      </c>
      <c r="L87" s="77">
        <v>6614</v>
      </c>
      <c r="M87" s="77">
        <v>20026</v>
      </c>
      <c r="N87" s="77">
        <v>5507</v>
      </c>
      <c r="O87" s="77">
        <v>1008</v>
      </c>
      <c r="P87" s="77">
        <v>7801</v>
      </c>
      <c r="Q87" s="77">
        <v>13922</v>
      </c>
      <c r="R87" s="77">
        <v>7874</v>
      </c>
      <c r="S87" s="77">
        <v>4807</v>
      </c>
      <c r="T87" s="77">
        <v>7507</v>
      </c>
      <c r="U87" s="77">
        <v>4236</v>
      </c>
      <c r="V87" s="77">
        <v>4596</v>
      </c>
      <c r="W87" s="77">
        <v>3133</v>
      </c>
      <c r="X87" s="77">
        <v>6823</v>
      </c>
      <c r="Y87" s="77">
        <v>6044</v>
      </c>
      <c r="Z87" s="77">
        <v>3653</v>
      </c>
      <c r="AA87" s="77">
        <v>6581</v>
      </c>
      <c r="AB87" s="77">
        <v>14903</v>
      </c>
      <c r="AC87" s="77">
        <v>14050</v>
      </c>
      <c r="AD87" s="77">
        <v>9342</v>
      </c>
      <c r="AE87" s="77">
        <v>4723</v>
      </c>
      <c r="AF87" s="77">
        <v>17414</v>
      </c>
      <c r="AG87" s="77">
        <v>8095</v>
      </c>
      <c r="AH87" s="77">
        <v>10495</v>
      </c>
      <c r="AI87" s="77">
        <v>21482</v>
      </c>
      <c r="AJ87" s="77">
        <v>15010</v>
      </c>
      <c r="AK87" s="77">
        <v>15864</v>
      </c>
      <c r="AL87" s="77">
        <v>7091</v>
      </c>
      <c r="AM87" s="77">
        <v>11278</v>
      </c>
      <c r="AN87" s="77">
        <v>8976</v>
      </c>
      <c r="AO87" s="77">
        <v>10809</v>
      </c>
      <c r="AP87" s="77">
        <v>10796</v>
      </c>
      <c r="AQ87" s="77">
        <v>103752</v>
      </c>
      <c r="AR87" s="77">
        <v>31173</v>
      </c>
      <c r="AS87" s="77">
        <v>197892</v>
      </c>
      <c r="AT87" s="77">
        <v>52445</v>
      </c>
      <c r="AU87" s="77">
        <v>3164</v>
      </c>
      <c r="AV87" s="77">
        <v>5308</v>
      </c>
      <c r="AW87" s="77">
        <v>26978</v>
      </c>
      <c r="AX87" s="77">
        <v>6359</v>
      </c>
      <c r="AY87" s="77">
        <v>32146</v>
      </c>
      <c r="AZ87" s="77">
        <v>5084</v>
      </c>
      <c r="BA87" s="77">
        <v>7263</v>
      </c>
      <c r="BB87" s="77">
        <v>12139</v>
      </c>
      <c r="BC87" s="77">
        <v>27336</v>
      </c>
      <c r="BD87" s="77">
        <v>90611</v>
      </c>
      <c r="BE87" s="77">
        <v>4365</v>
      </c>
      <c r="BF87" s="77">
        <v>35822</v>
      </c>
      <c r="BG87" s="77">
        <v>16456</v>
      </c>
      <c r="BH87" s="77">
        <v>8241</v>
      </c>
      <c r="BI87" s="77">
        <v>7522</v>
      </c>
      <c r="BJ87" s="77">
        <v>66375</v>
      </c>
      <c r="BK87" s="77">
        <v>17719</v>
      </c>
      <c r="BL87" s="77">
        <v>281204</v>
      </c>
      <c r="BM87" s="77">
        <v>163202</v>
      </c>
      <c r="BN87" s="77">
        <v>41396</v>
      </c>
      <c r="BO87" s="77">
        <v>74965</v>
      </c>
      <c r="BP87" s="77">
        <v>43260</v>
      </c>
      <c r="BQ87" s="77">
        <v>7937</v>
      </c>
      <c r="BR87" s="77">
        <v>32790</v>
      </c>
      <c r="BS87" s="77">
        <v>50829</v>
      </c>
      <c r="BT87" s="77">
        <v>1822210</v>
      </c>
      <c r="BU87" s="55">
        <v>0</v>
      </c>
      <c r="BV87" s="55">
        <v>0</v>
      </c>
      <c r="BW87" s="55">
        <v>0</v>
      </c>
      <c r="BX87" s="55">
        <v>0</v>
      </c>
      <c r="BY87" s="55">
        <v>0</v>
      </c>
      <c r="BZ87" s="55">
        <v>0</v>
      </c>
      <c r="CA87" s="55">
        <v>0</v>
      </c>
      <c r="CB87" s="55">
        <v>1822210</v>
      </c>
      <c r="CD87" s="55">
        <f t="shared" si="7"/>
        <v>0</v>
      </c>
      <c r="CE87" s="55">
        <f t="shared" si="8"/>
        <v>0</v>
      </c>
      <c r="CF87" s="55">
        <f t="shared" si="9"/>
        <v>0</v>
      </c>
    </row>
    <row r="88" spans="1:84" x14ac:dyDescent="0.45">
      <c r="A88" s="50" t="s">
        <v>318</v>
      </c>
      <c r="B88" s="76" t="s">
        <v>319</v>
      </c>
      <c r="C88" s="50">
        <f t="shared" si="6"/>
        <v>81</v>
      </c>
      <c r="D88" s="77">
        <v>3424</v>
      </c>
      <c r="E88" s="77">
        <v>2522</v>
      </c>
      <c r="F88" s="77">
        <v>337</v>
      </c>
      <c r="G88" s="77">
        <v>827</v>
      </c>
      <c r="H88" s="77">
        <v>5206</v>
      </c>
      <c r="I88" s="77">
        <v>1809</v>
      </c>
      <c r="J88" s="77">
        <v>429</v>
      </c>
      <c r="K88" s="77">
        <v>4547</v>
      </c>
      <c r="L88" s="77">
        <v>2589</v>
      </c>
      <c r="M88" s="77">
        <v>5707</v>
      </c>
      <c r="N88" s="77">
        <v>1744</v>
      </c>
      <c r="O88" s="77">
        <v>328</v>
      </c>
      <c r="P88" s="77">
        <v>1868</v>
      </c>
      <c r="Q88" s="77">
        <v>3299</v>
      </c>
      <c r="R88" s="77">
        <v>1508</v>
      </c>
      <c r="S88" s="77">
        <v>1221</v>
      </c>
      <c r="T88" s="77">
        <v>2118</v>
      </c>
      <c r="U88" s="77">
        <v>1178</v>
      </c>
      <c r="V88" s="77">
        <v>2207</v>
      </c>
      <c r="W88" s="77">
        <v>1178</v>
      </c>
      <c r="X88" s="77">
        <v>2459</v>
      </c>
      <c r="Y88" s="77">
        <v>2080</v>
      </c>
      <c r="Z88" s="77">
        <v>1120</v>
      </c>
      <c r="AA88" s="77">
        <v>2171</v>
      </c>
      <c r="AB88" s="77">
        <v>4383</v>
      </c>
      <c r="AC88" s="77">
        <v>3604</v>
      </c>
      <c r="AD88" s="77">
        <v>2940</v>
      </c>
      <c r="AE88" s="77">
        <v>1421</v>
      </c>
      <c r="AF88" s="77">
        <v>4714</v>
      </c>
      <c r="AG88" s="77">
        <v>2230</v>
      </c>
      <c r="AH88" s="77">
        <v>2842</v>
      </c>
      <c r="AI88" s="77">
        <v>6113</v>
      </c>
      <c r="AJ88" s="77">
        <v>4749</v>
      </c>
      <c r="AK88" s="77">
        <v>4281</v>
      </c>
      <c r="AL88" s="77">
        <v>1477</v>
      </c>
      <c r="AM88" s="77">
        <v>3135</v>
      </c>
      <c r="AN88" s="77">
        <v>2167</v>
      </c>
      <c r="AO88" s="77">
        <v>3910</v>
      </c>
      <c r="AP88" s="77">
        <v>3234</v>
      </c>
      <c r="AQ88" s="77">
        <v>24999</v>
      </c>
      <c r="AR88" s="77">
        <v>7745</v>
      </c>
      <c r="AS88" s="77">
        <v>51436</v>
      </c>
      <c r="AT88" s="77">
        <v>12101</v>
      </c>
      <c r="AU88" s="77">
        <v>561</v>
      </c>
      <c r="AV88" s="77">
        <v>1113</v>
      </c>
      <c r="AW88" s="77">
        <v>8420</v>
      </c>
      <c r="AX88" s="77">
        <v>1109</v>
      </c>
      <c r="AY88" s="77">
        <v>6203</v>
      </c>
      <c r="AZ88" s="77">
        <v>1575</v>
      </c>
      <c r="BA88" s="77">
        <v>2273</v>
      </c>
      <c r="BB88" s="77">
        <v>4068</v>
      </c>
      <c r="BC88" s="77">
        <v>6970</v>
      </c>
      <c r="BD88" s="77">
        <v>29112</v>
      </c>
      <c r="BE88" s="77">
        <v>1313</v>
      </c>
      <c r="BF88" s="77">
        <v>9789</v>
      </c>
      <c r="BG88" s="77">
        <v>4452</v>
      </c>
      <c r="BH88" s="77">
        <v>1928</v>
      </c>
      <c r="BI88" s="77">
        <v>1931</v>
      </c>
      <c r="BJ88" s="77">
        <v>16841</v>
      </c>
      <c r="BK88" s="77">
        <v>5199</v>
      </c>
      <c r="BL88" s="77">
        <v>54884</v>
      </c>
      <c r="BM88" s="77">
        <v>26749</v>
      </c>
      <c r="BN88" s="77">
        <v>8328</v>
      </c>
      <c r="BO88" s="77">
        <v>12580</v>
      </c>
      <c r="BP88" s="77">
        <v>6735</v>
      </c>
      <c r="BQ88" s="77">
        <v>1232</v>
      </c>
      <c r="BR88" s="77">
        <v>5559</v>
      </c>
      <c r="BS88" s="77">
        <v>2827</v>
      </c>
      <c r="BT88" s="77">
        <v>421108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>
        <v>0</v>
      </c>
      <c r="CA88" s="55">
        <v>0</v>
      </c>
      <c r="CB88" s="55">
        <v>421108</v>
      </c>
      <c r="CD88" s="55">
        <f t="shared" si="7"/>
        <v>0</v>
      </c>
      <c r="CE88" s="55">
        <f t="shared" si="8"/>
        <v>0</v>
      </c>
      <c r="CF88" s="55">
        <f t="shared" si="9"/>
        <v>0</v>
      </c>
    </row>
    <row r="89" spans="1:84" x14ac:dyDescent="0.45">
      <c r="B89" s="44" t="s">
        <v>320</v>
      </c>
      <c r="C89" s="50">
        <f t="shared" si="6"/>
        <v>82</v>
      </c>
      <c r="D89" s="77">
        <v>3423</v>
      </c>
      <c r="E89" s="77">
        <v>2521</v>
      </c>
      <c r="F89" s="77">
        <v>333</v>
      </c>
      <c r="G89" s="77">
        <v>771</v>
      </c>
      <c r="H89" s="77">
        <v>4286</v>
      </c>
      <c r="I89" s="77">
        <v>1506</v>
      </c>
      <c r="J89" s="77">
        <v>400</v>
      </c>
      <c r="K89" s="77">
        <v>4381</v>
      </c>
      <c r="L89" s="77">
        <v>2547</v>
      </c>
      <c r="M89" s="77">
        <v>5466</v>
      </c>
      <c r="N89" s="77">
        <v>1594</v>
      </c>
      <c r="O89" s="77">
        <v>307</v>
      </c>
      <c r="P89" s="77">
        <v>1852</v>
      </c>
      <c r="Q89" s="77">
        <v>3277</v>
      </c>
      <c r="R89" s="77">
        <v>1486</v>
      </c>
      <c r="S89" s="77">
        <v>1187</v>
      </c>
      <c r="T89" s="77">
        <v>1954</v>
      </c>
      <c r="U89" s="77">
        <v>1120</v>
      </c>
      <c r="V89" s="77">
        <v>1411</v>
      </c>
      <c r="W89" s="77">
        <v>1133</v>
      </c>
      <c r="X89" s="77">
        <v>2084</v>
      </c>
      <c r="Y89" s="77">
        <v>1758</v>
      </c>
      <c r="Z89" s="77">
        <v>1052</v>
      </c>
      <c r="AA89" s="77">
        <v>1992</v>
      </c>
      <c r="AB89" s="77">
        <v>4148</v>
      </c>
      <c r="AC89" s="77">
        <v>3472</v>
      </c>
      <c r="AD89" s="77">
        <v>2700</v>
      </c>
      <c r="AE89" s="77">
        <v>1358</v>
      </c>
      <c r="AF89" s="77">
        <v>4491</v>
      </c>
      <c r="AG89" s="77">
        <v>2078</v>
      </c>
      <c r="AH89" s="77">
        <v>2637</v>
      </c>
      <c r="AI89" s="77">
        <v>5773</v>
      </c>
      <c r="AJ89" s="77">
        <v>4330</v>
      </c>
      <c r="AK89" s="77">
        <v>4094</v>
      </c>
      <c r="AL89" s="77">
        <v>1370</v>
      </c>
      <c r="AM89" s="77">
        <v>3034</v>
      </c>
      <c r="AN89" s="77">
        <v>2060</v>
      </c>
      <c r="AO89" s="77">
        <v>3233</v>
      </c>
      <c r="AP89" s="77">
        <v>3131</v>
      </c>
      <c r="AQ89" s="77">
        <v>24145</v>
      </c>
      <c r="AR89" s="77">
        <v>7653</v>
      </c>
      <c r="AS89" s="77">
        <v>50389</v>
      </c>
      <c r="AT89" s="77">
        <v>11769</v>
      </c>
      <c r="AU89" s="77">
        <v>538</v>
      </c>
      <c r="AV89" s="77">
        <v>998</v>
      </c>
      <c r="AW89" s="77">
        <v>7772</v>
      </c>
      <c r="AX89" s="77">
        <v>1071</v>
      </c>
      <c r="AY89" s="77">
        <v>6137</v>
      </c>
      <c r="AZ89" s="77">
        <v>1459</v>
      </c>
      <c r="BA89" s="77">
        <v>2061</v>
      </c>
      <c r="BB89" s="77">
        <v>3578</v>
      </c>
      <c r="BC89" s="77">
        <v>6482</v>
      </c>
      <c r="BD89" s="77">
        <v>24092</v>
      </c>
      <c r="BE89" s="77">
        <v>1243</v>
      </c>
      <c r="BF89" s="77">
        <v>9083</v>
      </c>
      <c r="BG89" s="77">
        <v>4341</v>
      </c>
      <c r="BH89" s="77">
        <v>1898</v>
      </c>
      <c r="BI89" s="77">
        <v>1886</v>
      </c>
      <c r="BJ89" s="77">
        <v>16435</v>
      </c>
      <c r="BK89" s="77">
        <v>5101</v>
      </c>
      <c r="BL89" s="77">
        <v>54175</v>
      </c>
      <c r="BM89" s="77">
        <v>26686</v>
      </c>
      <c r="BN89" s="77">
        <v>8320</v>
      </c>
      <c r="BO89" s="77">
        <v>12572</v>
      </c>
      <c r="BP89" s="77">
        <v>6497</v>
      </c>
      <c r="BQ89" s="77">
        <v>1215</v>
      </c>
      <c r="BR89" s="77">
        <v>5465</v>
      </c>
      <c r="BS89" s="77">
        <v>2827</v>
      </c>
      <c r="BT89" s="77">
        <v>401638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>
        <v>0</v>
      </c>
      <c r="CA89" s="55">
        <v>0</v>
      </c>
      <c r="CB89" s="55">
        <v>401638</v>
      </c>
      <c r="CD89" s="55">
        <f t="shared" si="7"/>
        <v>0</v>
      </c>
      <c r="CE89" s="55">
        <f t="shared" si="8"/>
        <v>0</v>
      </c>
      <c r="CF89" s="55">
        <f t="shared" si="9"/>
        <v>0</v>
      </c>
    </row>
    <row r="90" spans="1:84" x14ac:dyDescent="0.45">
      <c r="B90" s="76" t="s">
        <v>321</v>
      </c>
      <c r="C90" s="50">
        <f t="shared" si="6"/>
        <v>83</v>
      </c>
      <c r="D90" s="77">
        <v>1</v>
      </c>
      <c r="E90" s="77">
        <v>1</v>
      </c>
      <c r="F90" s="77">
        <v>4</v>
      </c>
      <c r="G90" s="77">
        <v>56</v>
      </c>
      <c r="H90" s="77">
        <v>920</v>
      </c>
      <c r="I90" s="77">
        <v>303</v>
      </c>
      <c r="J90" s="77">
        <v>29</v>
      </c>
      <c r="K90" s="77">
        <v>166</v>
      </c>
      <c r="L90" s="77">
        <v>42</v>
      </c>
      <c r="M90" s="77">
        <v>241</v>
      </c>
      <c r="N90" s="77">
        <v>150</v>
      </c>
      <c r="O90" s="77">
        <v>21</v>
      </c>
      <c r="P90" s="77">
        <v>16</v>
      </c>
      <c r="Q90" s="77">
        <v>22</v>
      </c>
      <c r="R90" s="77">
        <v>22</v>
      </c>
      <c r="S90" s="77">
        <v>34</v>
      </c>
      <c r="T90" s="77">
        <v>164</v>
      </c>
      <c r="U90" s="77">
        <v>58</v>
      </c>
      <c r="V90" s="77">
        <v>796</v>
      </c>
      <c r="W90" s="77">
        <v>45</v>
      </c>
      <c r="X90" s="77">
        <v>375</v>
      </c>
      <c r="Y90" s="77">
        <v>322</v>
      </c>
      <c r="Z90" s="77">
        <v>68</v>
      </c>
      <c r="AA90" s="77">
        <v>179</v>
      </c>
      <c r="AB90" s="77">
        <v>235</v>
      </c>
      <c r="AC90" s="77">
        <v>132</v>
      </c>
      <c r="AD90" s="77">
        <v>240</v>
      </c>
      <c r="AE90" s="77">
        <v>63</v>
      </c>
      <c r="AF90" s="77">
        <v>223</v>
      </c>
      <c r="AG90" s="77">
        <v>152</v>
      </c>
      <c r="AH90" s="77">
        <v>205</v>
      </c>
      <c r="AI90" s="77">
        <v>340</v>
      </c>
      <c r="AJ90" s="77">
        <v>419</v>
      </c>
      <c r="AK90" s="77">
        <v>187</v>
      </c>
      <c r="AL90" s="77">
        <v>107</v>
      </c>
      <c r="AM90" s="77">
        <v>101</v>
      </c>
      <c r="AN90" s="77">
        <v>107</v>
      </c>
      <c r="AO90" s="77">
        <v>677</v>
      </c>
      <c r="AP90" s="77">
        <v>103</v>
      </c>
      <c r="AQ90" s="77">
        <v>854</v>
      </c>
      <c r="AR90" s="77">
        <v>92</v>
      </c>
      <c r="AS90" s="77">
        <v>1047</v>
      </c>
      <c r="AT90" s="77">
        <v>332</v>
      </c>
      <c r="AU90" s="77">
        <v>23</v>
      </c>
      <c r="AV90" s="77">
        <v>115</v>
      </c>
      <c r="AW90" s="77">
        <v>648</v>
      </c>
      <c r="AX90" s="77">
        <v>38</v>
      </c>
      <c r="AY90" s="77">
        <v>66</v>
      </c>
      <c r="AZ90" s="77">
        <v>116</v>
      </c>
      <c r="BA90" s="77">
        <v>212</v>
      </c>
      <c r="BB90" s="77">
        <v>490</v>
      </c>
      <c r="BC90" s="77">
        <v>488</v>
      </c>
      <c r="BD90" s="77">
        <v>5020</v>
      </c>
      <c r="BE90" s="77">
        <v>70</v>
      </c>
      <c r="BF90" s="77">
        <v>706</v>
      </c>
      <c r="BG90" s="77">
        <v>111</v>
      </c>
      <c r="BH90" s="77">
        <v>30</v>
      </c>
      <c r="BI90" s="77">
        <v>45</v>
      </c>
      <c r="BJ90" s="77">
        <v>406</v>
      </c>
      <c r="BK90" s="77">
        <v>98</v>
      </c>
      <c r="BL90" s="77">
        <v>709</v>
      </c>
      <c r="BM90" s="77">
        <v>63</v>
      </c>
      <c r="BN90" s="77">
        <v>8</v>
      </c>
      <c r="BO90" s="77">
        <v>8</v>
      </c>
      <c r="BP90" s="77">
        <v>238</v>
      </c>
      <c r="BQ90" s="77">
        <v>17</v>
      </c>
      <c r="BR90" s="77">
        <v>94</v>
      </c>
      <c r="BS90" s="77">
        <v>0</v>
      </c>
      <c r="BT90" s="77">
        <v>19470</v>
      </c>
      <c r="BU90" s="55">
        <v>0</v>
      </c>
      <c r="BV90" s="55">
        <v>0</v>
      </c>
      <c r="BW90" s="55">
        <v>0</v>
      </c>
      <c r="BX90" s="55">
        <v>0</v>
      </c>
      <c r="BY90" s="55">
        <v>0</v>
      </c>
      <c r="BZ90" s="55">
        <v>0</v>
      </c>
      <c r="CA90" s="55">
        <v>0</v>
      </c>
      <c r="CB90" s="55">
        <v>19470</v>
      </c>
      <c r="CD90" s="55">
        <f t="shared" si="7"/>
        <v>0</v>
      </c>
      <c r="CE90" s="55">
        <f t="shared" si="8"/>
        <v>0</v>
      </c>
      <c r="CF90" s="55">
        <f t="shared" si="9"/>
        <v>0</v>
      </c>
    </row>
    <row r="91" spans="1:84" x14ac:dyDescent="0.45">
      <c r="A91" s="50" t="s">
        <v>322</v>
      </c>
      <c r="B91" s="76" t="s">
        <v>323</v>
      </c>
      <c r="C91" s="50">
        <f t="shared" si="6"/>
        <v>84</v>
      </c>
      <c r="D91" s="77">
        <v>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77">
        <v>0</v>
      </c>
      <c r="AM91" s="77">
        <v>0</v>
      </c>
      <c r="AN91" s="77">
        <v>0</v>
      </c>
      <c r="AO91" s="77">
        <v>0</v>
      </c>
      <c r="AP91" s="77">
        <v>0</v>
      </c>
      <c r="AQ91" s="77">
        <v>0</v>
      </c>
      <c r="AR91" s="77">
        <v>0</v>
      </c>
      <c r="AS91" s="77">
        <v>0</v>
      </c>
      <c r="AT91" s="77">
        <v>0</v>
      </c>
      <c r="AU91" s="77">
        <v>0</v>
      </c>
      <c r="AV91" s="77">
        <v>0</v>
      </c>
      <c r="AW91" s="77">
        <v>0</v>
      </c>
      <c r="AX91" s="77">
        <v>0</v>
      </c>
      <c r="AY91" s="77">
        <v>0</v>
      </c>
      <c r="AZ91" s="77">
        <v>0</v>
      </c>
      <c r="BA91" s="77">
        <v>0</v>
      </c>
      <c r="BB91" s="77">
        <v>0</v>
      </c>
      <c r="BC91" s="77">
        <v>0</v>
      </c>
      <c r="BD91" s="77">
        <v>0</v>
      </c>
      <c r="BE91" s="77">
        <v>0</v>
      </c>
      <c r="BF91" s="77">
        <v>0</v>
      </c>
      <c r="BG91" s="77">
        <v>0</v>
      </c>
      <c r="BH91" s="77">
        <v>0</v>
      </c>
      <c r="BI91" s="77">
        <v>0</v>
      </c>
      <c r="BJ91" s="77">
        <v>0</v>
      </c>
      <c r="BK91" s="77">
        <v>0</v>
      </c>
      <c r="BL91" s="77">
        <v>54612</v>
      </c>
      <c r="BM91" s="77">
        <v>2766</v>
      </c>
      <c r="BN91" s="77">
        <v>0</v>
      </c>
      <c r="BO91" s="77">
        <v>5017</v>
      </c>
      <c r="BP91" s="77">
        <v>0</v>
      </c>
      <c r="BQ91" s="77">
        <v>0</v>
      </c>
      <c r="BR91" s="77">
        <v>0</v>
      </c>
      <c r="BS91" s="77">
        <v>0</v>
      </c>
      <c r="BT91" s="77">
        <v>62395</v>
      </c>
      <c r="BU91" s="55">
        <v>0</v>
      </c>
      <c r="BV91" s="55">
        <v>0</v>
      </c>
      <c r="BW91" s="55">
        <v>0</v>
      </c>
      <c r="BX91" s="55">
        <v>0</v>
      </c>
      <c r="BY91" s="55">
        <v>0</v>
      </c>
      <c r="BZ91" s="55">
        <v>0</v>
      </c>
      <c r="CA91" s="55">
        <v>0</v>
      </c>
      <c r="CB91" s="55">
        <v>62395</v>
      </c>
      <c r="CD91" s="55">
        <f t="shared" si="7"/>
        <v>0</v>
      </c>
      <c r="CE91" s="55">
        <f t="shared" si="8"/>
        <v>0</v>
      </c>
      <c r="CF91" s="55">
        <f t="shared" si="9"/>
        <v>0</v>
      </c>
    </row>
    <row r="92" spans="1:84" x14ac:dyDescent="0.45">
      <c r="A92" s="50" t="s">
        <v>324</v>
      </c>
      <c r="B92" s="76" t="s">
        <v>325</v>
      </c>
      <c r="C92" s="50">
        <f t="shared" si="6"/>
        <v>85</v>
      </c>
      <c r="D92" s="77">
        <v>141403</v>
      </c>
      <c r="E92" s="77">
        <v>41945</v>
      </c>
      <c r="F92" s="77">
        <v>19507</v>
      </c>
      <c r="G92" s="77">
        <v>4902</v>
      </c>
      <c r="H92" s="77">
        <v>104310</v>
      </c>
      <c r="I92" s="77">
        <v>46378</v>
      </c>
      <c r="J92" s="77">
        <v>145</v>
      </c>
      <c r="K92" s="77">
        <v>9644</v>
      </c>
      <c r="L92" s="77">
        <v>-1270</v>
      </c>
      <c r="M92" s="77">
        <v>17383</v>
      </c>
      <c r="N92" s="77">
        <v>11262</v>
      </c>
      <c r="O92" s="77">
        <v>3328</v>
      </c>
      <c r="P92" s="77">
        <v>3609</v>
      </c>
      <c r="Q92" s="77">
        <v>7111</v>
      </c>
      <c r="R92" s="77">
        <v>3696</v>
      </c>
      <c r="S92" s="77">
        <v>3909</v>
      </c>
      <c r="T92" s="77">
        <v>7222</v>
      </c>
      <c r="U92" s="77">
        <v>3902</v>
      </c>
      <c r="V92" s="77">
        <v>-35786</v>
      </c>
      <c r="W92" s="77">
        <v>2228</v>
      </c>
      <c r="X92" s="77">
        <v>5653</v>
      </c>
      <c r="Y92" s="77">
        <v>4396</v>
      </c>
      <c r="Z92" s="77">
        <v>3146</v>
      </c>
      <c r="AA92" s="77">
        <v>13379</v>
      </c>
      <c r="AB92" s="77">
        <v>5672</v>
      </c>
      <c r="AC92" s="77">
        <v>10803</v>
      </c>
      <c r="AD92" s="77">
        <v>11848</v>
      </c>
      <c r="AE92" s="77">
        <v>2798</v>
      </c>
      <c r="AF92" s="77">
        <v>11801</v>
      </c>
      <c r="AG92" s="77">
        <v>6822</v>
      </c>
      <c r="AH92" s="77">
        <v>4381</v>
      </c>
      <c r="AI92" s="77">
        <v>10194</v>
      </c>
      <c r="AJ92" s="77">
        <v>14660</v>
      </c>
      <c r="AK92" s="77">
        <v>4708</v>
      </c>
      <c r="AL92" s="77">
        <v>2978</v>
      </c>
      <c r="AM92" s="77">
        <v>15742</v>
      </c>
      <c r="AN92" s="77">
        <v>10591</v>
      </c>
      <c r="AO92" s="77">
        <v>41506</v>
      </c>
      <c r="AP92" s="77">
        <v>21241</v>
      </c>
      <c r="AQ92" s="77">
        <v>158461</v>
      </c>
      <c r="AR92" s="77">
        <v>44641</v>
      </c>
      <c r="AS92" s="77">
        <v>273215</v>
      </c>
      <c r="AT92" s="77">
        <v>64932</v>
      </c>
      <c r="AU92" s="77">
        <v>2012</v>
      </c>
      <c r="AV92" s="77">
        <v>1528</v>
      </c>
      <c r="AW92" s="77">
        <v>21940</v>
      </c>
      <c r="AX92" s="77">
        <v>4714</v>
      </c>
      <c r="AY92" s="77">
        <v>56226</v>
      </c>
      <c r="AZ92" s="77">
        <v>2331</v>
      </c>
      <c r="BA92" s="77">
        <v>6990</v>
      </c>
      <c r="BB92" s="77">
        <v>42146</v>
      </c>
      <c r="BC92" s="77">
        <v>32869</v>
      </c>
      <c r="BD92" s="77">
        <v>147117</v>
      </c>
      <c r="BE92" s="77">
        <v>413257</v>
      </c>
      <c r="BF92" s="77">
        <v>62501</v>
      </c>
      <c r="BG92" s="77">
        <v>22560</v>
      </c>
      <c r="BH92" s="77">
        <v>15288</v>
      </c>
      <c r="BI92" s="77">
        <v>21294</v>
      </c>
      <c r="BJ92" s="77">
        <v>41712</v>
      </c>
      <c r="BK92" s="77">
        <v>3578</v>
      </c>
      <c r="BL92" s="77">
        <v>56795</v>
      </c>
      <c r="BM92" s="77">
        <v>8923</v>
      </c>
      <c r="BN92" s="77">
        <v>5503</v>
      </c>
      <c r="BO92" s="77">
        <v>4375</v>
      </c>
      <c r="BP92" s="77">
        <v>52539</v>
      </c>
      <c r="BQ92" s="77">
        <v>8268</v>
      </c>
      <c r="BR92" s="77">
        <v>25139</v>
      </c>
      <c r="BS92" s="77">
        <v>0</v>
      </c>
      <c r="BT92" s="77">
        <v>2198001</v>
      </c>
      <c r="BU92" s="55">
        <v>0</v>
      </c>
      <c r="BV92" s="55">
        <v>0</v>
      </c>
      <c r="BW92" s="55">
        <v>0</v>
      </c>
      <c r="BX92" s="55">
        <v>0</v>
      </c>
      <c r="BY92" s="55">
        <v>0</v>
      </c>
      <c r="BZ92" s="55">
        <v>0</v>
      </c>
      <c r="CA92" s="55">
        <v>0</v>
      </c>
      <c r="CB92" s="55">
        <v>2198001</v>
      </c>
      <c r="CD92" s="55">
        <f t="shared" si="7"/>
        <v>0</v>
      </c>
      <c r="CE92" s="55">
        <f t="shared" si="8"/>
        <v>0</v>
      </c>
      <c r="CF92" s="55">
        <f t="shared" si="9"/>
        <v>0</v>
      </c>
    </row>
    <row r="93" spans="1:84" x14ac:dyDescent="0.45">
      <c r="B93" s="76" t="s">
        <v>326</v>
      </c>
      <c r="C93" s="50">
        <f t="shared" si="6"/>
        <v>86</v>
      </c>
      <c r="D93" s="77">
        <v>75209</v>
      </c>
      <c r="E93" s="77">
        <v>31892</v>
      </c>
      <c r="F93" s="77">
        <v>9586</v>
      </c>
      <c r="G93" s="77">
        <v>253</v>
      </c>
      <c r="H93" s="77">
        <v>0</v>
      </c>
      <c r="I93" s="77">
        <v>0</v>
      </c>
      <c r="J93" s="77">
        <v>0</v>
      </c>
      <c r="K93" s="77">
        <v>298</v>
      </c>
      <c r="L93" s="77">
        <v>0</v>
      </c>
      <c r="M93" s="77">
        <v>3659</v>
      </c>
      <c r="N93" s="77">
        <v>20</v>
      </c>
      <c r="O93" s="77">
        <v>0</v>
      </c>
      <c r="P93" s="77">
        <v>1274</v>
      </c>
      <c r="Q93" s="77">
        <v>6447</v>
      </c>
      <c r="R93" s="77">
        <v>558</v>
      </c>
      <c r="S93" s="77">
        <v>1495</v>
      </c>
      <c r="T93" s="77">
        <v>257</v>
      </c>
      <c r="U93" s="77">
        <v>434</v>
      </c>
      <c r="V93" s="77">
        <v>0</v>
      </c>
      <c r="W93" s="77">
        <v>0</v>
      </c>
      <c r="X93" s="77">
        <v>0</v>
      </c>
      <c r="Y93" s="77">
        <v>0</v>
      </c>
      <c r="Z93" s="77">
        <v>395</v>
      </c>
      <c r="AA93" s="77">
        <v>0</v>
      </c>
      <c r="AB93" s="77">
        <v>216</v>
      </c>
      <c r="AC93" s="77">
        <v>693</v>
      </c>
      <c r="AD93" s="77">
        <v>0</v>
      </c>
      <c r="AE93" s="77">
        <v>4</v>
      </c>
      <c r="AF93" s="77">
        <v>2213</v>
      </c>
      <c r="AG93" s="77">
        <v>0</v>
      </c>
      <c r="AH93" s="77">
        <v>0</v>
      </c>
      <c r="AI93" s="77">
        <v>0</v>
      </c>
      <c r="AJ93" s="77">
        <v>0</v>
      </c>
      <c r="AK93" s="77">
        <v>50</v>
      </c>
      <c r="AL93" s="77">
        <v>49</v>
      </c>
      <c r="AM93" s="77">
        <v>1589</v>
      </c>
      <c r="AN93" s="77">
        <v>4003</v>
      </c>
      <c r="AO93" s="77">
        <v>0</v>
      </c>
      <c r="AP93" s="77">
        <v>1540</v>
      </c>
      <c r="AQ93" s="77">
        <v>68457</v>
      </c>
      <c r="AR93" s="77">
        <v>18345</v>
      </c>
      <c r="AS93" s="77">
        <v>55971</v>
      </c>
      <c r="AT93" s="77">
        <v>24698</v>
      </c>
      <c r="AU93" s="77">
        <v>313</v>
      </c>
      <c r="AV93" s="77">
        <v>0</v>
      </c>
      <c r="AW93" s="77">
        <v>1031</v>
      </c>
      <c r="AX93" s="77">
        <v>662</v>
      </c>
      <c r="AY93" s="77">
        <v>31545</v>
      </c>
      <c r="AZ93" s="77">
        <v>607</v>
      </c>
      <c r="BA93" s="77">
        <v>547</v>
      </c>
      <c r="BB93" s="77">
        <v>342</v>
      </c>
      <c r="BC93" s="77">
        <v>6398</v>
      </c>
      <c r="BD93" s="77">
        <v>2182</v>
      </c>
      <c r="BE93" s="77">
        <v>3909</v>
      </c>
      <c r="BF93" s="77">
        <v>27012</v>
      </c>
      <c r="BG93" s="77">
        <v>9458</v>
      </c>
      <c r="BH93" s="77">
        <v>4976</v>
      </c>
      <c r="BI93" s="77">
        <v>746</v>
      </c>
      <c r="BJ93" s="77">
        <v>4723</v>
      </c>
      <c r="BK93" s="77">
        <v>895</v>
      </c>
      <c r="BL93" s="77">
        <v>0</v>
      </c>
      <c r="BM93" s="77">
        <v>0</v>
      </c>
      <c r="BN93" s="77">
        <v>4765</v>
      </c>
      <c r="BO93" s="77">
        <v>0</v>
      </c>
      <c r="BP93" s="77">
        <v>26915</v>
      </c>
      <c r="BQ93" s="77">
        <v>5371</v>
      </c>
      <c r="BR93" s="77">
        <v>18829</v>
      </c>
      <c r="BS93" s="77">
        <v>0</v>
      </c>
      <c r="BT93" s="77">
        <v>460831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>
        <v>0</v>
      </c>
      <c r="CA93" s="55">
        <v>0</v>
      </c>
      <c r="CB93" s="55">
        <v>460831</v>
      </c>
      <c r="CD93" s="55">
        <f t="shared" si="7"/>
        <v>0</v>
      </c>
      <c r="CE93" s="55">
        <f t="shared" si="8"/>
        <v>0</v>
      </c>
      <c r="CF93" s="55">
        <f t="shared" si="9"/>
        <v>0</v>
      </c>
    </row>
    <row r="94" spans="1:84" x14ac:dyDescent="0.45">
      <c r="B94" s="76" t="s">
        <v>327</v>
      </c>
      <c r="C94" s="50">
        <f t="shared" si="6"/>
        <v>87</v>
      </c>
      <c r="D94" s="77">
        <v>66194</v>
      </c>
      <c r="E94" s="77">
        <v>10053</v>
      </c>
      <c r="F94" s="77">
        <v>9921</v>
      </c>
      <c r="G94" s="77">
        <v>4649</v>
      </c>
      <c r="H94" s="77">
        <v>104310</v>
      </c>
      <c r="I94" s="77">
        <v>46378</v>
      </c>
      <c r="J94" s="77">
        <v>145</v>
      </c>
      <c r="K94" s="77">
        <v>9346</v>
      </c>
      <c r="L94" s="77">
        <v>-1270</v>
      </c>
      <c r="M94" s="77">
        <v>13724</v>
      </c>
      <c r="N94" s="77">
        <v>11242</v>
      </c>
      <c r="O94" s="77">
        <v>3328</v>
      </c>
      <c r="P94" s="77">
        <v>2335</v>
      </c>
      <c r="Q94" s="77">
        <v>664</v>
      </c>
      <c r="R94" s="77">
        <v>3138</v>
      </c>
      <c r="S94" s="77">
        <v>2414</v>
      </c>
      <c r="T94" s="77">
        <v>6965</v>
      </c>
      <c r="U94" s="77">
        <v>3468</v>
      </c>
      <c r="V94" s="77">
        <v>-35786</v>
      </c>
      <c r="W94" s="77">
        <v>2228</v>
      </c>
      <c r="X94" s="77">
        <v>5653</v>
      </c>
      <c r="Y94" s="77">
        <v>4396</v>
      </c>
      <c r="Z94" s="77">
        <v>2751</v>
      </c>
      <c r="AA94" s="77">
        <v>13379</v>
      </c>
      <c r="AB94" s="77">
        <v>5456</v>
      </c>
      <c r="AC94" s="77">
        <v>10110</v>
      </c>
      <c r="AD94" s="77">
        <v>11848</v>
      </c>
      <c r="AE94" s="77">
        <v>2794</v>
      </c>
      <c r="AF94" s="77">
        <v>9588</v>
      </c>
      <c r="AG94" s="77">
        <v>6822</v>
      </c>
      <c r="AH94" s="77">
        <v>4381</v>
      </c>
      <c r="AI94" s="77">
        <v>10194</v>
      </c>
      <c r="AJ94" s="77">
        <v>14660</v>
      </c>
      <c r="AK94" s="77">
        <v>4658</v>
      </c>
      <c r="AL94" s="77">
        <v>2929</v>
      </c>
      <c r="AM94" s="77">
        <v>14153</v>
      </c>
      <c r="AN94" s="77">
        <v>6588</v>
      </c>
      <c r="AO94" s="77">
        <v>41506</v>
      </c>
      <c r="AP94" s="77">
        <v>19701</v>
      </c>
      <c r="AQ94" s="77">
        <v>90004</v>
      </c>
      <c r="AR94" s="77">
        <v>26296</v>
      </c>
      <c r="AS94" s="77">
        <v>217244</v>
      </c>
      <c r="AT94" s="77">
        <v>40234</v>
      </c>
      <c r="AU94" s="77">
        <v>1699</v>
      </c>
      <c r="AV94" s="77">
        <v>1528</v>
      </c>
      <c r="AW94" s="77">
        <v>20909</v>
      </c>
      <c r="AX94" s="77">
        <v>4052</v>
      </c>
      <c r="AY94" s="77">
        <v>24681</v>
      </c>
      <c r="AZ94" s="77">
        <v>1724</v>
      </c>
      <c r="BA94" s="77">
        <v>6443</v>
      </c>
      <c r="BB94" s="77">
        <v>41804</v>
      </c>
      <c r="BC94" s="77">
        <v>26471</v>
      </c>
      <c r="BD94" s="77">
        <v>144935</v>
      </c>
      <c r="BE94" s="77">
        <v>409348</v>
      </c>
      <c r="BF94" s="77">
        <v>35489</v>
      </c>
      <c r="BG94" s="77">
        <v>13102</v>
      </c>
      <c r="BH94" s="77">
        <v>10312</v>
      </c>
      <c r="BI94" s="77">
        <v>20548</v>
      </c>
      <c r="BJ94" s="77">
        <v>36989</v>
      </c>
      <c r="BK94" s="77">
        <v>2683</v>
      </c>
      <c r="BL94" s="77">
        <v>56795</v>
      </c>
      <c r="BM94" s="77">
        <v>8923</v>
      </c>
      <c r="BN94" s="77">
        <v>738</v>
      </c>
      <c r="BO94" s="77">
        <v>4375</v>
      </c>
      <c r="BP94" s="77">
        <v>25624</v>
      </c>
      <c r="BQ94" s="77">
        <v>2897</v>
      </c>
      <c r="BR94" s="77">
        <v>6310</v>
      </c>
      <c r="BS94" s="77">
        <v>0</v>
      </c>
      <c r="BT94" s="77">
        <v>1737170</v>
      </c>
      <c r="BU94" s="55">
        <v>0</v>
      </c>
      <c r="BV94" s="55">
        <v>0</v>
      </c>
      <c r="BW94" s="55">
        <v>0</v>
      </c>
      <c r="BX94" s="55">
        <v>0</v>
      </c>
      <c r="BY94" s="55">
        <v>0</v>
      </c>
      <c r="BZ94" s="55">
        <v>0</v>
      </c>
      <c r="CA94" s="55">
        <v>0</v>
      </c>
      <c r="CB94" s="55">
        <v>1737170</v>
      </c>
      <c r="CD94" s="55">
        <f t="shared" si="7"/>
        <v>0</v>
      </c>
      <c r="CE94" s="55">
        <f t="shared" si="8"/>
        <v>0</v>
      </c>
      <c r="CF94" s="55">
        <f t="shared" si="9"/>
        <v>0</v>
      </c>
    </row>
    <row r="95" spans="1:84" x14ac:dyDescent="0.45">
      <c r="A95" s="50" t="s">
        <v>328</v>
      </c>
      <c r="B95" s="76" t="s">
        <v>329</v>
      </c>
      <c r="C95" s="50">
        <f t="shared" si="6"/>
        <v>88</v>
      </c>
      <c r="D95" s="55">
        <v>165260</v>
      </c>
      <c r="E95" s="55">
        <v>61118</v>
      </c>
      <c r="F95" s="55">
        <v>21671</v>
      </c>
      <c r="G95" s="55">
        <v>8777</v>
      </c>
      <c r="H95" s="55">
        <v>123460</v>
      </c>
      <c r="I95" s="55">
        <v>53184</v>
      </c>
      <c r="J95" s="55">
        <v>2163</v>
      </c>
      <c r="K95" s="55">
        <v>29719</v>
      </c>
      <c r="L95" s="55">
        <v>7933</v>
      </c>
      <c r="M95" s="55">
        <v>43116</v>
      </c>
      <c r="N95" s="55">
        <v>18513</v>
      </c>
      <c r="O95" s="55">
        <v>4664</v>
      </c>
      <c r="P95" s="55">
        <v>13278</v>
      </c>
      <c r="Q95" s="55">
        <v>24332</v>
      </c>
      <c r="R95" s="55">
        <v>13078</v>
      </c>
      <c r="S95" s="55">
        <v>9937</v>
      </c>
      <c r="T95" s="55">
        <v>16847</v>
      </c>
      <c r="U95" s="55">
        <v>9316</v>
      </c>
      <c r="V95" s="55">
        <v>-28983</v>
      </c>
      <c r="W95" s="55">
        <v>6539</v>
      </c>
      <c r="X95" s="55">
        <v>14935</v>
      </c>
      <c r="Y95" s="55">
        <v>12520</v>
      </c>
      <c r="Z95" s="55">
        <v>7919</v>
      </c>
      <c r="AA95" s="55">
        <v>22131</v>
      </c>
      <c r="AB95" s="55">
        <v>24958</v>
      </c>
      <c r="AC95" s="55">
        <v>28457</v>
      </c>
      <c r="AD95" s="55">
        <v>24130</v>
      </c>
      <c r="AE95" s="55">
        <v>8942</v>
      </c>
      <c r="AF95" s="55">
        <v>33929</v>
      </c>
      <c r="AG95" s="55">
        <v>17147</v>
      </c>
      <c r="AH95" s="55">
        <v>17718</v>
      </c>
      <c r="AI95" s="55">
        <v>37789</v>
      </c>
      <c r="AJ95" s="55">
        <v>34419</v>
      </c>
      <c r="AK95" s="55">
        <v>24853</v>
      </c>
      <c r="AL95" s="55">
        <v>11546</v>
      </c>
      <c r="AM95" s="55">
        <v>30155</v>
      </c>
      <c r="AN95" s="55">
        <v>21734</v>
      </c>
      <c r="AO95" s="55">
        <v>56225</v>
      </c>
      <c r="AP95" s="55">
        <v>35271</v>
      </c>
      <c r="AQ95" s="55">
        <v>287212</v>
      </c>
      <c r="AR95" s="55">
        <v>83559</v>
      </c>
      <c r="AS95" s="55">
        <v>522543</v>
      </c>
      <c r="AT95" s="55">
        <v>129478</v>
      </c>
      <c r="AU95" s="55">
        <v>5737</v>
      </c>
      <c r="AV95" s="55">
        <v>7949</v>
      </c>
      <c r="AW95" s="55">
        <v>57338</v>
      </c>
      <c r="AX95" s="55">
        <v>12182</v>
      </c>
      <c r="AY95" s="55">
        <v>94575</v>
      </c>
      <c r="AZ95" s="55">
        <v>8990</v>
      </c>
      <c r="BA95" s="55">
        <v>16526</v>
      </c>
      <c r="BB95" s="55">
        <v>58353</v>
      </c>
      <c r="BC95" s="55">
        <v>67175</v>
      </c>
      <c r="BD95" s="55">
        <v>266840</v>
      </c>
      <c r="BE95" s="55">
        <v>418935</v>
      </c>
      <c r="BF95" s="55">
        <v>108112</v>
      </c>
      <c r="BG95" s="55">
        <v>43468</v>
      </c>
      <c r="BH95" s="55">
        <v>25457</v>
      </c>
      <c r="BI95" s="55">
        <v>30747</v>
      </c>
      <c r="BJ95" s="55">
        <v>124928</v>
      </c>
      <c r="BK95" s="55">
        <v>26496</v>
      </c>
      <c r="BL95" s="55">
        <v>447495</v>
      </c>
      <c r="BM95" s="55">
        <v>201640</v>
      </c>
      <c r="BN95" s="55">
        <v>55227</v>
      </c>
      <c r="BO95" s="55">
        <v>96937</v>
      </c>
      <c r="BP95" s="55">
        <v>102534</v>
      </c>
      <c r="BQ95" s="55">
        <v>17437</v>
      </c>
      <c r="BR95" s="55">
        <v>63488</v>
      </c>
      <c r="BS95" s="55">
        <v>53656</v>
      </c>
      <c r="BT95" s="55">
        <v>4503714</v>
      </c>
      <c r="BU95" s="55">
        <v>0</v>
      </c>
      <c r="BV95" s="55">
        <v>0</v>
      </c>
      <c r="BW95" s="55">
        <v>0</v>
      </c>
      <c r="BX95" s="55">
        <v>0</v>
      </c>
      <c r="BY95" s="55">
        <v>0</v>
      </c>
      <c r="BZ95" s="55">
        <v>0</v>
      </c>
      <c r="CA95" s="55">
        <v>0</v>
      </c>
      <c r="CB95" s="55">
        <v>4503714</v>
      </c>
      <c r="CD95" s="55">
        <f t="shared" si="7"/>
        <v>0</v>
      </c>
      <c r="CE95" s="55">
        <f t="shared" si="8"/>
        <v>0</v>
      </c>
      <c r="CF95" s="55">
        <f t="shared" si="9"/>
        <v>0</v>
      </c>
    </row>
    <row r="96" spans="1:84" x14ac:dyDescent="0.45">
      <c r="A96" s="50" t="s">
        <v>330</v>
      </c>
      <c r="B96" s="76" t="s">
        <v>89</v>
      </c>
      <c r="C96" s="50">
        <f t="shared" si="6"/>
        <v>89</v>
      </c>
      <c r="D96" s="77">
        <v>1016</v>
      </c>
      <c r="E96" s="77">
        <v>449</v>
      </c>
      <c r="F96" s="77">
        <v>115</v>
      </c>
      <c r="G96" s="77">
        <v>162</v>
      </c>
      <c r="H96" s="77">
        <v>1163</v>
      </c>
      <c r="I96" s="77">
        <v>487</v>
      </c>
      <c r="J96" s="77">
        <v>111</v>
      </c>
      <c r="K96" s="77">
        <v>1407</v>
      </c>
      <c r="L96" s="77">
        <v>649</v>
      </c>
      <c r="M96" s="77">
        <v>1747</v>
      </c>
      <c r="N96" s="77">
        <v>629</v>
      </c>
      <c r="O96" s="77">
        <v>93</v>
      </c>
      <c r="P96" s="77">
        <v>393</v>
      </c>
      <c r="Q96" s="77">
        <v>540</v>
      </c>
      <c r="R96" s="77">
        <v>374</v>
      </c>
      <c r="S96" s="77">
        <v>269</v>
      </c>
      <c r="T96" s="77">
        <v>510</v>
      </c>
      <c r="U96" s="77">
        <v>259</v>
      </c>
      <c r="V96" s="77">
        <v>821</v>
      </c>
      <c r="W96" s="77">
        <v>237</v>
      </c>
      <c r="X96" s="77">
        <v>754</v>
      </c>
      <c r="Y96" s="77">
        <v>460</v>
      </c>
      <c r="Z96" s="77">
        <v>269</v>
      </c>
      <c r="AA96" s="77">
        <v>402</v>
      </c>
      <c r="AB96" s="77">
        <v>855</v>
      </c>
      <c r="AC96" s="77">
        <v>759</v>
      </c>
      <c r="AD96" s="77">
        <v>736</v>
      </c>
      <c r="AE96" s="77">
        <v>350</v>
      </c>
      <c r="AF96" s="77">
        <v>888</v>
      </c>
      <c r="AG96" s="77">
        <v>842</v>
      </c>
      <c r="AH96" s="77">
        <v>618</v>
      </c>
      <c r="AI96" s="77">
        <v>1198</v>
      </c>
      <c r="AJ96" s="77">
        <v>1294</v>
      </c>
      <c r="AK96" s="77">
        <v>855</v>
      </c>
      <c r="AL96" s="77">
        <v>376</v>
      </c>
      <c r="AM96" s="77">
        <v>545</v>
      </c>
      <c r="AN96" s="77">
        <v>332</v>
      </c>
      <c r="AO96" s="77">
        <v>1580</v>
      </c>
      <c r="AP96" s="77">
        <v>548</v>
      </c>
      <c r="AQ96" s="77">
        <v>3899</v>
      </c>
      <c r="AR96" s="77">
        <v>1107</v>
      </c>
      <c r="AS96" s="77">
        <v>8012</v>
      </c>
      <c r="AT96" s="77">
        <v>2301</v>
      </c>
      <c r="AU96" s="77">
        <v>286</v>
      </c>
      <c r="AV96" s="77">
        <v>463</v>
      </c>
      <c r="AW96" s="77">
        <v>1407</v>
      </c>
      <c r="AX96" s="77">
        <v>263</v>
      </c>
      <c r="AY96" s="77">
        <v>1047</v>
      </c>
      <c r="AZ96" s="77">
        <v>228</v>
      </c>
      <c r="BA96" s="77">
        <v>821</v>
      </c>
      <c r="BB96" s="77">
        <v>4396</v>
      </c>
      <c r="BC96" s="77">
        <v>1140</v>
      </c>
      <c r="BD96" s="77">
        <v>5731</v>
      </c>
      <c r="BE96" s="77">
        <v>267</v>
      </c>
      <c r="BF96" s="77">
        <v>1545</v>
      </c>
      <c r="BG96" s="77">
        <v>645</v>
      </c>
      <c r="BH96" s="77">
        <v>305</v>
      </c>
      <c r="BI96" s="77">
        <v>411</v>
      </c>
      <c r="BJ96" s="77">
        <v>2193</v>
      </c>
      <c r="BK96" s="77">
        <v>698</v>
      </c>
      <c r="BL96" s="77">
        <v>109</v>
      </c>
      <c r="BM96" s="77">
        <v>5</v>
      </c>
      <c r="BN96" s="77">
        <v>1476</v>
      </c>
      <c r="BO96" s="77">
        <v>1</v>
      </c>
      <c r="BP96" s="77">
        <v>1589</v>
      </c>
      <c r="BQ96" s="77">
        <v>192</v>
      </c>
      <c r="BR96" s="77">
        <v>1007</v>
      </c>
      <c r="BS96" s="77">
        <v>0</v>
      </c>
      <c r="BT96" s="77">
        <v>66636</v>
      </c>
      <c r="BU96" s="55">
        <v>0</v>
      </c>
      <c r="BV96" s="55">
        <v>0</v>
      </c>
      <c r="BW96" s="55">
        <v>0</v>
      </c>
      <c r="BX96" s="55">
        <v>0</v>
      </c>
      <c r="BY96" s="55">
        <v>0</v>
      </c>
      <c r="BZ96" s="55">
        <v>0</v>
      </c>
      <c r="CA96" s="55">
        <v>0</v>
      </c>
      <c r="CB96" s="55">
        <v>66636</v>
      </c>
      <c r="CD96" s="55">
        <f t="shared" si="7"/>
        <v>0</v>
      </c>
      <c r="CE96" s="55">
        <f t="shared" si="8"/>
        <v>0</v>
      </c>
      <c r="CF96" s="55">
        <f t="shared" si="9"/>
        <v>0</v>
      </c>
    </row>
    <row r="97" spans="1:84" x14ac:dyDescent="0.45">
      <c r="A97" s="50" t="s">
        <v>331</v>
      </c>
      <c r="B97" s="76" t="s">
        <v>88</v>
      </c>
      <c r="C97" s="50">
        <f t="shared" si="6"/>
        <v>90</v>
      </c>
      <c r="D97" s="77">
        <v>-9163</v>
      </c>
      <c r="E97" s="77">
        <v>-121</v>
      </c>
      <c r="F97" s="77">
        <v>-55</v>
      </c>
      <c r="G97" s="77">
        <v>-73</v>
      </c>
      <c r="H97" s="77">
        <v>0</v>
      </c>
      <c r="I97" s="77">
        <v>0</v>
      </c>
      <c r="J97" s="77">
        <v>0</v>
      </c>
      <c r="K97" s="77">
        <v>-91</v>
      </c>
      <c r="L97" s="77">
        <v>-103</v>
      </c>
      <c r="M97" s="77">
        <v>-87</v>
      </c>
      <c r="N97" s="77">
        <v>-36</v>
      </c>
      <c r="O97" s="77">
        <v>0</v>
      </c>
      <c r="P97" s="77">
        <v>-19</v>
      </c>
      <c r="Q97" s="77">
        <v>0</v>
      </c>
      <c r="R97" s="77">
        <v>0</v>
      </c>
      <c r="S97" s="77">
        <v>-37</v>
      </c>
      <c r="T97" s="77">
        <v>-75</v>
      </c>
      <c r="U97" s="77">
        <v>0</v>
      </c>
      <c r="V97" s="77">
        <v>-61</v>
      </c>
      <c r="W97" s="77">
        <v>-575</v>
      </c>
      <c r="X97" s="77">
        <v>-22</v>
      </c>
      <c r="Y97" s="77">
        <v>0</v>
      </c>
      <c r="Z97" s="77">
        <v>-28</v>
      </c>
      <c r="AA97" s="77">
        <v>0</v>
      </c>
      <c r="AB97" s="77">
        <v>-89</v>
      </c>
      <c r="AC97" s="77">
        <v>-115</v>
      </c>
      <c r="AD97" s="77">
        <v>-18</v>
      </c>
      <c r="AE97" s="77">
        <v>-90</v>
      </c>
      <c r="AF97" s="77">
        <v>-84</v>
      </c>
      <c r="AG97" s="77">
        <v>-48</v>
      </c>
      <c r="AH97" s="77">
        <v>-65</v>
      </c>
      <c r="AI97" s="77">
        <v>-219</v>
      </c>
      <c r="AJ97" s="77">
        <v>-228</v>
      </c>
      <c r="AK97" s="77">
        <v>-96</v>
      </c>
      <c r="AL97" s="77">
        <v>-86</v>
      </c>
      <c r="AM97" s="77">
        <v>-27</v>
      </c>
      <c r="AN97" s="77">
        <v>0</v>
      </c>
      <c r="AO97" s="77">
        <v>-773</v>
      </c>
      <c r="AP97" s="77">
        <v>-33</v>
      </c>
      <c r="AQ97" s="77">
        <v>-470</v>
      </c>
      <c r="AR97" s="77">
        <v>-30</v>
      </c>
      <c r="AS97" s="77">
        <v>-1104</v>
      </c>
      <c r="AT97" s="77">
        <v>-1463</v>
      </c>
      <c r="AU97" s="77">
        <v>0</v>
      </c>
      <c r="AV97" s="77">
        <v>0</v>
      </c>
      <c r="AW97" s="77">
        <v>-75</v>
      </c>
      <c r="AX97" s="77">
        <v>0</v>
      </c>
      <c r="AY97" s="77">
        <v>0</v>
      </c>
      <c r="AZ97" s="77">
        <v>0</v>
      </c>
      <c r="BA97" s="77">
        <v>0</v>
      </c>
      <c r="BB97" s="77">
        <v>-120</v>
      </c>
      <c r="BC97" s="77">
        <v>0</v>
      </c>
      <c r="BD97" s="77">
        <v>0</v>
      </c>
      <c r="BE97" s="77">
        <v>0</v>
      </c>
      <c r="BF97" s="77">
        <v>0</v>
      </c>
      <c r="BG97" s="77">
        <v>-587</v>
      </c>
      <c r="BH97" s="77">
        <v>0</v>
      </c>
      <c r="BI97" s="77">
        <v>-172</v>
      </c>
      <c r="BJ97" s="77">
        <v>-35</v>
      </c>
      <c r="BK97" s="77">
        <v>0</v>
      </c>
      <c r="BL97" s="77">
        <v>0</v>
      </c>
      <c r="BM97" s="77">
        <v>0</v>
      </c>
      <c r="BN97" s="77">
        <v>0</v>
      </c>
      <c r="BO97" s="77">
        <v>0</v>
      </c>
      <c r="BP97" s="77">
        <v>-17</v>
      </c>
      <c r="BQ97" s="77">
        <v>0</v>
      </c>
      <c r="BR97" s="77">
        <v>0</v>
      </c>
      <c r="BS97" s="77">
        <v>0</v>
      </c>
      <c r="BT97" s="77">
        <v>-16590</v>
      </c>
      <c r="BU97" s="55">
        <v>0</v>
      </c>
      <c r="BV97" s="55">
        <v>0</v>
      </c>
      <c r="BW97" s="55">
        <v>0</v>
      </c>
      <c r="BX97" s="55">
        <v>0</v>
      </c>
      <c r="BY97" s="55">
        <v>0</v>
      </c>
      <c r="BZ97" s="55">
        <v>0</v>
      </c>
      <c r="CA97" s="55">
        <v>0</v>
      </c>
      <c r="CB97" s="55">
        <v>-16590</v>
      </c>
      <c r="CD97" s="55">
        <f t="shared" si="7"/>
        <v>0</v>
      </c>
      <c r="CE97" s="55">
        <f t="shared" si="8"/>
        <v>0</v>
      </c>
      <c r="CF97" s="55">
        <f t="shared" si="9"/>
        <v>0</v>
      </c>
    </row>
    <row r="98" spans="1:84" x14ac:dyDescent="0.45">
      <c r="A98" s="50" t="s">
        <v>332</v>
      </c>
      <c r="B98" s="76" t="s">
        <v>333</v>
      </c>
      <c r="C98" s="50">
        <f t="shared" si="6"/>
        <v>91</v>
      </c>
      <c r="D98" s="77">
        <v>157113</v>
      </c>
      <c r="E98" s="77">
        <v>61446</v>
      </c>
      <c r="F98" s="77">
        <v>21731</v>
      </c>
      <c r="G98" s="77">
        <v>8866</v>
      </c>
      <c r="H98" s="77">
        <v>124623</v>
      </c>
      <c r="I98" s="77">
        <v>53671</v>
      </c>
      <c r="J98" s="77">
        <v>2274</v>
      </c>
      <c r="K98" s="77">
        <v>31035</v>
      </c>
      <c r="L98" s="77">
        <v>8479</v>
      </c>
      <c r="M98" s="77">
        <v>44776</v>
      </c>
      <c r="N98" s="77">
        <v>19106</v>
      </c>
      <c r="O98" s="77">
        <v>4757</v>
      </c>
      <c r="P98" s="77">
        <v>13652</v>
      </c>
      <c r="Q98" s="77">
        <v>24872</v>
      </c>
      <c r="R98" s="77">
        <v>13452</v>
      </c>
      <c r="S98" s="77">
        <v>10169</v>
      </c>
      <c r="T98" s="77">
        <v>17282</v>
      </c>
      <c r="U98" s="77">
        <v>9575</v>
      </c>
      <c r="V98" s="77">
        <v>-28223</v>
      </c>
      <c r="W98" s="77">
        <v>6201</v>
      </c>
      <c r="X98" s="77">
        <v>15667</v>
      </c>
      <c r="Y98" s="77">
        <v>12980</v>
      </c>
      <c r="Z98" s="77">
        <v>8160</v>
      </c>
      <c r="AA98" s="77">
        <v>22533</v>
      </c>
      <c r="AB98" s="77">
        <v>25724</v>
      </c>
      <c r="AC98" s="77">
        <v>29101</v>
      </c>
      <c r="AD98" s="77">
        <v>24848</v>
      </c>
      <c r="AE98" s="77">
        <v>9202</v>
      </c>
      <c r="AF98" s="77">
        <v>34733</v>
      </c>
      <c r="AG98" s="77">
        <v>17941</v>
      </c>
      <c r="AH98" s="77">
        <v>18271</v>
      </c>
      <c r="AI98" s="77">
        <v>38768</v>
      </c>
      <c r="AJ98" s="77">
        <v>35485</v>
      </c>
      <c r="AK98" s="77">
        <v>25612</v>
      </c>
      <c r="AL98" s="77">
        <v>11836</v>
      </c>
      <c r="AM98" s="77">
        <v>30673</v>
      </c>
      <c r="AN98" s="77">
        <v>22066</v>
      </c>
      <c r="AO98" s="77">
        <v>57032</v>
      </c>
      <c r="AP98" s="77">
        <v>35786</v>
      </c>
      <c r="AQ98" s="77">
        <v>290641</v>
      </c>
      <c r="AR98" s="77">
        <v>84636</v>
      </c>
      <c r="AS98" s="77">
        <v>529451</v>
      </c>
      <c r="AT98" s="77">
        <v>130316</v>
      </c>
      <c r="AU98" s="77">
        <v>6023</v>
      </c>
      <c r="AV98" s="77">
        <v>8412</v>
      </c>
      <c r="AW98" s="77">
        <v>58670</v>
      </c>
      <c r="AX98" s="77">
        <v>12445</v>
      </c>
      <c r="AY98" s="77">
        <v>95622</v>
      </c>
      <c r="AZ98" s="77">
        <v>9218</v>
      </c>
      <c r="BA98" s="77">
        <v>17347</v>
      </c>
      <c r="BB98" s="77">
        <v>62629</v>
      </c>
      <c r="BC98" s="77">
        <v>68315</v>
      </c>
      <c r="BD98" s="77">
        <v>272571</v>
      </c>
      <c r="BE98" s="77">
        <v>419202</v>
      </c>
      <c r="BF98" s="77">
        <v>109657</v>
      </c>
      <c r="BG98" s="77">
        <v>43526</v>
      </c>
      <c r="BH98" s="77">
        <v>25762</v>
      </c>
      <c r="BI98" s="77">
        <v>30986</v>
      </c>
      <c r="BJ98" s="77">
        <v>127086</v>
      </c>
      <c r="BK98" s="77">
        <v>27194</v>
      </c>
      <c r="BL98" s="77">
        <v>447604</v>
      </c>
      <c r="BM98" s="77">
        <v>201645</v>
      </c>
      <c r="BN98" s="77">
        <v>56703</v>
      </c>
      <c r="BO98" s="77">
        <v>96938</v>
      </c>
      <c r="BP98" s="77">
        <v>104106</v>
      </c>
      <c r="BQ98" s="77">
        <v>17629</v>
      </c>
      <c r="BR98" s="77">
        <v>64495</v>
      </c>
      <c r="BS98" s="77">
        <v>53656</v>
      </c>
      <c r="BT98" s="77">
        <v>4553760</v>
      </c>
      <c r="BU98" s="55">
        <v>0</v>
      </c>
      <c r="BV98" s="55">
        <v>0</v>
      </c>
      <c r="BW98" s="55">
        <v>0</v>
      </c>
      <c r="BX98" s="55">
        <v>0</v>
      </c>
      <c r="BY98" s="55">
        <v>0</v>
      </c>
      <c r="BZ98" s="55">
        <v>0</v>
      </c>
      <c r="CA98" s="55">
        <v>0</v>
      </c>
      <c r="CB98" s="55">
        <v>4553760</v>
      </c>
      <c r="CD98" s="55">
        <f t="shared" si="7"/>
        <v>0</v>
      </c>
      <c r="CE98" s="55">
        <f t="shared" si="8"/>
        <v>0</v>
      </c>
      <c r="CF98" s="55">
        <f t="shared" si="9"/>
        <v>0</v>
      </c>
    </row>
    <row r="99" spans="1:84" x14ac:dyDescent="0.45">
      <c r="A99" s="50" t="s">
        <v>334</v>
      </c>
      <c r="B99" s="76" t="s">
        <v>87</v>
      </c>
      <c r="C99" s="50">
        <f t="shared" si="6"/>
        <v>92</v>
      </c>
      <c r="D99" s="77">
        <v>265107</v>
      </c>
      <c r="E99" s="77">
        <v>115344</v>
      </c>
      <c r="F99" s="77">
        <v>29049</v>
      </c>
      <c r="G99" s="77">
        <v>19448</v>
      </c>
      <c r="H99" s="77">
        <v>193311</v>
      </c>
      <c r="I99" s="77">
        <v>78124</v>
      </c>
      <c r="J99" s="77">
        <v>11760</v>
      </c>
      <c r="K99" s="77">
        <v>208644</v>
      </c>
      <c r="L99" s="77">
        <v>52724</v>
      </c>
      <c r="M99" s="77">
        <v>224397</v>
      </c>
      <c r="N99" s="77">
        <v>62716</v>
      </c>
      <c r="O99" s="77">
        <v>15272</v>
      </c>
      <c r="P99" s="77">
        <v>46634</v>
      </c>
      <c r="Q99" s="77">
        <v>60567</v>
      </c>
      <c r="R99" s="77">
        <v>38136</v>
      </c>
      <c r="S99" s="77">
        <v>25749</v>
      </c>
      <c r="T99" s="77">
        <v>66502</v>
      </c>
      <c r="U99" s="77">
        <v>21287</v>
      </c>
      <c r="V99" s="77">
        <v>319082</v>
      </c>
      <c r="W99" s="77">
        <v>32241</v>
      </c>
      <c r="X99" s="77">
        <v>124304</v>
      </c>
      <c r="Y99" s="77">
        <v>63035</v>
      </c>
      <c r="Z99" s="77">
        <v>35511</v>
      </c>
      <c r="AA99" s="77">
        <v>50692</v>
      </c>
      <c r="AB99" s="77">
        <v>97053</v>
      </c>
      <c r="AC99" s="77">
        <v>86780</v>
      </c>
      <c r="AD99" s="77">
        <v>104408</v>
      </c>
      <c r="AE99" s="77">
        <v>49609</v>
      </c>
      <c r="AF99" s="77">
        <v>92851</v>
      </c>
      <c r="AG99" s="77">
        <v>88197</v>
      </c>
      <c r="AH99" s="77">
        <v>71166</v>
      </c>
      <c r="AI99" s="77">
        <v>131325</v>
      </c>
      <c r="AJ99" s="77">
        <v>194474</v>
      </c>
      <c r="AK99" s="77">
        <v>89100</v>
      </c>
      <c r="AL99" s="77">
        <v>42779</v>
      </c>
      <c r="AM99" s="77">
        <v>67071</v>
      </c>
      <c r="AN99" s="77">
        <v>55016</v>
      </c>
      <c r="AO99" s="77">
        <v>180886</v>
      </c>
      <c r="AP99" s="77">
        <v>56737</v>
      </c>
      <c r="AQ99" s="77">
        <v>627086</v>
      </c>
      <c r="AR99" s="77">
        <v>139739</v>
      </c>
      <c r="AS99" s="77">
        <v>822455</v>
      </c>
      <c r="AT99" s="77">
        <v>290078</v>
      </c>
      <c r="AU99" s="77">
        <v>16016</v>
      </c>
      <c r="AV99" s="77">
        <v>35430</v>
      </c>
      <c r="AW99" s="77">
        <v>100401</v>
      </c>
      <c r="AX99" s="77">
        <v>21312</v>
      </c>
      <c r="AY99" s="77">
        <v>192196</v>
      </c>
      <c r="AZ99" s="77">
        <v>21590</v>
      </c>
      <c r="BA99" s="77">
        <v>38494</v>
      </c>
      <c r="BB99" s="77">
        <v>160382</v>
      </c>
      <c r="BC99" s="77">
        <v>101707</v>
      </c>
      <c r="BD99" s="77">
        <v>450619</v>
      </c>
      <c r="BE99" s="77">
        <v>455145</v>
      </c>
      <c r="BF99" s="77">
        <v>160406</v>
      </c>
      <c r="BG99" s="77">
        <v>69019</v>
      </c>
      <c r="BH99" s="77">
        <v>80404</v>
      </c>
      <c r="BI99" s="77">
        <v>45210</v>
      </c>
      <c r="BJ99" s="77">
        <v>182232</v>
      </c>
      <c r="BK99" s="77">
        <v>33105</v>
      </c>
      <c r="BL99" s="77">
        <v>628194</v>
      </c>
      <c r="BM99" s="77">
        <v>252328</v>
      </c>
      <c r="BN99" s="77">
        <v>83639</v>
      </c>
      <c r="BO99" s="77">
        <v>146225</v>
      </c>
      <c r="BP99" s="77">
        <v>168457</v>
      </c>
      <c r="BQ99" s="77">
        <v>31169</v>
      </c>
      <c r="BR99" s="77">
        <v>131271</v>
      </c>
      <c r="BS99" s="77">
        <v>53656</v>
      </c>
      <c r="BT99" s="77">
        <v>9105053</v>
      </c>
      <c r="BU99" s="55">
        <v>0</v>
      </c>
      <c r="BV99" s="55">
        <v>0</v>
      </c>
      <c r="BW99" s="55">
        <v>0</v>
      </c>
      <c r="BX99" s="55">
        <v>0</v>
      </c>
      <c r="BY99" s="55">
        <v>0</v>
      </c>
      <c r="BZ99" s="55">
        <v>0</v>
      </c>
      <c r="CA99" s="55">
        <v>0</v>
      </c>
      <c r="CB99" s="55">
        <v>9105053</v>
      </c>
      <c r="CD99" s="55">
        <f t="shared" si="7"/>
        <v>0</v>
      </c>
      <c r="CE99" s="55">
        <f t="shared" si="8"/>
        <v>0</v>
      </c>
      <c r="CF99" s="55">
        <f t="shared" si="9"/>
        <v>0</v>
      </c>
    </row>
    <row r="100" spans="1:84" x14ac:dyDescent="0.45">
      <c r="B100" s="76" t="s">
        <v>335</v>
      </c>
      <c r="C100" s="50">
        <f t="shared" si="6"/>
        <v>93</v>
      </c>
      <c r="D100" s="55">
        <v>6083373</v>
      </c>
      <c r="E100" s="55">
        <v>6422856</v>
      </c>
      <c r="F100" s="77">
        <v>941887</v>
      </c>
      <c r="G100" s="55">
        <v>146907</v>
      </c>
      <c r="H100" s="55">
        <v>70370</v>
      </c>
      <c r="I100" s="55">
        <v>56055</v>
      </c>
      <c r="J100" s="55">
        <v>35080</v>
      </c>
      <c r="K100" s="55">
        <v>676626</v>
      </c>
      <c r="L100" s="55">
        <v>232800</v>
      </c>
      <c r="M100" s="55">
        <v>1284075</v>
      </c>
      <c r="N100" s="55">
        <v>180180</v>
      </c>
      <c r="O100" s="55">
        <v>19165</v>
      </c>
      <c r="P100" s="55">
        <v>663324</v>
      </c>
      <c r="Q100" s="55">
        <v>1812183</v>
      </c>
      <c r="R100" s="55">
        <v>554059</v>
      </c>
      <c r="S100" s="55">
        <v>424526</v>
      </c>
      <c r="T100" s="55">
        <v>205613</v>
      </c>
      <c r="U100" s="55">
        <v>208523</v>
      </c>
      <c r="V100" s="55">
        <v>26144</v>
      </c>
      <c r="W100" s="55">
        <v>92651</v>
      </c>
      <c r="X100" s="55">
        <v>97022</v>
      </c>
      <c r="Y100" s="55">
        <v>100745</v>
      </c>
      <c r="Z100" s="55">
        <v>150491</v>
      </c>
      <c r="AA100" s="55">
        <v>105440</v>
      </c>
      <c r="AB100" s="55">
        <v>506552</v>
      </c>
      <c r="AC100" s="55">
        <v>693703</v>
      </c>
      <c r="AD100" s="55">
        <v>147041</v>
      </c>
      <c r="AE100" s="55">
        <v>117467</v>
      </c>
      <c r="AF100" s="55">
        <v>790496</v>
      </c>
      <c r="AG100" s="55">
        <v>185009</v>
      </c>
      <c r="AH100" s="55">
        <v>265913</v>
      </c>
      <c r="AI100" s="55">
        <v>499854</v>
      </c>
      <c r="AJ100" s="55">
        <v>209249</v>
      </c>
      <c r="AK100" s="55">
        <v>347083</v>
      </c>
      <c r="AL100" s="55">
        <v>133949</v>
      </c>
      <c r="AM100" s="55">
        <v>834202</v>
      </c>
      <c r="AN100" s="55">
        <v>556537</v>
      </c>
      <c r="AO100" s="55">
        <v>147078</v>
      </c>
      <c r="AP100" s="55">
        <v>607614</v>
      </c>
      <c r="AQ100" s="55">
        <v>8808155</v>
      </c>
      <c r="AR100" s="55">
        <v>2828619</v>
      </c>
      <c r="AS100" s="55">
        <v>15759156</v>
      </c>
      <c r="AT100" s="55">
        <v>3674692</v>
      </c>
      <c r="AU100" s="55">
        <v>60895</v>
      </c>
      <c r="AV100" s="55">
        <v>67528</v>
      </c>
      <c r="AW100" s="55">
        <v>832185</v>
      </c>
      <c r="AX100" s="55">
        <v>414051</v>
      </c>
      <c r="AY100" s="55">
        <v>4654397</v>
      </c>
      <c r="AZ100" s="55">
        <v>167745</v>
      </c>
      <c r="BA100" s="55">
        <v>181725</v>
      </c>
      <c r="BB100" s="55">
        <v>249984</v>
      </c>
      <c r="BC100" s="55">
        <v>701864</v>
      </c>
      <c r="BD100" s="55">
        <v>1124207</v>
      </c>
      <c r="BE100" s="55">
        <v>391661</v>
      </c>
      <c r="BF100" s="55">
        <v>1620625</v>
      </c>
      <c r="BG100" s="55">
        <v>589652</v>
      </c>
      <c r="BH100" s="55">
        <v>517025</v>
      </c>
      <c r="BI100" s="55">
        <v>335754</v>
      </c>
      <c r="BJ100" s="55">
        <v>4089460</v>
      </c>
      <c r="BK100" s="55">
        <v>850968</v>
      </c>
      <c r="BL100" s="55">
        <v>5479282</v>
      </c>
      <c r="BM100" s="55">
        <v>4270759</v>
      </c>
      <c r="BN100" s="55">
        <v>2321981</v>
      </c>
      <c r="BO100" s="55">
        <v>1839563</v>
      </c>
      <c r="BP100" s="55">
        <v>2604866</v>
      </c>
      <c r="BQ100" s="55">
        <v>927199</v>
      </c>
      <c r="BR100" s="55">
        <v>3969881</v>
      </c>
      <c r="BS100" s="55">
        <v>6571677</v>
      </c>
      <c r="BT100" s="55">
        <v>102537398</v>
      </c>
      <c r="BU100" s="55">
        <v>0</v>
      </c>
      <c r="BV100" s="55">
        <v>0</v>
      </c>
      <c r="BW100" s="55">
        <v>0</v>
      </c>
      <c r="BX100" s="55">
        <v>0</v>
      </c>
      <c r="BY100" s="55">
        <v>0</v>
      </c>
      <c r="BZ100" s="55">
        <v>0</v>
      </c>
      <c r="CA100" s="55">
        <v>0</v>
      </c>
      <c r="CB100" s="55">
        <v>102537398</v>
      </c>
      <c r="CD100" s="55">
        <f t="shared" si="7"/>
        <v>0</v>
      </c>
      <c r="CE100" s="55">
        <f>SUM(BU100:BZ100)-CA100</f>
        <v>0</v>
      </c>
      <c r="CF100" s="55">
        <f>BT100+CA100-CB100</f>
        <v>0</v>
      </c>
    </row>
    <row r="101" spans="1:84" x14ac:dyDescent="0.45">
      <c r="CD101" s="55"/>
    </row>
    <row r="102" spans="1:84" x14ac:dyDescent="0.45">
      <c r="D102" s="55">
        <f t="shared" ref="D102:AI102" si="10">SUM(D8:D75)-D76</f>
        <v>0</v>
      </c>
      <c r="E102" s="55">
        <f t="shared" si="10"/>
        <v>0</v>
      </c>
      <c r="F102" s="55">
        <f t="shared" si="10"/>
        <v>0</v>
      </c>
      <c r="G102" s="55">
        <f t="shared" si="10"/>
        <v>0</v>
      </c>
      <c r="H102" s="55">
        <f t="shared" si="10"/>
        <v>0</v>
      </c>
      <c r="I102" s="55">
        <f t="shared" si="10"/>
        <v>0</v>
      </c>
      <c r="J102" s="55">
        <f t="shared" si="10"/>
        <v>0</v>
      </c>
      <c r="K102" s="55">
        <f t="shared" si="10"/>
        <v>0</v>
      </c>
      <c r="L102" s="55">
        <f t="shared" si="10"/>
        <v>0</v>
      </c>
      <c r="M102" s="55">
        <f t="shared" si="10"/>
        <v>0</v>
      </c>
      <c r="N102" s="55">
        <f t="shared" si="10"/>
        <v>0</v>
      </c>
      <c r="O102" s="55">
        <f t="shared" si="10"/>
        <v>0</v>
      </c>
      <c r="P102" s="55">
        <f t="shared" si="10"/>
        <v>0</v>
      </c>
      <c r="Q102" s="55">
        <f t="shared" si="10"/>
        <v>0</v>
      </c>
      <c r="R102" s="55">
        <f t="shared" si="10"/>
        <v>0</v>
      </c>
      <c r="S102" s="55">
        <f t="shared" si="10"/>
        <v>0</v>
      </c>
      <c r="T102" s="55">
        <f t="shared" si="10"/>
        <v>0</v>
      </c>
      <c r="U102" s="55">
        <f t="shared" si="10"/>
        <v>0</v>
      </c>
      <c r="V102" s="55">
        <f t="shared" si="10"/>
        <v>0</v>
      </c>
      <c r="W102" s="55">
        <f t="shared" si="10"/>
        <v>0</v>
      </c>
      <c r="X102" s="55">
        <f t="shared" si="10"/>
        <v>0</v>
      </c>
      <c r="Y102" s="55">
        <f t="shared" si="10"/>
        <v>0</v>
      </c>
      <c r="Z102" s="55">
        <f t="shared" si="10"/>
        <v>0</v>
      </c>
      <c r="AA102" s="55">
        <f t="shared" si="10"/>
        <v>0</v>
      </c>
      <c r="AB102" s="55">
        <f t="shared" si="10"/>
        <v>0</v>
      </c>
      <c r="AC102" s="55">
        <f t="shared" si="10"/>
        <v>0</v>
      </c>
      <c r="AD102" s="55">
        <f t="shared" si="10"/>
        <v>0</v>
      </c>
      <c r="AE102" s="55">
        <f t="shared" si="10"/>
        <v>0</v>
      </c>
      <c r="AF102" s="55">
        <f t="shared" si="10"/>
        <v>0</v>
      </c>
      <c r="AG102" s="55">
        <f t="shared" si="10"/>
        <v>0</v>
      </c>
      <c r="AH102" s="55">
        <f t="shared" si="10"/>
        <v>0</v>
      </c>
      <c r="AI102" s="55">
        <f t="shared" si="10"/>
        <v>0</v>
      </c>
      <c r="AJ102" s="55">
        <f t="shared" ref="AJ102:BO102" si="11">SUM(AJ8:AJ75)-AJ76</f>
        <v>0</v>
      </c>
      <c r="AK102" s="55">
        <f t="shared" si="11"/>
        <v>0</v>
      </c>
      <c r="AL102" s="55">
        <f t="shared" si="11"/>
        <v>0</v>
      </c>
      <c r="AM102" s="55">
        <f t="shared" si="11"/>
        <v>0</v>
      </c>
      <c r="AN102" s="55">
        <f t="shared" si="11"/>
        <v>0</v>
      </c>
      <c r="AO102" s="55">
        <f t="shared" si="11"/>
        <v>0</v>
      </c>
      <c r="AP102" s="55">
        <f t="shared" si="11"/>
        <v>0</v>
      </c>
      <c r="AQ102" s="55">
        <f t="shared" si="11"/>
        <v>0</v>
      </c>
      <c r="AR102" s="55">
        <f t="shared" si="11"/>
        <v>0</v>
      </c>
      <c r="AS102" s="55">
        <f t="shared" si="11"/>
        <v>0</v>
      </c>
      <c r="AT102" s="55">
        <f t="shared" si="11"/>
        <v>0</v>
      </c>
      <c r="AU102" s="55">
        <f t="shared" si="11"/>
        <v>0</v>
      </c>
      <c r="AV102" s="55">
        <f t="shared" si="11"/>
        <v>0</v>
      </c>
      <c r="AW102" s="55">
        <f t="shared" si="11"/>
        <v>0</v>
      </c>
      <c r="AX102" s="55">
        <f t="shared" si="11"/>
        <v>0</v>
      </c>
      <c r="AY102" s="55">
        <f t="shared" si="11"/>
        <v>0</v>
      </c>
      <c r="AZ102" s="55">
        <f t="shared" si="11"/>
        <v>0</v>
      </c>
      <c r="BA102" s="55">
        <f t="shared" si="11"/>
        <v>0</v>
      </c>
      <c r="BB102" s="55">
        <f t="shared" si="11"/>
        <v>0</v>
      </c>
      <c r="BC102" s="55">
        <f t="shared" si="11"/>
        <v>0</v>
      </c>
      <c r="BD102" s="55">
        <f t="shared" si="11"/>
        <v>0</v>
      </c>
      <c r="BE102" s="55">
        <f t="shared" si="11"/>
        <v>0</v>
      </c>
      <c r="BF102" s="55">
        <f t="shared" si="11"/>
        <v>0</v>
      </c>
      <c r="BG102" s="55">
        <f t="shared" si="11"/>
        <v>0</v>
      </c>
      <c r="BH102" s="55">
        <f t="shared" si="11"/>
        <v>0</v>
      </c>
      <c r="BI102" s="55">
        <f t="shared" si="11"/>
        <v>0</v>
      </c>
      <c r="BJ102" s="55">
        <f t="shared" si="11"/>
        <v>0</v>
      </c>
      <c r="BK102" s="55">
        <f t="shared" si="11"/>
        <v>0</v>
      </c>
      <c r="BL102" s="55">
        <f t="shared" si="11"/>
        <v>0</v>
      </c>
      <c r="BM102" s="55">
        <f t="shared" si="11"/>
        <v>0</v>
      </c>
      <c r="BN102" s="55">
        <f t="shared" si="11"/>
        <v>0</v>
      </c>
      <c r="BO102" s="55">
        <f t="shared" si="11"/>
        <v>0</v>
      </c>
      <c r="BP102" s="55">
        <f t="shared" ref="BP102:CB102" si="12">SUM(BP8:BP75)-BP76</f>
        <v>0</v>
      </c>
      <c r="BQ102" s="55">
        <f t="shared" si="12"/>
        <v>0</v>
      </c>
      <c r="BR102" s="55">
        <f t="shared" si="12"/>
        <v>0</v>
      </c>
      <c r="BS102" s="55">
        <f t="shared" si="12"/>
        <v>0</v>
      </c>
      <c r="BT102" s="55">
        <f t="shared" si="12"/>
        <v>0</v>
      </c>
      <c r="BU102" s="55">
        <f t="shared" si="12"/>
        <v>0</v>
      </c>
      <c r="BV102" s="55">
        <f t="shared" si="12"/>
        <v>0</v>
      </c>
      <c r="BW102" s="55">
        <f t="shared" si="12"/>
        <v>0</v>
      </c>
      <c r="BX102" s="55">
        <f t="shared" si="12"/>
        <v>0</v>
      </c>
      <c r="BY102" s="55">
        <f t="shared" si="12"/>
        <v>0</v>
      </c>
      <c r="BZ102" s="55">
        <f t="shared" si="12"/>
        <v>0</v>
      </c>
      <c r="CA102" s="55">
        <f t="shared" si="12"/>
        <v>0</v>
      </c>
      <c r="CB102" s="55">
        <f t="shared" si="12"/>
        <v>0</v>
      </c>
      <c r="CC102" s="55"/>
      <c r="CD102" s="55">
        <f>SUM(CD8:CD75)-CD76</f>
        <v>0</v>
      </c>
      <c r="CE102" s="55">
        <f>SUM(CE8:CE75)-CE76</f>
        <v>0</v>
      </c>
      <c r="CF102" s="55">
        <f>SUM(CF8:CF75)-CF76</f>
        <v>0</v>
      </c>
    </row>
    <row r="103" spans="1:84" x14ac:dyDescent="0.45">
      <c r="D103" s="55">
        <f>SUM(D76:D84)-D85</f>
        <v>0</v>
      </c>
      <c r="E103" s="55">
        <f t="shared" ref="E103:CB103" si="13">SUM(E76:E84)-E85</f>
        <v>0</v>
      </c>
      <c r="F103" s="55">
        <f t="shared" si="13"/>
        <v>0</v>
      </c>
      <c r="G103" s="55">
        <f t="shared" si="13"/>
        <v>0</v>
      </c>
      <c r="H103" s="55">
        <f t="shared" si="13"/>
        <v>0</v>
      </c>
      <c r="I103" s="55">
        <f t="shared" si="13"/>
        <v>0</v>
      </c>
      <c r="J103" s="55">
        <f t="shared" si="13"/>
        <v>0</v>
      </c>
      <c r="K103" s="55">
        <f t="shared" si="13"/>
        <v>0</v>
      </c>
      <c r="L103" s="55">
        <f t="shared" si="13"/>
        <v>0</v>
      </c>
      <c r="M103" s="55">
        <f t="shared" si="13"/>
        <v>0</v>
      </c>
      <c r="N103" s="55">
        <f t="shared" si="13"/>
        <v>0</v>
      </c>
      <c r="O103" s="55">
        <f t="shared" si="13"/>
        <v>0</v>
      </c>
      <c r="P103" s="55">
        <f t="shared" si="13"/>
        <v>0</v>
      </c>
      <c r="Q103" s="55">
        <f t="shared" si="13"/>
        <v>0</v>
      </c>
      <c r="R103" s="55">
        <f t="shared" si="13"/>
        <v>0</v>
      </c>
      <c r="S103" s="55">
        <f t="shared" si="13"/>
        <v>0</v>
      </c>
      <c r="T103" s="55">
        <f t="shared" si="13"/>
        <v>0</v>
      </c>
      <c r="U103" s="55">
        <f t="shared" si="13"/>
        <v>0</v>
      </c>
      <c r="V103" s="55">
        <f t="shared" si="13"/>
        <v>0</v>
      </c>
      <c r="W103" s="55">
        <f t="shared" si="13"/>
        <v>0</v>
      </c>
      <c r="X103" s="55">
        <f t="shared" si="13"/>
        <v>0</v>
      </c>
      <c r="Y103" s="55">
        <f t="shared" si="13"/>
        <v>0</v>
      </c>
      <c r="Z103" s="55">
        <f t="shared" si="13"/>
        <v>0</v>
      </c>
      <c r="AA103" s="55">
        <f t="shared" si="13"/>
        <v>0</v>
      </c>
      <c r="AB103" s="55">
        <f t="shared" si="13"/>
        <v>0</v>
      </c>
      <c r="AC103" s="55">
        <f t="shared" si="13"/>
        <v>0</v>
      </c>
      <c r="AD103" s="55">
        <f t="shared" si="13"/>
        <v>0</v>
      </c>
      <c r="AE103" s="55">
        <f t="shared" si="13"/>
        <v>0</v>
      </c>
      <c r="AF103" s="55">
        <f t="shared" si="13"/>
        <v>0</v>
      </c>
      <c r="AG103" s="55">
        <f t="shared" si="13"/>
        <v>0</v>
      </c>
      <c r="AH103" s="55">
        <f t="shared" si="13"/>
        <v>0</v>
      </c>
      <c r="AI103" s="55">
        <f t="shared" si="13"/>
        <v>0</v>
      </c>
      <c r="AJ103" s="55">
        <f t="shared" si="13"/>
        <v>0</v>
      </c>
      <c r="AK103" s="55">
        <f t="shared" si="13"/>
        <v>0</v>
      </c>
      <c r="AL103" s="55">
        <f t="shared" si="13"/>
        <v>0</v>
      </c>
      <c r="AM103" s="55">
        <f t="shared" si="13"/>
        <v>0</v>
      </c>
      <c r="AN103" s="55">
        <f t="shared" si="13"/>
        <v>0</v>
      </c>
      <c r="AO103" s="55">
        <f t="shared" si="13"/>
        <v>0</v>
      </c>
      <c r="AP103" s="55">
        <f t="shared" si="13"/>
        <v>0</v>
      </c>
      <c r="AQ103" s="55">
        <f t="shared" si="13"/>
        <v>0</v>
      </c>
      <c r="AR103" s="55">
        <f t="shared" si="13"/>
        <v>0</v>
      </c>
      <c r="AS103" s="55">
        <f t="shared" si="13"/>
        <v>0</v>
      </c>
      <c r="AT103" s="55">
        <f t="shared" si="13"/>
        <v>0</v>
      </c>
      <c r="AU103" s="55">
        <f t="shared" si="13"/>
        <v>0</v>
      </c>
      <c r="AV103" s="55">
        <f t="shared" si="13"/>
        <v>0</v>
      </c>
      <c r="AW103" s="55">
        <f t="shared" si="13"/>
        <v>0</v>
      </c>
      <c r="AX103" s="55">
        <f t="shared" si="13"/>
        <v>0</v>
      </c>
      <c r="AY103" s="55">
        <f t="shared" si="13"/>
        <v>0</v>
      </c>
      <c r="AZ103" s="55">
        <f t="shared" si="13"/>
        <v>0</v>
      </c>
      <c r="BA103" s="55">
        <f t="shared" si="13"/>
        <v>0</v>
      </c>
      <c r="BB103" s="55">
        <f t="shared" si="13"/>
        <v>0</v>
      </c>
      <c r="BC103" s="55">
        <f t="shared" si="13"/>
        <v>0</v>
      </c>
      <c r="BD103" s="55">
        <f>SUM(BD76:BD84)-BD85</f>
        <v>0</v>
      </c>
      <c r="BE103" s="55">
        <f t="shared" si="13"/>
        <v>0</v>
      </c>
      <c r="BF103" s="55">
        <f t="shared" si="13"/>
        <v>0</v>
      </c>
      <c r="BG103" s="55">
        <f t="shared" ref="BG103:BR103" si="14">SUM(BG76:BG84)-BG85</f>
        <v>0</v>
      </c>
      <c r="BH103" s="55">
        <f t="shared" si="14"/>
        <v>0</v>
      </c>
      <c r="BI103" s="55">
        <f t="shared" si="14"/>
        <v>0</v>
      </c>
      <c r="BJ103" s="55">
        <f t="shared" si="14"/>
        <v>0</v>
      </c>
      <c r="BK103" s="55">
        <f t="shared" si="14"/>
        <v>0</v>
      </c>
      <c r="BL103" s="55">
        <f t="shared" si="14"/>
        <v>0</v>
      </c>
      <c r="BM103" s="55">
        <f t="shared" si="14"/>
        <v>0</v>
      </c>
      <c r="BN103" s="55">
        <f t="shared" si="14"/>
        <v>0</v>
      </c>
      <c r="BO103" s="55">
        <f t="shared" si="14"/>
        <v>0</v>
      </c>
      <c r="BP103" s="55">
        <f t="shared" si="14"/>
        <v>0</v>
      </c>
      <c r="BQ103" s="55">
        <f t="shared" si="14"/>
        <v>0</v>
      </c>
      <c r="BR103" s="55">
        <f t="shared" si="14"/>
        <v>0</v>
      </c>
      <c r="BS103" s="55">
        <f t="shared" si="13"/>
        <v>0</v>
      </c>
      <c r="BT103" s="55">
        <f t="shared" si="13"/>
        <v>0</v>
      </c>
      <c r="BU103" s="55">
        <f t="shared" si="13"/>
        <v>0</v>
      </c>
      <c r="BV103" s="55">
        <f t="shared" si="13"/>
        <v>0</v>
      </c>
      <c r="BW103" s="55">
        <f t="shared" si="13"/>
        <v>0</v>
      </c>
      <c r="BX103" s="55">
        <f t="shared" si="13"/>
        <v>0</v>
      </c>
      <c r="BY103" s="55">
        <f t="shared" si="13"/>
        <v>0</v>
      </c>
      <c r="BZ103" s="55">
        <f t="shared" si="13"/>
        <v>0</v>
      </c>
      <c r="CA103" s="55">
        <f t="shared" si="13"/>
        <v>0</v>
      </c>
      <c r="CB103" s="55">
        <f t="shared" si="13"/>
        <v>0</v>
      </c>
      <c r="CD103" s="55">
        <f t="shared" si="7"/>
        <v>0</v>
      </c>
      <c r="CE103" s="55">
        <f>SUM(CE76:CE84)-CE85</f>
        <v>0</v>
      </c>
      <c r="CF103" s="55">
        <f>SUM(CF76:CF84)-CF85</f>
        <v>0</v>
      </c>
    </row>
    <row r="104" spans="1:84" x14ac:dyDescent="0.45">
      <c r="D104" s="55">
        <f>D87+D88+D91-D86</f>
        <v>0</v>
      </c>
      <c r="E104" s="55">
        <f t="shared" ref="E104:CB104" si="15">E87+E88+E91-E86</f>
        <v>0</v>
      </c>
      <c r="F104" s="55">
        <f t="shared" si="15"/>
        <v>0</v>
      </c>
      <c r="G104" s="55">
        <f t="shared" si="15"/>
        <v>0</v>
      </c>
      <c r="H104" s="55">
        <f t="shared" si="15"/>
        <v>0</v>
      </c>
      <c r="I104" s="55">
        <f t="shared" si="15"/>
        <v>0</v>
      </c>
      <c r="J104" s="55">
        <f t="shared" si="15"/>
        <v>0</v>
      </c>
      <c r="K104" s="55">
        <f t="shared" si="15"/>
        <v>0</v>
      </c>
      <c r="L104" s="55">
        <f t="shared" si="15"/>
        <v>0</v>
      </c>
      <c r="M104" s="55">
        <f t="shared" si="15"/>
        <v>0</v>
      </c>
      <c r="N104" s="55">
        <f t="shared" si="15"/>
        <v>0</v>
      </c>
      <c r="O104" s="55">
        <f t="shared" si="15"/>
        <v>0</v>
      </c>
      <c r="P104" s="55">
        <f t="shared" si="15"/>
        <v>0</v>
      </c>
      <c r="Q104" s="55">
        <f t="shared" si="15"/>
        <v>0</v>
      </c>
      <c r="R104" s="55">
        <f t="shared" si="15"/>
        <v>0</v>
      </c>
      <c r="S104" s="55">
        <f t="shared" si="15"/>
        <v>0</v>
      </c>
      <c r="T104" s="55">
        <f t="shared" si="15"/>
        <v>0</v>
      </c>
      <c r="U104" s="55">
        <f t="shared" si="15"/>
        <v>0</v>
      </c>
      <c r="V104" s="55">
        <f t="shared" si="15"/>
        <v>0</v>
      </c>
      <c r="W104" s="55">
        <f t="shared" si="15"/>
        <v>0</v>
      </c>
      <c r="X104" s="55">
        <f t="shared" si="15"/>
        <v>0</v>
      </c>
      <c r="Y104" s="55">
        <f t="shared" si="15"/>
        <v>0</v>
      </c>
      <c r="Z104" s="55">
        <f t="shared" si="15"/>
        <v>0</v>
      </c>
      <c r="AA104" s="55">
        <f t="shared" si="15"/>
        <v>0</v>
      </c>
      <c r="AB104" s="55">
        <f t="shared" si="15"/>
        <v>0</v>
      </c>
      <c r="AC104" s="55">
        <f t="shared" si="15"/>
        <v>0</v>
      </c>
      <c r="AD104" s="55">
        <f t="shared" si="15"/>
        <v>0</v>
      </c>
      <c r="AE104" s="55">
        <f t="shared" si="15"/>
        <v>0</v>
      </c>
      <c r="AF104" s="55">
        <f t="shared" si="15"/>
        <v>0</v>
      </c>
      <c r="AG104" s="55">
        <f t="shared" si="15"/>
        <v>0</v>
      </c>
      <c r="AH104" s="55">
        <f t="shared" si="15"/>
        <v>0</v>
      </c>
      <c r="AI104" s="55">
        <f t="shared" si="15"/>
        <v>0</v>
      </c>
      <c r="AJ104" s="55">
        <f t="shared" si="15"/>
        <v>0</v>
      </c>
      <c r="AK104" s="55">
        <f t="shared" si="15"/>
        <v>0</v>
      </c>
      <c r="AL104" s="55">
        <f t="shared" si="15"/>
        <v>0</v>
      </c>
      <c r="AM104" s="55">
        <f t="shared" si="15"/>
        <v>0</v>
      </c>
      <c r="AN104" s="55">
        <f t="shared" si="15"/>
        <v>0</v>
      </c>
      <c r="AO104" s="55">
        <f t="shared" si="15"/>
        <v>0</v>
      </c>
      <c r="AP104" s="55">
        <f t="shared" si="15"/>
        <v>0</v>
      </c>
      <c r="AQ104" s="55">
        <f t="shared" si="15"/>
        <v>0</v>
      </c>
      <c r="AR104" s="55">
        <f t="shared" si="15"/>
        <v>0</v>
      </c>
      <c r="AS104" s="55">
        <f t="shared" si="15"/>
        <v>0</v>
      </c>
      <c r="AT104" s="55">
        <f t="shared" si="15"/>
        <v>0</v>
      </c>
      <c r="AU104" s="55">
        <f t="shared" si="15"/>
        <v>0</v>
      </c>
      <c r="AV104" s="55">
        <f t="shared" si="15"/>
        <v>0</v>
      </c>
      <c r="AW104" s="55">
        <f t="shared" si="15"/>
        <v>0</v>
      </c>
      <c r="AX104" s="55">
        <f t="shared" si="15"/>
        <v>0</v>
      </c>
      <c r="AY104" s="55">
        <f t="shared" si="15"/>
        <v>0</v>
      </c>
      <c r="AZ104" s="55">
        <f t="shared" si="15"/>
        <v>0</v>
      </c>
      <c r="BA104" s="55">
        <f t="shared" si="15"/>
        <v>0</v>
      </c>
      <c r="BB104" s="55">
        <f t="shared" si="15"/>
        <v>0</v>
      </c>
      <c r="BC104" s="55">
        <f t="shared" si="15"/>
        <v>0</v>
      </c>
      <c r="BD104" s="55">
        <f>BD87+BD88+BD91-BD86</f>
        <v>0</v>
      </c>
      <c r="BE104" s="55">
        <f t="shared" si="15"/>
        <v>0</v>
      </c>
      <c r="BF104" s="55">
        <f t="shared" si="15"/>
        <v>0</v>
      </c>
      <c r="BG104" s="55">
        <f t="shared" si="15"/>
        <v>0</v>
      </c>
      <c r="BH104" s="55">
        <f t="shared" si="15"/>
        <v>0</v>
      </c>
      <c r="BI104" s="55">
        <f t="shared" si="15"/>
        <v>0</v>
      </c>
      <c r="BJ104" s="55">
        <f t="shared" si="15"/>
        <v>0</v>
      </c>
      <c r="BK104" s="55">
        <f t="shared" si="15"/>
        <v>0</v>
      </c>
      <c r="BL104" s="55">
        <f t="shared" si="15"/>
        <v>0</v>
      </c>
      <c r="BM104" s="55">
        <f t="shared" si="15"/>
        <v>0</v>
      </c>
      <c r="BN104" s="55">
        <f t="shared" si="15"/>
        <v>0</v>
      </c>
      <c r="BO104" s="55">
        <f t="shared" si="15"/>
        <v>0</v>
      </c>
      <c r="BP104" s="55">
        <f t="shared" si="15"/>
        <v>0</v>
      </c>
      <c r="BQ104" s="55">
        <f t="shared" si="15"/>
        <v>0</v>
      </c>
      <c r="BR104" s="55">
        <f t="shared" si="15"/>
        <v>0</v>
      </c>
      <c r="BS104" s="55">
        <f t="shared" si="15"/>
        <v>0</v>
      </c>
      <c r="BT104" s="55">
        <f t="shared" si="15"/>
        <v>0</v>
      </c>
      <c r="BU104" s="55">
        <f t="shared" si="15"/>
        <v>0</v>
      </c>
      <c r="BV104" s="55">
        <f t="shared" si="15"/>
        <v>0</v>
      </c>
      <c r="BW104" s="55">
        <f t="shared" si="15"/>
        <v>0</v>
      </c>
      <c r="BX104" s="55">
        <f t="shared" si="15"/>
        <v>0</v>
      </c>
      <c r="BY104" s="55">
        <f t="shared" si="15"/>
        <v>0</v>
      </c>
      <c r="BZ104" s="55">
        <f t="shared" si="15"/>
        <v>0</v>
      </c>
      <c r="CA104" s="55">
        <f t="shared" si="15"/>
        <v>0</v>
      </c>
      <c r="CB104" s="55">
        <f t="shared" si="15"/>
        <v>0</v>
      </c>
      <c r="CD104" s="55">
        <f t="shared" si="7"/>
        <v>0</v>
      </c>
      <c r="CE104" s="55">
        <f>CE87+CE88+CE91-CE86</f>
        <v>0</v>
      </c>
      <c r="CF104" s="55">
        <f>CF87+CF88+CF91-CF86</f>
        <v>0</v>
      </c>
    </row>
    <row r="105" spans="1:84" x14ac:dyDescent="0.45">
      <c r="D105" s="55">
        <f>D89+D90-D88</f>
        <v>0</v>
      </c>
      <c r="E105" s="55">
        <f t="shared" ref="E105:CB105" si="16">E89+E90-E88</f>
        <v>0</v>
      </c>
      <c r="F105" s="55">
        <f t="shared" si="16"/>
        <v>0</v>
      </c>
      <c r="G105" s="55">
        <f t="shared" si="16"/>
        <v>0</v>
      </c>
      <c r="H105" s="55">
        <f t="shared" si="16"/>
        <v>0</v>
      </c>
      <c r="I105" s="55">
        <f t="shared" si="16"/>
        <v>0</v>
      </c>
      <c r="J105" s="55">
        <f t="shared" si="16"/>
        <v>0</v>
      </c>
      <c r="K105" s="55">
        <f t="shared" si="16"/>
        <v>0</v>
      </c>
      <c r="L105" s="55">
        <f t="shared" si="16"/>
        <v>0</v>
      </c>
      <c r="M105" s="55">
        <f t="shared" si="16"/>
        <v>0</v>
      </c>
      <c r="N105" s="55">
        <f t="shared" si="16"/>
        <v>0</v>
      </c>
      <c r="O105" s="55">
        <f t="shared" si="16"/>
        <v>0</v>
      </c>
      <c r="P105" s="55">
        <f t="shared" si="16"/>
        <v>0</v>
      </c>
      <c r="Q105" s="55">
        <f t="shared" si="16"/>
        <v>0</v>
      </c>
      <c r="R105" s="55">
        <f t="shared" si="16"/>
        <v>0</v>
      </c>
      <c r="S105" s="55">
        <f t="shared" si="16"/>
        <v>0</v>
      </c>
      <c r="T105" s="55">
        <f t="shared" si="16"/>
        <v>0</v>
      </c>
      <c r="U105" s="55">
        <f t="shared" si="16"/>
        <v>0</v>
      </c>
      <c r="V105" s="55">
        <f t="shared" si="16"/>
        <v>0</v>
      </c>
      <c r="W105" s="55">
        <f t="shared" si="16"/>
        <v>0</v>
      </c>
      <c r="X105" s="55">
        <f t="shared" si="16"/>
        <v>0</v>
      </c>
      <c r="Y105" s="55">
        <f t="shared" si="16"/>
        <v>0</v>
      </c>
      <c r="Z105" s="55">
        <f t="shared" si="16"/>
        <v>0</v>
      </c>
      <c r="AA105" s="55">
        <f t="shared" si="16"/>
        <v>0</v>
      </c>
      <c r="AB105" s="55">
        <f t="shared" si="16"/>
        <v>0</v>
      </c>
      <c r="AC105" s="55">
        <f t="shared" si="16"/>
        <v>0</v>
      </c>
      <c r="AD105" s="55">
        <f t="shared" si="16"/>
        <v>0</v>
      </c>
      <c r="AE105" s="55">
        <f t="shared" si="16"/>
        <v>0</v>
      </c>
      <c r="AF105" s="55">
        <f t="shared" si="16"/>
        <v>0</v>
      </c>
      <c r="AG105" s="55">
        <f t="shared" si="16"/>
        <v>0</v>
      </c>
      <c r="AH105" s="55">
        <f t="shared" si="16"/>
        <v>0</v>
      </c>
      <c r="AI105" s="55">
        <f t="shared" si="16"/>
        <v>0</v>
      </c>
      <c r="AJ105" s="55">
        <f t="shared" si="16"/>
        <v>0</v>
      </c>
      <c r="AK105" s="55">
        <f t="shared" si="16"/>
        <v>0</v>
      </c>
      <c r="AL105" s="55">
        <f t="shared" si="16"/>
        <v>0</v>
      </c>
      <c r="AM105" s="55">
        <f t="shared" si="16"/>
        <v>0</v>
      </c>
      <c r="AN105" s="55">
        <f t="shared" si="16"/>
        <v>0</v>
      </c>
      <c r="AO105" s="55">
        <f t="shared" si="16"/>
        <v>0</v>
      </c>
      <c r="AP105" s="55">
        <f t="shared" si="16"/>
        <v>0</v>
      </c>
      <c r="AQ105" s="55">
        <f t="shared" si="16"/>
        <v>0</v>
      </c>
      <c r="AR105" s="55">
        <f t="shared" si="16"/>
        <v>0</v>
      </c>
      <c r="AS105" s="55">
        <f t="shared" si="16"/>
        <v>0</v>
      </c>
      <c r="AT105" s="55">
        <f t="shared" si="16"/>
        <v>0</v>
      </c>
      <c r="AU105" s="55">
        <f t="shared" si="16"/>
        <v>0</v>
      </c>
      <c r="AV105" s="55">
        <f t="shared" si="16"/>
        <v>0</v>
      </c>
      <c r="AW105" s="55">
        <f t="shared" si="16"/>
        <v>0</v>
      </c>
      <c r="AX105" s="55">
        <f t="shared" si="16"/>
        <v>0</v>
      </c>
      <c r="AY105" s="55">
        <f t="shared" si="16"/>
        <v>0</v>
      </c>
      <c r="AZ105" s="55">
        <f t="shared" si="16"/>
        <v>0</v>
      </c>
      <c r="BA105" s="55">
        <f t="shared" si="16"/>
        <v>0</v>
      </c>
      <c r="BB105" s="55">
        <f t="shared" si="16"/>
        <v>0</v>
      </c>
      <c r="BC105" s="55">
        <f t="shared" si="16"/>
        <v>0</v>
      </c>
      <c r="BD105" s="55">
        <f>BD89+BD90-BD88</f>
        <v>0</v>
      </c>
      <c r="BE105" s="55">
        <f t="shared" si="16"/>
        <v>0</v>
      </c>
      <c r="BF105" s="55">
        <f t="shared" si="16"/>
        <v>0</v>
      </c>
      <c r="BG105" s="55">
        <f t="shared" si="16"/>
        <v>0</v>
      </c>
      <c r="BH105" s="55">
        <f t="shared" si="16"/>
        <v>0</v>
      </c>
      <c r="BI105" s="55">
        <f t="shared" si="16"/>
        <v>0</v>
      </c>
      <c r="BJ105" s="55">
        <f t="shared" si="16"/>
        <v>0</v>
      </c>
      <c r="BK105" s="55">
        <f t="shared" si="16"/>
        <v>0</v>
      </c>
      <c r="BL105" s="55">
        <f>BL89+BL90-BL88</f>
        <v>0</v>
      </c>
      <c r="BM105" s="55">
        <f t="shared" si="16"/>
        <v>0</v>
      </c>
      <c r="BN105" s="55">
        <f t="shared" si="16"/>
        <v>0</v>
      </c>
      <c r="BO105" s="55">
        <f t="shared" si="16"/>
        <v>0</v>
      </c>
      <c r="BP105" s="55">
        <f t="shared" si="16"/>
        <v>0</v>
      </c>
      <c r="BQ105" s="55">
        <f t="shared" si="16"/>
        <v>0</v>
      </c>
      <c r="BR105" s="55">
        <f t="shared" si="16"/>
        <v>0</v>
      </c>
      <c r="BS105" s="55">
        <f t="shared" si="16"/>
        <v>0</v>
      </c>
      <c r="BT105" s="55">
        <f t="shared" si="16"/>
        <v>0</v>
      </c>
      <c r="BU105" s="55">
        <f t="shared" si="16"/>
        <v>0</v>
      </c>
      <c r="BV105" s="55">
        <f t="shared" si="16"/>
        <v>0</v>
      </c>
      <c r="BW105" s="55">
        <f t="shared" si="16"/>
        <v>0</v>
      </c>
      <c r="BX105" s="55">
        <f t="shared" si="16"/>
        <v>0</v>
      </c>
      <c r="BY105" s="55">
        <f t="shared" si="16"/>
        <v>0</v>
      </c>
      <c r="BZ105" s="55">
        <f t="shared" si="16"/>
        <v>0</v>
      </c>
      <c r="CA105" s="55">
        <f t="shared" si="16"/>
        <v>0</v>
      </c>
      <c r="CB105" s="55">
        <f t="shared" si="16"/>
        <v>0</v>
      </c>
      <c r="CD105" s="55">
        <f t="shared" si="7"/>
        <v>0</v>
      </c>
      <c r="CE105" s="55">
        <f>CE89+CE90-CE88</f>
        <v>0</v>
      </c>
      <c r="CF105" s="55">
        <f>CF89+CF90-CF88</f>
        <v>0</v>
      </c>
    </row>
    <row r="106" spans="1:84" x14ac:dyDescent="0.45">
      <c r="D106" s="55">
        <f>D93+D94-D92</f>
        <v>0</v>
      </c>
      <c r="E106" s="55">
        <f t="shared" ref="E106:CB106" si="17">E93+E94-E92</f>
        <v>0</v>
      </c>
      <c r="F106" s="55">
        <f t="shared" si="17"/>
        <v>0</v>
      </c>
      <c r="G106" s="55">
        <f t="shared" si="17"/>
        <v>0</v>
      </c>
      <c r="H106" s="55">
        <f t="shared" si="17"/>
        <v>0</v>
      </c>
      <c r="I106" s="55">
        <f t="shared" si="17"/>
        <v>0</v>
      </c>
      <c r="J106" s="55">
        <f t="shared" si="17"/>
        <v>0</v>
      </c>
      <c r="K106" s="55">
        <f t="shared" si="17"/>
        <v>0</v>
      </c>
      <c r="L106" s="55">
        <f t="shared" si="17"/>
        <v>0</v>
      </c>
      <c r="M106" s="55">
        <f t="shared" si="17"/>
        <v>0</v>
      </c>
      <c r="N106" s="55">
        <f t="shared" si="17"/>
        <v>0</v>
      </c>
      <c r="O106" s="55">
        <f t="shared" si="17"/>
        <v>0</v>
      </c>
      <c r="P106" s="55">
        <f t="shared" si="17"/>
        <v>0</v>
      </c>
      <c r="Q106" s="55">
        <f t="shared" si="17"/>
        <v>0</v>
      </c>
      <c r="R106" s="55">
        <f t="shared" si="17"/>
        <v>0</v>
      </c>
      <c r="S106" s="55">
        <f t="shared" si="17"/>
        <v>0</v>
      </c>
      <c r="T106" s="55">
        <f t="shared" si="17"/>
        <v>0</v>
      </c>
      <c r="U106" s="55">
        <f t="shared" si="17"/>
        <v>0</v>
      </c>
      <c r="V106" s="55">
        <f t="shared" si="17"/>
        <v>0</v>
      </c>
      <c r="W106" s="55">
        <f t="shared" si="17"/>
        <v>0</v>
      </c>
      <c r="X106" s="55">
        <f t="shared" si="17"/>
        <v>0</v>
      </c>
      <c r="Y106" s="55">
        <f t="shared" si="17"/>
        <v>0</v>
      </c>
      <c r="Z106" s="55">
        <f t="shared" si="17"/>
        <v>0</v>
      </c>
      <c r="AA106" s="55">
        <f t="shared" si="17"/>
        <v>0</v>
      </c>
      <c r="AB106" s="55">
        <f t="shared" si="17"/>
        <v>0</v>
      </c>
      <c r="AC106" s="55">
        <f t="shared" si="17"/>
        <v>0</v>
      </c>
      <c r="AD106" s="55">
        <f t="shared" si="17"/>
        <v>0</v>
      </c>
      <c r="AE106" s="55">
        <f t="shared" si="17"/>
        <v>0</v>
      </c>
      <c r="AF106" s="55">
        <f t="shared" si="17"/>
        <v>0</v>
      </c>
      <c r="AG106" s="55">
        <f t="shared" si="17"/>
        <v>0</v>
      </c>
      <c r="AH106" s="55">
        <f t="shared" si="17"/>
        <v>0</v>
      </c>
      <c r="AI106" s="55">
        <f t="shared" si="17"/>
        <v>0</v>
      </c>
      <c r="AJ106" s="55">
        <f t="shared" si="17"/>
        <v>0</v>
      </c>
      <c r="AK106" s="55">
        <f t="shared" si="17"/>
        <v>0</v>
      </c>
      <c r="AL106" s="55">
        <f t="shared" si="17"/>
        <v>0</v>
      </c>
      <c r="AM106" s="55">
        <f t="shared" si="17"/>
        <v>0</v>
      </c>
      <c r="AN106" s="55">
        <f t="shared" si="17"/>
        <v>0</v>
      </c>
      <c r="AO106" s="55">
        <f t="shared" si="17"/>
        <v>0</v>
      </c>
      <c r="AP106" s="55">
        <f t="shared" si="17"/>
        <v>0</v>
      </c>
      <c r="AQ106" s="55">
        <f t="shared" si="17"/>
        <v>0</v>
      </c>
      <c r="AR106" s="55">
        <f t="shared" si="17"/>
        <v>0</v>
      </c>
      <c r="AS106" s="55">
        <f t="shared" si="17"/>
        <v>0</v>
      </c>
      <c r="AT106" s="55">
        <f t="shared" si="17"/>
        <v>0</v>
      </c>
      <c r="AU106" s="55">
        <f t="shared" si="17"/>
        <v>0</v>
      </c>
      <c r="AV106" s="55">
        <f t="shared" si="17"/>
        <v>0</v>
      </c>
      <c r="AW106" s="55">
        <f t="shared" si="17"/>
        <v>0</v>
      </c>
      <c r="AX106" s="55">
        <f t="shared" si="17"/>
        <v>0</v>
      </c>
      <c r="AY106" s="55">
        <f t="shared" si="17"/>
        <v>0</v>
      </c>
      <c r="AZ106" s="55">
        <f t="shared" si="17"/>
        <v>0</v>
      </c>
      <c r="BA106" s="55">
        <f t="shared" si="17"/>
        <v>0</v>
      </c>
      <c r="BB106" s="55">
        <f t="shared" si="17"/>
        <v>0</v>
      </c>
      <c r="BC106" s="55">
        <f t="shared" si="17"/>
        <v>0</v>
      </c>
      <c r="BD106" s="55">
        <f>BD93+BD94-BD92</f>
        <v>0</v>
      </c>
      <c r="BE106" s="55">
        <f t="shared" si="17"/>
        <v>0</v>
      </c>
      <c r="BF106" s="55">
        <f t="shared" si="17"/>
        <v>0</v>
      </c>
      <c r="BG106" s="55">
        <f t="shared" si="17"/>
        <v>0</v>
      </c>
      <c r="BH106" s="55">
        <f t="shared" si="17"/>
        <v>0</v>
      </c>
      <c r="BI106" s="55">
        <f t="shared" si="17"/>
        <v>0</v>
      </c>
      <c r="BJ106" s="55">
        <f t="shared" si="17"/>
        <v>0</v>
      </c>
      <c r="BK106" s="55">
        <f t="shared" si="17"/>
        <v>0</v>
      </c>
      <c r="BL106" s="55">
        <f t="shared" si="17"/>
        <v>0</v>
      </c>
      <c r="BM106" s="55">
        <f t="shared" si="17"/>
        <v>0</v>
      </c>
      <c r="BN106" s="55">
        <f t="shared" si="17"/>
        <v>0</v>
      </c>
      <c r="BO106" s="55">
        <f t="shared" si="17"/>
        <v>0</v>
      </c>
      <c r="BP106" s="55">
        <f t="shared" si="17"/>
        <v>0</v>
      </c>
      <c r="BQ106" s="55">
        <f t="shared" si="17"/>
        <v>0</v>
      </c>
      <c r="BR106" s="55">
        <f t="shared" si="17"/>
        <v>0</v>
      </c>
      <c r="BS106" s="55">
        <f t="shared" si="17"/>
        <v>0</v>
      </c>
      <c r="BT106" s="55">
        <f t="shared" si="17"/>
        <v>0</v>
      </c>
      <c r="BU106" s="55">
        <f t="shared" si="17"/>
        <v>0</v>
      </c>
      <c r="BV106" s="55">
        <f t="shared" si="17"/>
        <v>0</v>
      </c>
      <c r="BW106" s="55">
        <f t="shared" si="17"/>
        <v>0</v>
      </c>
      <c r="BX106" s="55">
        <f t="shared" si="17"/>
        <v>0</v>
      </c>
      <c r="BY106" s="55">
        <f t="shared" si="17"/>
        <v>0</v>
      </c>
      <c r="BZ106" s="55">
        <f t="shared" si="17"/>
        <v>0</v>
      </c>
      <c r="CA106" s="55">
        <f t="shared" si="17"/>
        <v>0</v>
      </c>
      <c r="CB106" s="55">
        <f t="shared" si="17"/>
        <v>0</v>
      </c>
      <c r="CD106" s="55">
        <f t="shared" si="7"/>
        <v>0</v>
      </c>
      <c r="CE106" s="55">
        <f>CE93+CE94-CE92</f>
        <v>0</v>
      </c>
      <c r="CF106" s="55">
        <f>CF93+CF94-CF92</f>
        <v>0</v>
      </c>
    </row>
    <row r="107" spans="1:84" x14ac:dyDescent="0.45">
      <c r="D107" s="55">
        <f>D86+D92-D95</f>
        <v>0</v>
      </c>
      <c r="E107" s="55">
        <f t="shared" ref="E107:CB107" si="18">E86+E92-E95</f>
        <v>0</v>
      </c>
      <c r="F107" s="55">
        <f t="shared" si="18"/>
        <v>0</v>
      </c>
      <c r="G107" s="55">
        <f t="shared" si="18"/>
        <v>0</v>
      </c>
      <c r="H107" s="55">
        <f t="shared" si="18"/>
        <v>0</v>
      </c>
      <c r="I107" s="55">
        <f t="shared" si="18"/>
        <v>0</v>
      </c>
      <c r="J107" s="55">
        <f t="shared" si="18"/>
        <v>0</v>
      </c>
      <c r="K107" s="55">
        <f t="shared" si="18"/>
        <v>0</v>
      </c>
      <c r="L107" s="55">
        <f t="shared" si="18"/>
        <v>0</v>
      </c>
      <c r="M107" s="55">
        <f t="shared" si="18"/>
        <v>0</v>
      </c>
      <c r="N107" s="55">
        <f t="shared" si="18"/>
        <v>0</v>
      </c>
      <c r="O107" s="55">
        <f t="shared" si="18"/>
        <v>0</v>
      </c>
      <c r="P107" s="55">
        <f t="shared" si="18"/>
        <v>0</v>
      </c>
      <c r="Q107" s="55">
        <f t="shared" si="18"/>
        <v>0</v>
      </c>
      <c r="R107" s="55">
        <f t="shared" si="18"/>
        <v>0</v>
      </c>
      <c r="S107" s="55">
        <f t="shared" si="18"/>
        <v>0</v>
      </c>
      <c r="T107" s="55">
        <f t="shared" si="18"/>
        <v>0</v>
      </c>
      <c r="U107" s="55">
        <f t="shared" si="18"/>
        <v>0</v>
      </c>
      <c r="V107" s="55">
        <f t="shared" si="18"/>
        <v>0</v>
      </c>
      <c r="W107" s="55">
        <f t="shared" si="18"/>
        <v>0</v>
      </c>
      <c r="X107" s="55">
        <f t="shared" si="18"/>
        <v>0</v>
      </c>
      <c r="Y107" s="55">
        <f t="shared" si="18"/>
        <v>0</v>
      </c>
      <c r="Z107" s="55">
        <f t="shared" si="18"/>
        <v>0</v>
      </c>
      <c r="AA107" s="55">
        <f t="shared" si="18"/>
        <v>0</v>
      </c>
      <c r="AB107" s="55">
        <f t="shared" si="18"/>
        <v>0</v>
      </c>
      <c r="AC107" s="55">
        <f t="shared" si="18"/>
        <v>0</v>
      </c>
      <c r="AD107" s="55">
        <f t="shared" si="18"/>
        <v>0</v>
      </c>
      <c r="AE107" s="55">
        <f t="shared" si="18"/>
        <v>0</v>
      </c>
      <c r="AF107" s="55">
        <f t="shared" si="18"/>
        <v>0</v>
      </c>
      <c r="AG107" s="55">
        <f t="shared" si="18"/>
        <v>0</v>
      </c>
      <c r="AH107" s="55">
        <f t="shared" si="18"/>
        <v>0</v>
      </c>
      <c r="AI107" s="55">
        <f t="shared" si="18"/>
        <v>0</v>
      </c>
      <c r="AJ107" s="55">
        <f t="shared" si="18"/>
        <v>0</v>
      </c>
      <c r="AK107" s="55">
        <f t="shared" si="18"/>
        <v>0</v>
      </c>
      <c r="AL107" s="55">
        <f t="shared" si="18"/>
        <v>0</v>
      </c>
      <c r="AM107" s="55">
        <f t="shared" si="18"/>
        <v>0</v>
      </c>
      <c r="AN107" s="55">
        <f t="shared" si="18"/>
        <v>0</v>
      </c>
      <c r="AO107" s="55">
        <f t="shared" si="18"/>
        <v>0</v>
      </c>
      <c r="AP107" s="55">
        <f t="shared" si="18"/>
        <v>0</v>
      </c>
      <c r="AQ107" s="55">
        <f t="shared" si="18"/>
        <v>0</v>
      </c>
      <c r="AR107" s="55">
        <f t="shared" si="18"/>
        <v>0</v>
      </c>
      <c r="AS107" s="55">
        <f t="shared" si="18"/>
        <v>0</v>
      </c>
      <c r="AT107" s="55">
        <f t="shared" si="18"/>
        <v>0</v>
      </c>
      <c r="AU107" s="55">
        <f t="shared" si="18"/>
        <v>0</v>
      </c>
      <c r="AV107" s="55">
        <f t="shared" si="18"/>
        <v>0</v>
      </c>
      <c r="AW107" s="55">
        <f t="shared" si="18"/>
        <v>0</v>
      </c>
      <c r="AX107" s="55">
        <f t="shared" si="18"/>
        <v>0</v>
      </c>
      <c r="AY107" s="55">
        <f t="shared" si="18"/>
        <v>0</v>
      </c>
      <c r="AZ107" s="55">
        <f t="shared" si="18"/>
        <v>0</v>
      </c>
      <c r="BA107" s="55">
        <f t="shared" si="18"/>
        <v>0</v>
      </c>
      <c r="BB107" s="55">
        <f t="shared" si="18"/>
        <v>0</v>
      </c>
      <c r="BC107" s="55">
        <f t="shared" si="18"/>
        <v>0</v>
      </c>
      <c r="BD107" s="55">
        <f>BD86+BD92-BD95</f>
        <v>0</v>
      </c>
      <c r="BE107" s="55">
        <f t="shared" si="18"/>
        <v>0</v>
      </c>
      <c r="BF107" s="55">
        <f t="shared" si="18"/>
        <v>0</v>
      </c>
      <c r="BG107" s="55">
        <f t="shared" si="18"/>
        <v>0</v>
      </c>
      <c r="BH107" s="55">
        <f t="shared" si="18"/>
        <v>0</v>
      </c>
      <c r="BI107" s="55">
        <f t="shared" si="18"/>
        <v>0</v>
      </c>
      <c r="BJ107" s="55">
        <f t="shared" si="18"/>
        <v>0</v>
      </c>
      <c r="BK107" s="55">
        <f t="shared" si="18"/>
        <v>0</v>
      </c>
      <c r="BL107" s="55">
        <f t="shared" si="18"/>
        <v>0</v>
      </c>
      <c r="BM107" s="55">
        <f t="shared" si="18"/>
        <v>0</v>
      </c>
      <c r="BN107" s="55">
        <f t="shared" si="18"/>
        <v>0</v>
      </c>
      <c r="BO107" s="55">
        <f t="shared" si="18"/>
        <v>0</v>
      </c>
      <c r="BP107" s="55">
        <f t="shared" si="18"/>
        <v>0</v>
      </c>
      <c r="BQ107" s="55">
        <f t="shared" si="18"/>
        <v>0</v>
      </c>
      <c r="BR107" s="55">
        <f t="shared" si="18"/>
        <v>0</v>
      </c>
      <c r="BS107" s="55">
        <f t="shared" si="18"/>
        <v>0</v>
      </c>
      <c r="BT107" s="55">
        <f t="shared" si="18"/>
        <v>0</v>
      </c>
      <c r="BU107" s="55">
        <f t="shared" si="18"/>
        <v>0</v>
      </c>
      <c r="BV107" s="55">
        <f t="shared" si="18"/>
        <v>0</v>
      </c>
      <c r="BW107" s="55">
        <f t="shared" si="18"/>
        <v>0</v>
      </c>
      <c r="BX107" s="55">
        <f t="shared" si="18"/>
        <v>0</v>
      </c>
      <c r="BY107" s="55">
        <f t="shared" si="18"/>
        <v>0</v>
      </c>
      <c r="BZ107" s="55">
        <f t="shared" si="18"/>
        <v>0</v>
      </c>
      <c r="CA107" s="55">
        <f t="shared" si="18"/>
        <v>0</v>
      </c>
      <c r="CB107" s="55">
        <f t="shared" si="18"/>
        <v>0</v>
      </c>
      <c r="CD107" s="55">
        <f t="shared" si="7"/>
        <v>0</v>
      </c>
      <c r="CE107" s="55">
        <f>CE86+CE92-CE95</f>
        <v>0</v>
      </c>
      <c r="CF107" s="55">
        <f>CF86+CF92-CF95</f>
        <v>0</v>
      </c>
    </row>
    <row r="108" spans="1:84" x14ac:dyDescent="0.45">
      <c r="D108" s="55">
        <f>SUM(D95:D97)-D98</f>
        <v>0</v>
      </c>
      <c r="E108" s="55">
        <f t="shared" ref="E108:CB108" si="19">SUM(E95:E97)-E98</f>
        <v>0</v>
      </c>
      <c r="F108" s="55">
        <f t="shared" si="19"/>
        <v>0</v>
      </c>
      <c r="G108" s="55">
        <f t="shared" si="19"/>
        <v>0</v>
      </c>
      <c r="H108" s="55">
        <f t="shared" si="19"/>
        <v>0</v>
      </c>
      <c r="I108" s="55">
        <f t="shared" si="19"/>
        <v>0</v>
      </c>
      <c r="J108" s="55">
        <f t="shared" si="19"/>
        <v>0</v>
      </c>
      <c r="K108" s="55">
        <f t="shared" si="19"/>
        <v>0</v>
      </c>
      <c r="L108" s="55">
        <f t="shared" si="19"/>
        <v>0</v>
      </c>
      <c r="M108" s="55">
        <f t="shared" si="19"/>
        <v>0</v>
      </c>
      <c r="N108" s="55">
        <f t="shared" si="19"/>
        <v>0</v>
      </c>
      <c r="O108" s="55">
        <f t="shared" si="19"/>
        <v>0</v>
      </c>
      <c r="P108" s="55">
        <f t="shared" si="19"/>
        <v>0</v>
      </c>
      <c r="Q108" s="55">
        <f t="shared" si="19"/>
        <v>0</v>
      </c>
      <c r="R108" s="55">
        <f t="shared" si="19"/>
        <v>0</v>
      </c>
      <c r="S108" s="55">
        <f t="shared" si="19"/>
        <v>0</v>
      </c>
      <c r="T108" s="55">
        <f t="shared" si="19"/>
        <v>0</v>
      </c>
      <c r="U108" s="55">
        <f t="shared" si="19"/>
        <v>0</v>
      </c>
      <c r="V108" s="55">
        <f t="shared" si="19"/>
        <v>0</v>
      </c>
      <c r="W108" s="55">
        <f t="shared" si="19"/>
        <v>0</v>
      </c>
      <c r="X108" s="55">
        <f t="shared" si="19"/>
        <v>0</v>
      </c>
      <c r="Y108" s="55">
        <f t="shared" si="19"/>
        <v>0</v>
      </c>
      <c r="Z108" s="55">
        <f t="shared" si="19"/>
        <v>0</v>
      </c>
      <c r="AA108" s="55">
        <f t="shared" si="19"/>
        <v>0</v>
      </c>
      <c r="AB108" s="55">
        <f t="shared" si="19"/>
        <v>0</v>
      </c>
      <c r="AC108" s="55">
        <f t="shared" si="19"/>
        <v>0</v>
      </c>
      <c r="AD108" s="55">
        <f t="shared" si="19"/>
        <v>0</v>
      </c>
      <c r="AE108" s="55">
        <f t="shared" si="19"/>
        <v>0</v>
      </c>
      <c r="AF108" s="55">
        <f t="shared" si="19"/>
        <v>0</v>
      </c>
      <c r="AG108" s="55">
        <f t="shared" si="19"/>
        <v>0</v>
      </c>
      <c r="AH108" s="55">
        <f t="shared" si="19"/>
        <v>0</v>
      </c>
      <c r="AI108" s="55">
        <f t="shared" si="19"/>
        <v>0</v>
      </c>
      <c r="AJ108" s="55">
        <f t="shared" si="19"/>
        <v>0</v>
      </c>
      <c r="AK108" s="55">
        <f t="shared" si="19"/>
        <v>0</v>
      </c>
      <c r="AL108" s="55">
        <f t="shared" si="19"/>
        <v>0</v>
      </c>
      <c r="AM108" s="55">
        <f t="shared" si="19"/>
        <v>0</v>
      </c>
      <c r="AN108" s="55">
        <f t="shared" si="19"/>
        <v>0</v>
      </c>
      <c r="AO108" s="55">
        <f t="shared" si="19"/>
        <v>0</v>
      </c>
      <c r="AP108" s="55">
        <f t="shared" si="19"/>
        <v>0</v>
      </c>
      <c r="AQ108" s="55">
        <f t="shared" si="19"/>
        <v>0</v>
      </c>
      <c r="AR108" s="55">
        <f t="shared" si="19"/>
        <v>0</v>
      </c>
      <c r="AS108" s="55">
        <f t="shared" si="19"/>
        <v>0</v>
      </c>
      <c r="AT108" s="55">
        <f t="shared" si="19"/>
        <v>0</v>
      </c>
      <c r="AU108" s="55">
        <f t="shared" si="19"/>
        <v>0</v>
      </c>
      <c r="AV108" s="55">
        <f t="shared" si="19"/>
        <v>0</v>
      </c>
      <c r="AW108" s="55">
        <f t="shared" si="19"/>
        <v>0</v>
      </c>
      <c r="AX108" s="55">
        <f t="shared" si="19"/>
        <v>0</v>
      </c>
      <c r="AY108" s="55">
        <f t="shared" si="19"/>
        <v>0</v>
      </c>
      <c r="AZ108" s="55">
        <f t="shared" si="19"/>
        <v>0</v>
      </c>
      <c r="BA108" s="55">
        <f t="shared" si="19"/>
        <v>0</v>
      </c>
      <c r="BB108" s="55">
        <f t="shared" si="19"/>
        <v>0</v>
      </c>
      <c r="BC108" s="55">
        <f t="shared" si="19"/>
        <v>0</v>
      </c>
      <c r="BD108" s="55">
        <f>SUM(BD95:BD97)-BD98</f>
        <v>0</v>
      </c>
      <c r="BE108" s="55">
        <f t="shared" si="19"/>
        <v>0</v>
      </c>
      <c r="BF108" s="55">
        <f t="shared" si="19"/>
        <v>0</v>
      </c>
      <c r="BG108" s="55">
        <f t="shared" ref="BG108:BR108" si="20">SUM(BG95:BG97)-BG98</f>
        <v>0</v>
      </c>
      <c r="BH108" s="55">
        <f t="shared" si="20"/>
        <v>0</v>
      </c>
      <c r="BI108" s="55">
        <f t="shared" si="20"/>
        <v>0</v>
      </c>
      <c r="BJ108" s="55">
        <f t="shared" si="20"/>
        <v>0</v>
      </c>
      <c r="BK108" s="55">
        <f t="shared" si="20"/>
        <v>0</v>
      </c>
      <c r="BL108" s="55">
        <f t="shared" si="20"/>
        <v>0</v>
      </c>
      <c r="BM108" s="55">
        <f t="shared" si="20"/>
        <v>0</v>
      </c>
      <c r="BN108" s="55">
        <f t="shared" si="20"/>
        <v>0</v>
      </c>
      <c r="BO108" s="55">
        <f t="shared" si="20"/>
        <v>0</v>
      </c>
      <c r="BP108" s="55">
        <f t="shared" si="20"/>
        <v>0</v>
      </c>
      <c r="BQ108" s="55">
        <f t="shared" si="20"/>
        <v>0</v>
      </c>
      <c r="BR108" s="55">
        <f t="shared" si="20"/>
        <v>0</v>
      </c>
      <c r="BS108" s="55">
        <f t="shared" si="19"/>
        <v>0</v>
      </c>
      <c r="BT108" s="55">
        <f t="shared" si="19"/>
        <v>0</v>
      </c>
      <c r="BU108" s="55">
        <f t="shared" si="19"/>
        <v>0</v>
      </c>
      <c r="BV108" s="55">
        <f t="shared" si="19"/>
        <v>0</v>
      </c>
      <c r="BW108" s="55">
        <f t="shared" si="19"/>
        <v>0</v>
      </c>
      <c r="BX108" s="55">
        <f t="shared" si="19"/>
        <v>0</v>
      </c>
      <c r="BY108" s="55">
        <f t="shared" si="19"/>
        <v>0</v>
      </c>
      <c r="BZ108" s="55">
        <f t="shared" si="19"/>
        <v>0</v>
      </c>
      <c r="CA108" s="55">
        <f t="shared" si="19"/>
        <v>0</v>
      </c>
      <c r="CB108" s="55">
        <f t="shared" si="19"/>
        <v>0</v>
      </c>
      <c r="CD108" s="55">
        <f t="shared" si="7"/>
        <v>0</v>
      </c>
      <c r="CE108" s="55">
        <f>SUM(CE95:CE97)-CE98</f>
        <v>0</v>
      </c>
      <c r="CF108" s="55">
        <f>SUM(CF95:CF97)-CF98</f>
        <v>0</v>
      </c>
    </row>
    <row r="109" spans="1:84" x14ac:dyDescent="0.45">
      <c r="D109" s="55">
        <f>D85+D98-D99</f>
        <v>0</v>
      </c>
      <c r="E109" s="55">
        <f t="shared" ref="E109:CA109" si="21">E85+E98-E99</f>
        <v>0</v>
      </c>
      <c r="F109" s="55">
        <f t="shared" si="21"/>
        <v>0</v>
      </c>
      <c r="G109" s="55">
        <f t="shared" si="21"/>
        <v>0</v>
      </c>
      <c r="H109" s="55">
        <f t="shared" si="21"/>
        <v>0</v>
      </c>
      <c r="I109" s="55">
        <f t="shared" si="21"/>
        <v>0</v>
      </c>
      <c r="J109" s="55">
        <f t="shared" si="21"/>
        <v>0</v>
      </c>
      <c r="K109" s="55">
        <f t="shared" si="21"/>
        <v>0</v>
      </c>
      <c r="L109" s="55">
        <f t="shared" si="21"/>
        <v>0</v>
      </c>
      <c r="M109" s="55">
        <f t="shared" si="21"/>
        <v>0</v>
      </c>
      <c r="N109" s="55">
        <f t="shared" si="21"/>
        <v>0</v>
      </c>
      <c r="O109" s="55">
        <f t="shared" si="21"/>
        <v>0</v>
      </c>
      <c r="P109" s="55">
        <f t="shared" si="21"/>
        <v>0</v>
      </c>
      <c r="Q109" s="55">
        <f t="shared" si="21"/>
        <v>0</v>
      </c>
      <c r="R109" s="55">
        <f t="shared" si="21"/>
        <v>0</v>
      </c>
      <c r="S109" s="55">
        <f t="shared" si="21"/>
        <v>0</v>
      </c>
      <c r="T109" s="55">
        <f t="shared" si="21"/>
        <v>0</v>
      </c>
      <c r="U109" s="55">
        <f t="shared" si="21"/>
        <v>0</v>
      </c>
      <c r="V109" s="55">
        <f t="shared" si="21"/>
        <v>0</v>
      </c>
      <c r="W109" s="55">
        <f t="shared" si="21"/>
        <v>0</v>
      </c>
      <c r="X109" s="55">
        <f t="shared" si="21"/>
        <v>0</v>
      </c>
      <c r="Y109" s="55">
        <f t="shared" si="21"/>
        <v>0</v>
      </c>
      <c r="Z109" s="55">
        <f t="shared" si="21"/>
        <v>0</v>
      </c>
      <c r="AA109" s="55">
        <f t="shared" si="21"/>
        <v>0</v>
      </c>
      <c r="AB109" s="55">
        <f t="shared" si="21"/>
        <v>0</v>
      </c>
      <c r="AC109" s="55">
        <f t="shared" si="21"/>
        <v>0</v>
      </c>
      <c r="AD109" s="55">
        <f t="shared" si="21"/>
        <v>0</v>
      </c>
      <c r="AE109" s="55">
        <f t="shared" si="21"/>
        <v>0</v>
      </c>
      <c r="AF109" s="55">
        <f t="shared" si="21"/>
        <v>0</v>
      </c>
      <c r="AG109" s="55">
        <f t="shared" si="21"/>
        <v>0</v>
      </c>
      <c r="AH109" s="55">
        <f t="shared" si="21"/>
        <v>0</v>
      </c>
      <c r="AI109" s="55">
        <f t="shared" si="21"/>
        <v>0</v>
      </c>
      <c r="AJ109" s="55">
        <f t="shared" si="21"/>
        <v>0</v>
      </c>
      <c r="AK109" s="55">
        <f t="shared" si="21"/>
        <v>0</v>
      </c>
      <c r="AL109" s="55">
        <f t="shared" si="21"/>
        <v>0</v>
      </c>
      <c r="AM109" s="55">
        <f t="shared" si="21"/>
        <v>0</v>
      </c>
      <c r="AN109" s="55">
        <f t="shared" si="21"/>
        <v>0</v>
      </c>
      <c r="AO109" s="55">
        <f t="shared" si="21"/>
        <v>0</v>
      </c>
      <c r="AP109" s="55">
        <f t="shared" si="21"/>
        <v>0</v>
      </c>
      <c r="AQ109" s="55">
        <f t="shared" si="21"/>
        <v>0</v>
      </c>
      <c r="AR109" s="55">
        <f t="shared" si="21"/>
        <v>0</v>
      </c>
      <c r="AS109" s="55">
        <f t="shared" si="21"/>
        <v>0</v>
      </c>
      <c r="AT109" s="55">
        <f t="shared" si="21"/>
        <v>0</v>
      </c>
      <c r="AU109" s="55">
        <f t="shared" si="21"/>
        <v>0</v>
      </c>
      <c r="AV109" s="55">
        <f t="shared" si="21"/>
        <v>0</v>
      </c>
      <c r="AW109" s="55">
        <f t="shared" si="21"/>
        <v>0</v>
      </c>
      <c r="AX109" s="55">
        <f t="shared" si="21"/>
        <v>0</v>
      </c>
      <c r="AY109" s="55">
        <f t="shared" si="21"/>
        <v>0</v>
      </c>
      <c r="AZ109" s="55">
        <f t="shared" si="21"/>
        <v>0</v>
      </c>
      <c r="BA109" s="55">
        <f t="shared" si="21"/>
        <v>0</v>
      </c>
      <c r="BB109" s="55">
        <f t="shared" si="21"/>
        <v>0</v>
      </c>
      <c r="BC109" s="55">
        <f t="shared" si="21"/>
        <v>0</v>
      </c>
      <c r="BD109" s="55">
        <f>BD85+BD98-BD99</f>
        <v>0</v>
      </c>
      <c r="BE109" s="55">
        <f t="shared" si="21"/>
        <v>0</v>
      </c>
      <c r="BF109" s="55">
        <f t="shared" si="21"/>
        <v>0</v>
      </c>
      <c r="BG109" s="55">
        <f t="shared" si="21"/>
        <v>0</v>
      </c>
      <c r="BH109" s="55">
        <f t="shared" si="21"/>
        <v>0</v>
      </c>
      <c r="BI109" s="55">
        <f t="shared" si="21"/>
        <v>0</v>
      </c>
      <c r="BJ109" s="55">
        <f t="shared" si="21"/>
        <v>0</v>
      </c>
      <c r="BK109" s="55">
        <f t="shared" si="21"/>
        <v>0</v>
      </c>
      <c r="BL109" s="55">
        <f t="shared" si="21"/>
        <v>0</v>
      </c>
      <c r="BM109" s="55">
        <f t="shared" si="21"/>
        <v>0</v>
      </c>
      <c r="BN109" s="55">
        <f t="shared" si="21"/>
        <v>0</v>
      </c>
      <c r="BO109" s="55">
        <f t="shared" si="21"/>
        <v>0</v>
      </c>
      <c r="BP109" s="55">
        <f t="shared" si="21"/>
        <v>0</v>
      </c>
      <c r="BQ109" s="55">
        <f t="shared" si="21"/>
        <v>0</v>
      </c>
      <c r="BR109" s="55">
        <f t="shared" si="21"/>
        <v>0</v>
      </c>
      <c r="BS109" s="55">
        <f t="shared" si="21"/>
        <v>0</v>
      </c>
      <c r="BT109" s="55">
        <f t="shared" si="21"/>
        <v>0</v>
      </c>
      <c r="BU109" s="55">
        <f t="shared" si="21"/>
        <v>626051</v>
      </c>
      <c r="BV109" s="55">
        <f t="shared" si="21"/>
        <v>1007275</v>
      </c>
      <c r="BW109" s="55">
        <f t="shared" si="21"/>
        <v>76605</v>
      </c>
      <c r="BX109" s="55">
        <f t="shared" si="21"/>
        <v>3213817</v>
      </c>
      <c r="BY109" s="55">
        <f t="shared" si="21"/>
        <v>1114944.0000000002</v>
      </c>
      <c r="BZ109" s="55">
        <f t="shared" si="21"/>
        <v>41685</v>
      </c>
      <c r="CA109" s="55">
        <f t="shared" si="21"/>
        <v>6080377.0000000009</v>
      </c>
      <c r="CB109" s="55">
        <f>CB85+CB98-CB99</f>
        <v>6080377</v>
      </c>
      <c r="CD109" s="55">
        <f t="shared" si="7"/>
        <v>0</v>
      </c>
      <c r="CE109" s="55">
        <f>CE85+CE98-CE99</f>
        <v>0</v>
      </c>
      <c r="CF109" s="55">
        <f>CF85+CF98-CF99</f>
        <v>0</v>
      </c>
    </row>
  </sheetData>
  <pageMargins left="0.511811024" right="0.511811024" top="0.78740157499999996" bottom="0.78740157499999996" header="0.31496062000000002" footer="0.31496062000000002"/>
  <ignoredErrors>
    <ignoredError sqref="A8:A75 D5:BS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2"/>
  <sheetViews>
    <sheetView workbookViewId="0">
      <selection activeCell="D11" sqref="D11:E12"/>
    </sheetView>
  </sheetViews>
  <sheetFormatPr defaultColWidth="8.86328125" defaultRowHeight="14.25" x14ac:dyDescent="0.45"/>
  <cols>
    <col min="1" max="1" width="8.86328125" style="50"/>
    <col min="2" max="2" width="29.6640625" style="50" bestFit="1" customWidth="1"/>
    <col min="3" max="3" width="18.1328125" style="50" bestFit="1" customWidth="1"/>
    <col min="4" max="4" width="18" style="50" bestFit="1" customWidth="1"/>
    <col min="5" max="5" width="11.6640625" style="50" bestFit="1" customWidth="1"/>
    <col min="6" max="7" width="9.1328125" style="50" bestFit="1" customWidth="1"/>
    <col min="8" max="8" width="9.53125" style="50" bestFit="1" customWidth="1"/>
    <col min="9" max="10" width="9.1328125" style="50" bestFit="1" customWidth="1"/>
    <col min="11" max="11" width="9.6640625" style="50" bestFit="1" customWidth="1"/>
    <col min="12" max="12" width="9.1328125" style="50" bestFit="1" customWidth="1"/>
    <col min="13" max="13" width="9.6640625" style="50" bestFit="1" customWidth="1"/>
    <col min="14" max="21" width="9.1328125" style="50" bestFit="1" customWidth="1"/>
    <col min="22" max="22" width="9.6640625" style="50" bestFit="1" customWidth="1"/>
    <col min="23" max="23" width="9.1328125" style="50" bestFit="1" customWidth="1"/>
    <col min="24" max="24" width="9.6640625" style="50" bestFit="1" customWidth="1"/>
    <col min="25" max="29" width="9.1328125" style="50" bestFit="1" customWidth="1"/>
    <col min="30" max="30" width="9.53125" style="50" bestFit="1" customWidth="1"/>
    <col min="31" max="34" width="9.1328125" style="50" bestFit="1" customWidth="1"/>
    <col min="35" max="35" width="9.53125" style="50" bestFit="1" customWidth="1"/>
    <col min="36" max="36" width="9.6640625" style="50" bestFit="1" customWidth="1"/>
    <col min="37" max="40" width="9.1328125" style="50" bestFit="1" customWidth="1"/>
    <col min="41" max="41" width="9.6640625" style="50" bestFit="1" customWidth="1"/>
    <col min="42" max="42" width="9.1328125" style="50" bestFit="1" customWidth="1"/>
    <col min="43" max="43" width="9.6640625" style="50" bestFit="1" customWidth="1"/>
    <col min="44" max="44" width="9.53125" style="50" bestFit="1" customWidth="1"/>
    <col min="45" max="46" width="9.6640625" style="50" bestFit="1" customWidth="1"/>
    <col min="47" max="48" width="9.1328125" style="50" bestFit="1" customWidth="1"/>
    <col min="49" max="49" width="9.53125" style="50" bestFit="1" customWidth="1"/>
    <col min="50" max="50" width="9.1328125" style="50" bestFit="1" customWidth="1"/>
    <col min="51" max="51" width="9.53125" style="50" bestFit="1" customWidth="1"/>
    <col min="52" max="53" width="9.1328125" style="50" bestFit="1" customWidth="1"/>
    <col min="54" max="55" width="9.53125" style="50" bestFit="1" customWidth="1"/>
    <col min="56" max="56" width="9.6640625" style="50" bestFit="1" customWidth="1"/>
    <col min="57" max="58" width="9.53125" style="50" bestFit="1" customWidth="1"/>
    <col min="59" max="61" width="9.1328125" style="50" bestFit="1" customWidth="1"/>
    <col min="62" max="62" width="9.53125" style="50" bestFit="1" customWidth="1"/>
    <col min="63" max="63" width="9.1328125" style="50" bestFit="1" customWidth="1"/>
    <col min="64" max="64" width="9.6640625" style="50" bestFit="1" customWidth="1"/>
    <col min="65" max="65" width="9.53125" style="50" bestFit="1" customWidth="1"/>
    <col min="66" max="66" width="9.1328125" style="50" bestFit="1" customWidth="1"/>
    <col min="67" max="68" width="9.53125" style="50" bestFit="1" customWidth="1"/>
    <col min="69" max="69" width="9.1328125" style="50" bestFit="1" customWidth="1"/>
    <col min="70" max="70" width="9.53125" style="50" bestFit="1" customWidth="1"/>
    <col min="71" max="71" width="9.1328125" style="50" bestFit="1" customWidth="1"/>
    <col min="72" max="72" width="10.6640625" style="50" bestFit="1" customWidth="1"/>
    <col min="73" max="73" width="9.6640625" style="50" bestFit="1" customWidth="1"/>
    <col min="74" max="74" width="10.6640625" style="50" bestFit="1" customWidth="1"/>
    <col min="75" max="75" width="9.1328125" style="50" bestFit="1" customWidth="1"/>
    <col min="76" max="77" width="10.6640625" style="50" bestFit="1" customWidth="1"/>
    <col min="78" max="78" width="9.1328125" style="50" bestFit="1" customWidth="1"/>
    <col min="79" max="79" width="10.6640625" style="50" bestFit="1" customWidth="1"/>
    <col min="80" max="80" width="11.6640625" style="50" bestFit="1" customWidth="1"/>
    <col min="81" max="81" width="10.1328125" style="50" bestFit="1" customWidth="1"/>
    <col min="82" max="16384" width="8.86328125" style="50"/>
  </cols>
  <sheetData>
    <row r="1" spans="1:80" s="53" customFormat="1" x14ac:dyDescent="0.45">
      <c r="A1" s="53" t="s">
        <v>343</v>
      </c>
    </row>
    <row r="2" spans="1:80" x14ac:dyDescent="0.45">
      <c r="A2" s="18" t="s">
        <v>366</v>
      </c>
    </row>
    <row r="4" spans="1:80" ht="44.45" customHeight="1" x14ac:dyDescent="0.45">
      <c r="A4" s="52" t="s">
        <v>338</v>
      </c>
      <c r="D4" s="60" t="s">
        <v>166</v>
      </c>
      <c r="E4" s="60" t="s">
        <v>165</v>
      </c>
      <c r="F4" s="60" t="s">
        <v>164</v>
      </c>
      <c r="G4" s="60" t="s">
        <v>163</v>
      </c>
      <c r="H4" s="60" t="s">
        <v>162</v>
      </c>
      <c r="I4" s="60" t="s">
        <v>161</v>
      </c>
      <c r="J4" s="60" t="s">
        <v>160</v>
      </c>
      <c r="K4" s="60" t="s">
        <v>159</v>
      </c>
      <c r="L4" s="60" t="s">
        <v>158</v>
      </c>
      <c r="M4" s="60" t="s">
        <v>157</v>
      </c>
      <c r="N4" s="60" t="s">
        <v>156</v>
      </c>
      <c r="O4" s="60" t="s">
        <v>155</v>
      </c>
      <c r="P4" s="60" t="s">
        <v>154</v>
      </c>
      <c r="Q4" s="60" t="s">
        <v>153</v>
      </c>
      <c r="R4" s="60" t="s">
        <v>152</v>
      </c>
      <c r="S4" s="60" t="s">
        <v>151</v>
      </c>
      <c r="T4" s="60" t="s">
        <v>150</v>
      </c>
      <c r="U4" s="60" t="s">
        <v>149</v>
      </c>
      <c r="V4" s="60" t="s">
        <v>148</v>
      </c>
      <c r="W4" s="60" t="s">
        <v>147</v>
      </c>
      <c r="X4" s="60" t="s">
        <v>146</v>
      </c>
      <c r="Y4" s="60" t="s">
        <v>145</v>
      </c>
      <c r="Z4" s="60" t="s">
        <v>144</v>
      </c>
      <c r="AA4" s="60" t="s">
        <v>143</v>
      </c>
      <c r="AB4" s="60" t="s">
        <v>142</v>
      </c>
      <c r="AC4" s="60" t="s">
        <v>141</v>
      </c>
      <c r="AD4" s="60" t="s">
        <v>140</v>
      </c>
      <c r="AE4" s="60" t="s">
        <v>139</v>
      </c>
      <c r="AF4" s="60" t="s">
        <v>138</v>
      </c>
      <c r="AG4" s="60" t="s">
        <v>137</v>
      </c>
      <c r="AH4" s="60" t="s">
        <v>136</v>
      </c>
      <c r="AI4" s="60" t="s">
        <v>135</v>
      </c>
      <c r="AJ4" s="60" t="s">
        <v>134</v>
      </c>
      <c r="AK4" s="60" t="s">
        <v>133</v>
      </c>
      <c r="AL4" s="60" t="s">
        <v>132</v>
      </c>
      <c r="AM4" s="60" t="s">
        <v>131</v>
      </c>
      <c r="AN4" s="60" t="s">
        <v>130</v>
      </c>
      <c r="AO4" s="60" t="s">
        <v>129</v>
      </c>
      <c r="AP4" s="60" t="s">
        <v>128</v>
      </c>
      <c r="AQ4" s="60" t="s">
        <v>127</v>
      </c>
      <c r="AR4" s="60" t="s">
        <v>126</v>
      </c>
      <c r="AS4" s="60" t="s">
        <v>125</v>
      </c>
      <c r="AT4" s="60" t="s">
        <v>124</v>
      </c>
      <c r="AU4" s="60" t="s">
        <v>123</v>
      </c>
      <c r="AV4" s="60" t="s">
        <v>122</v>
      </c>
      <c r="AW4" s="60" t="s">
        <v>121</v>
      </c>
      <c r="AX4" s="60" t="s">
        <v>120</v>
      </c>
      <c r="AY4" s="60" t="s">
        <v>119</v>
      </c>
      <c r="AZ4" s="60" t="s">
        <v>118</v>
      </c>
      <c r="BA4" s="60" t="s">
        <v>117</v>
      </c>
      <c r="BB4" s="60" t="s">
        <v>116</v>
      </c>
      <c r="BC4" s="60" t="s">
        <v>115</v>
      </c>
      <c r="BD4" s="60" t="s">
        <v>114</v>
      </c>
      <c r="BE4" s="60" t="s">
        <v>113</v>
      </c>
      <c r="BF4" s="60" t="s">
        <v>112</v>
      </c>
      <c r="BG4" s="60" t="s">
        <v>111</v>
      </c>
      <c r="BH4" s="60" t="s">
        <v>110</v>
      </c>
      <c r="BI4" s="60" t="s">
        <v>109</v>
      </c>
      <c r="BJ4" s="60" t="s">
        <v>108</v>
      </c>
      <c r="BK4" s="60" t="s">
        <v>107</v>
      </c>
      <c r="BL4" s="60" t="s">
        <v>106</v>
      </c>
      <c r="BM4" s="60" t="s">
        <v>105</v>
      </c>
      <c r="BN4" s="60" t="s">
        <v>104</v>
      </c>
      <c r="BO4" s="60" t="s">
        <v>103</v>
      </c>
      <c r="BP4" s="60" t="s">
        <v>102</v>
      </c>
      <c r="BQ4" s="60" t="s">
        <v>101</v>
      </c>
      <c r="BR4" s="60" t="s">
        <v>100</v>
      </c>
      <c r="BS4" s="60" t="s">
        <v>99</v>
      </c>
      <c r="BT4" s="60" t="s">
        <v>98</v>
      </c>
      <c r="BU4" s="60" t="s">
        <v>97</v>
      </c>
      <c r="BV4" s="60" t="s">
        <v>96</v>
      </c>
      <c r="BW4" s="60" t="s">
        <v>95</v>
      </c>
      <c r="BX4" s="60" t="s">
        <v>94</v>
      </c>
      <c r="BY4" s="60" t="s">
        <v>93</v>
      </c>
      <c r="BZ4" s="60" t="s">
        <v>92</v>
      </c>
      <c r="CA4" s="61" t="s">
        <v>91</v>
      </c>
      <c r="CB4" s="62" t="s">
        <v>90</v>
      </c>
    </row>
    <row r="5" spans="1:80" x14ac:dyDescent="0.45">
      <c r="A5" s="16">
        <v>96</v>
      </c>
      <c r="B5" s="100" t="s">
        <v>89</v>
      </c>
      <c r="C5" s="101" t="s">
        <v>337</v>
      </c>
      <c r="D5" s="102">
        <v>1016</v>
      </c>
      <c r="E5" s="102">
        <v>449</v>
      </c>
      <c r="F5" s="102">
        <v>115</v>
      </c>
      <c r="G5" s="102">
        <v>162</v>
      </c>
      <c r="H5" s="102">
        <v>1163</v>
      </c>
      <c r="I5" s="102">
        <v>487</v>
      </c>
      <c r="J5" s="102">
        <v>111</v>
      </c>
      <c r="K5" s="102">
        <v>1407</v>
      </c>
      <c r="L5" s="102">
        <v>649</v>
      </c>
      <c r="M5" s="102">
        <v>1747</v>
      </c>
      <c r="N5" s="102">
        <v>629</v>
      </c>
      <c r="O5" s="102">
        <v>93</v>
      </c>
      <c r="P5" s="102">
        <v>393</v>
      </c>
      <c r="Q5" s="102">
        <v>540</v>
      </c>
      <c r="R5" s="102">
        <v>374</v>
      </c>
      <c r="S5" s="102">
        <v>269</v>
      </c>
      <c r="T5" s="102">
        <v>510</v>
      </c>
      <c r="U5" s="102">
        <v>259</v>
      </c>
      <c r="V5" s="102">
        <v>821</v>
      </c>
      <c r="W5" s="102">
        <v>237</v>
      </c>
      <c r="X5" s="102">
        <v>754</v>
      </c>
      <c r="Y5" s="102">
        <v>460</v>
      </c>
      <c r="Z5" s="102">
        <v>269</v>
      </c>
      <c r="AA5" s="102">
        <v>402</v>
      </c>
      <c r="AB5" s="102">
        <v>855</v>
      </c>
      <c r="AC5" s="102">
        <v>759</v>
      </c>
      <c r="AD5" s="102">
        <v>736</v>
      </c>
      <c r="AE5" s="102">
        <v>350</v>
      </c>
      <c r="AF5" s="102">
        <v>888</v>
      </c>
      <c r="AG5" s="102">
        <v>842</v>
      </c>
      <c r="AH5" s="102">
        <v>618</v>
      </c>
      <c r="AI5" s="102">
        <v>1198</v>
      </c>
      <c r="AJ5" s="102">
        <v>1294</v>
      </c>
      <c r="AK5" s="102">
        <v>855</v>
      </c>
      <c r="AL5" s="102">
        <v>376</v>
      </c>
      <c r="AM5" s="102">
        <v>545</v>
      </c>
      <c r="AN5" s="102">
        <v>332</v>
      </c>
      <c r="AO5" s="102">
        <v>1580</v>
      </c>
      <c r="AP5" s="102">
        <v>548</v>
      </c>
      <c r="AQ5" s="102">
        <v>3899</v>
      </c>
      <c r="AR5" s="102">
        <v>1107</v>
      </c>
      <c r="AS5" s="102">
        <v>8012</v>
      </c>
      <c r="AT5" s="102">
        <v>2301</v>
      </c>
      <c r="AU5" s="102">
        <v>286</v>
      </c>
      <c r="AV5" s="102">
        <v>463</v>
      </c>
      <c r="AW5" s="102">
        <v>1407</v>
      </c>
      <c r="AX5" s="102">
        <v>263</v>
      </c>
      <c r="AY5" s="102">
        <v>1047</v>
      </c>
      <c r="AZ5" s="102">
        <v>228</v>
      </c>
      <c r="BA5" s="102">
        <v>821</v>
      </c>
      <c r="BB5" s="102">
        <v>4396</v>
      </c>
      <c r="BC5" s="102">
        <v>1140</v>
      </c>
      <c r="BD5" s="102">
        <v>5731</v>
      </c>
      <c r="BE5" s="102">
        <v>267</v>
      </c>
      <c r="BF5" s="102">
        <v>1545</v>
      </c>
      <c r="BG5" s="102">
        <v>645</v>
      </c>
      <c r="BH5" s="102">
        <v>305</v>
      </c>
      <c r="BI5" s="102">
        <v>411</v>
      </c>
      <c r="BJ5" s="102">
        <v>2193</v>
      </c>
      <c r="BK5" s="102">
        <v>698</v>
      </c>
      <c r="BL5" s="102">
        <v>109</v>
      </c>
      <c r="BM5" s="102">
        <v>5</v>
      </c>
      <c r="BN5" s="102">
        <v>1476</v>
      </c>
      <c r="BO5" s="102">
        <v>1</v>
      </c>
      <c r="BP5" s="102">
        <v>1589</v>
      </c>
      <c r="BQ5" s="102">
        <v>192</v>
      </c>
      <c r="BR5" s="102">
        <v>1007</v>
      </c>
      <c r="BS5" s="102">
        <v>0</v>
      </c>
      <c r="BT5" s="102">
        <v>66636</v>
      </c>
      <c r="BU5" s="103">
        <v>0</v>
      </c>
      <c r="BV5" s="103">
        <v>0</v>
      </c>
      <c r="BW5" s="103">
        <v>0</v>
      </c>
      <c r="BX5" s="103">
        <v>0</v>
      </c>
      <c r="BY5" s="103">
        <v>0</v>
      </c>
      <c r="BZ5" s="103">
        <v>0</v>
      </c>
      <c r="CA5" s="103">
        <v>0</v>
      </c>
      <c r="CB5" s="103">
        <v>66636</v>
      </c>
    </row>
    <row r="6" spans="1:80" x14ac:dyDescent="0.45">
      <c r="A6" s="16">
        <v>98</v>
      </c>
      <c r="B6" s="104" t="s">
        <v>369</v>
      </c>
      <c r="C6" s="105" t="s">
        <v>371</v>
      </c>
      <c r="D6" s="104">
        <v>157113</v>
      </c>
      <c r="E6" s="104">
        <v>61446</v>
      </c>
      <c r="F6" s="104">
        <v>21731</v>
      </c>
      <c r="G6" s="104">
        <v>8866</v>
      </c>
      <c r="H6" s="104">
        <v>124623</v>
      </c>
      <c r="I6" s="104">
        <v>53671</v>
      </c>
      <c r="J6" s="104">
        <v>2274</v>
      </c>
      <c r="K6" s="104">
        <v>31035</v>
      </c>
      <c r="L6" s="104">
        <v>8479</v>
      </c>
      <c r="M6" s="104">
        <v>44776</v>
      </c>
      <c r="N6" s="104">
        <v>19106</v>
      </c>
      <c r="O6" s="104">
        <v>4757</v>
      </c>
      <c r="P6" s="104">
        <v>13652</v>
      </c>
      <c r="Q6" s="104">
        <v>24872</v>
      </c>
      <c r="R6" s="104">
        <v>13452</v>
      </c>
      <c r="S6" s="104">
        <v>10169</v>
      </c>
      <c r="T6" s="104">
        <v>17282</v>
      </c>
      <c r="U6" s="104">
        <v>9575</v>
      </c>
      <c r="V6" s="104">
        <v>-28223</v>
      </c>
      <c r="W6" s="104">
        <v>6201</v>
      </c>
      <c r="X6" s="104">
        <v>15667</v>
      </c>
      <c r="Y6" s="104">
        <v>12980</v>
      </c>
      <c r="Z6" s="104">
        <v>8160</v>
      </c>
      <c r="AA6" s="104">
        <v>22533</v>
      </c>
      <c r="AB6" s="104">
        <v>25724</v>
      </c>
      <c r="AC6" s="104">
        <v>29101</v>
      </c>
      <c r="AD6" s="104">
        <v>24848</v>
      </c>
      <c r="AE6" s="104">
        <v>9202</v>
      </c>
      <c r="AF6" s="104">
        <v>34733</v>
      </c>
      <c r="AG6" s="104">
        <v>17941</v>
      </c>
      <c r="AH6" s="104">
        <v>18271</v>
      </c>
      <c r="AI6" s="104">
        <v>38768</v>
      </c>
      <c r="AJ6" s="104">
        <v>35485</v>
      </c>
      <c r="AK6" s="104">
        <v>25612</v>
      </c>
      <c r="AL6" s="104">
        <v>11836</v>
      </c>
      <c r="AM6" s="104">
        <v>30673</v>
      </c>
      <c r="AN6" s="104">
        <v>22066</v>
      </c>
      <c r="AO6" s="104">
        <v>57032</v>
      </c>
      <c r="AP6" s="104">
        <v>35786</v>
      </c>
      <c r="AQ6" s="104">
        <v>290641</v>
      </c>
      <c r="AR6" s="104">
        <v>84636</v>
      </c>
      <c r="AS6" s="104">
        <v>529451</v>
      </c>
      <c r="AT6" s="104">
        <v>130316</v>
      </c>
      <c r="AU6" s="104">
        <v>6023</v>
      </c>
      <c r="AV6" s="104">
        <v>8412</v>
      </c>
      <c r="AW6" s="104">
        <v>58670</v>
      </c>
      <c r="AX6" s="104">
        <v>12445</v>
      </c>
      <c r="AY6" s="104">
        <v>95622</v>
      </c>
      <c r="AZ6" s="104">
        <v>9218</v>
      </c>
      <c r="BA6" s="104">
        <v>17347</v>
      </c>
      <c r="BB6" s="104">
        <v>62629</v>
      </c>
      <c r="BC6" s="104">
        <v>68315</v>
      </c>
      <c r="BD6" s="104">
        <v>272571</v>
      </c>
      <c r="BE6" s="104">
        <v>419202</v>
      </c>
      <c r="BF6" s="104">
        <v>109657</v>
      </c>
      <c r="BG6" s="104">
        <v>43526</v>
      </c>
      <c r="BH6" s="104">
        <v>25762</v>
      </c>
      <c r="BI6" s="104">
        <v>30986</v>
      </c>
      <c r="BJ6" s="104">
        <v>127086</v>
      </c>
      <c r="BK6" s="104">
        <v>27194</v>
      </c>
      <c r="BL6" s="104">
        <v>447604</v>
      </c>
      <c r="BM6" s="104">
        <v>201645</v>
      </c>
      <c r="BN6" s="104">
        <v>56703</v>
      </c>
      <c r="BO6" s="104">
        <v>96938</v>
      </c>
      <c r="BP6" s="104">
        <v>104106</v>
      </c>
      <c r="BQ6" s="104">
        <v>17629</v>
      </c>
      <c r="BR6" s="104">
        <v>64495</v>
      </c>
      <c r="BS6" s="104">
        <v>53656</v>
      </c>
      <c r="BT6" s="104">
        <v>4553760</v>
      </c>
      <c r="BU6" s="104">
        <v>0</v>
      </c>
      <c r="BV6" s="104">
        <v>0</v>
      </c>
      <c r="BW6" s="104">
        <v>0</v>
      </c>
      <c r="BX6" s="104">
        <v>0</v>
      </c>
      <c r="BY6" s="104">
        <v>0</v>
      </c>
      <c r="BZ6" s="104">
        <v>0</v>
      </c>
      <c r="CA6" s="104">
        <v>0</v>
      </c>
      <c r="CB6" s="104">
        <v>4553760</v>
      </c>
    </row>
    <row r="7" spans="1:80" x14ac:dyDescent="0.45">
      <c r="D7" s="55"/>
      <c r="BS7" s="56"/>
      <c r="BT7" s="56"/>
      <c r="CB7" s="56"/>
    </row>
    <row r="8" spans="1:80" x14ac:dyDescent="0.45">
      <c r="D8" s="57" t="s">
        <v>370</v>
      </c>
      <c r="E8" s="54">
        <f>CB5</f>
        <v>66636</v>
      </c>
      <c r="F8" s="56"/>
      <c r="H8" s="56"/>
      <c r="CB8" s="56"/>
    </row>
    <row r="9" spans="1:80" x14ac:dyDescent="0.45">
      <c r="D9" s="58" t="s">
        <v>368</v>
      </c>
      <c r="E9" s="63">
        <f>CB6</f>
        <v>4553760</v>
      </c>
      <c r="H9" s="56"/>
    </row>
    <row r="10" spans="1:80" x14ac:dyDescent="0.45">
      <c r="D10" s="78" t="s">
        <v>86</v>
      </c>
      <c r="E10" s="51">
        <f>E8/E9</f>
        <v>1.4633182249393908E-2</v>
      </c>
    </row>
    <row r="11" spans="1:80" x14ac:dyDescent="0.45">
      <c r="D11" s="17" t="s">
        <v>375</v>
      </c>
      <c r="E11" s="17">
        <v>1.4633182249393908E-2</v>
      </c>
    </row>
    <row r="12" spans="1:80" x14ac:dyDescent="0.45">
      <c r="D12" s="17" t="s">
        <v>376</v>
      </c>
      <c r="E12" s="17"/>
    </row>
    <row r="16" spans="1:80" x14ac:dyDescent="0.45">
      <c r="B16" s="59"/>
      <c r="C16" s="59"/>
      <c r="H16" s="59"/>
    </row>
    <row r="17" spans="2:8" x14ac:dyDescent="0.45">
      <c r="H17" s="59"/>
    </row>
    <row r="18" spans="2:8" x14ac:dyDescent="0.45">
      <c r="H18" s="59"/>
    </row>
    <row r="19" spans="2:8" x14ac:dyDescent="0.45">
      <c r="H19" s="59"/>
    </row>
    <row r="20" spans="2:8" x14ac:dyDescent="0.45">
      <c r="H20" s="59"/>
    </row>
    <row r="21" spans="2:8" x14ac:dyDescent="0.45">
      <c r="H21" s="59"/>
    </row>
    <row r="22" spans="2:8" x14ac:dyDescent="0.45">
      <c r="H22" s="59"/>
    </row>
    <row r="23" spans="2:8" x14ac:dyDescent="0.45">
      <c r="H23" s="59"/>
    </row>
    <row r="24" spans="2:8" x14ac:dyDescent="0.45">
      <c r="H24" s="59"/>
    </row>
    <row r="25" spans="2:8" x14ac:dyDescent="0.45">
      <c r="H25" s="59"/>
    </row>
    <row r="26" spans="2:8" x14ac:dyDescent="0.45">
      <c r="H26" s="59"/>
    </row>
    <row r="27" spans="2:8" x14ac:dyDescent="0.45">
      <c r="H27" s="59"/>
    </row>
    <row r="28" spans="2:8" x14ac:dyDescent="0.45">
      <c r="B28" s="59"/>
      <c r="C28" s="59"/>
      <c r="H28" s="59"/>
    </row>
    <row r="29" spans="2:8" x14ac:dyDescent="0.45">
      <c r="B29" s="59"/>
      <c r="C29" s="59"/>
      <c r="H29" s="59"/>
    </row>
    <row r="30" spans="2:8" x14ac:dyDescent="0.45">
      <c r="B30" s="59"/>
      <c r="C30" s="59"/>
      <c r="H30" s="59"/>
    </row>
    <row r="31" spans="2:8" x14ac:dyDescent="0.45">
      <c r="B31" s="59"/>
      <c r="C31" s="59"/>
      <c r="H31" s="59"/>
    </row>
    <row r="32" spans="2:8" x14ac:dyDescent="0.45">
      <c r="B32" s="59"/>
      <c r="C32" s="5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E10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3" topLeftCell="A4" activePane="bottomLeft" state="frozen"/>
      <selection pane="bottomLeft" activeCell="B47" sqref="B47"/>
    </sheetView>
  </sheetViews>
  <sheetFormatPr defaultColWidth="8.86328125" defaultRowHeight="14.25" x14ac:dyDescent="0.45"/>
  <cols>
    <col min="1" max="1" width="45" style="17" bestFit="1" customWidth="1"/>
    <col min="2" max="16384" width="8.86328125" style="17"/>
  </cols>
  <sheetData>
    <row r="1" spans="1:16" s="21" customFormat="1" x14ac:dyDescent="0.45">
      <c r="A1" s="21" t="s">
        <v>342</v>
      </c>
    </row>
    <row r="2" spans="1:16" x14ac:dyDescent="0.45">
      <c r="A2" s="18" t="s">
        <v>47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6" x14ac:dyDescent="0.45">
      <c r="B3" s="40" t="s">
        <v>85</v>
      </c>
      <c r="C3" s="40" t="s">
        <v>84</v>
      </c>
      <c r="D3" s="40" t="s">
        <v>83</v>
      </c>
      <c r="E3" s="40" t="s">
        <v>82</v>
      </c>
      <c r="F3" s="40" t="s">
        <v>81</v>
      </c>
      <c r="G3" s="40" t="s">
        <v>80</v>
      </c>
      <c r="H3" s="40" t="s">
        <v>79</v>
      </c>
      <c r="I3" s="40" t="s">
        <v>78</v>
      </c>
      <c r="J3" s="40" t="s">
        <v>77</v>
      </c>
      <c r="K3" s="40" t="s">
        <v>76</v>
      </c>
      <c r="L3" s="40" t="s">
        <v>75</v>
      </c>
      <c r="M3" s="40" t="s">
        <v>74</v>
      </c>
    </row>
    <row r="4" spans="1:16" ht="45" customHeight="1" x14ac:dyDescent="0.45">
      <c r="A4" s="83" t="s">
        <v>3</v>
      </c>
      <c r="B4" s="107" t="s">
        <v>72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09"/>
      <c r="N4" s="39" t="s">
        <v>348</v>
      </c>
    </row>
    <row r="5" spans="1:16" x14ac:dyDescent="0.45">
      <c r="A5" s="80" t="s">
        <v>69</v>
      </c>
      <c r="B5" s="85" t="s">
        <v>62</v>
      </c>
      <c r="C5" s="85" t="s">
        <v>62</v>
      </c>
      <c r="D5" s="86">
        <v>1.7168129999999999</v>
      </c>
      <c r="E5" s="86">
        <v>1.8091800000000002</v>
      </c>
      <c r="F5" s="86">
        <v>2.0693340000000005</v>
      </c>
      <c r="G5" s="86">
        <v>1.8259559999999999</v>
      </c>
      <c r="H5" s="86">
        <v>1.8111959999999998</v>
      </c>
      <c r="I5" s="86">
        <v>1.813842</v>
      </c>
      <c r="J5" s="86">
        <v>2.063844</v>
      </c>
      <c r="K5" s="86">
        <v>2.1323429999999997</v>
      </c>
      <c r="L5" s="86">
        <v>1.9145339999999997</v>
      </c>
      <c r="M5" s="86">
        <v>1.6955010000000004</v>
      </c>
      <c r="N5" s="87">
        <f t="shared" ref="N5:N11" si="0">AVERAGE(D5:M5)</f>
        <v>1.8852543000000002</v>
      </c>
      <c r="O5" s="94"/>
    </row>
    <row r="6" spans="1:16" x14ac:dyDescent="0.45">
      <c r="A6" s="81" t="s">
        <v>68</v>
      </c>
      <c r="B6" s="33" t="s">
        <v>62</v>
      </c>
      <c r="C6" s="33" t="s">
        <v>62</v>
      </c>
      <c r="D6" s="46">
        <v>0.21155064255860931</v>
      </c>
      <c r="E6" s="46">
        <v>0.21155064255860931</v>
      </c>
      <c r="F6" s="46">
        <v>0.22751180999999993</v>
      </c>
      <c r="G6" s="46">
        <v>0.22751180999999993</v>
      </c>
      <c r="H6" s="46">
        <v>0.24829999999999991</v>
      </c>
      <c r="I6" s="46">
        <v>0.24829999999999991</v>
      </c>
      <c r="J6" s="46">
        <v>0.22913128999999993</v>
      </c>
      <c r="K6" s="46">
        <v>0.22913128999999993</v>
      </c>
      <c r="L6" s="46">
        <v>0.26668518999999991</v>
      </c>
      <c r="M6" s="46">
        <v>0.26668518999999991</v>
      </c>
      <c r="N6" s="28">
        <f t="shared" si="0"/>
        <v>0.23663578651172182</v>
      </c>
      <c r="O6" s="94"/>
    </row>
    <row r="7" spans="1:16" x14ac:dyDescent="0.45">
      <c r="A7" s="80" t="s">
        <v>67</v>
      </c>
      <c r="B7" s="35" t="s">
        <v>62</v>
      </c>
      <c r="C7" s="35" t="s">
        <v>62</v>
      </c>
      <c r="D7" s="47">
        <v>0.47515000000000007</v>
      </c>
      <c r="E7" s="47">
        <v>0.47515000000000007</v>
      </c>
      <c r="F7" s="47">
        <v>0.47515000000000007</v>
      </c>
      <c r="G7" s="47">
        <v>0.33114999999999994</v>
      </c>
      <c r="H7" s="47">
        <v>0.33114999999999994</v>
      </c>
      <c r="I7" s="47">
        <v>0.33114999999999994</v>
      </c>
      <c r="J7" s="47">
        <v>0.33114999999999994</v>
      </c>
      <c r="K7" s="47">
        <v>0.33114999999999994</v>
      </c>
      <c r="L7" s="47">
        <v>0.33114999999999994</v>
      </c>
      <c r="M7" s="47">
        <v>0.33114999999999994</v>
      </c>
      <c r="N7" s="29">
        <f t="shared" si="0"/>
        <v>0.37435000000000007</v>
      </c>
      <c r="O7" s="94"/>
      <c r="P7" s="16"/>
    </row>
    <row r="8" spans="1:16" x14ac:dyDescent="0.45">
      <c r="A8" s="81" t="s">
        <v>66</v>
      </c>
      <c r="B8" s="33" t="s">
        <v>62</v>
      </c>
      <c r="C8" s="33" t="s">
        <v>62</v>
      </c>
      <c r="D8" s="46">
        <v>0.49042085805929753</v>
      </c>
      <c r="E8" s="46">
        <v>0.506302264707851</v>
      </c>
      <c r="F8" s="46">
        <v>0.51515737797832528</v>
      </c>
      <c r="G8" s="46">
        <v>0.49032923294985786</v>
      </c>
      <c r="H8" s="46">
        <v>0.48506572143786764</v>
      </c>
      <c r="I8" s="46">
        <v>0.49225899422191366</v>
      </c>
      <c r="J8" s="46">
        <v>0.49623489262634451</v>
      </c>
      <c r="K8" s="46">
        <v>0.52625947826649222</v>
      </c>
      <c r="L8" s="46">
        <v>0.5275751447516801</v>
      </c>
      <c r="M8" s="46">
        <v>0.52528966348751882</v>
      </c>
      <c r="N8" s="28">
        <f t="shared" si="0"/>
        <v>0.50548936284871493</v>
      </c>
      <c r="O8" s="94"/>
    </row>
    <row r="9" spans="1:16" x14ac:dyDescent="0.45">
      <c r="A9" s="80" t="s">
        <v>65</v>
      </c>
      <c r="B9" s="35" t="s">
        <v>62</v>
      </c>
      <c r="C9" s="35" t="s">
        <v>62</v>
      </c>
      <c r="D9" s="47">
        <v>0.20206549938209317</v>
      </c>
      <c r="E9" s="47">
        <v>0.20381709273353943</v>
      </c>
      <c r="F9" s="47">
        <v>0.17384681202167407</v>
      </c>
      <c r="G9" s="47">
        <v>0.24305295705014229</v>
      </c>
      <c r="H9" s="47">
        <v>0.23928827856213264</v>
      </c>
      <c r="I9" s="47">
        <v>0.22644900577808658</v>
      </c>
      <c r="J9" s="47">
        <v>0.2446398173736557</v>
      </c>
      <c r="K9" s="47">
        <v>0.21611623173350836</v>
      </c>
      <c r="L9" s="47">
        <v>0.27105566524832003</v>
      </c>
      <c r="M9" s="47">
        <v>0.25837414651248114</v>
      </c>
      <c r="N9" s="29">
        <f t="shared" si="0"/>
        <v>0.22787055063956335</v>
      </c>
      <c r="O9" s="94"/>
    </row>
    <row r="10" spans="1:16" x14ac:dyDescent="0.45">
      <c r="A10" s="81" t="s">
        <v>64</v>
      </c>
      <c r="B10" s="33" t="s">
        <v>62</v>
      </c>
      <c r="C10" s="33" t="s">
        <v>62</v>
      </c>
      <c r="D10" s="46">
        <v>0.40799999999999992</v>
      </c>
      <c r="E10" s="46">
        <v>0.3490000000000002</v>
      </c>
      <c r="F10" s="46">
        <v>0.40200000000000014</v>
      </c>
      <c r="G10" s="46">
        <v>0.34699999999999998</v>
      </c>
      <c r="H10" s="46">
        <v>0.34099999999999975</v>
      </c>
      <c r="I10" s="46">
        <v>0.33999999999999986</v>
      </c>
      <c r="J10" s="46">
        <v>0.36699999999999999</v>
      </c>
      <c r="K10" s="46">
        <v>0.36099999999999977</v>
      </c>
      <c r="L10" s="46">
        <v>0.41800000000000015</v>
      </c>
      <c r="M10" s="46">
        <v>0.48600000000000021</v>
      </c>
      <c r="N10" s="28">
        <f t="shared" si="0"/>
        <v>0.38190000000000002</v>
      </c>
      <c r="O10" s="94"/>
    </row>
    <row r="11" spans="1:16" x14ac:dyDescent="0.45">
      <c r="A11" s="82" t="s">
        <v>349</v>
      </c>
      <c r="B11" s="31" t="s">
        <v>62</v>
      </c>
      <c r="C11" s="31" t="s">
        <v>62</v>
      </c>
      <c r="D11" s="48">
        <v>3.504</v>
      </c>
      <c r="E11" s="48">
        <v>3.5550000000000002</v>
      </c>
      <c r="F11" s="48">
        <v>3.863</v>
      </c>
      <c r="G11" s="48">
        <v>3.4649999999999999</v>
      </c>
      <c r="H11" s="48">
        <v>3.456</v>
      </c>
      <c r="I11" s="48">
        <v>3.452</v>
      </c>
      <c r="J11" s="48">
        <v>3.7320000000000002</v>
      </c>
      <c r="K11" s="48">
        <v>3.7959999999999998</v>
      </c>
      <c r="L11" s="48">
        <v>3.7290000000000001</v>
      </c>
      <c r="M11" s="48">
        <v>3.5630000000000002</v>
      </c>
      <c r="N11" s="27">
        <f t="shared" si="0"/>
        <v>3.6115000000000004</v>
      </c>
    </row>
    <row r="12" spans="1:16" ht="49.25" customHeight="1" x14ac:dyDescent="0.45">
      <c r="B12" s="107" t="s">
        <v>71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/>
      <c r="N12" s="39" t="s">
        <v>348</v>
      </c>
    </row>
    <row r="13" spans="1:16" x14ac:dyDescent="0.45">
      <c r="A13" s="88" t="s">
        <v>69</v>
      </c>
      <c r="B13" s="45">
        <v>1.7879130000000001</v>
      </c>
      <c r="C13" s="45">
        <v>1.8803159999999999</v>
      </c>
      <c r="D13" s="45">
        <v>1.9490039999999997</v>
      </c>
      <c r="E13" s="45">
        <v>1.992645</v>
      </c>
      <c r="F13" s="45">
        <v>2.0946690000000001</v>
      </c>
      <c r="G13" s="45">
        <v>1.8658350000000001</v>
      </c>
      <c r="H13" s="45">
        <v>1.8339929999999998</v>
      </c>
      <c r="I13" s="45">
        <v>1.8983969999999999</v>
      </c>
      <c r="J13" s="45">
        <v>2.0372399999999997</v>
      </c>
      <c r="K13" s="45">
        <v>2.052378</v>
      </c>
      <c r="L13" s="45">
        <v>1.9733168999999997</v>
      </c>
      <c r="M13" s="45">
        <v>2.0363289</v>
      </c>
      <c r="N13" s="30">
        <f t="shared" ref="N13:N19" si="1">AVERAGE(B13:M13)</f>
        <v>1.9501696500000001</v>
      </c>
    </row>
    <row r="14" spans="1:16" x14ac:dyDescent="0.45">
      <c r="A14" s="89" t="s">
        <v>68</v>
      </c>
      <c r="B14" s="46">
        <v>0.25070488999999996</v>
      </c>
      <c r="C14" s="46">
        <v>0.24873318999999999</v>
      </c>
      <c r="D14" s="46">
        <v>0.21852333999999993</v>
      </c>
      <c r="E14" s="46">
        <v>0.21852333999999993</v>
      </c>
      <c r="F14" s="46">
        <v>0.21388331999999993</v>
      </c>
      <c r="G14" s="46">
        <v>0.21388331999999993</v>
      </c>
      <c r="H14" s="46">
        <v>0.21808768999999992</v>
      </c>
      <c r="I14" s="46">
        <v>0.21808768999999992</v>
      </c>
      <c r="J14" s="46">
        <v>0.27088816270169269</v>
      </c>
      <c r="K14" s="46">
        <v>0.27088816270169269</v>
      </c>
      <c r="L14" s="46">
        <v>0.32207704067782966</v>
      </c>
      <c r="M14" s="46">
        <v>0.32207704067782966</v>
      </c>
      <c r="N14" s="28">
        <f t="shared" si="1"/>
        <v>0.24886309889658706</v>
      </c>
    </row>
    <row r="15" spans="1:16" x14ac:dyDescent="0.45">
      <c r="A15" s="90" t="s">
        <v>67</v>
      </c>
      <c r="B15" s="47">
        <v>0.33114999999999994</v>
      </c>
      <c r="C15" s="47">
        <v>0.33114999999999994</v>
      </c>
      <c r="D15" s="47">
        <v>0.33114999999999994</v>
      </c>
      <c r="E15" s="47">
        <v>0.33114999999999994</v>
      </c>
      <c r="F15" s="47">
        <v>0.33114999999999994</v>
      </c>
      <c r="G15" s="47">
        <v>0.33114999999999994</v>
      </c>
      <c r="H15" s="47">
        <v>0.33114999999999994</v>
      </c>
      <c r="I15" s="47">
        <v>0.33114999999999994</v>
      </c>
      <c r="J15" s="47">
        <v>0.32911499999999999</v>
      </c>
      <c r="K15" s="47">
        <v>0.32911499999999999</v>
      </c>
      <c r="L15" s="47">
        <v>0.32911499999999999</v>
      </c>
      <c r="M15" s="47">
        <v>0.32911499999999999</v>
      </c>
      <c r="N15" s="29">
        <f t="shared" si="1"/>
        <v>0.33047166666666661</v>
      </c>
    </row>
    <row r="16" spans="1:16" x14ac:dyDescent="0.45">
      <c r="A16" s="89" t="s">
        <v>66</v>
      </c>
      <c r="B16" s="46">
        <v>0.51346228903292002</v>
      </c>
      <c r="C16" s="46">
        <v>0.5119335902468054</v>
      </c>
      <c r="D16" s="46">
        <v>0.51468489959944186</v>
      </c>
      <c r="E16" s="46">
        <v>0.51852527125863757</v>
      </c>
      <c r="F16" s="46">
        <v>0.52866782704338355</v>
      </c>
      <c r="G16" s="46">
        <v>0.52965267997010523</v>
      </c>
      <c r="H16" s="46">
        <v>0.52128800658518815</v>
      </c>
      <c r="I16" s="46">
        <v>0.5191800998268884</v>
      </c>
      <c r="J16" s="46">
        <v>0.51691374984185257</v>
      </c>
      <c r="K16" s="46">
        <v>0.53034376653730841</v>
      </c>
      <c r="L16" s="46">
        <v>0.53690844361449463</v>
      </c>
      <c r="M16" s="46">
        <v>0.53706568629056517</v>
      </c>
      <c r="N16" s="28">
        <f t="shared" si="1"/>
        <v>0.52321885915396593</v>
      </c>
    </row>
    <row r="17" spans="1:14" x14ac:dyDescent="0.45">
      <c r="A17" s="90" t="s">
        <v>65</v>
      </c>
      <c r="B17" s="47">
        <v>0.25476982096707967</v>
      </c>
      <c r="C17" s="47">
        <v>0.211867219753195</v>
      </c>
      <c r="D17" s="47">
        <v>0.23063776040055872</v>
      </c>
      <c r="E17" s="47">
        <v>0.21115638874136211</v>
      </c>
      <c r="F17" s="47">
        <v>0.18662985295661638</v>
      </c>
      <c r="G17" s="47">
        <v>0.27247900002989489</v>
      </c>
      <c r="H17" s="47">
        <v>0.24948130341481223</v>
      </c>
      <c r="I17" s="47">
        <v>0.21718521017311199</v>
      </c>
      <c r="J17" s="47">
        <v>0.20984308745645475</v>
      </c>
      <c r="K17" s="47">
        <v>0.23627507076099885</v>
      </c>
      <c r="L17" s="47">
        <v>0.23558261570767636</v>
      </c>
      <c r="M17" s="47">
        <v>0.22141337303160524</v>
      </c>
      <c r="N17" s="29">
        <f t="shared" si="1"/>
        <v>0.22811005861611386</v>
      </c>
    </row>
    <row r="18" spans="1:14" x14ac:dyDescent="0.45">
      <c r="A18" s="89" t="s">
        <v>64</v>
      </c>
      <c r="B18" s="46">
        <v>0.40500000000000025</v>
      </c>
      <c r="C18" s="46">
        <v>0.38499999999999979</v>
      </c>
      <c r="D18" s="46">
        <v>0.39399999999999968</v>
      </c>
      <c r="E18" s="46">
        <v>0.42300000000000004</v>
      </c>
      <c r="F18" s="46">
        <v>0.379</v>
      </c>
      <c r="G18" s="46">
        <v>0.44899999999999984</v>
      </c>
      <c r="H18" s="46">
        <v>0.45599999999999996</v>
      </c>
      <c r="I18" s="46">
        <v>0.42499999999999982</v>
      </c>
      <c r="J18" s="46">
        <v>0.38500000000000023</v>
      </c>
      <c r="K18" s="46">
        <v>0.36499999999999977</v>
      </c>
      <c r="L18" s="46">
        <v>0.38800000000000034</v>
      </c>
      <c r="M18" s="46">
        <v>0.37599999999999989</v>
      </c>
      <c r="N18" s="28">
        <f t="shared" si="1"/>
        <v>0.40249999999999986</v>
      </c>
    </row>
    <row r="19" spans="1:14" x14ac:dyDescent="0.45">
      <c r="A19" s="91" t="s">
        <v>349</v>
      </c>
      <c r="B19" s="48">
        <v>3.5430000000000001</v>
      </c>
      <c r="C19" s="48">
        <v>3.569</v>
      </c>
      <c r="D19" s="48">
        <v>3.6379999999999999</v>
      </c>
      <c r="E19" s="48">
        <v>3.6949999999999998</v>
      </c>
      <c r="F19" s="48">
        <v>3.734</v>
      </c>
      <c r="G19" s="48">
        <v>3.6619999999999999</v>
      </c>
      <c r="H19" s="48">
        <v>3.61</v>
      </c>
      <c r="I19" s="48">
        <v>3.609</v>
      </c>
      <c r="J19" s="48">
        <v>3.7490000000000001</v>
      </c>
      <c r="K19" s="48">
        <v>3.7839999999999998</v>
      </c>
      <c r="L19" s="48">
        <v>3.7850000000000001</v>
      </c>
      <c r="M19" s="48">
        <v>3.8220000000000001</v>
      </c>
      <c r="N19" s="27">
        <f t="shared" si="1"/>
        <v>3.6833333333333336</v>
      </c>
    </row>
    <row r="20" spans="1:14" ht="48" customHeight="1" x14ac:dyDescent="0.45">
      <c r="A20" s="18"/>
      <c r="B20" s="106" t="s">
        <v>70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39" t="s">
        <v>348</v>
      </c>
    </row>
    <row r="21" spans="1:14" x14ac:dyDescent="0.45">
      <c r="A21" s="88" t="s">
        <v>69</v>
      </c>
      <c r="B21" s="45">
        <v>1.9894881999999998</v>
      </c>
      <c r="C21" s="30" t="s">
        <v>62</v>
      </c>
      <c r="D21" s="30" t="s">
        <v>62</v>
      </c>
      <c r="E21" s="30" t="s">
        <v>62</v>
      </c>
      <c r="F21" s="30" t="s">
        <v>62</v>
      </c>
      <c r="G21" s="30" t="s">
        <v>62</v>
      </c>
      <c r="H21" s="30" t="s">
        <v>62</v>
      </c>
      <c r="I21" s="30" t="s">
        <v>62</v>
      </c>
      <c r="J21" s="30" t="s">
        <v>62</v>
      </c>
      <c r="K21" s="30" t="s">
        <v>62</v>
      </c>
      <c r="L21" s="30" t="s">
        <v>62</v>
      </c>
      <c r="M21" s="30" t="s">
        <v>62</v>
      </c>
      <c r="N21" s="30">
        <f t="shared" ref="N21:N27" si="2">B21</f>
        <v>1.9894881999999998</v>
      </c>
    </row>
    <row r="22" spans="1:14" x14ac:dyDescent="0.45">
      <c r="A22" s="89" t="s">
        <v>68</v>
      </c>
      <c r="B22" s="46">
        <v>0.3150797303173703</v>
      </c>
      <c r="C22" s="28" t="s">
        <v>62</v>
      </c>
      <c r="D22" s="28" t="s">
        <v>62</v>
      </c>
      <c r="E22" s="28" t="s">
        <v>62</v>
      </c>
      <c r="F22" s="28" t="s">
        <v>62</v>
      </c>
      <c r="G22" s="28" t="s">
        <v>62</v>
      </c>
      <c r="H22" s="28" t="s">
        <v>62</v>
      </c>
      <c r="I22" s="28" t="s">
        <v>62</v>
      </c>
      <c r="J22" s="28" t="s">
        <v>62</v>
      </c>
      <c r="K22" s="28" t="s">
        <v>62</v>
      </c>
      <c r="L22" s="28" t="s">
        <v>62</v>
      </c>
      <c r="M22" s="28" t="s">
        <v>62</v>
      </c>
      <c r="N22" s="28">
        <f t="shared" si="2"/>
        <v>0.3150797303173703</v>
      </c>
    </row>
    <row r="23" spans="1:14" x14ac:dyDescent="0.45">
      <c r="A23" s="90" t="s">
        <v>67</v>
      </c>
      <c r="B23" s="47">
        <v>0.32911499999999999</v>
      </c>
      <c r="C23" s="29" t="s">
        <v>62</v>
      </c>
      <c r="D23" s="29" t="s">
        <v>62</v>
      </c>
      <c r="E23" s="29" t="s">
        <v>62</v>
      </c>
      <c r="F23" s="29" t="s">
        <v>62</v>
      </c>
      <c r="G23" s="29" t="s">
        <v>62</v>
      </c>
      <c r="H23" s="29" t="s">
        <v>62</v>
      </c>
      <c r="I23" s="29" t="s">
        <v>62</v>
      </c>
      <c r="J23" s="29" t="s">
        <v>62</v>
      </c>
      <c r="K23" s="29" t="s">
        <v>62</v>
      </c>
      <c r="L23" s="29" t="s">
        <v>62</v>
      </c>
      <c r="M23" s="29" t="s">
        <v>62</v>
      </c>
      <c r="N23" s="29">
        <f t="shared" si="2"/>
        <v>0.32911499999999999</v>
      </c>
    </row>
    <row r="24" spans="1:14" x14ac:dyDescent="0.45">
      <c r="A24" s="89" t="s">
        <v>66</v>
      </c>
      <c r="B24" s="46">
        <v>0.5420426619875176</v>
      </c>
      <c r="C24" s="28" t="s">
        <v>62</v>
      </c>
      <c r="D24" s="28" t="s">
        <v>62</v>
      </c>
      <c r="E24" s="28" t="s">
        <v>62</v>
      </c>
      <c r="F24" s="28" t="s">
        <v>62</v>
      </c>
      <c r="G24" s="28" t="s">
        <v>62</v>
      </c>
      <c r="H24" s="28" t="s">
        <v>62</v>
      </c>
      <c r="I24" s="28" t="s">
        <v>62</v>
      </c>
      <c r="J24" s="28" t="s">
        <v>62</v>
      </c>
      <c r="K24" s="28" t="s">
        <v>62</v>
      </c>
      <c r="L24" s="28" t="s">
        <v>62</v>
      </c>
      <c r="M24" s="28" t="s">
        <v>62</v>
      </c>
      <c r="N24" s="28">
        <f t="shared" si="2"/>
        <v>0.5420426619875176</v>
      </c>
    </row>
    <row r="25" spans="1:14" x14ac:dyDescent="0.45">
      <c r="A25" s="90" t="s">
        <v>65</v>
      </c>
      <c r="B25" s="47">
        <v>0.25227440769511222</v>
      </c>
      <c r="C25" s="29" t="s">
        <v>62</v>
      </c>
      <c r="D25" s="29" t="s">
        <v>62</v>
      </c>
      <c r="E25" s="29" t="s">
        <v>62</v>
      </c>
      <c r="F25" s="29" t="s">
        <v>62</v>
      </c>
      <c r="G25" s="29" t="s">
        <v>62</v>
      </c>
      <c r="H25" s="29" t="s">
        <v>62</v>
      </c>
      <c r="I25" s="29" t="s">
        <v>62</v>
      </c>
      <c r="J25" s="29" t="s">
        <v>62</v>
      </c>
      <c r="K25" s="29" t="s">
        <v>62</v>
      </c>
      <c r="L25" s="29" t="s">
        <v>62</v>
      </c>
      <c r="M25" s="29" t="s">
        <v>62</v>
      </c>
      <c r="N25" s="29">
        <f t="shared" si="2"/>
        <v>0.25227440769511222</v>
      </c>
    </row>
    <row r="26" spans="1:14" x14ac:dyDescent="0.45">
      <c r="A26" s="89" t="s">
        <v>64</v>
      </c>
      <c r="B26" s="46">
        <v>0.41900000000000004</v>
      </c>
      <c r="C26" s="28" t="s">
        <v>62</v>
      </c>
      <c r="D26" s="28" t="s">
        <v>62</v>
      </c>
      <c r="E26" s="28" t="s">
        <v>62</v>
      </c>
      <c r="F26" s="28" t="s">
        <v>62</v>
      </c>
      <c r="G26" s="28" t="s">
        <v>62</v>
      </c>
      <c r="H26" s="28" t="s">
        <v>62</v>
      </c>
      <c r="I26" s="28" t="s">
        <v>62</v>
      </c>
      <c r="J26" s="28" t="s">
        <v>62</v>
      </c>
      <c r="K26" s="28" t="s">
        <v>62</v>
      </c>
      <c r="L26" s="28" t="s">
        <v>62</v>
      </c>
      <c r="M26" s="28" t="s">
        <v>62</v>
      </c>
      <c r="N26" s="28">
        <f t="shared" si="2"/>
        <v>0.41900000000000004</v>
      </c>
    </row>
    <row r="27" spans="1:14" x14ac:dyDescent="0.45">
      <c r="A27" s="91" t="s">
        <v>349</v>
      </c>
      <c r="B27" s="48">
        <v>3.847</v>
      </c>
      <c r="C27" s="27" t="s">
        <v>62</v>
      </c>
      <c r="D27" s="27" t="s">
        <v>62</v>
      </c>
      <c r="E27" s="27" t="s">
        <v>62</v>
      </c>
      <c r="F27" s="27" t="s">
        <v>62</v>
      </c>
      <c r="G27" s="27" t="s">
        <v>62</v>
      </c>
      <c r="H27" s="27" t="s">
        <v>62</v>
      </c>
      <c r="I27" s="27" t="s">
        <v>62</v>
      </c>
      <c r="J27" s="27" t="s">
        <v>62</v>
      </c>
      <c r="K27" s="27" t="s">
        <v>62</v>
      </c>
      <c r="L27" s="27" t="s">
        <v>62</v>
      </c>
      <c r="M27" s="27" t="s">
        <v>62</v>
      </c>
      <c r="N27" s="27">
        <f t="shared" si="2"/>
        <v>3.847</v>
      </c>
    </row>
    <row r="29" spans="1:14" ht="49.8" customHeight="1" x14ac:dyDescent="0.45">
      <c r="A29" s="84" t="s">
        <v>4</v>
      </c>
      <c r="B29" s="107" t="s">
        <v>72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9"/>
      <c r="N29" s="39" t="s">
        <v>348</v>
      </c>
    </row>
    <row r="30" spans="1:14" x14ac:dyDescent="0.45">
      <c r="A30" s="80" t="s">
        <v>69</v>
      </c>
      <c r="B30" s="37" t="s">
        <v>62</v>
      </c>
      <c r="C30" s="45">
        <v>1.0987500370370373</v>
      </c>
      <c r="D30" s="45">
        <v>1.2071060999999998</v>
      </c>
      <c r="E30" s="45">
        <v>1.2563883999999998</v>
      </c>
      <c r="F30" s="45">
        <v>1.4585181</v>
      </c>
      <c r="G30" s="45">
        <v>1.3500839</v>
      </c>
      <c r="H30" s="45">
        <v>1.4418083999999998</v>
      </c>
      <c r="I30" s="45">
        <v>1.4185578999999997</v>
      </c>
      <c r="J30" s="45">
        <v>1.6238412</v>
      </c>
      <c r="K30" s="45">
        <v>1.4683803999999998</v>
      </c>
      <c r="L30" s="45">
        <v>1.1644740999999998</v>
      </c>
      <c r="M30" s="38">
        <v>1.19</v>
      </c>
      <c r="N30" s="37">
        <f t="shared" ref="N30:N36" si="3">AVERAGE(B30:M30)</f>
        <v>1.3343553215488213</v>
      </c>
    </row>
    <row r="31" spans="1:14" x14ac:dyDescent="0.45">
      <c r="A31" s="81" t="s">
        <v>73</v>
      </c>
      <c r="B31" s="33" t="s">
        <v>62</v>
      </c>
      <c r="C31" s="46">
        <v>0.52776300000000043</v>
      </c>
      <c r="D31" s="46">
        <v>0.52702030033353398</v>
      </c>
      <c r="E31" s="46">
        <v>0.48102093828728404</v>
      </c>
      <c r="F31" s="46">
        <v>0.49385430758730758</v>
      </c>
      <c r="G31" s="46">
        <v>0.50562479047291198</v>
      </c>
      <c r="H31" s="46">
        <v>0.47700558961058959</v>
      </c>
      <c r="I31" s="46">
        <v>0.4620464474817278</v>
      </c>
      <c r="J31" s="46">
        <v>0.50938250131380969</v>
      </c>
      <c r="K31" s="46">
        <v>0.53670775377377256</v>
      </c>
      <c r="L31" s="46">
        <v>0.50292136467386928</v>
      </c>
      <c r="M31" s="34">
        <v>0.5</v>
      </c>
      <c r="N31" s="33">
        <f t="shared" si="3"/>
        <v>0.50212245395770971</v>
      </c>
    </row>
    <row r="32" spans="1:14" x14ac:dyDescent="0.45">
      <c r="A32" s="80" t="s">
        <v>67</v>
      </c>
      <c r="B32" s="35" t="s">
        <v>62</v>
      </c>
      <c r="C32" s="47">
        <v>0.68686800000000003</v>
      </c>
      <c r="D32" s="47">
        <v>0.68686799999999992</v>
      </c>
      <c r="E32" s="47">
        <v>0.68686799999999992</v>
      </c>
      <c r="F32" s="47">
        <v>0.68686799999999992</v>
      </c>
      <c r="G32" s="47">
        <v>0.68686799999999992</v>
      </c>
      <c r="H32" s="47">
        <v>0.68686799999999992</v>
      </c>
      <c r="I32" s="47">
        <v>0.68686799999999992</v>
      </c>
      <c r="J32" s="47">
        <v>0.68686799999999992</v>
      </c>
      <c r="K32" s="47">
        <v>0.68686799999999992</v>
      </c>
      <c r="L32" s="47">
        <v>0.68686799999999992</v>
      </c>
      <c r="M32" s="36">
        <v>0.69</v>
      </c>
      <c r="N32" s="35">
        <f t="shared" si="3"/>
        <v>0.68715272727272714</v>
      </c>
    </row>
    <row r="33" spans="1:14" x14ac:dyDescent="0.45">
      <c r="A33" s="81" t="s">
        <v>66</v>
      </c>
      <c r="B33" s="33" t="s">
        <v>62</v>
      </c>
      <c r="C33" s="46">
        <v>1.186414922411452</v>
      </c>
      <c r="D33" s="46">
        <v>1.1873679976731468</v>
      </c>
      <c r="E33" s="46">
        <v>1.1856231528508938</v>
      </c>
      <c r="F33" s="46">
        <v>1.1930059515821467</v>
      </c>
      <c r="G33" s="46">
        <v>1.2124949470412256</v>
      </c>
      <c r="H33" s="46">
        <v>1.256494230494253</v>
      </c>
      <c r="I33" s="46">
        <v>1.2590793646144411</v>
      </c>
      <c r="J33" s="46">
        <v>1.2589137570528897</v>
      </c>
      <c r="K33" s="46">
        <v>1.3155571307071789</v>
      </c>
      <c r="L33" s="46">
        <v>1.3000541169444337</v>
      </c>
      <c r="M33" s="34">
        <v>1.28</v>
      </c>
      <c r="N33" s="33">
        <f t="shared" si="3"/>
        <v>1.2395459610338238</v>
      </c>
    </row>
    <row r="34" spans="1:14" x14ac:dyDescent="0.45">
      <c r="A34" s="80" t="s">
        <v>65</v>
      </c>
      <c r="B34" s="35" t="s">
        <v>62</v>
      </c>
      <c r="C34" s="47">
        <v>0.27524107758854743</v>
      </c>
      <c r="D34" s="47">
        <v>0.18763760199331925</v>
      </c>
      <c r="E34" s="47">
        <v>0.19709950886182215</v>
      </c>
      <c r="F34" s="47">
        <v>0.15275364083054566</v>
      </c>
      <c r="G34" s="47">
        <v>0.25492836248586226</v>
      </c>
      <c r="H34" s="47">
        <v>0.17782377989515785</v>
      </c>
      <c r="I34" s="47">
        <v>0.21844828790383142</v>
      </c>
      <c r="J34" s="47">
        <v>0.19099454163329987</v>
      </c>
      <c r="K34" s="47">
        <v>0.22448671551904908</v>
      </c>
      <c r="L34" s="47">
        <v>0.28168241838169727</v>
      </c>
      <c r="M34" s="36">
        <v>0.2</v>
      </c>
      <c r="N34" s="35">
        <f t="shared" si="3"/>
        <v>0.21464508500846657</v>
      </c>
    </row>
    <row r="35" spans="1:14" x14ac:dyDescent="0.45">
      <c r="A35" s="81" t="s">
        <v>64</v>
      </c>
      <c r="B35" s="33" t="s">
        <v>62</v>
      </c>
      <c r="C35" s="34">
        <v>0.40474074074074079</v>
      </c>
      <c r="D35" s="46">
        <v>0.40400000000000036</v>
      </c>
      <c r="E35" s="46">
        <v>0.41900000000000004</v>
      </c>
      <c r="F35" s="46">
        <v>0.44999999999999973</v>
      </c>
      <c r="G35" s="46">
        <v>0.48800000000000043</v>
      </c>
      <c r="H35" s="46">
        <v>0.44899999999999984</v>
      </c>
      <c r="I35" s="46">
        <v>0.4009999999999998</v>
      </c>
      <c r="J35" s="46">
        <v>0.42600000000000016</v>
      </c>
      <c r="K35" s="46">
        <v>0.47699999999999942</v>
      </c>
      <c r="L35" s="46">
        <v>0.56899999999999995</v>
      </c>
      <c r="M35" s="34">
        <v>0.49</v>
      </c>
      <c r="N35" s="33">
        <f t="shared" si="3"/>
        <v>0.45252188552188549</v>
      </c>
    </row>
    <row r="36" spans="1:14" x14ac:dyDescent="0.45">
      <c r="A36" s="82" t="s">
        <v>63</v>
      </c>
      <c r="B36" s="31" t="s">
        <v>62</v>
      </c>
      <c r="C36" s="32">
        <v>4.1797777777777778</v>
      </c>
      <c r="D36" s="48">
        <v>4.2</v>
      </c>
      <c r="E36" s="48">
        <v>4.226</v>
      </c>
      <c r="F36" s="48">
        <v>4.4349999999999996</v>
      </c>
      <c r="G36" s="48">
        <v>4.4980000000000002</v>
      </c>
      <c r="H36" s="48">
        <v>4.4889999999999999</v>
      </c>
      <c r="I36" s="48">
        <v>4.4459999999999997</v>
      </c>
      <c r="J36" s="48">
        <v>4.6959999999999997</v>
      </c>
      <c r="K36" s="48">
        <v>4.7089999999999996</v>
      </c>
      <c r="L36" s="48">
        <v>4.5049999999999999</v>
      </c>
      <c r="M36" s="32">
        <v>4.34</v>
      </c>
      <c r="N36" s="31">
        <f t="shared" si="3"/>
        <v>4.4294343434343428</v>
      </c>
    </row>
    <row r="37" spans="1:14" ht="48" customHeight="1" x14ac:dyDescent="0.45">
      <c r="A37" s="44"/>
      <c r="B37" s="107" t="s">
        <v>71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9"/>
      <c r="N37" s="39" t="s">
        <v>348</v>
      </c>
    </row>
    <row r="38" spans="1:14" x14ac:dyDescent="0.45">
      <c r="A38" s="88" t="s">
        <v>69</v>
      </c>
      <c r="B38" s="37">
        <v>1.1443041999999997</v>
      </c>
      <c r="C38" s="38">
        <v>1.1907176000000002</v>
      </c>
      <c r="D38" s="38">
        <v>1.3350312999999998</v>
      </c>
      <c r="E38" s="38">
        <v>1.4188791000000001</v>
      </c>
      <c r="F38" s="38">
        <v>1.4818343</v>
      </c>
      <c r="G38" s="38">
        <v>1.2975311999999999</v>
      </c>
      <c r="H38" s="38">
        <v>1.2061132999999997</v>
      </c>
      <c r="I38" s="38">
        <v>1.1953457999999999</v>
      </c>
      <c r="J38" s="38">
        <v>1.2631117000000001</v>
      </c>
      <c r="K38" s="38">
        <v>1.3125473000000001</v>
      </c>
      <c r="L38" s="38">
        <v>1.3385425999999998</v>
      </c>
      <c r="M38" s="38">
        <v>1.4040455000000001</v>
      </c>
      <c r="N38" s="37">
        <f t="shared" ref="N38:N44" si="4">AVERAGE(B38:M38)</f>
        <v>1.299000325</v>
      </c>
    </row>
    <row r="39" spans="1:14" x14ac:dyDescent="0.45">
      <c r="A39" s="89" t="s">
        <v>73</v>
      </c>
      <c r="B39" s="33">
        <v>0.50265018196452771</v>
      </c>
      <c r="C39" s="34">
        <v>0.51574796353676722</v>
      </c>
      <c r="D39" s="34">
        <v>0.51365675228414476</v>
      </c>
      <c r="E39" s="34">
        <v>0.55969934702979574</v>
      </c>
      <c r="F39" s="34">
        <v>0.52066779592251555</v>
      </c>
      <c r="G39" s="34">
        <v>0.50749981423276747</v>
      </c>
      <c r="H39" s="34">
        <v>0.51217106503330179</v>
      </c>
      <c r="I39" s="34">
        <v>0.52381233541439265</v>
      </c>
      <c r="J39" s="34">
        <v>0.51715532451694834</v>
      </c>
      <c r="K39" s="34">
        <v>0.53735397896289394</v>
      </c>
      <c r="L39" s="34">
        <v>0.56688416309569867</v>
      </c>
      <c r="M39" s="34">
        <v>0.59265274131960988</v>
      </c>
      <c r="N39" s="33">
        <f t="shared" si="4"/>
        <v>0.53082928860944711</v>
      </c>
    </row>
    <row r="40" spans="1:14" x14ac:dyDescent="0.45">
      <c r="A40" s="90" t="s">
        <v>67</v>
      </c>
      <c r="B40" s="35">
        <v>0.68686799999999992</v>
      </c>
      <c r="C40" s="36">
        <v>0.68686799999999992</v>
      </c>
      <c r="D40" s="36">
        <v>0.68686799999999992</v>
      </c>
      <c r="E40" s="36">
        <v>0.68686799999999992</v>
      </c>
      <c r="F40" s="36">
        <v>0.68686799999999992</v>
      </c>
      <c r="G40" s="36">
        <v>0.68686799999999992</v>
      </c>
      <c r="H40" s="36">
        <v>0.68686799999999992</v>
      </c>
      <c r="I40" s="36">
        <v>0.68686799999999992</v>
      </c>
      <c r="J40" s="36">
        <v>0.68686799999999992</v>
      </c>
      <c r="K40" s="36">
        <v>0.68686799999999992</v>
      </c>
      <c r="L40" s="36">
        <v>0.68686799999999992</v>
      </c>
      <c r="M40" s="36">
        <v>0.68686799999999992</v>
      </c>
      <c r="N40" s="35">
        <f t="shared" si="4"/>
        <v>0.6868679999999997</v>
      </c>
    </row>
    <row r="41" spans="1:14" x14ac:dyDescent="0.45">
      <c r="A41" s="89" t="s">
        <v>66</v>
      </c>
      <c r="B41" s="33">
        <v>1.2548225235846084</v>
      </c>
      <c r="C41" s="34">
        <v>1.2224220454969359</v>
      </c>
      <c r="D41" s="34">
        <v>1.2115303653591079</v>
      </c>
      <c r="E41" s="34">
        <v>1.2423039958289914</v>
      </c>
      <c r="F41" s="34">
        <v>1.2859454935135546</v>
      </c>
      <c r="G41" s="34">
        <v>1.2848079016817051</v>
      </c>
      <c r="H41" s="34">
        <v>1.246464587042057</v>
      </c>
      <c r="I41" s="34">
        <v>1.2383912742575984</v>
      </c>
      <c r="J41" s="34">
        <v>1.2340511739780484</v>
      </c>
      <c r="K41" s="34">
        <v>1.2390416742698098</v>
      </c>
      <c r="L41" s="34">
        <v>1.2402885576320481</v>
      </c>
      <c r="M41" s="34">
        <v>1.2557684217284992</v>
      </c>
      <c r="N41" s="33">
        <f t="shared" si="4"/>
        <v>1.2463198345310804</v>
      </c>
    </row>
    <row r="42" spans="1:14" x14ac:dyDescent="0.45">
      <c r="A42" s="90" t="s">
        <v>65</v>
      </c>
      <c r="B42" s="35">
        <v>0.24635509445086434</v>
      </c>
      <c r="C42" s="36">
        <v>0.16124439096629706</v>
      </c>
      <c r="D42" s="36">
        <v>0.18291358235674737</v>
      </c>
      <c r="E42" s="36">
        <v>0.15524955714121269</v>
      </c>
      <c r="F42" s="36">
        <v>0.14768441056393034</v>
      </c>
      <c r="G42" s="36">
        <v>0.17829308408552746</v>
      </c>
      <c r="H42" s="36">
        <v>0.20038304792464112</v>
      </c>
      <c r="I42" s="36">
        <v>0.19058259032800917</v>
      </c>
      <c r="J42" s="36">
        <v>0.21181380150500306</v>
      </c>
      <c r="K42" s="36">
        <v>0.18118904676729564</v>
      </c>
      <c r="L42" s="36">
        <v>0.16841667927225368</v>
      </c>
      <c r="M42" s="36">
        <v>0.16966533695189057</v>
      </c>
      <c r="N42" s="35">
        <f t="shared" si="4"/>
        <v>0.18281588519280603</v>
      </c>
    </row>
    <row r="43" spans="1:14" x14ac:dyDescent="0.45">
      <c r="A43" s="89" t="s">
        <v>64</v>
      </c>
      <c r="B43" s="33">
        <v>0.49500000000000011</v>
      </c>
      <c r="C43" s="34">
        <v>0.44099999999999984</v>
      </c>
      <c r="D43" s="34">
        <v>0.43199999999999994</v>
      </c>
      <c r="E43" s="34">
        <v>0.44099999999999984</v>
      </c>
      <c r="F43" s="34">
        <v>0.42600000000000016</v>
      </c>
      <c r="G43" s="34">
        <v>0.46999999999999975</v>
      </c>
      <c r="H43" s="34">
        <v>0.46000000000000041</v>
      </c>
      <c r="I43" s="34">
        <v>0.46799999999999997</v>
      </c>
      <c r="J43" s="34">
        <v>0.45500000000000052</v>
      </c>
      <c r="K43" s="34">
        <v>0.42900000000000027</v>
      </c>
      <c r="L43" s="34">
        <v>0.4269999999999996</v>
      </c>
      <c r="M43" s="34">
        <v>0.44599999999999973</v>
      </c>
      <c r="N43" s="33">
        <f t="shared" si="4"/>
        <v>0.44916666666666671</v>
      </c>
    </row>
    <row r="44" spans="1:14" x14ac:dyDescent="0.45">
      <c r="A44" s="91" t="s">
        <v>63</v>
      </c>
      <c r="B44" s="31">
        <v>4.33</v>
      </c>
      <c r="C44" s="32">
        <v>4.218</v>
      </c>
      <c r="D44" s="32">
        <v>4.3620000000000001</v>
      </c>
      <c r="E44" s="32">
        <v>4.5039999999999996</v>
      </c>
      <c r="F44" s="32">
        <v>4.5490000000000004</v>
      </c>
      <c r="G44" s="32">
        <v>4.4249999999999998</v>
      </c>
      <c r="H44" s="32">
        <v>4.3120000000000003</v>
      </c>
      <c r="I44" s="32">
        <v>4.3029999999999999</v>
      </c>
      <c r="J44" s="32">
        <v>4.3680000000000003</v>
      </c>
      <c r="K44" s="32">
        <v>4.3860000000000001</v>
      </c>
      <c r="L44" s="32">
        <v>4.4279999999999999</v>
      </c>
      <c r="M44" s="32">
        <v>4.5549999999999997</v>
      </c>
      <c r="N44" s="31">
        <f t="shared" si="4"/>
        <v>4.3950000000000005</v>
      </c>
    </row>
    <row r="45" spans="1:14" ht="49.25" customHeight="1" x14ac:dyDescent="0.45">
      <c r="A45" s="44"/>
      <c r="B45" s="106" t="s">
        <v>70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39" t="s">
        <v>348</v>
      </c>
    </row>
    <row r="46" spans="1:14" x14ac:dyDescent="0.45">
      <c r="A46" s="88" t="s">
        <v>69</v>
      </c>
      <c r="B46" s="45">
        <v>1.3698815</v>
      </c>
      <c r="C46" s="30" t="s">
        <v>62</v>
      </c>
      <c r="D46" s="30" t="s">
        <v>62</v>
      </c>
      <c r="E46" s="30" t="s">
        <v>62</v>
      </c>
      <c r="F46" s="30" t="s">
        <v>62</v>
      </c>
      <c r="G46" s="30" t="s">
        <v>62</v>
      </c>
      <c r="H46" s="30" t="s">
        <v>62</v>
      </c>
      <c r="I46" s="30" t="s">
        <v>62</v>
      </c>
      <c r="J46" s="30" t="s">
        <v>62</v>
      </c>
      <c r="K46" s="30" t="s">
        <v>62</v>
      </c>
      <c r="L46" s="30" t="s">
        <v>62</v>
      </c>
      <c r="M46" s="30" t="s">
        <v>62</v>
      </c>
      <c r="N46" s="30">
        <f t="shared" ref="N46:N52" si="5">B46</f>
        <v>1.3698815</v>
      </c>
    </row>
    <row r="47" spans="1:14" x14ac:dyDescent="0.45">
      <c r="A47" s="89" t="s">
        <v>73</v>
      </c>
      <c r="B47" s="46">
        <v>0.61671178517964531</v>
      </c>
      <c r="C47" s="28" t="s">
        <v>62</v>
      </c>
      <c r="D47" s="28" t="s">
        <v>62</v>
      </c>
      <c r="E47" s="28" t="s">
        <v>62</v>
      </c>
      <c r="F47" s="28" t="s">
        <v>62</v>
      </c>
      <c r="G47" s="28" t="s">
        <v>62</v>
      </c>
      <c r="H47" s="28" t="s">
        <v>62</v>
      </c>
      <c r="I47" s="28" t="s">
        <v>62</v>
      </c>
      <c r="J47" s="28" t="s">
        <v>62</v>
      </c>
      <c r="K47" s="28" t="s">
        <v>62</v>
      </c>
      <c r="L47" s="28" t="s">
        <v>62</v>
      </c>
      <c r="M47" s="28" t="s">
        <v>62</v>
      </c>
      <c r="N47" s="28">
        <f t="shared" si="5"/>
        <v>0.61671178517964531</v>
      </c>
    </row>
    <row r="48" spans="1:14" x14ac:dyDescent="0.45">
      <c r="A48" s="90" t="s">
        <v>67</v>
      </c>
      <c r="B48" s="47">
        <v>0.68686799999999992</v>
      </c>
      <c r="C48" s="29" t="s">
        <v>62</v>
      </c>
      <c r="D48" s="29" t="s">
        <v>62</v>
      </c>
      <c r="E48" s="29" t="s">
        <v>62</v>
      </c>
      <c r="F48" s="29" t="s">
        <v>62</v>
      </c>
      <c r="G48" s="29" t="s">
        <v>62</v>
      </c>
      <c r="H48" s="29" t="s">
        <v>62</v>
      </c>
      <c r="I48" s="29" t="s">
        <v>62</v>
      </c>
      <c r="J48" s="29" t="s">
        <v>62</v>
      </c>
      <c r="K48" s="29" t="s">
        <v>62</v>
      </c>
      <c r="L48" s="29" t="s">
        <v>62</v>
      </c>
      <c r="M48" s="29" t="s">
        <v>62</v>
      </c>
      <c r="N48" s="29">
        <f t="shared" si="5"/>
        <v>0.68686799999999992</v>
      </c>
    </row>
    <row r="49" spans="1:14" x14ac:dyDescent="0.45">
      <c r="A49" s="89" t="s">
        <v>66</v>
      </c>
      <c r="B49" s="46">
        <v>1.2907036003044445</v>
      </c>
      <c r="C49" s="28" t="s">
        <v>62</v>
      </c>
      <c r="D49" s="28" t="s">
        <v>62</v>
      </c>
      <c r="E49" s="28" t="s">
        <v>62</v>
      </c>
      <c r="F49" s="28" t="s">
        <v>62</v>
      </c>
      <c r="G49" s="28" t="s">
        <v>62</v>
      </c>
      <c r="H49" s="28" t="s">
        <v>62</v>
      </c>
      <c r="I49" s="28" t="s">
        <v>62</v>
      </c>
      <c r="J49" s="28" t="s">
        <v>62</v>
      </c>
      <c r="K49" s="28" t="s">
        <v>62</v>
      </c>
      <c r="L49" s="28" t="s">
        <v>62</v>
      </c>
      <c r="M49" s="28" t="s">
        <v>62</v>
      </c>
      <c r="N49" s="28">
        <f t="shared" si="5"/>
        <v>1.2907036003044445</v>
      </c>
    </row>
    <row r="50" spans="1:14" x14ac:dyDescent="0.45">
      <c r="A50" s="90" t="s">
        <v>65</v>
      </c>
      <c r="B50" s="47">
        <v>0.15283511451591014</v>
      </c>
      <c r="C50" s="29" t="s">
        <v>62</v>
      </c>
      <c r="D50" s="29" t="s">
        <v>62</v>
      </c>
      <c r="E50" s="29" t="s">
        <v>62</v>
      </c>
      <c r="F50" s="29" t="s">
        <v>62</v>
      </c>
      <c r="G50" s="29" t="s">
        <v>62</v>
      </c>
      <c r="H50" s="29" t="s">
        <v>62</v>
      </c>
      <c r="I50" s="29" t="s">
        <v>62</v>
      </c>
      <c r="J50" s="29" t="s">
        <v>62</v>
      </c>
      <c r="K50" s="29" t="s">
        <v>62</v>
      </c>
      <c r="L50" s="29" t="s">
        <v>62</v>
      </c>
      <c r="M50" s="29" t="s">
        <v>62</v>
      </c>
      <c r="N50" s="29">
        <f t="shared" si="5"/>
        <v>0.15283511451591014</v>
      </c>
    </row>
    <row r="51" spans="1:14" x14ac:dyDescent="0.45">
      <c r="A51" s="89" t="s">
        <v>64</v>
      </c>
      <c r="B51" s="46">
        <v>0.46300000000000008</v>
      </c>
      <c r="C51" s="28" t="s">
        <v>62</v>
      </c>
      <c r="D51" s="28" t="s">
        <v>62</v>
      </c>
      <c r="E51" s="28" t="s">
        <v>62</v>
      </c>
      <c r="F51" s="28" t="s">
        <v>62</v>
      </c>
      <c r="G51" s="28" t="s">
        <v>62</v>
      </c>
      <c r="H51" s="28" t="s">
        <v>62</v>
      </c>
      <c r="I51" s="28" t="s">
        <v>62</v>
      </c>
      <c r="J51" s="28" t="s">
        <v>62</v>
      </c>
      <c r="K51" s="28" t="s">
        <v>62</v>
      </c>
      <c r="L51" s="28" t="s">
        <v>62</v>
      </c>
      <c r="M51" s="28" t="s">
        <v>62</v>
      </c>
      <c r="N51" s="28">
        <f t="shared" si="5"/>
        <v>0.46300000000000008</v>
      </c>
    </row>
    <row r="52" spans="1:14" x14ac:dyDescent="0.45">
      <c r="A52" s="91" t="s">
        <v>63</v>
      </c>
      <c r="B52" s="48">
        <v>4.58</v>
      </c>
      <c r="C52" s="27" t="s">
        <v>62</v>
      </c>
      <c r="D52" s="27" t="s">
        <v>62</v>
      </c>
      <c r="E52" s="27" t="s">
        <v>62</v>
      </c>
      <c r="F52" s="27" t="s">
        <v>62</v>
      </c>
      <c r="G52" s="27" t="s">
        <v>62</v>
      </c>
      <c r="H52" s="27" t="s">
        <v>62</v>
      </c>
      <c r="I52" s="27" t="s">
        <v>62</v>
      </c>
      <c r="J52" s="27" t="s">
        <v>62</v>
      </c>
      <c r="K52" s="27" t="s">
        <v>62</v>
      </c>
      <c r="L52" s="27" t="s">
        <v>62</v>
      </c>
      <c r="M52" s="27" t="s">
        <v>62</v>
      </c>
      <c r="N52" s="27">
        <f t="shared" si="5"/>
        <v>4.58</v>
      </c>
    </row>
    <row r="53" spans="1:14" x14ac:dyDescent="0.45">
      <c r="A53" s="44"/>
    </row>
  </sheetData>
  <mergeCells count="6">
    <mergeCell ref="B20:M20"/>
    <mergeCell ref="B37:M37"/>
    <mergeCell ref="B45:M45"/>
    <mergeCell ref="B29:M29"/>
    <mergeCell ref="B4:M4"/>
    <mergeCell ref="B12:M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45"/>
  <cols>
    <col min="1" max="1" width="20.86328125" hidden="1" customWidth="1"/>
    <col min="2" max="2" width="51" customWidth="1"/>
  </cols>
  <sheetData>
    <row r="1" spans="1:5" ht="15" customHeight="1" thickBot="1" x14ac:dyDescent="0.5">
      <c r="B1" s="21" t="s">
        <v>342</v>
      </c>
      <c r="C1" s="6">
        <v>2018</v>
      </c>
      <c r="D1" s="6">
        <v>2019</v>
      </c>
      <c r="E1" s="6">
        <v>2020</v>
      </c>
    </row>
    <row r="2" spans="1:5" ht="15" customHeight="1" thickTop="1" x14ac:dyDescent="0.45"/>
    <row r="4" spans="1:5" ht="15" customHeight="1" x14ac:dyDescent="0.5">
      <c r="A4" s="8" t="s">
        <v>34</v>
      </c>
      <c r="B4" s="92" t="s">
        <v>346</v>
      </c>
    </row>
    <row r="5" spans="1:5" ht="15" customHeight="1" x14ac:dyDescent="0.45">
      <c r="B5" s="93" t="s">
        <v>347</v>
      </c>
    </row>
    <row r="6" spans="1:5" ht="15" customHeight="1" x14ac:dyDescent="0.45">
      <c r="B6" s="7" t="s">
        <v>1</v>
      </c>
      <c r="C6" s="9" t="s">
        <v>1</v>
      </c>
      <c r="D6" s="9" t="s">
        <v>1</v>
      </c>
      <c r="E6" s="9" t="s">
        <v>1</v>
      </c>
    </row>
    <row r="7" spans="1:5" ht="15" customHeight="1" thickBot="1" x14ac:dyDescent="0.5">
      <c r="B7" s="6" t="s">
        <v>2</v>
      </c>
      <c r="C7" s="6">
        <v>2018</v>
      </c>
      <c r="D7" s="6">
        <v>2019</v>
      </c>
      <c r="E7" s="6">
        <v>2020</v>
      </c>
    </row>
    <row r="8" spans="1:5" ht="15" customHeight="1" thickTop="1" x14ac:dyDescent="0.45"/>
    <row r="9" spans="1:5" ht="15" customHeight="1" x14ac:dyDescent="0.45">
      <c r="B9" s="5" t="s">
        <v>3</v>
      </c>
    </row>
    <row r="10" spans="1:5" ht="15" customHeight="1" x14ac:dyDescent="0.45">
      <c r="A10" s="8" t="s">
        <v>33</v>
      </c>
      <c r="B10" s="96" t="s">
        <v>69</v>
      </c>
      <c r="C10" s="95">
        <f>'ANP data'!N5</f>
        <v>1.8852543000000002</v>
      </c>
      <c r="D10" s="95">
        <f>'ANP data'!N13</f>
        <v>1.9501696500000001</v>
      </c>
      <c r="E10" s="95">
        <f>'ANP data'!N21</f>
        <v>1.9894881999999998</v>
      </c>
    </row>
    <row r="11" spans="1:5" ht="15" customHeight="1" x14ac:dyDescent="0.45">
      <c r="A11" s="8" t="s">
        <v>32</v>
      </c>
      <c r="B11" s="96" t="s">
        <v>68</v>
      </c>
      <c r="C11" s="95">
        <f>'ANP data'!N6</f>
        <v>0.23663578651172182</v>
      </c>
      <c r="D11" s="95">
        <f>'ANP data'!N14</f>
        <v>0.24886309889658706</v>
      </c>
      <c r="E11" s="95">
        <f>'ANP data'!N22</f>
        <v>0.3150797303173703</v>
      </c>
    </row>
    <row r="12" spans="1:5" ht="15" customHeight="1" x14ac:dyDescent="0.45">
      <c r="A12" s="8" t="s">
        <v>31</v>
      </c>
      <c r="B12" s="96" t="s">
        <v>67</v>
      </c>
      <c r="C12" s="95">
        <f>'ANP data'!N7</f>
        <v>0.37435000000000007</v>
      </c>
      <c r="D12" s="95">
        <f>'ANP data'!N15</f>
        <v>0.33047166666666661</v>
      </c>
      <c r="E12" s="95">
        <f>'ANP data'!N23</f>
        <v>0.32911499999999999</v>
      </c>
    </row>
    <row r="13" spans="1:5" ht="15" customHeight="1" x14ac:dyDescent="0.45">
      <c r="A13" s="8" t="s">
        <v>30</v>
      </c>
      <c r="B13" s="96" t="s">
        <v>66</v>
      </c>
      <c r="C13" s="95">
        <f>'ANP data'!N8</f>
        <v>0.50548936284871493</v>
      </c>
      <c r="D13" s="95">
        <f>'ANP data'!N16</f>
        <v>0.52321885915396593</v>
      </c>
      <c r="E13" s="95">
        <f>'ANP data'!N24</f>
        <v>0.5420426619875176</v>
      </c>
    </row>
    <row r="14" spans="1:5" ht="15" customHeight="1" x14ac:dyDescent="0.45">
      <c r="A14" s="8" t="s">
        <v>29</v>
      </c>
      <c r="B14" s="96" t="s">
        <v>65</v>
      </c>
      <c r="C14" s="95">
        <f>'ANP data'!N9</f>
        <v>0.22787055063956335</v>
      </c>
      <c r="D14" s="95">
        <f>'ANP data'!N17</f>
        <v>0.22811005861611386</v>
      </c>
      <c r="E14" s="95">
        <f>'ANP data'!N25</f>
        <v>0.25227440769511222</v>
      </c>
    </row>
    <row r="15" spans="1:5" ht="15" customHeight="1" x14ac:dyDescent="0.45">
      <c r="A15" s="8" t="s">
        <v>28</v>
      </c>
      <c r="B15" s="96" t="s">
        <v>64</v>
      </c>
      <c r="C15" s="95">
        <f>'ANP data'!N10</f>
        <v>0.38190000000000002</v>
      </c>
      <c r="D15" s="95">
        <f>'ANP data'!N18</f>
        <v>0.40249999999999986</v>
      </c>
      <c r="E15" s="95">
        <f>'ANP data'!N26</f>
        <v>0.41900000000000004</v>
      </c>
    </row>
    <row r="16" spans="1:5" ht="15" customHeight="1" x14ac:dyDescent="0.45">
      <c r="B16" s="97" t="s">
        <v>349</v>
      </c>
      <c r="C16" s="95">
        <f>'ANP data'!N11</f>
        <v>3.6115000000000004</v>
      </c>
      <c r="D16" s="95">
        <f>'ANP data'!N19</f>
        <v>3.6833333333333336</v>
      </c>
      <c r="E16" s="95">
        <f>'ANP data'!N27</f>
        <v>3.847</v>
      </c>
    </row>
    <row r="17" spans="1:5" s="17" customFormat="1" ht="15" customHeight="1" x14ac:dyDescent="0.45">
      <c r="C17" s="44"/>
      <c r="D17" s="44"/>
      <c r="E17" s="44"/>
    </row>
    <row r="18" spans="1:5" ht="15" customHeight="1" x14ac:dyDescent="0.45">
      <c r="B18" s="5" t="s">
        <v>4</v>
      </c>
      <c r="C18" s="44"/>
      <c r="D18" s="44"/>
      <c r="E18" s="44"/>
    </row>
    <row r="19" spans="1:5" ht="15" customHeight="1" x14ac:dyDescent="0.45">
      <c r="A19" s="8" t="s">
        <v>27</v>
      </c>
      <c r="B19" s="96" t="s">
        <v>69</v>
      </c>
      <c r="C19" s="95">
        <f>'ANP data'!N30</f>
        <v>1.3343553215488213</v>
      </c>
      <c r="D19" s="95">
        <f>'ANP data'!N38</f>
        <v>1.299000325</v>
      </c>
      <c r="E19" s="95">
        <f>'ANP data'!N46</f>
        <v>1.3698815</v>
      </c>
    </row>
    <row r="20" spans="1:5" ht="15" customHeight="1" x14ac:dyDescent="0.45">
      <c r="A20" s="8" t="s">
        <v>26</v>
      </c>
      <c r="B20" s="96" t="s">
        <v>68</v>
      </c>
      <c r="C20" s="95">
        <f>'ANP data'!N31</f>
        <v>0.50212245395770971</v>
      </c>
      <c r="D20" s="95">
        <f>'ANP data'!N39</f>
        <v>0.53082928860944711</v>
      </c>
      <c r="E20" s="95">
        <f>'ANP data'!N47</f>
        <v>0.61671178517964531</v>
      </c>
    </row>
    <row r="21" spans="1:5" ht="15" customHeight="1" x14ac:dyDescent="0.45">
      <c r="A21" s="8" t="s">
        <v>25</v>
      </c>
      <c r="B21" s="96" t="s">
        <v>67</v>
      </c>
      <c r="C21" s="95">
        <f>'ANP data'!N32</f>
        <v>0.68715272727272714</v>
      </c>
      <c r="D21" s="95">
        <f>'ANP data'!N40</f>
        <v>0.6868679999999997</v>
      </c>
      <c r="E21" s="95">
        <f>'ANP data'!N48</f>
        <v>0.68686799999999992</v>
      </c>
    </row>
    <row r="22" spans="1:5" ht="15" customHeight="1" x14ac:dyDescent="0.45">
      <c r="A22" s="8" t="s">
        <v>24</v>
      </c>
      <c r="B22" s="96" t="s">
        <v>66</v>
      </c>
      <c r="C22" s="95">
        <f>'ANP data'!N33</f>
        <v>1.2395459610338238</v>
      </c>
      <c r="D22" s="95">
        <f>'ANP data'!N41</f>
        <v>1.2463198345310804</v>
      </c>
      <c r="E22" s="95">
        <f>'ANP data'!N49</f>
        <v>1.2907036003044445</v>
      </c>
    </row>
    <row r="23" spans="1:5" ht="15" customHeight="1" x14ac:dyDescent="0.45">
      <c r="A23" s="8" t="s">
        <v>23</v>
      </c>
      <c r="B23" s="96" t="s">
        <v>65</v>
      </c>
      <c r="C23" s="95">
        <f>'ANP data'!N34</f>
        <v>0.21464508500846657</v>
      </c>
      <c r="D23" s="95">
        <f>'ANP data'!N42</f>
        <v>0.18281588519280603</v>
      </c>
      <c r="E23" s="95">
        <f>'ANP data'!N50</f>
        <v>0.15283511451591014</v>
      </c>
    </row>
    <row r="24" spans="1:5" ht="15" customHeight="1" x14ac:dyDescent="0.45">
      <c r="A24" s="8" t="s">
        <v>22</v>
      </c>
      <c r="B24" s="96" t="s">
        <v>64</v>
      </c>
      <c r="C24" s="95">
        <f>'ANP data'!N35</f>
        <v>0.45252188552188549</v>
      </c>
      <c r="D24" s="95">
        <f>'ANP data'!N43</f>
        <v>0.44916666666666671</v>
      </c>
      <c r="E24" s="95">
        <f>'ANP data'!N51</f>
        <v>0.46300000000000008</v>
      </c>
    </row>
    <row r="25" spans="1:5" s="16" customFormat="1" ht="15" customHeight="1" x14ac:dyDescent="0.45">
      <c r="B25" s="97" t="s">
        <v>349</v>
      </c>
      <c r="C25" s="95">
        <f>'ANP data'!N36</f>
        <v>4.4294343434343428</v>
      </c>
      <c r="D25" s="95">
        <f>'ANP data'!N44</f>
        <v>4.3950000000000005</v>
      </c>
      <c r="E25" s="95">
        <f>'ANP data'!N52</f>
        <v>4.58</v>
      </c>
    </row>
    <row r="26" spans="1:5" s="16" customFormat="1" ht="15" customHeight="1" thickBot="1" x14ac:dyDescent="0.5">
      <c r="B26" s="97"/>
    </row>
    <row r="27" spans="1:5" s="16" customFormat="1" ht="15" customHeight="1" x14ac:dyDescent="0.45">
      <c r="B27" s="111"/>
      <c r="C27" s="111"/>
      <c r="D27" s="111"/>
      <c r="E27" s="111"/>
    </row>
    <row r="28" spans="1:5" s="16" customFormat="1" ht="15" customHeight="1" x14ac:dyDescent="0.45">
      <c r="B28" s="79"/>
    </row>
    <row r="29" spans="1:5" s="16" customFormat="1" ht="15" customHeight="1" x14ac:dyDescent="0.45">
      <c r="B29" s="79"/>
    </row>
    <row r="30" spans="1:5" s="16" customFormat="1" ht="15" customHeight="1" x14ac:dyDescent="0.45">
      <c r="B30" s="79"/>
    </row>
    <row r="31" spans="1:5" s="16" customFormat="1" ht="15" customHeight="1" x14ac:dyDescent="0.45">
      <c r="B31" s="79"/>
    </row>
    <row r="32" spans="1:5" s="16" customFormat="1" ht="15" customHeight="1" x14ac:dyDescent="0.45">
      <c r="B32" s="79"/>
    </row>
    <row r="33" spans="2:2" s="16" customFormat="1" ht="15" customHeight="1" x14ac:dyDescent="0.45">
      <c r="B33" s="79"/>
    </row>
    <row r="34" spans="2:2" s="16" customFormat="1" ht="15" customHeight="1" x14ac:dyDescent="0.45">
      <c r="B34" s="79"/>
    </row>
    <row r="35" spans="2:2" s="16" customFormat="1" ht="15" customHeight="1" x14ac:dyDescent="0.45">
      <c r="B35" s="79"/>
    </row>
  </sheetData>
  <mergeCells count="1">
    <mergeCell ref="B27:E27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2"/>
  <sheetViews>
    <sheetView workbookViewId="0">
      <selection sqref="A1:XFD5"/>
    </sheetView>
  </sheetViews>
  <sheetFormatPr defaultRowHeight="14.25" x14ac:dyDescent="0.45"/>
  <cols>
    <col min="1" max="1" width="34.796875" customWidth="1"/>
    <col min="2" max="2" width="9.19921875" style="17" customWidth="1"/>
    <col min="3" max="3" width="8.796875" style="17" customWidth="1"/>
  </cols>
  <sheetData>
    <row r="1" spans="1:37" x14ac:dyDescent="0.45">
      <c r="A1" s="1" t="s">
        <v>43</v>
      </c>
      <c r="B1" s="18">
        <v>2015</v>
      </c>
      <c r="C1" s="18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45">
      <c r="A2" s="1" t="s">
        <v>5</v>
      </c>
      <c r="B2" s="49">
        <f>About!$C$33</f>
        <v>1.4633182249393908E-2</v>
      </c>
      <c r="C2" s="49">
        <f>About!$C$33</f>
        <v>1.4633182249393908E-2</v>
      </c>
      <c r="D2" s="49">
        <f>About!$C$33</f>
        <v>1.4633182249393908E-2</v>
      </c>
      <c r="E2" s="49">
        <f>About!$C$33</f>
        <v>1.4633182249393908E-2</v>
      </c>
      <c r="F2" s="49">
        <f>About!$C$33</f>
        <v>1.4633182249393908E-2</v>
      </c>
      <c r="G2" s="49">
        <f>About!$C$33</f>
        <v>1.4633182249393908E-2</v>
      </c>
      <c r="H2" s="49">
        <f>About!$C$33</f>
        <v>1.4633182249393908E-2</v>
      </c>
      <c r="I2" s="49">
        <f>About!$C$33</f>
        <v>1.4633182249393908E-2</v>
      </c>
      <c r="J2" s="49">
        <f>About!$C$33</f>
        <v>1.4633182249393908E-2</v>
      </c>
      <c r="K2" s="49">
        <f>About!$C$33</f>
        <v>1.4633182249393908E-2</v>
      </c>
      <c r="L2" s="49">
        <f>About!$C$33</f>
        <v>1.4633182249393908E-2</v>
      </c>
      <c r="M2" s="49">
        <f>About!$C$33</f>
        <v>1.4633182249393908E-2</v>
      </c>
      <c r="N2" s="49">
        <f>About!$C$33</f>
        <v>1.4633182249393908E-2</v>
      </c>
      <c r="O2" s="49">
        <f>About!$C$33</f>
        <v>1.4633182249393908E-2</v>
      </c>
      <c r="P2" s="49">
        <f>About!$C$33</f>
        <v>1.4633182249393908E-2</v>
      </c>
      <c r="Q2" s="49">
        <f>About!$C$33</f>
        <v>1.4633182249393908E-2</v>
      </c>
      <c r="R2" s="49">
        <f>About!$C$33</f>
        <v>1.4633182249393908E-2</v>
      </c>
      <c r="S2" s="49">
        <f>About!$C$33</f>
        <v>1.4633182249393908E-2</v>
      </c>
      <c r="T2" s="49">
        <f>About!$C$33</f>
        <v>1.4633182249393908E-2</v>
      </c>
      <c r="U2" s="49">
        <f>About!$C$33</f>
        <v>1.4633182249393908E-2</v>
      </c>
      <c r="V2" s="49">
        <f>About!$C$33</f>
        <v>1.4633182249393908E-2</v>
      </c>
      <c r="W2" s="49">
        <f>About!$C$33</f>
        <v>1.4633182249393908E-2</v>
      </c>
      <c r="X2" s="49">
        <f>About!$C$33</f>
        <v>1.4633182249393908E-2</v>
      </c>
      <c r="Y2" s="49">
        <f>About!$C$33</f>
        <v>1.4633182249393908E-2</v>
      </c>
      <c r="Z2" s="49">
        <f>About!$C$33</f>
        <v>1.4633182249393908E-2</v>
      </c>
      <c r="AA2" s="49">
        <f>About!$C$33</f>
        <v>1.4633182249393908E-2</v>
      </c>
      <c r="AB2" s="49">
        <f>About!$C$33</f>
        <v>1.4633182249393908E-2</v>
      </c>
      <c r="AC2" s="49">
        <f>About!$C$33</f>
        <v>1.4633182249393908E-2</v>
      </c>
      <c r="AD2" s="49">
        <f>About!$C$33</f>
        <v>1.4633182249393908E-2</v>
      </c>
      <c r="AE2" s="49">
        <f>About!$C$33</f>
        <v>1.4633182249393908E-2</v>
      </c>
      <c r="AF2" s="49">
        <f>About!$C$33</f>
        <v>1.4633182249393908E-2</v>
      </c>
      <c r="AG2" s="49">
        <f>About!$C$33</f>
        <v>1.4633182249393908E-2</v>
      </c>
      <c r="AH2" s="49">
        <f>About!$C$33</f>
        <v>1.4633182249393908E-2</v>
      </c>
      <c r="AI2" s="49">
        <f>About!$C$33</f>
        <v>1.4633182249393908E-2</v>
      </c>
      <c r="AJ2" s="49">
        <f>About!$C$33</f>
        <v>1.4633182249393908E-2</v>
      </c>
      <c r="AK2" s="49">
        <f>About!$C$33</f>
        <v>1.4633182249393908E-2</v>
      </c>
    </row>
    <row r="3" spans="1:37" x14ac:dyDescent="0.45">
      <c r="A3" s="1" t="s">
        <v>37</v>
      </c>
      <c r="B3" s="49">
        <f>About!$C$33</f>
        <v>1.4633182249393908E-2</v>
      </c>
      <c r="C3" s="49">
        <f>About!$C$33</f>
        <v>1.4633182249393908E-2</v>
      </c>
      <c r="D3" s="49">
        <f>About!$C$33</f>
        <v>1.4633182249393908E-2</v>
      </c>
      <c r="E3" s="49">
        <f>About!$C$33</f>
        <v>1.4633182249393908E-2</v>
      </c>
      <c r="F3" s="49">
        <f>About!$C$33</f>
        <v>1.4633182249393908E-2</v>
      </c>
      <c r="G3" s="49">
        <f>About!$C$33</f>
        <v>1.4633182249393908E-2</v>
      </c>
      <c r="H3" s="49">
        <f>About!$C$33</f>
        <v>1.4633182249393908E-2</v>
      </c>
      <c r="I3" s="49">
        <f>About!$C$33</f>
        <v>1.4633182249393908E-2</v>
      </c>
      <c r="J3" s="49">
        <f>About!$C$33</f>
        <v>1.4633182249393908E-2</v>
      </c>
      <c r="K3" s="49">
        <f>About!$C$33</f>
        <v>1.4633182249393908E-2</v>
      </c>
      <c r="L3" s="49">
        <f>About!$C$33</f>
        <v>1.4633182249393908E-2</v>
      </c>
      <c r="M3" s="49">
        <f>About!$C$33</f>
        <v>1.4633182249393908E-2</v>
      </c>
      <c r="N3" s="49">
        <f>About!$C$33</f>
        <v>1.4633182249393908E-2</v>
      </c>
      <c r="O3" s="49">
        <f>About!$C$33</f>
        <v>1.4633182249393908E-2</v>
      </c>
      <c r="P3" s="49">
        <f>About!$C$33</f>
        <v>1.4633182249393908E-2</v>
      </c>
      <c r="Q3" s="49">
        <f>About!$C$33</f>
        <v>1.4633182249393908E-2</v>
      </c>
      <c r="R3" s="49">
        <f>About!$C$33</f>
        <v>1.4633182249393908E-2</v>
      </c>
      <c r="S3" s="49">
        <f>About!$C$33</f>
        <v>1.4633182249393908E-2</v>
      </c>
      <c r="T3" s="49">
        <f>About!$C$33</f>
        <v>1.4633182249393908E-2</v>
      </c>
      <c r="U3" s="49">
        <f>About!$C$33</f>
        <v>1.4633182249393908E-2</v>
      </c>
      <c r="V3" s="49">
        <f>About!$C$33</f>
        <v>1.4633182249393908E-2</v>
      </c>
      <c r="W3" s="49">
        <f>About!$C$33</f>
        <v>1.4633182249393908E-2</v>
      </c>
      <c r="X3" s="49">
        <f>About!$C$33</f>
        <v>1.4633182249393908E-2</v>
      </c>
      <c r="Y3" s="49">
        <f>About!$C$33</f>
        <v>1.4633182249393908E-2</v>
      </c>
      <c r="Z3" s="49">
        <f>About!$C$33</f>
        <v>1.4633182249393908E-2</v>
      </c>
      <c r="AA3" s="49">
        <f>About!$C$33</f>
        <v>1.4633182249393908E-2</v>
      </c>
      <c r="AB3" s="49">
        <f>About!$C$33</f>
        <v>1.4633182249393908E-2</v>
      </c>
      <c r="AC3" s="49">
        <f>About!$C$33</f>
        <v>1.4633182249393908E-2</v>
      </c>
      <c r="AD3" s="49">
        <f>About!$C$33</f>
        <v>1.4633182249393908E-2</v>
      </c>
      <c r="AE3" s="49">
        <f>About!$C$33</f>
        <v>1.4633182249393908E-2</v>
      </c>
      <c r="AF3" s="49">
        <f>About!$C$33</f>
        <v>1.4633182249393908E-2</v>
      </c>
      <c r="AG3" s="49">
        <f>About!$C$33</f>
        <v>1.4633182249393908E-2</v>
      </c>
      <c r="AH3" s="49">
        <f>About!$C$33</f>
        <v>1.4633182249393908E-2</v>
      </c>
      <c r="AI3" s="49">
        <f>About!$C$33</f>
        <v>1.4633182249393908E-2</v>
      </c>
      <c r="AJ3" s="49">
        <f>About!$C$33</f>
        <v>1.4633182249393908E-2</v>
      </c>
      <c r="AK3" s="49">
        <f>About!$C$33</f>
        <v>1.4633182249393908E-2</v>
      </c>
    </row>
    <row r="4" spans="1:37" x14ac:dyDescent="0.45">
      <c r="A4" s="1" t="s">
        <v>6</v>
      </c>
      <c r="B4" s="49">
        <f>About!$C$33</f>
        <v>1.4633182249393908E-2</v>
      </c>
      <c r="C4" s="49">
        <f>About!$C$33</f>
        <v>1.4633182249393908E-2</v>
      </c>
      <c r="D4" s="49">
        <f>About!$C$33</f>
        <v>1.4633182249393908E-2</v>
      </c>
      <c r="E4" s="49">
        <f>About!$C$33</f>
        <v>1.4633182249393908E-2</v>
      </c>
      <c r="F4" s="49">
        <f>About!$C$33</f>
        <v>1.4633182249393908E-2</v>
      </c>
      <c r="G4" s="49">
        <f>About!$C$33</f>
        <v>1.4633182249393908E-2</v>
      </c>
      <c r="H4" s="49">
        <f>About!$C$33</f>
        <v>1.4633182249393908E-2</v>
      </c>
      <c r="I4" s="49">
        <f>About!$C$33</f>
        <v>1.4633182249393908E-2</v>
      </c>
      <c r="J4" s="49">
        <f>About!$C$33</f>
        <v>1.4633182249393908E-2</v>
      </c>
      <c r="K4" s="49">
        <f>About!$C$33</f>
        <v>1.4633182249393908E-2</v>
      </c>
      <c r="L4" s="49">
        <f>About!$C$33</f>
        <v>1.4633182249393908E-2</v>
      </c>
      <c r="M4" s="49">
        <f>About!$C$33</f>
        <v>1.4633182249393908E-2</v>
      </c>
      <c r="N4" s="49">
        <f>About!$C$33</f>
        <v>1.4633182249393908E-2</v>
      </c>
      <c r="O4" s="49">
        <f>About!$C$33</f>
        <v>1.4633182249393908E-2</v>
      </c>
      <c r="P4" s="49">
        <f>About!$C$33</f>
        <v>1.4633182249393908E-2</v>
      </c>
      <c r="Q4" s="49">
        <f>About!$C$33</f>
        <v>1.4633182249393908E-2</v>
      </c>
      <c r="R4" s="49">
        <f>About!$C$33</f>
        <v>1.4633182249393908E-2</v>
      </c>
      <c r="S4" s="49">
        <f>About!$C$33</f>
        <v>1.4633182249393908E-2</v>
      </c>
      <c r="T4" s="49">
        <f>About!$C$33</f>
        <v>1.4633182249393908E-2</v>
      </c>
      <c r="U4" s="49">
        <f>About!$C$33</f>
        <v>1.4633182249393908E-2</v>
      </c>
      <c r="V4" s="49">
        <f>About!$C$33</f>
        <v>1.4633182249393908E-2</v>
      </c>
      <c r="W4" s="49">
        <f>About!$C$33</f>
        <v>1.4633182249393908E-2</v>
      </c>
      <c r="X4" s="49">
        <f>About!$C$33</f>
        <v>1.4633182249393908E-2</v>
      </c>
      <c r="Y4" s="49">
        <f>About!$C$33</f>
        <v>1.4633182249393908E-2</v>
      </c>
      <c r="Z4" s="49">
        <f>About!$C$33</f>
        <v>1.4633182249393908E-2</v>
      </c>
      <c r="AA4" s="49">
        <f>About!$C$33</f>
        <v>1.4633182249393908E-2</v>
      </c>
      <c r="AB4" s="49">
        <f>About!$C$33</f>
        <v>1.4633182249393908E-2</v>
      </c>
      <c r="AC4" s="49">
        <f>About!$C$33</f>
        <v>1.4633182249393908E-2</v>
      </c>
      <c r="AD4" s="49">
        <f>About!$C$33</f>
        <v>1.4633182249393908E-2</v>
      </c>
      <c r="AE4" s="49">
        <f>About!$C$33</f>
        <v>1.4633182249393908E-2</v>
      </c>
      <c r="AF4" s="49">
        <f>About!$C$33</f>
        <v>1.4633182249393908E-2</v>
      </c>
      <c r="AG4" s="49">
        <f>About!$C$33</f>
        <v>1.4633182249393908E-2</v>
      </c>
      <c r="AH4" s="49">
        <f>About!$C$33</f>
        <v>1.4633182249393908E-2</v>
      </c>
      <c r="AI4" s="49">
        <f>About!$C$33</f>
        <v>1.4633182249393908E-2</v>
      </c>
      <c r="AJ4" s="49">
        <f>About!$C$33</f>
        <v>1.4633182249393908E-2</v>
      </c>
      <c r="AK4" s="49">
        <f>About!$C$33</f>
        <v>1.4633182249393908E-2</v>
      </c>
    </row>
    <row r="5" spans="1:37" x14ac:dyDescent="0.45">
      <c r="A5" s="1" t="s">
        <v>7</v>
      </c>
      <c r="B5" s="49">
        <f>About!$C$33</f>
        <v>1.4633182249393908E-2</v>
      </c>
      <c r="C5" s="49">
        <f>About!$C$33</f>
        <v>1.4633182249393908E-2</v>
      </c>
      <c r="D5" s="49">
        <f>About!$C$33</f>
        <v>1.4633182249393908E-2</v>
      </c>
      <c r="E5" s="49">
        <f>About!$C$33</f>
        <v>1.4633182249393908E-2</v>
      </c>
      <c r="F5" s="49">
        <f>About!$C$33</f>
        <v>1.4633182249393908E-2</v>
      </c>
      <c r="G5" s="49">
        <f>About!$C$33</f>
        <v>1.4633182249393908E-2</v>
      </c>
      <c r="H5" s="49">
        <f>About!$C$33</f>
        <v>1.4633182249393908E-2</v>
      </c>
      <c r="I5" s="49">
        <f>About!$C$33</f>
        <v>1.4633182249393908E-2</v>
      </c>
      <c r="J5" s="49">
        <f>About!$C$33</f>
        <v>1.4633182249393908E-2</v>
      </c>
      <c r="K5" s="49">
        <f>About!$C$33</f>
        <v>1.4633182249393908E-2</v>
      </c>
      <c r="L5" s="49">
        <f>About!$C$33</f>
        <v>1.4633182249393908E-2</v>
      </c>
      <c r="M5" s="49">
        <f>About!$C$33</f>
        <v>1.4633182249393908E-2</v>
      </c>
      <c r="N5" s="49">
        <f>About!$C$33</f>
        <v>1.4633182249393908E-2</v>
      </c>
      <c r="O5" s="49">
        <f>About!$C$33</f>
        <v>1.4633182249393908E-2</v>
      </c>
      <c r="P5" s="49">
        <f>About!$C$33</f>
        <v>1.4633182249393908E-2</v>
      </c>
      <c r="Q5" s="49">
        <f>About!$C$33</f>
        <v>1.4633182249393908E-2</v>
      </c>
      <c r="R5" s="49">
        <f>About!$C$33</f>
        <v>1.4633182249393908E-2</v>
      </c>
      <c r="S5" s="49">
        <f>About!$C$33</f>
        <v>1.4633182249393908E-2</v>
      </c>
      <c r="T5" s="49">
        <f>About!$C$33</f>
        <v>1.4633182249393908E-2</v>
      </c>
      <c r="U5" s="49">
        <f>About!$C$33</f>
        <v>1.4633182249393908E-2</v>
      </c>
      <c r="V5" s="49">
        <f>About!$C$33</f>
        <v>1.4633182249393908E-2</v>
      </c>
      <c r="W5" s="49">
        <f>About!$C$33</f>
        <v>1.4633182249393908E-2</v>
      </c>
      <c r="X5" s="49">
        <f>About!$C$33</f>
        <v>1.4633182249393908E-2</v>
      </c>
      <c r="Y5" s="49">
        <f>About!$C$33</f>
        <v>1.4633182249393908E-2</v>
      </c>
      <c r="Z5" s="49">
        <f>About!$C$33</f>
        <v>1.4633182249393908E-2</v>
      </c>
      <c r="AA5" s="49">
        <f>About!$C$33</f>
        <v>1.4633182249393908E-2</v>
      </c>
      <c r="AB5" s="49">
        <f>About!$C$33</f>
        <v>1.4633182249393908E-2</v>
      </c>
      <c r="AC5" s="49">
        <f>About!$C$33</f>
        <v>1.4633182249393908E-2</v>
      </c>
      <c r="AD5" s="49">
        <f>About!$C$33</f>
        <v>1.4633182249393908E-2</v>
      </c>
      <c r="AE5" s="49">
        <f>About!$C$33</f>
        <v>1.4633182249393908E-2</v>
      </c>
      <c r="AF5" s="49">
        <f>About!$C$33</f>
        <v>1.4633182249393908E-2</v>
      </c>
      <c r="AG5" s="49">
        <f>About!$C$33</f>
        <v>1.4633182249393908E-2</v>
      </c>
      <c r="AH5" s="49">
        <f>About!$C$33</f>
        <v>1.4633182249393908E-2</v>
      </c>
      <c r="AI5" s="49">
        <f>About!$C$33</f>
        <v>1.4633182249393908E-2</v>
      </c>
      <c r="AJ5" s="49">
        <f>About!$C$33</f>
        <v>1.4633182249393908E-2</v>
      </c>
      <c r="AK5" s="49">
        <f>About!$C$33</f>
        <v>1.4633182249393908E-2</v>
      </c>
    </row>
    <row r="6" spans="1:37" x14ac:dyDescent="0.45">
      <c r="A6" s="1" t="s">
        <v>8</v>
      </c>
      <c r="B6" s="17">
        <v>0</v>
      </c>
      <c r="C6" s="17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s="1" t="s">
        <v>9</v>
      </c>
      <c r="B7" s="17">
        <v>0</v>
      </c>
      <c r="C7" s="1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s="1" t="s">
        <v>20</v>
      </c>
      <c r="B8" s="17">
        <v>0</v>
      </c>
      <c r="C8" s="17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s="1" t="s">
        <v>10</v>
      </c>
      <c r="B9" s="49">
        <f>About!$C$33</f>
        <v>1.4633182249393908E-2</v>
      </c>
      <c r="C9" s="49">
        <f>About!$C$33</f>
        <v>1.4633182249393908E-2</v>
      </c>
      <c r="D9" s="49">
        <f>About!$C$33</f>
        <v>1.4633182249393908E-2</v>
      </c>
      <c r="E9" s="49">
        <f>About!$C$33</f>
        <v>1.4633182249393908E-2</v>
      </c>
      <c r="F9" s="49">
        <f>About!$C$33</f>
        <v>1.4633182249393908E-2</v>
      </c>
      <c r="G9" s="49">
        <f>About!$C$33</f>
        <v>1.4633182249393908E-2</v>
      </c>
      <c r="H9" s="49">
        <f>About!$C$33</f>
        <v>1.4633182249393908E-2</v>
      </c>
      <c r="I9" s="49">
        <f>About!$C$33</f>
        <v>1.4633182249393908E-2</v>
      </c>
      <c r="J9" s="49">
        <f>About!$C$33</f>
        <v>1.4633182249393908E-2</v>
      </c>
      <c r="K9" s="49">
        <f>About!$C$33</f>
        <v>1.4633182249393908E-2</v>
      </c>
      <c r="L9" s="49">
        <f>About!$C$33</f>
        <v>1.4633182249393908E-2</v>
      </c>
      <c r="M9" s="49">
        <f>About!$C$33</f>
        <v>1.4633182249393908E-2</v>
      </c>
      <c r="N9" s="49">
        <f>About!$C$33</f>
        <v>1.4633182249393908E-2</v>
      </c>
      <c r="O9" s="49">
        <f>About!$C$33</f>
        <v>1.4633182249393908E-2</v>
      </c>
      <c r="P9" s="49">
        <f>About!$C$33</f>
        <v>1.4633182249393908E-2</v>
      </c>
      <c r="Q9" s="49">
        <f>About!$C$33</f>
        <v>1.4633182249393908E-2</v>
      </c>
      <c r="R9" s="49">
        <f>About!$C$33</f>
        <v>1.4633182249393908E-2</v>
      </c>
      <c r="S9" s="49">
        <f>About!$C$33</f>
        <v>1.4633182249393908E-2</v>
      </c>
      <c r="T9" s="49">
        <f>About!$C$33</f>
        <v>1.4633182249393908E-2</v>
      </c>
      <c r="U9" s="49">
        <f>About!$C$33</f>
        <v>1.4633182249393908E-2</v>
      </c>
      <c r="V9" s="49">
        <f>About!$C$33</f>
        <v>1.4633182249393908E-2</v>
      </c>
      <c r="W9" s="49">
        <f>About!$C$33</f>
        <v>1.4633182249393908E-2</v>
      </c>
      <c r="X9" s="49">
        <f>About!$C$33</f>
        <v>1.4633182249393908E-2</v>
      </c>
      <c r="Y9" s="49">
        <f>About!$C$33</f>
        <v>1.4633182249393908E-2</v>
      </c>
      <c r="Z9" s="49">
        <f>About!$C$33</f>
        <v>1.4633182249393908E-2</v>
      </c>
      <c r="AA9" s="49">
        <f>About!$C$33</f>
        <v>1.4633182249393908E-2</v>
      </c>
      <c r="AB9" s="49">
        <f>About!$C$33</f>
        <v>1.4633182249393908E-2</v>
      </c>
      <c r="AC9" s="49">
        <f>About!$C$33</f>
        <v>1.4633182249393908E-2</v>
      </c>
      <c r="AD9" s="49">
        <f>About!$C$33</f>
        <v>1.4633182249393908E-2</v>
      </c>
      <c r="AE9" s="49">
        <f>About!$C$33</f>
        <v>1.4633182249393908E-2</v>
      </c>
      <c r="AF9" s="49">
        <f>About!$C$33</f>
        <v>1.4633182249393908E-2</v>
      </c>
      <c r="AG9" s="49">
        <f>About!$C$33</f>
        <v>1.4633182249393908E-2</v>
      </c>
      <c r="AH9" s="49">
        <f>About!$C$33</f>
        <v>1.4633182249393908E-2</v>
      </c>
      <c r="AI9" s="49">
        <f>About!$C$33</f>
        <v>1.4633182249393908E-2</v>
      </c>
      <c r="AJ9" s="49">
        <f>About!$C$33</f>
        <v>1.4633182249393908E-2</v>
      </c>
      <c r="AK9" s="49">
        <f>About!$C$33</f>
        <v>1.4633182249393908E-2</v>
      </c>
    </row>
    <row r="10" spans="1:37" x14ac:dyDescent="0.45">
      <c r="A10" s="18" t="s">
        <v>11</v>
      </c>
      <c r="B10" s="20">
        <f>E10</f>
        <v>0.43497623825544579</v>
      </c>
      <c r="C10" s="20">
        <f>E10</f>
        <v>0.43497623825544579</v>
      </c>
      <c r="D10" s="4">
        <f>E10</f>
        <v>0.43497623825544579</v>
      </c>
      <c r="E10" s="20">
        <f>SUM(INDEX(Petroleum!$C$21:$E$22,0,(MATCH(E$1,Petroleum!$C$1:$E$1,0))))/INDEX(Petroleum!$C$25:$E$25,MATCH(E$1,Petroleum!$C$1:$E$1,0))</f>
        <v>0.43497623825544579</v>
      </c>
      <c r="F10" s="20">
        <f>SUM(INDEX(Petroleum!$C$21:$E$22,0,(MATCH(F$1,Petroleum!$C$1:$E$1,0))))/INDEX(Petroleum!$C$25:$E$25,MATCH(F$1,Petroleum!$C$1:$E$1,0))</f>
        <v>0.4398607132038862</v>
      </c>
      <c r="G10" s="20">
        <f>SUM(INDEX(Petroleum!$C$21:$E$22,0,(MATCH(G$1,Petroleum!$C$1:$E$1,0))))/INDEX(Petroleum!$C$25:$E$25,MATCH(G$1,Petroleum!$C$1:$E$1,0))</f>
        <v>0.43178419220621062</v>
      </c>
      <c r="H10" s="4">
        <f>$G10</f>
        <v>0.43178419220621062</v>
      </c>
      <c r="I10" s="20">
        <f>$G10</f>
        <v>0.43178419220621062</v>
      </c>
      <c r="J10" s="20">
        <f>$G10</f>
        <v>0.43178419220621062</v>
      </c>
      <c r="K10" s="20">
        <f>$G10</f>
        <v>0.43178419220621062</v>
      </c>
      <c r="L10" s="20">
        <f>$G10</f>
        <v>0.43178419220621062</v>
      </c>
      <c r="M10" s="20">
        <f>$G10</f>
        <v>0.43178419220621062</v>
      </c>
      <c r="N10" s="20">
        <f>$G10</f>
        <v>0.43178419220621062</v>
      </c>
      <c r="O10" s="20">
        <f>$G10</f>
        <v>0.43178419220621062</v>
      </c>
      <c r="P10" s="20">
        <f>$G10</f>
        <v>0.43178419220621062</v>
      </c>
      <c r="Q10" s="20">
        <f>$G10</f>
        <v>0.43178419220621062</v>
      </c>
      <c r="R10" s="20">
        <f>$G10</f>
        <v>0.43178419220621062</v>
      </c>
      <c r="S10" s="20">
        <f>$G10</f>
        <v>0.43178419220621062</v>
      </c>
      <c r="T10" s="20">
        <f>$G10</f>
        <v>0.43178419220621062</v>
      </c>
      <c r="U10" s="20">
        <f>$G10</f>
        <v>0.43178419220621062</v>
      </c>
      <c r="V10" s="20">
        <f>$G10</f>
        <v>0.43178419220621062</v>
      </c>
      <c r="W10" s="20">
        <f>$G10</f>
        <v>0.43178419220621062</v>
      </c>
      <c r="X10" s="20">
        <f>$G10</f>
        <v>0.43178419220621062</v>
      </c>
      <c r="Y10" s="20">
        <f>$G10</f>
        <v>0.43178419220621062</v>
      </c>
      <c r="Z10" s="20">
        <f>$G10</f>
        <v>0.43178419220621062</v>
      </c>
      <c r="AA10" s="20">
        <f>$G10</f>
        <v>0.43178419220621062</v>
      </c>
      <c r="AB10" s="20">
        <f>$G10</f>
        <v>0.43178419220621062</v>
      </c>
      <c r="AC10" s="20">
        <f>$G10</f>
        <v>0.43178419220621062</v>
      </c>
      <c r="AD10" s="20">
        <f>$G10</f>
        <v>0.43178419220621062</v>
      </c>
      <c r="AE10" s="20">
        <f>$G10</f>
        <v>0.43178419220621062</v>
      </c>
      <c r="AF10" s="20">
        <f>$G10</f>
        <v>0.43178419220621062</v>
      </c>
      <c r="AG10" s="20">
        <f>$G10</f>
        <v>0.43178419220621062</v>
      </c>
      <c r="AH10" s="20">
        <f>$G10</f>
        <v>0.43178419220621062</v>
      </c>
      <c r="AI10" s="20">
        <f>$G10</f>
        <v>0.43178419220621062</v>
      </c>
      <c r="AJ10" s="20">
        <f>$G10</f>
        <v>0.43178419220621062</v>
      </c>
      <c r="AK10" s="20">
        <f>$G10</f>
        <v>0.43178419220621062</v>
      </c>
    </row>
    <row r="11" spans="1:37" x14ac:dyDescent="0.45">
      <c r="A11" s="18" t="s">
        <v>12</v>
      </c>
      <c r="B11" s="20">
        <f t="shared" ref="B11:B13" si="0">E11</f>
        <v>0.24362158738715628</v>
      </c>
      <c r="C11" s="20">
        <f t="shared" ref="C11:C13" si="1">E11</f>
        <v>0.24362158738715628</v>
      </c>
      <c r="D11" s="20">
        <f t="shared" ref="D11:D12" si="2">E11</f>
        <v>0.24362158738715628</v>
      </c>
      <c r="E11" s="20">
        <f>SUM(INDEX(Petroleum!$C$12:$E$13,0,(MATCH(E$1,Petroleum!$C$1:$E$1,0))))/INDEX(Petroleum!$C$16:$E$16,MATCH(E$1,Petroleum!$C$1:$E$1,0))</f>
        <v>0.24362158738715628</v>
      </c>
      <c r="F11" s="20">
        <f>SUM(INDEX(Petroleum!$C$12:$E$13,0,(MATCH(F$1,Petroleum!$C$1:$E$1,0))))/INDEX(Petroleum!$C$16:$E$16,MATCH(F$1,Petroleum!$C$1:$E$1,0))</f>
        <v>0.23177118348071471</v>
      </c>
      <c r="G11" s="20">
        <f>SUM(INDEX(Petroleum!$C$12:$E$13,0,(MATCH(G$1,Petroleum!$C$1:$E$1,0))))/INDEX(Petroleum!$C$16:$E$16,MATCH(G$1,Petroleum!$C$1:$E$1,0))</f>
        <v>0.22645117285872568</v>
      </c>
      <c r="H11" s="20">
        <f t="shared" ref="H11:H13" si="3">$G11</f>
        <v>0.22645117285872568</v>
      </c>
      <c r="I11" s="20">
        <f>$G11</f>
        <v>0.22645117285872568</v>
      </c>
      <c r="J11" s="20">
        <f>$G11</f>
        <v>0.22645117285872568</v>
      </c>
      <c r="K11" s="20">
        <f>$G11</f>
        <v>0.22645117285872568</v>
      </c>
      <c r="L11" s="20">
        <f>$G11</f>
        <v>0.22645117285872568</v>
      </c>
      <c r="M11" s="20">
        <f>$G11</f>
        <v>0.22645117285872568</v>
      </c>
      <c r="N11" s="20">
        <f>$G11</f>
        <v>0.22645117285872568</v>
      </c>
      <c r="O11" s="20">
        <f>$G11</f>
        <v>0.22645117285872568</v>
      </c>
      <c r="P11" s="20">
        <f>$G11</f>
        <v>0.22645117285872568</v>
      </c>
      <c r="Q11" s="20">
        <f>$G11</f>
        <v>0.22645117285872568</v>
      </c>
      <c r="R11" s="20">
        <f>$G11</f>
        <v>0.22645117285872568</v>
      </c>
      <c r="S11" s="20">
        <f>$G11</f>
        <v>0.22645117285872568</v>
      </c>
      <c r="T11" s="20">
        <f>$G11</f>
        <v>0.22645117285872568</v>
      </c>
      <c r="U11" s="20">
        <f>$G11</f>
        <v>0.22645117285872568</v>
      </c>
      <c r="V11" s="20">
        <f>$G11</f>
        <v>0.22645117285872568</v>
      </c>
      <c r="W11" s="20">
        <f>$G11</f>
        <v>0.22645117285872568</v>
      </c>
      <c r="X11" s="20">
        <f>$G11</f>
        <v>0.22645117285872568</v>
      </c>
      <c r="Y11" s="20">
        <f>$G11</f>
        <v>0.22645117285872568</v>
      </c>
      <c r="Z11" s="20">
        <f>$G11</f>
        <v>0.22645117285872568</v>
      </c>
      <c r="AA11" s="20">
        <f>$G11</f>
        <v>0.22645117285872568</v>
      </c>
      <c r="AB11" s="20">
        <f>$G11</f>
        <v>0.22645117285872568</v>
      </c>
      <c r="AC11" s="20">
        <f>$G11</f>
        <v>0.22645117285872568</v>
      </c>
      <c r="AD11" s="20">
        <f>$G11</f>
        <v>0.22645117285872568</v>
      </c>
      <c r="AE11" s="20">
        <f>$G11</f>
        <v>0.22645117285872568</v>
      </c>
      <c r="AF11" s="20">
        <f>$G11</f>
        <v>0.22645117285872568</v>
      </c>
      <c r="AG11" s="20">
        <f>$G11</f>
        <v>0.22645117285872568</v>
      </c>
      <c r="AH11" s="20">
        <f>$G11</f>
        <v>0.22645117285872568</v>
      </c>
      <c r="AI11" s="20">
        <f>$G11</f>
        <v>0.22645117285872568</v>
      </c>
      <c r="AJ11" s="20">
        <f>$G11</f>
        <v>0.22645117285872568</v>
      </c>
      <c r="AK11" s="20">
        <f>$G11</f>
        <v>0.22645117285872568</v>
      </c>
    </row>
    <row r="12" spans="1:37" x14ac:dyDescent="0.45">
      <c r="A12" s="18" t="s">
        <v>13</v>
      </c>
      <c r="B12" s="20">
        <f t="shared" si="0"/>
        <v>0.24271674094653878</v>
      </c>
      <c r="C12" s="20">
        <f t="shared" si="1"/>
        <v>0.24271674094653878</v>
      </c>
      <c r="D12" s="20">
        <f t="shared" si="2"/>
        <v>0.24271674094653878</v>
      </c>
      <c r="E12" s="20">
        <f>E10*0.558</f>
        <v>0.24271674094653878</v>
      </c>
      <c r="F12" s="20">
        <f>F10*0.558</f>
        <v>0.24544227796776852</v>
      </c>
      <c r="G12" s="20">
        <f>G10*0.558</f>
        <v>0.24093557925106554</v>
      </c>
      <c r="H12" s="20">
        <f t="shared" si="3"/>
        <v>0.24093557925106554</v>
      </c>
      <c r="I12" s="20">
        <f>$G12</f>
        <v>0.24093557925106554</v>
      </c>
      <c r="J12" s="20">
        <f>$G12</f>
        <v>0.24093557925106554</v>
      </c>
      <c r="K12" s="20">
        <f>$G12</f>
        <v>0.24093557925106554</v>
      </c>
      <c r="L12" s="20">
        <f>$G12</f>
        <v>0.24093557925106554</v>
      </c>
      <c r="M12" s="20">
        <f>$G12</f>
        <v>0.24093557925106554</v>
      </c>
      <c r="N12" s="20">
        <f>$G12</f>
        <v>0.24093557925106554</v>
      </c>
      <c r="O12" s="20">
        <f>$G12</f>
        <v>0.24093557925106554</v>
      </c>
      <c r="P12" s="20">
        <f>$G12</f>
        <v>0.24093557925106554</v>
      </c>
      <c r="Q12" s="20">
        <f>$G12</f>
        <v>0.24093557925106554</v>
      </c>
      <c r="R12" s="20">
        <f>$G12</f>
        <v>0.24093557925106554</v>
      </c>
      <c r="S12" s="20">
        <f>$G12</f>
        <v>0.24093557925106554</v>
      </c>
      <c r="T12" s="20">
        <f>$G12</f>
        <v>0.24093557925106554</v>
      </c>
      <c r="U12" s="20">
        <f>$G12</f>
        <v>0.24093557925106554</v>
      </c>
      <c r="V12" s="20">
        <f>$G12</f>
        <v>0.24093557925106554</v>
      </c>
      <c r="W12" s="20">
        <f>$G12</f>
        <v>0.24093557925106554</v>
      </c>
      <c r="X12" s="20">
        <f>$G12</f>
        <v>0.24093557925106554</v>
      </c>
      <c r="Y12" s="20">
        <f>$G12</f>
        <v>0.24093557925106554</v>
      </c>
      <c r="Z12" s="20">
        <f>$G12</f>
        <v>0.24093557925106554</v>
      </c>
      <c r="AA12" s="20">
        <f>$G12</f>
        <v>0.24093557925106554</v>
      </c>
      <c r="AB12" s="20">
        <f>$G12</f>
        <v>0.24093557925106554</v>
      </c>
      <c r="AC12" s="20">
        <f>$G12</f>
        <v>0.24093557925106554</v>
      </c>
      <c r="AD12" s="20">
        <f>$G12</f>
        <v>0.24093557925106554</v>
      </c>
      <c r="AE12" s="20">
        <f>$G12</f>
        <v>0.24093557925106554</v>
      </c>
      <c r="AF12" s="20">
        <f>$G12</f>
        <v>0.24093557925106554</v>
      </c>
      <c r="AG12" s="20">
        <f>$G12</f>
        <v>0.24093557925106554</v>
      </c>
      <c r="AH12" s="20">
        <f>$G12</f>
        <v>0.24093557925106554</v>
      </c>
      <c r="AI12" s="20">
        <f>$G12</f>
        <v>0.24093557925106554</v>
      </c>
      <c r="AJ12" s="20">
        <f>$G12</f>
        <v>0.24093557925106554</v>
      </c>
      <c r="AK12" s="20">
        <f>$G12</f>
        <v>0.24093557925106554</v>
      </c>
    </row>
    <row r="13" spans="1:37" x14ac:dyDescent="0.45">
      <c r="A13" s="18" t="s">
        <v>14</v>
      </c>
      <c r="B13" s="20">
        <f t="shared" si="0"/>
        <v>0.24362158738715628</v>
      </c>
      <c r="C13" s="20">
        <f t="shared" si="1"/>
        <v>0.24362158738715628</v>
      </c>
      <c r="D13" s="20">
        <f>E13</f>
        <v>0.24362158738715628</v>
      </c>
      <c r="E13" s="20">
        <f t="shared" ref="E13:G13" si="4">E11</f>
        <v>0.24362158738715628</v>
      </c>
      <c r="F13" s="20">
        <f>F11</f>
        <v>0.23177118348071471</v>
      </c>
      <c r="G13" s="20">
        <f t="shared" si="4"/>
        <v>0.22645117285872568</v>
      </c>
      <c r="H13" s="20">
        <f t="shared" si="3"/>
        <v>0.22645117285872568</v>
      </c>
      <c r="I13" s="20">
        <f>$G13</f>
        <v>0.22645117285872568</v>
      </c>
      <c r="J13" s="20">
        <f>$G13</f>
        <v>0.22645117285872568</v>
      </c>
      <c r="K13" s="20">
        <f>$G13</f>
        <v>0.22645117285872568</v>
      </c>
      <c r="L13" s="20">
        <f>$G13</f>
        <v>0.22645117285872568</v>
      </c>
      <c r="M13" s="20">
        <f>$G13</f>
        <v>0.22645117285872568</v>
      </c>
      <c r="N13" s="20">
        <f>$G13</f>
        <v>0.22645117285872568</v>
      </c>
      <c r="O13" s="20">
        <f>$G13</f>
        <v>0.22645117285872568</v>
      </c>
      <c r="P13" s="20">
        <f>$G13</f>
        <v>0.22645117285872568</v>
      </c>
      <c r="Q13" s="20">
        <f>$G13</f>
        <v>0.22645117285872568</v>
      </c>
      <c r="R13" s="20">
        <f>$G13</f>
        <v>0.22645117285872568</v>
      </c>
      <c r="S13" s="20">
        <f>$G13</f>
        <v>0.22645117285872568</v>
      </c>
      <c r="T13" s="20">
        <f>$G13</f>
        <v>0.22645117285872568</v>
      </c>
      <c r="U13" s="20">
        <f>$G13</f>
        <v>0.22645117285872568</v>
      </c>
      <c r="V13" s="20">
        <f>$G13</f>
        <v>0.22645117285872568</v>
      </c>
      <c r="W13" s="20">
        <f>$G13</f>
        <v>0.22645117285872568</v>
      </c>
      <c r="X13" s="20">
        <f>$G13</f>
        <v>0.22645117285872568</v>
      </c>
      <c r="Y13" s="20">
        <f>$G13</f>
        <v>0.22645117285872568</v>
      </c>
      <c r="Z13" s="20">
        <f>$G13</f>
        <v>0.22645117285872568</v>
      </c>
      <c r="AA13" s="20">
        <f>$G13</f>
        <v>0.22645117285872568</v>
      </c>
      <c r="AB13" s="20">
        <f>$G13</f>
        <v>0.22645117285872568</v>
      </c>
      <c r="AC13" s="20">
        <f>$G13</f>
        <v>0.22645117285872568</v>
      </c>
      <c r="AD13" s="20">
        <f>$G13</f>
        <v>0.22645117285872568</v>
      </c>
      <c r="AE13" s="20">
        <f>$G13</f>
        <v>0.22645117285872568</v>
      </c>
      <c r="AF13" s="20">
        <f>$G13</f>
        <v>0.22645117285872568</v>
      </c>
      <c r="AG13" s="20">
        <f>$G13</f>
        <v>0.22645117285872568</v>
      </c>
      <c r="AH13" s="20">
        <f>$G13</f>
        <v>0.22645117285872568</v>
      </c>
      <c r="AI13" s="20">
        <f>$G13</f>
        <v>0.22645117285872568</v>
      </c>
      <c r="AJ13" s="20">
        <f>$G13</f>
        <v>0.22645117285872568</v>
      </c>
      <c r="AK13" s="20">
        <f>$G13</f>
        <v>0.22645117285872568</v>
      </c>
    </row>
    <row r="14" spans="1:37" x14ac:dyDescent="0.45">
      <c r="A14" s="18" t="s">
        <v>15</v>
      </c>
      <c r="B14" s="49">
        <f>About!$C$33</f>
        <v>1.4633182249393908E-2</v>
      </c>
      <c r="C14" s="49">
        <f>About!$C$33</f>
        <v>1.4633182249393908E-2</v>
      </c>
      <c r="D14" s="49">
        <f>About!$C$33</f>
        <v>1.4633182249393908E-2</v>
      </c>
      <c r="E14" s="49">
        <f>About!$C$33</f>
        <v>1.4633182249393908E-2</v>
      </c>
      <c r="F14" s="49">
        <f>About!$C$33</f>
        <v>1.4633182249393908E-2</v>
      </c>
      <c r="G14" s="49">
        <f>About!$C$33</f>
        <v>1.4633182249393908E-2</v>
      </c>
      <c r="H14" s="49">
        <f>About!$C$33</f>
        <v>1.4633182249393908E-2</v>
      </c>
      <c r="I14" s="49">
        <f>About!$C$33</f>
        <v>1.4633182249393908E-2</v>
      </c>
      <c r="J14" s="49">
        <f>About!$C$33</f>
        <v>1.4633182249393908E-2</v>
      </c>
      <c r="K14" s="49">
        <f>About!$C$33</f>
        <v>1.4633182249393908E-2</v>
      </c>
      <c r="L14" s="49">
        <f>About!$C$33</f>
        <v>1.4633182249393908E-2</v>
      </c>
      <c r="M14" s="49">
        <f>About!$C$33</f>
        <v>1.4633182249393908E-2</v>
      </c>
      <c r="N14" s="49">
        <f>About!$C$33</f>
        <v>1.4633182249393908E-2</v>
      </c>
      <c r="O14" s="49">
        <f>About!$C$33</f>
        <v>1.4633182249393908E-2</v>
      </c>
      <c r="P14" s="49">
        <f>About!$C$33</f>
        <v>1.4633182249393908E-2</v>
      </c>
      <c r="Q14" s="49">
        <f>About!$C$33</f>
        <v>1.4633182249393908E-2</v>
      </c>
      <c r="R14" s="49">
        <f>About!$C$33</f>
        <v>1.4633182249393908E-2</v>
      </c>
      <c r="S14" s="49">
        <f>About!$C$33</f>
        <v>1.4633182249393908E-2</v>
      </c>
      <c r="T14" s="49">
        <f>About!$C$33</f>
        <v>1.4633182249393908E-2</v>
      </c>
      <c r="U14" s="49">
        <f>About!$C$33</f>
        <v>1.4633182249393908E-2</v>
      </c>
      <c r="V14" s="49">
        <f>About!$C$33</f>
        <v>1.4633182249393908E-2</v>
      </c>
      <c r="W14" s="49">
        <f>About!$C$33</f>
        <v>1.4633182249393908E-2</v>
      </c>
      <c r="X14" s="49">
        <f>About!$C$33</f>
        <v>1.4633182249393908E-2</v>
      </c>
      <c r="Y14" s="49">
        <f>About!$C$33</f>
        <v>1.4633182249393908E-2</v>
      </c>
      <c r="Z14" s="49">
        <f>About!$C$33</f>
        <v>1.4633182249393908E-2</v>
      </c>
      <c r="AA14" s="49">
        <f>About!$C$33</f>
        <v>1.4633182249393908E-2</v>
      </c>
      <c r="AB14" s="49">
        <f>About!$C$33</f>
        <v>1.4633182249393908E-2</v>
      </c>
      <c r="AC14" s="49">
        <f>About!$C$33</f>
        <v>1.4633182249393908E-2</v>
      </c>
      <c r="AD14" s="49">
        <f>About!$C$33</f>
        <v>1.4633182249393908E-2</v>
      </c>
      <c r="AE14" s="49">
        <f>About!$C$33</f>
        <v>1.4633182249393908E-2</v>
      </c>
      <c r="AF14" s="49">
        <f>About!$C$33</f>
        <v>1.4633182249393908E-2</v>
      </c>
      <c r="AG14" s="49">
        <f>About!$C$33</f>
        <v>1.4633182249393908E-2</v>
      </c>
      <c r="AH14" s="49">
        <f>About!$C$33</f>
        <v>1.4633182249393908E-2</v>
      </c>
      <c r="AI14" s="49">
        <f>About!$C$33</f>
        <v>1.4633182249393908E-2</v>
      </c>
      <c r="AJ14" s="49">
        <f>About!$C$33</f>
        <v>1.4633182249393908E-2</v>
      </c>
      <c r="AK14" s="49">
        <f>About!$C$33</f>
        <v>1.4633182249393908E-2</v>
      </c>
    </row>
    <row r="15" spans="1:37" x14ac:dyDescent="0.45">
      <c r="A15" s="1" t="s">
        <v>16</v>
      </c>
      <c r="B15" s="49">
        <f>About!$C$33</f>
        <v>1.4633182249393908E-2</v>
      </c>
      <c r="C15" s="49">
        <f>About!$C$33</f>
        <v>1.4633182249393908E-2</v>
      </c>
      <c r="D15" s="49">
        <f>About!$C$33</f>
        <v>1.4633182249393908E-2</v>
      </c>
      <c r="E15" s="49">
        <f>About!$C$33</f>
        <v>1.4633182249393908E-2</v>
      </c>
      <c r="F15" s="49">
        <f>About!$C$33</f>
        <v>1.4633182249393908E-2</v>
      </c>
      <c r="G15" s="49">
        <f>About!$C$33</f>
        <v>1.4633182249393908E-2</v>
      </c>
      <c r="H15" s="49">
        <f>About!$C$33</f>
        <v>1.4633182249393908E-2</v>
      </c>
      <c r="I15" s="49">
        <f>About!$C$33</f>
        <v>1.4633182249393908E-2</v>
      </c>
      <c r="J15" s="49">
        <f>About!$C$33</f>
        <v>1.4633182249393908E-2</v>
      </c>
      <c r="K15" s="49">
        <f>About!$C$33</f>
        <v>1.4633182249393908E-2</v>
      </c>
      <c r="L15" s="49">
        <f>About!$C$33</f>
        <v>1.4633182249393908E-2</v>
      </c>
      <c r="M15" s="49">
        <f>About!$C$33</f>
        <v>1.4633182249393908E-2</v>
      </c>
      <c r="N15" s="49">
        <f>About!$C$33</f>
        <v>1.4633182249393908E-2</v>
      </c>
      <c r="O15" s="49">
        <f>About!$C$33</f>
        <v>1.4633182249393908E-2</v>
      </c>
      <c r="P15" s="49">
        <f>About!$C$33</f>
        <v>1.4633182249393908E-2</v>
      </c>
      <c r="Q15" s="49">
        <f>About!$C$33</f>
        <v>1.4633182249393908E-2</v>
      </c>
      <c r="R15" s="49">
        <f>About!$C$33</f>
        <v>1.4633182249393908E-2</v>
      </c>
      <c r="S15" s="49">
        <f>About!$C$33</f>
        <v>1.4633182249393908E-2</v>
      </c>
      <c r="T15" s="49">
        <f>About!$C$33</f>
        <v>1.4633182249393908E-2</v>
      </c>
      <c r="U15" s="49">
        <f>About!$C$33</f>
        <v>1.4633182249393908E-2</v>
      </c>
      <c r="V15" s="49">
        <f>About!$C$33</f>
        <v>1.4633182249393908E-2</v>
      </c>
      <c r="W15" s="49">
        <f>About!$C$33</f>
        <v>1.4633182249393908E-2</v>
      </c>
      <c r="X15" s="49">
        <f>About!$C$33</f>
        <v>1.4633182249393908E-2</v>
      </c>
      <c r="Y15" s="49">
        <f>About!$C$33</f>
        <v>1.4633182249393908E-2</v>
      </c>
      <c r="Z15" s="49">
        <f>About!$C$33</f>
        <v>1.4633182249393908E-2</v>
      </c>
      <c r="AA15" s="49">
        <f>About!$C$33</f>
        <v>1.4633182249393908E-2</v>
      </c>
      <c r="AB15" s="49">
        <f>About!$C$33</f>
        <v>1.4633182249393908E-2</v>
      </c>
      <c r="AC15" s="49">
        <f>About!$C$33</f>
        <v>1.4633182249393908E-2</v>
      </c>
      <c r="AD15" s="49">
        <f>About!$C$33</f>
        <v>1.4633182249393908E-2</v>
      </c>
      <c r="AE15" s="49">
        <f>About!$C$33</f>
        <v>1.4633182249393908E-2</v>
      </c>
      <c r="AF15" s="49">
        <f>About!$C$33</f>
        <v>1.4633182249393908E-2</v>
      </c>
      <c r="AG15" s="49">
        <f>About!$C$33</f>
        <v>1.4633182249393908E-2</v>
      </c>
      <c r="AH15" s="49">
        <f>About!$C$33</f>
        <v>1.4633182249393908E-2</v>
      </c>
      <c r="AI15" s="49">
        <f>About!$C$33</f>
        <v>1.4633182249393908E-2</v>
      </c>
      <c r="AJ15" s="49">
        <f>About!$C$33</f>
        <v>1.4633182249393908E-2</v>
      </c>
      <c r="AK15" s="49">
        <f>About!$C$33</f>
        <v>1.4633182249393908E-2</v>
      </c>
    </row>
    <row r="16" spans="1:37" x14ac:dyDescent="0.45">
      <c r="A16" s="1" t="s">
        <v>21</v>
      </c>
      <c r="B16" s="17">
        <v>0</v>
      </c>
      <c r="C16" s="17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45">
      <c r="A17" s="1" t="s">
        <v>35</v>
      </c>
      <c r="B17" s="49">
        <f>About!$C$33</f>
        <v>1.4633182249393908E-2</v>
      </c>
      <c r="C17" s="49">
        <f>About!$C$33</f>
        <v>1.4633182249393908E-2</v>
      </c>
      <c r="D17" s="49">
        <f>About!$C$33</f>
        <v>1.4633182249393908E-2</v>
      </c>
      <c r="E17" s="49">
        <f>About!$C$33</f>
        <v>1.4633182249393908E-2</v>
      </c>
      <c r="F17" s="49">
        <f>About!$C$33</f>
        <v>1.4633182249393908E-2</v>
      </c>
      <c r="G17" s="49">
        <f>About!$C$33</f>
        <v>1.4633182249393908E-2</v>
      </c>
      <c r="H17" s="49">
        <f>About!$C$33</f>
        <v>1.4633182249393908E-2</v>
      </c>
      <c r="I17" s="49">
        <f>About!$C$33</f>
        <v>1.4633182249393908E-2</v>
      </c>
      <c r="J17" s="49">
        <f>About!$C$33</f>
        <v>1.4633182249393908E-2</v>
      </c>
      <c r="K17" s="49">
        <f>About!$C$33</f>
        <v>1.4633182249393908E-2</v>
      </c>
      <c r="L17" s="49">
        <f>About!$C$33</f>
        <v>1.4633182249393908E-2</v>
      </c>
      <c r="M17" s="49">
        <f>About!$C$33</f>
        <v>1.4633182249393908E-2</v>
      </c>
      <c r="N17" s="49">
        <f>About!$C$33</f>
        <v>1.4633182249393908E-2</v>
      </c>
      <c r="O17" s="49">
        <f>About!$C$33</f>
        <v>1.4633182249393908E-2</v>
      </c>
      <c r="P17" s="49">
        <f>About!$C$33</f>
        <v>1.4633182249393908E-2</v>
      </c>
      <c r="Q17" s="49">
        <f>About!$C$33</f>
        <v>1.4633182249393908E-2</v>
      </c>
      <c r="R17" s="49">
        <f>About!$C$33</f>
        <v>1.4633182249393908E-2</v>
      </c>
      <c r="S17" s="49">
        <f>About!$C$33</f>
        <v>1.4633182249393908E-2</v>
      </c>
      <c r="T17" s="49">
        <f>About!$C$33</f>
        <v>1.4633182249393908E-2</v>
      </c>
      <c r="U17" s="49">
        <f>About!$C$33</f>
        <v>1.4633182249393908E-2</v>
      </c>
      <c r="V17" s="49">
        <f>About!$C$33</f>
        <v>1.4633182249393908E-2</v>
      </c>
      <c r="W17" s="49">
        <f>About!$C$33</f>
        <v>1.4633182249393908E-2</v>
      </c>
      <c r="X17" s="49">
        <f>About!$C$33</f>
        <v>1.4633182249393908E-2</v>
      </c>
      <c r="Y17" s="49">
        <f>About!$C$33</f>
        <v>1.4633182249393908E-2</v>
      </c>
      <c r="Z17" s="49">
        <f>About!$C$33</f>
        <v>1.4633182249393908E-2</v>
      </c>
      <c r="AA17" s="49">
        <f>About!$C$33</f>
        <v>1.4633182249393908E-2</v>
      </c>
      <c r="AB17" s="49">
        <f>About!$C$33</f>
        <v>1.4633182249393908E-2</v>
      </c>
      <c r="AC17" s="49">
        <f>About!$C$33</f>
        <v>1.4633182249393908E-2</v>
      </c>
      <c r="AD17" s="49">
        <f>About!$C$33</f>
        <v>1.4633182249393908E-2</v>
      </c>
      <c r="AE17" s="49">
        <f>About!$C$33</f>
        <v>1.4633182249393908E-2</v>
      </c>
      <c r="AF17" s="49">
        <f>About!$C$33</f>
        <v>1.4633182249393908E-2</v>
      </c>
      <c r="AG17" s="49">
        <f>About!$C$33</f>
        <v>1.4633182249393908E-2</v>
      </c>
      <c r="AH17" s="49">
        <f>About!$C$33</f>
        <v>1.4633182249393908E-2</v>
      </c>
      <c r="AI17" s="49">
        <f>About!$C$33</f>
        <v>1.4633182249393908E-2</v>
      </c>
      <c r="AJ17" s="49">
        <f>About!$C$33</f>
        <v>1.4633182249393908E-2</v>
      </c>
      <c r="AK17" s="49">
        <f>About!$C$33</f>
        <v>1.4633182249393908E-2</v>
      </c>
    </row>
    <row r="18" spans="1:37" x14ac:dyDescent="0.45">
      <c r="A18" s="1" t="s">
        <v>39</v>
      </c>
      <c r="B18" s="17">
        <v>0</v>
      </c>
      <c r="C18" s="17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45">
      <c r="A19" s="1" t="s">
        <v>40</v>
      </c>
      <c r="B19" s="17">
        <v>0</v>
      </c>
      <c r="C19" s="17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45">
      <c r="A20" s="1" t="s">
        <v>41</v>
      </c>
      <c r="B20" s="49">
        <f>About!$C$33</f>
        <v>1.4633182249393908E-2</v>
      </c>
      <c r="C20" s="49">
        <f>About!$C$33</f>
        <v>1.4633182249393908E-2</v>
      </c>
      <c r="D20" s="49">
        <f>About!$C$33</f>
        <v>1.4633182249393908E-2</v>
      </c>
      <c r="E20" s="49">
        <f>About!$C$33</f>
        <v>1.4633182249393908E-2</v>
      </c>
      <c r="F20" s="49">
        <f>About!$C$33</f>
        <v>1.4633182249393908E-2</v>
      </c>
      <c r="G20" s="49">
        <f>About!$C$33</f>
        <v>1.4633182249393908E-2</v>
      </c>
      <c r="H20" s="49">
        <f>About!$C$33</f>
        <v>1.4633182249393908E-2</v>
      </c>
      <c r="I20" s="49">
        <f>About!$C$33</f>
        <v>1.4633182249393908E-2</v>
      </c>
      <c r="J20" s="49">
        <f>About!$C$33</f>
        <v>1.4633182249393908E-2</v>
      </c>
      <c r="K20" s="49">
        <f>About!$C$33</f>
        <v>1.4633182249393908E-2</v>
      </c>
      <c r="L20" s="49">
        <f>About!$C$33</f>
        <v>1.4633182249393908E-2</v>
      </c>
      <c r="M20" s="49">
        <f>About!$C$33</f>
        <v>1.4633182249393908E-2</v>
      </c>
      <c r="N20" s="49">
        <f>About!$C$33</f>
        <v>1.4633182249393908E-2</v>
      </c>
      <c r="O20" s="49">
        <f>About!$C$33</f>
        <v>1.4633182249393908E-2</v>
      </c>
      <c r="P20" s="49">
        <f>About!$C$33</f>
        <v>1.4633182249393908E-2</v>
      </c>
      <c r="Q20" s="49">
        <f>About!$C$33</f>
        <v>1.4633182249393908E-2</v>
      </c>
      <c r="R20" s="49">
        <f>About!$C$33</f>
        <v>1.4633182249393908E-2</v>
      </c>
      <c r="S20" s="49">
        <f>About!$C$33</f>
        <v>1.4633182249393908E-2</v>
      </c>
      <c r="T20" s="49">
        <f>About!$C$33</f>
        <v>1.4633182249393908E-2</v>
      </c>
      <c r="U20" s="49">
        <f>About!$C$33</f>
        <v>1.4633182249393908E-2</v>
      </c>
      <c r="V20" s="49">
        <f>About!$C$33</f>
        <v>1.4633182249393908E-2</v>
      </c>
      <c r="W20" s="49">
        <f>About!$C$33</f>
        <v>1.4633182249393908E-2</v>
      </c>
      <c r="X20" s="49">
        <f>About!$C$33</f>
        <v>1.4633182249393908E-2</v>
      </c>
      <c r="Y20" s="49">
        <f>About!$C$33</f>
        <v>1.4633182249393908E-2</v>
      </c>
      <c r="Z20" s="49">
        <f>About!$C$33</f>
        <v>1.4633182249393908E-2</v>
      </c>
      <c r="AA20" s="49">
        <f>About!$C$33</f>
        <v>1.4633182249393908E-2</v>
      </c>
      <c r="AB20" s="49">
        <f>About!$C$33</f>
        <v>1.4633182249393908E-2</v>
      </c>
      <c r="AC20" s="49">
        <f>About!$C$33</f>
        <v>1.4633182249393908E-2</v>
      </c>
      <c r="AD20" s="49">
        <f>About!$C$33</f>
        <v>1.4633182249393908E-2</v>
      </c>
      <c r="AE20" s="49">
        <f>About!$C$33</f>
        <v>1.4633182249393908E-2</v>
      </c>
      <c r="AF20" s="49">
        <f>About!$C$33</f>
        <v>1.4633182249393908E-2</v>
      </c>
      <c r="AG20" s="49">
        <f>About!$C$33</f>
        <v>1.4633182249393908E-2</v>
      </c>
      <c r="AH20" s="49">
        <f>About!$C$33</f>
        <v>1.4633182249393908E-2</v>
      </c>
      <c r="AI20" s="49">
        <f>About!$C$33</f>
        <v>1.4633182249393908E-2</v>
      </c>
      <c r="AJ20" s="49">
        <f>About!$C$33</f>
        <v>1.4633182249393908E-2</v>
      </c>
      <c r="AK20" s="49">
        <f>About!$C$33</f>
        <v>1.4633182249393908E-2</v>
      </c>
    </row>
    <row r="21" spans="1:37" x14ac:dyDescent="0.45">
      <c r="A21" s="1" t="s">
        <v>42</v>
      </c>
      <c r="B21" s="49">
        <f>About!$C$33</f>
        <v>1.4633182249393908E-2</v>
      </c>
      <c r="C21" s="49">
        <f>About!$C$33</f>
        <v>1.4633182249393908E-2</v>
      </c>
      <c r="D21" s="49">
        <f>About!$C$33</f>
        <v>1.4633182249393908E-2</v>
      </c>
      <c r="E21" s="49">
        <f>About!$C$33</f>
        <v>1.4633182249393908E-2</v>
      </c>
      <c r="F21" s="49">
        <f>About!$C$33</f>
        <v>1.4633182249393908E-2</v>
      </c>
      <c r="G21" s="49">
        <f>About!$C$33</f>
        <v>1.4633182249393908E-2</v>
      </c>
      <c r="H21" s="49">
        <f>About!$C$33</f>
        <v>1.4633182249393908E-2</v>
      </c>
      <c r="I21" s="49">
        <f>About!$C$33</f>
        <v>1.4633182249393908E-2</v>
      </c>
      <c r="J21" s="49">
        <f>About!$C$33</f>
        <v>1.4633182249393908E-2</v>
      </c>
      <c r="K21" s="49">
        <f>About!$C$33</f>
        <v>1.4633182249393908E-2</v>
      </c>
      <c r="L21" s="49">
        <f>About!$C$33</f>
        <v>1.4633182249393908E-2</v>
      </c>
      <c r="M21" s="49">
        <f>About!$C$33</f>
        <v>1.4633182249393908E-2</v>
      </c>
      <c r="N21" s="49">
        <f>About!$C$33</f>
        <v>1.4633182249393908E-2</v>
      </c>
      <c r="O21" s="49">
        <f>About!$C$33</f>
        <v>1.4633182249393908E-2</v>
      </c>
      <c r="P21" s="49">
        <f>About!$C$33</f>
        <v>1.4633182249393908E-2</v>
      </c>
      <c r="Q21" s="49">
        <f>About!$C$33</f>
        <v>1.4633182249393908E-2</v>
      </c>
      <c r="R21" s="49">
        <f>About!$C$33</f>
        <v>1.4633182249393908E-2</v>
      </c>
      <c r="S21" s="49">
        <f>About!$C$33</f>
        <v>1.4633182249393908E-2</v>
      </c>
      <c r="T21" s="49">
        <f>About!$C$33</f>
        <v>1.4633182249393908E-2</v>
      </c>
      <c r="U21" s="49">
        <f>About!$C$33</f>
        <v>1.4633182249393908E-2</v>
      </c>
      <c r="V21" s="49">
        <f>About!$C$33</f>
        <v>1.4633182249393908E-2</v>
      </c>
      <c r="W21" s="49">
        <f>About!$C$33</f>
        <v>1.4633182249393908E-2</v>
      </c>
      <c r="X21" s="49">
        <f>About!$C$33</f>
        <v>1.4633182249393908E-2</v>
      </c>
      <c r="Y21" s="49">
        <f>About!$C$33</f>
        <v>1.4633182249393908E-2</v>
      </c>
      <c r="Z21" s="49">
        <f>About!$C$33</f>
        <v>1.4633182249393908E-2</v>
      </c>
      <c r="AA21" s="49">
        <f>About!$C$33</f>
        <v>1.4633182249393908E-2</v>
      </c>
      <c r="AB21" s="49">
        <f>About!$C$33</f>
        <v>1.4633182249393908E-2</v>
      </c>
      <c r="AC21" s="49">
        <f>About!$C$33</f>
        <v>1.4633182249393908E-2</v>
      </c>
      <c r="AD21" s="49">
        <f>About!$C$33</f>
        <v>1.4633182249393908E-2</v>
      </c>
      <c r="AE21" s="49">
        <f>About!$C$33</f>
        <v>1.4633182249393908E-2</v>
      </c>
      <c r="AF21" s="49">
        <f>About!$C$33</f>
        <v>1.4633182249393908E-2</v>
      </c>
      <c r="AG21" s="49">
        <f>About!$C$33</f>
        <v>1.4633182249393908E-2</v>
      </c>
      <c r="AH21" s="49">
        <f>About!$C$33</f>
        <v>1.4633182249393908E-2</v>
      </c>
      <c r="AI21" s="49">
        <f>About!$C$33</f>
        <v>1.4633182249393908E-2</v>
      </c>
      <c r="AJ21" s="49">
        <f>About!$C$33</f>
        <v>1.4633182249393908E-2</v>
      </c>
      <c r="AK21" s="49">
        <f>About!$C$33</f>
        <v>1.4633182249393908E-2</v>
      </c>
    </row>
    <row r="22" spans="1:37" x14ac:dyDescent="0.45">
      <c r="A22" s="1" t="s">
        <v>38</v>
      </c>
      <c r="B22" s="49">
        <f>About!$C$33</f>
        <v>1.4633182249393908E-2</v>
      </c>
      <c r="C22" s="49">
        <f>About!$C$33</f>
        <v>1.4633182249393908E-2</v>
      </c>
      <c r="D22" s="49">
        <f>About!$C$33</f>
        <v>1.4633182249393908E-2</v>
      </c>
      <c r="E22" s="49">
        <f>About!$C$33</f>
        <v>1.4633182249393908E-2</v>
      </c>
      <c r="F22" s="49">
        <f>About!$C$33</f>
        <v>1.4633182249393908E-2</v>
      </c>
      <c r="G22" s="49">
        <f>About!$C$33</f>
        <v>1.4633182249393908E-2</v>
      </c>
      <c r="H22" s="49">
        <f>About!$C$33</f>
        <v>1.4633182249393908E-2</v>
      </c>
      <c r="I22" s="49">
        <f>About!$C$33</f>
        <v>1.4633182249393908E-2</v>
      </c>
      <c r="J22" s="49">
        <f>About!$C$33</f>
        <v>1.4633182249393908E-2</v>
      </c>
      <c r="K22" s="49">
        <f>About!$C$33</f>
        <v>1.4633182249393908E-2</v>
      </c>
      <c r="L22" s="49">
        <f>About!$C$33</f>
        <v>1.4633182249393908E-2</v>
      </c>
      <c r="M22" s="49">
        <f>About!$C$33</f>
        <v>1.4633182249393908E-2</v>
      </c>
      <c r="N22" s="49">
        <f>About!$C$33</f>
        <v>1.4633182249393908E-2</v>
      </c>
      <c r="O22" s="49">
        <f>About!$C$33</f>
        <v>1.4633182249393908E-2</v>
      </c>
      <c r="P22" s="49">
        <f>About!$C$33</f>
        <v>1.4633182249393908E-2</v>
      </c>
      <c r="Q22" s="49">
        <f>About!$C$33</f>
        <v>1.4633182249393908E-2</v>
      </c>
      <c r="R22" s="49">
        <f>About!$C$33</f>
        <v>1.4633182249393908E-2</v>
      </c>
      <c r="S22" s="49">
        <f>About!$C$33</f>
        <v>1.4633182249393908E-2</v>
      </c>
      <c r="T22" s="49">
        <f>About!$C$33</f>
        <v>1.4633182249393908E-2</v>
      </c>
      <c r="U22" s="49">
        <f>About!$C$33</f>
        <v>1.4633182249393908E-2</v>
      </c>
      <c r="V22" s="49">
        <f>About!$C$33</f>
        <v>1.4633182249393908E-2</v>
      </c>
      <c r="W22" s="49">
        <f>About!$C$33</f>
        <v>1.4633182249393908E-2</v>
      </c>
      <c r="X22" s="49">
        <f>About!$C$33</f>
        <v>1.4633182249393908E-2</v>
      </c>
      <c r="Y22" s="49">
        <f>About!$C$33</f>
        <v>1.4633182249393908E-2</v>
      </c>
      <c r="Z22" s="49">
        <f>About!$C$33</f>
        <v>1.4633182249393908E-2</v>
      </c>
      <c r="AA22" s="49">
        <f>About!$C$33</f>
        <v>1.4633182249393908E-2</v>
      </c>
      <c r="AB22" s="49">
        <f>About!$C$33</f>
        <v>1.4633182249393908E-2</v>
      </c>
      <c r="AC22" s="49">
        <f>About!$C$33</f>
        <v>1.4633182249393908E-2</v>
      </c>
      <c r="AD22" s="49">
        <f>About!$C$33</f>
        <v>1.4633182249393908E-2</v>
      </c>
      <c r="AE22" s="49">
        <f>About!$C$33</f>
        <v>1.4633182249393908E-2</v>
      </c>
      <c r="AF22" s="49">
        <f>About!$C$33</f>
        <v>1.4633182249393908E-2</v>
      </c>
      <c r="AG22" s="49">
        <f>About!$C$33</f>
        <v>1.4633182249393908E-2</v>
      </c>
      <c r="AH22" s="49">
        <f>About!$C$33</f>
        <v>1.4633182249393908E-2</v>
      </c>
      <c r="AI22" s="49">
        <f>About!$C$33</f>
        <v>1.4633182249393908E-2</v>
      </c>
      <c r="AJ22" s="49">
        <f>About!$C$33</f>
        <v>1.4633182249393908E-2</v>
      </c>
      <c r="AK22" s="49">
        <f>About!$C$33</f>
        <v>1.4633182249393908E-2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Supply and Use Table</vt:lpstr>
      <vt:lpstr>Avg sales tax rate</vt:lpstr>
      <vt:lpstr>ANP data</vt:lpstr>
      <vt:lpstr>Petroleum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2015-06-13T20:49:48Z</dcterms:created>
  <dcterms:modified xsi:type="dcterms:W3CDTF">2020-10-02T23:37:04Z</dcterms:modified>
</cp:coreProperties>
</file>