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brazil\InputData\elec\BECF\"/>
    </mc:Choice>
  </mc:AlternateContent>
  <bookViews>
    <workbookView xWindow="0" yWindow="0" windowWidth="19200" windowHeight="4020"/>
  </bookViews>
  <sheets>
    <sheet name="About" sheetId="1" r:id="rId1"/>
    <sheet name="Capacity factors" sheetId="9" r:id="rId2"/>
    <sheet name="Solar PV" sheetId="11" r:id="rId3"/>
    <sheet name="BECF-pre-ret" sheetId="4" r:id="rId4"/>
    <sheet name="BECF-pre-nonret" sheetId="5" r:id="rId5"/>
    <sheet name="BECF-new" sheetId="6" r:id="rId6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B7" i="6"/>
  <c r="C20" i="9"/>
  <c r="B20" i="9"/>
  <c r="B7" i="4" s="1"/>
  <c r="B6" i="6"/>
  <c r="B3" i="4" l="1"/>
  <c r="B3" i="6" l="1"/>
  <c r="B4" i="6"/>
  <c r="B5" i="6"/>
  <c r="B8" i="6"/>
  <c r="B9" i="6"/>
  <c r="B10" i="6"/>
  <c r="B11" i="6"/>
  <c r="B12" i="6"/>
  <c r="B14" i="6"/>
  <c r="B15" i="6"/>
  <c r="B16" i="6"/>
  <c r="B17" i="6"/>
  <c r="B2" i="6"/>
  <c r="B13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L10" i="4"/>
  <c r="B4" i="4"/>
  <c r="B5" i="4"/>
  <c r="B6" i="4"/>
  <c r="B8" i="4"/>
  <c r="B9" i="4"/>
  <c r="B10" i="4"/>
  <c r="E10" i="4" s="1"/>
  <c r="B11" i="4"/>
  <c r="D11" i="4" s="1"/>
  <c r="B12" i="4"/>
  <c r="G12" i="4" s="1"/>
  <c r="B14" i="4"/>
  <c r="C14" i="4" s="1"/>
  <c r="B15" i="4"/>
  <c r="C15" i="4" s="1"/>
  <c r="B16" i="4"/>
  <c r="C16" i="4" s="1"/>
  <c r="B17" i="4"/>
  <c r="C17" i="4" s="1"/>
  <c r="B2" i="4"/>
  <c r="B13" i="4" s="1"/>
  <c r="C13" i="4" s="1"/>
  <c r="AH12" i="4" l="1"/>
  <c r="D10" i="4"/>
  <c r="AI11" i="4"/>
  <c r="AJ10" i="4"/>
  <c r="AE11" i="4"/>
  <c r="AF10" i="4"/>
  <c r="AA11" i="4"/>
  <c r="AB10" i="4"/>
  <c r="C11" i="4"/>
  <c r="G11" i="4"/>
  <c r="H10" i="4"/>
  <c r="W11" i="4"/>
  <c r="X10" i="4"/>
  <c r="K11" i="4"/>
  <c r="S11" i="4"/>
  <c r="T10" i="4"/>
  <c r="O11" i="4"/>
  <c r="P10" i="4"/>
  <c r="R12" i="4"/>
  <c r="AD12" i="4"/>
  <c r="N12" i="4"/>
  <c r="Z12" i="4"/>
  <c r="J12" i="4"/>
  <c r="V12" i="4"/>
  <c r="F12" i="4"/>
  <c r="C10" i="4"/>
  <c r="AG12" i="4"/>
  <c r="AC12" i="4"/>
  <c r="Y12" i="4"/>
  <c r="U12" i="4"/>
  <c r="Q12" i="4"/>
  <c r="M12" i="4"/>
  <c r="I12" i="4"/>
  <c r="E12" i="4"/>
  <c r="AH11" i="4"/>
  <c r="AD11" i="4"/>
  <c r="Z11" i="4"/>
  <c r="V11" i="4"/>
  <c r="R11" i="4"/>
  <c r="N11" i="4"/>
  <c r="J11" i="4"/>
  <c r="F11" i="4"/>
  <c r="AI10" i="4"/>
  <c r="AE10" i="4"/>
  <c r="AA10" i="4"/>
  <c r="W10" i="4"/>
  <c r="S10" i="4"/>
  <c r="O10" i="4"/>
  <c r="K10" i="4"/>
  <c r="G10" i="4"/>
  <c r="AJ12" i="4"/>
  <c r="AF12" i="4"/>
  <c r="AB12" i="4"/>
  <c r="X12" i="4"/>
  <c r="T12" i="4"/>
  <c r="P12" i="4"/>
  <c r="L12" i="4"/>
  <c r="H12" i="4"/>
  <c r="D12" i="4"/>
  <c r="AG11" i="4"/>
  <c r="AC11" i="4"/>
  <c r="Y11" i="4"/>
  <c r="U11" i="4"/>
  <c r="Q11" i="4"/>
  <c r="M11" i="4"/>
  <c r="I11" i="4"/>
  <c r="E11" i="4"/>
  <c r="AH10" i="4"/>
  <c r="AD10" i="4"/>
  <c r="Z10" i="4"/>
  <c r="V10" i="4"/>
  <c r="R10" i="4"/>
  <c r="N10" i="4"/>
  <c r="J10" i="4"/>
  <c r="F10" i="4"/>
  <c r="C12" i="4"/>
  <c r="AI12" i="4"/>
  <c r="AE12" i="4"/>
  <c r="AA12" i="4"/>
  <c r="W12" i="4"/>
  <c r="S12" i="4"/>
  <c r="O12" i="4"/>
  <c r="K12" i="4"/>
  <c r="AJ11" i="4"/>
  <c r="AF11" i="4"/>
  <c r="AB11" i="4"/>
  <c r="X11" i="4"/>
  <c r="T11" i="4"/>
  <c r="P11" i="4"/>
  <c r="L11" i="4"/>
  <c r="H11" i="4"/>
  <c r="AG10" i="4"/>
  <c r="AC10" i="4"/>
  <c r="Y10" i="4"/>
  <c r="U10" i="4"/>
  <c r="Q10" i="4"/>
  <c r="M10" i="4"/>
  <c r="I10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G17" i="4" l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7" i="4" l="1"/>
  <c r="AI17" i="4"/>
  <c r="Q17" i="4"/>
  <c r="K17" i="4"/>
  <c r="E17" i="4"/>
  <c r="AC17" i="4"/>
  <c r="AB17" i="4"/>
  <c r="AJ17" i="4"/>
  <c r="AD17" i="4"/>
  <c r="X17" i="4"/>
  <c r="R17" i="4"/>
  <c r="L17" i="4"/>
  <c r="F17" i="4"/>
  <c r="P17" i="4"/>
  <c r="AG17" i="4"/>
  <c r="U17" i="4"/>
  <c r="I17" i="4"/>
  <c r="AF17" i="4"/>
  <c r="Z17" i="4"/>
  <c r="T17" i="4"/>
  <c r="N17" i="4"/>
  <c r="H17" i="4"/>
  <c r="AH17" i="4"/>
  <c r="V17" i="4"/>
  <c r="J17" i="4"/>
  <c r="D17" i="4"/>
  <c r="AA17" i="4"/>
  <c r="O17" i="4"/>
  <c r="AE17" i="4"/>
  <c r="Y17" i="4"/>
  <c r="S17" i="4"/>
  <c r="M17" i="4"/>
  <c r="D17" i="6" l="1"/>
  <c r="J17" i="6"/>
  <c r="P17" i="6"/>
  <c r="V17" i="6"/>
  <c r="AB17" i="6"/>
  <c r="AH17" i="6"/>
  <c r="F17" i="6"/>
  <c r="R17" i="6"/>
  <c r="AD17" i="6"/>
  <c r="G17" i="6"/>
  <c r="Y17" i="6"/>
  <c r="N17" i="6"/>
  <c r="AF17" i="6"/>
  <c r="E17" i="6"/>
  <c r="K17" i="6"/>
  <c r="Q17" i="6"/>
  <c r="W17" i="6"/>
  <c r="AC17" i="6"/>
  <c r="AI17" i="6"/>
  <c r="L17" i="6"/>
  <c r="X17" i="6"/>
  <c r="AJ17" i="6"/>
  <c r="M17" i="6"/>
  <c r="S17" i="6"/>
  <c r="AE17" i="6"/>
  <c r="H17" i="6"/>
  <c r="Z17" i="6"/>
  <c r="I17" i="6"/>
  <c r="O17" i="6"/>
  <c r="U17" i="6"/>
  <c r="AA17" i="6"/>
  <c r="AG17" i="6"/>
  <c r="C17" i="6"/>
  <c r="T17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F14" i="4"/>
  <c r="Q14" i="4" l="1"/>
  <c r="AG14" i="4"/>
  <c r="O14" i="4"/>
  <c r="AC14" i="4"/>
  <c r="K14" i="4"/>
  <c r="U14" i="4"/>
  <c r="AI14" i="4"/>
  <c r="AA14" i="4"/>
  <c r="I14" i="4"/>
  <c r="W14" i="4"/>
  <c r="E14" i="4"/>
  <c r="AH14" i="4"/>
  <c r="AB14" i="4"/>
  <c r="V14" i="4"/>
  <c r="P14" i="4"/>
  <c r="J14" i="4"/>
  <c r="D14" i="4"/>
  <c r="G15" i="4"/>
  <c r="M15" i="4"/>
  <c r="S15" i="4"/>
  <c r="Y15" i="4"/>
  <c r="AE15" i="4"/>
  <c r="O15" i="4"/>
  <c r="AA15" i="4"/>
  <c r="J15" i="4"/>
  <c r="V15" i="4"/>
  <c r="AH15" i="4"/>
  <c r="Q15" i="4"/>
  <c r="H15" i="4"/>
  <c r="N15" i="4"/>
  <c r="T15" i="4"/>
  <c r="Z15" i="4"/>
  <c r="AF15" i="4"/>
  <c r="I15" i="4"/>
  <c r="U15" i="4"/>
  <c r="AG15" i="4"/>
  <c r="D15" i="4"/>
  <c r="P15" i="4"/>
  <c r="AB15" i="4"/>
  <c r="E15" i="4"/>
  <c r="K15" i="4"/>
  <c r="AC15" i="4"/>
  <c r="AI15" i="4"/>
  <c r="F15" i="4"/>
  <c r="L15" i="4"/>
  <c r="R15" i="4"/>
  <c r="X15" i="4"/>
  <c r="AD15" i="4"/>
  <c r="AJ15" i="4"/>
  <c r="W15" i="4"/>
  <c r="D16" i="4"/>
  <c r="J16" i="4"/>
  <c r="P16" i="4"/>
  <c r="V16" i="4"/>
  <c r="AB16" i="4"/>
  <c r="AH16" i="4"/>
  <c r="F16" i="4"/>
  <c r="R16" i="4"/>
  <c r="X16" i="4"/>
  <c r="AJ16" i="4"/>
  <c r="G16" i="4"/>
  <c r="S16" i="4"/>
  <c r="H16" i="4"/>
  <c r="AF16" i="4"/>
  <c r="E16" i="4"/>
  <c r="K16" i="4"/>
  <c r="Q16" i="4"/>
  <c r="W16" i="4"/>
  <c r="AC16" i="4"/>
  <c r="AI16" i="4"/>
  <c r="L16" i="4"/>
  <c r="AD16" i="4"/>
  <c r="M16" i="4"/>
  <c r="AE16" i="4"/>
  <c r="T16" i="4"/>
  <c r="I16" i="4"/>
  <c r="O16" i="4"/>
  <c r="U16" i="4"/>
  <c r="AA16" i="4"/>
  <c r="AG16" i="4"/>
  <c r="Y16" i="4"/>
  <c r="N16" i="4"/>
  <c r="Z16" i="4"/>
  <c r="AF14" i="4"/>
  <c r="Z14" i="4"/>
  <c r="T14" i="4"/>
  <c r="N14" i="4"/>
  <c r="H14" i="4"/>
  <c r="AE14" i="4"/>
  <c r="Y14" i="4"/>
  <c r="S14" i="4"/>
  <c r="M14" i="4"/>
  <c r="G14" i="4"/>
  <c r="AJ14" i="4"/>
  <c r="AD14" i="4"/>
  <c r="X14" i="4"/>
  <c r="R14" i="4"/>
  <c r="L1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N6" i="6"/>
  <c r="O6" i="6"/>
  <c r="AD6" i="6"/>
  <c r="AE6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G16" i="6" l="1"/>
  <c r="M16" i="6"/>
  <c r="S16" i="6"/>
  <c r="Y16" i="6"/>
  <c r="AE16" i="6"/>
  <c r="O16" i="6"/>
  <c r="AA16" i="6"/>
  <c r="J16" i="6"/>
  <c r="V16" i="6"/>
  <c r="E16" i="6"/>
  <c r="Q16" i="6"/>
  <c r="AC16" i="6"/>
  <c r="H16" i="6"/>
  <c r="N16" i="6"/>
  <c r="T16" i="6"/>
  <c r="Z16" i="6"/>
  <c r="AF16" i="6"/>
  <c r="I16" i="6"/>
  <c r="U16" i="6"/>
  <c r="AG16" i="6"/>
  <c r="D16" i="6"/>
  <c r="P16" i="6"/>
  <c r="AB16" i="6"/>
  <c r="K16" i="6"/>
  <c r="AI16" i="6"/>
  <c r="F16" i="6"/>
  <c r="L16" i="6"/>
  <c r="R16" i="6"/>
  <c r="X16" i="6"/>
  <c r="AD16" i="6"/>
  <c r="AJ16" i="6"/>
  <c r="AH16" i="6"/>
  <c r="W16" i="6"/>
  <c r="C16" i="6"/>
  <c r="D15" i="6"/>
  <c r="J15" i="6"/>
  <c r="P15" i="6"/>
  <c r="V15" i="6"/>
  <c r="AB15" i="6"/>
  <c r="AH15" i="6"/>
  <c r="L15" i="6"/>
  <c r="X15" i="6"/>
  <c r="AJ15" i="6"/>
  <c r="M15" i="6"/>
  <c r="S15" i="6"/>
  <c r="AE15" i="6"/>
  <c r="C15" i="6"/>
  <c r="N15" i="6"/>
  <c r="Z15" i="6"/>
  <c r="E15" i="6"/>
  <c r="K15" i="6"/>
  <c r="Q15" i="6"/>
  <c r="W15" i="6"/>
  <c r="AC15" i="6"/>
  <c r="AI15" i="6"/>
  <c r="F15" i="6"/>
  <c r="R15" i="6"/>
  <c r="AD15" i="6"/>
  <c r="G15" i="6"/>
  <c r="Y15" i="6"/>
  <c r="T15" i="6"/>
  <c r="I15" i="6"/>
  <c r="O15" i="6"/>
  <c r="U15" i="6"/>
  <c r="AA15" i="6"/>
  <c r="AG15" i="6"/>
  <c r="H15" i="6"/>
  <c r="AF15" i="6"/>
  <c r="E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AG8" i="6"/>
  <c r="Y8" i="6"/>
  <c r="Q8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H13" i="4" l="1"/>
  <c r="Z13" i="4"/>
  <c r="I13" i="4"/>
  <c r="V13" i="4"/>
  <c r="X13" i="4"/>
  <c r="AB13" i="4"/>
  <c r="AE13" i="4"/>
  <c r="S13" i="4"/>
  <c r="U13" i="4"/>
  <c r="Q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W13" i="6"/>
  <c r="R13" i="4"/>
  <c r="J13" i="4"/>
  <c r="AD13" i="4"/>
  <c r="F13" i="4"/>
  <c r="H13" i="4"/>
  <c r="AJ13" i="4"/>
  <c r="D13" i="4"/>
  <c r="AA13" i="4"/>
  <c r="F3" i="4"/>
  <c r="J3" i="4"/>
  <c r="N3" i="4"/>
  <c r="R3" i="4"/>
  <c r="V3" i="4"/>
  <c r="Z3" i="4"/>
  <c r="AD3" i="4"/>
  <c r="AH3" i="4"/>
  <c r="C3" i="4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G9" i="4"/>
  <c r="AC9" i="4"/>
  <c r="I9" i="4"/>
  <c r="AD9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J13" i="6" l="1"/>
  <c r="AJ13" i="6"/>
  <c r="AH13" i="6"/>
  <c r="G13" i="6"/>
  <c r="H13" i="6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<sst xmlns="http://schemas.openxmlformats.org/spreadsheetml/2006/main" count="158" uniqueCount="91">
  <si>
    <t>Source:</t>
  </si>
  <si>
    <t>nuclear</t>
  </si>
  <si>
    <t>hydro</t>
  </si>
  <si>
    <t>solar PV</t>
  </si>
  <si>
    <t>solar thermal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</si>
  <si>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</si>
  <si>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</si>
  <si>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</si>
  <si>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</si>
  <si>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</si>
  <si>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</si>
  <si>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</si>
  <si>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</si>
  <si>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municipal solid waste</t>
  </si>
  <si>
    <t>Expected Capacity Factor (dimensionless)</t>
  </si>
  <si>
    <t>Overlooked impacts of electricity expansion optimisation modelling: The life cycle side of the story</t>
  </si>
  <si>
    <t>Year</t>
  </si>
  <si>
    <t>Journal</t>
  </si>
  <si>
    <t>Energy</t>
  </si>
  <si>
    <t>URL</t>
  </si>
  <si>
    <t>http://dx.doi.org/10.1016/j.energy.2016.03.062</t>
  </si>
  <si>
    <t>Pg/Tbl/Rw/Col</t>
  </si>
  <si>
    <t>Table 1</t>
  </si>
  <si>
    <t>Authors</t>
  </si>
  <si>
    <t>Joana Portugal-Pereira, Alexandre C. Koberle, Rafael Soria, Andre F.P. Lucena, Alexandre Szklo, Roberto Schaeffer</t>
  </si>
  <si>
    <t>Title</t>
  </si>
  <si>
    <t xml:space="preserve">It assumed the mean value of the technologies that shown a range of capacity factor. </t>
  </si>
  <si>
    <t xml:space="preserve">It is assumed the technology of biomass with co-generation </t>
  </si>
  <si>
    <t>Existing Capacity Factors, Except for Coal (and capacity factor for newly built Nuclear)</t>
  </si>
  <si>
    <t>Existing Capacity Factor for Hard Coal and Lignite</t>
  </si>
  <si>
    <t>hard coal</t>
  </si>
  <si>
    <t>natural gas nonpeaker</t>
  </si>
  <si>
    <t>biomass</t>
  </si>
  <si>
    <t>crude oil</t>
  </si>
  <si>
    <t>heavy or residual fuel oil</t>
  </si>
  <si>
    <t>It is assumed EUA model values from solar-thermal, lignite and municipal solid waste.</t>
  </si>
  <si>
    <t>It is assumed non sources technologies of geothermal and petroleum for the Brazilian system. However, we considered values from the US model</t>
  </si>
  <si>
    <t xml:space="preserve">It is assumed the same capacity factr for natural gas power plant peaker and nonpeaker. </t>
  </si>
  <si>
    <t>Assumtions:</t>
  </si>
  <si>
    <t>Lignite is assumed to be coal</t>
  </si>
  <si>
    <t>This variable represents the capacity factors that electricity suppliers expect to run each type of power plant in Brazil. Given the choice, an electricity supplier would sooner build a new nonpeaker power plant than attempt to rely on running a nonpeaker plant at greater than its Expected Capacity Factor.</t>
  </si>
  <si>
    <t>Newly Built Target Electricity Capacity Factors (OCGT, CCGT)</t>
  </si>
  <si>
    <t>Maurício Tolmasquim (org.)</t>
  </si>
  <si>
    <t>Energia Termelétrica: Gás natural, Biomassa, Carvão, Nuclear</t>
  </si>
  <si>
    <t>https://www.epe.gov.br/sites-pt/publicacoes-dados-abertos/publicacoes/PublicacoesArquivos/publicacao-173/Energia%20Termel%C3%A9trica%20-%20Online%2013maio2016.pdf</t>
  </si>
  <si>
    <t>Table 10</t>
  </si>
  <si>
    <t>The base data is taken by Pereira et al 2016 and Tolmasquim 2016.</t>
  </si>
  <si>
    <t>For BECF-ret is considered values of the year 2010 by Pereira et al 2016 (except OCGT plants).</t>
  </si>
  <si>
    <t>For BECF-new is considered values of the year 2050 by Pereira et al 2016 (except OCGT plants).</t>
  </si>
  <si>
    <t xml:space="preserve">"Table 1 - Pereira et al" and "Table 10 - Tolmasquim" has the description system of each tecnology </t>
  </si>
  <si>
    <t>For BECF-new and BECF-ret OCGT plants is considered values of the Tolmasquim 2016.</t>
  </si>
  <si>
    <t>Newly Built Target Electricity Capacity Factors (wind, solar thermal)</t>
  </si>
  <si>
    <t>Sources: U.S. Energy Information Administration (EIA), World Energy Projection System Plus (2019), run r_190808_161601, and</t>
  </si>
  <si>
    <r>
      <t>Annual Energy Outlook 2019</t>
    </r>
    <r>
      <rPr>
        <sz val="9"/>
        <color theme="1"/>
        <rFont val="Calibri"/>
        <family val="2"/>
        <scheme val="minor"/>
      </rPr>
      <t>, (Washington, DC: January 2019), www.eia.gov/aeo</t>
    </r>
  </si>
  <si>
    <t>gigawatts</t>
  </si>
  <si>
    <t>Region</t>
  </si>
  <si>
    <t>Average annual percent change, 2018-2050</t>
  </si>
  <si>
    <t>OECD</t>
  </si>
  <si>
    <t xml:space="preserve"> OECD Americas</t>
  </si>
  <si>
    <t xml:space="preserve">  United States</t>
  </si>
  <si>
    <t xml:space="preserve">  Canada</t>
  </si>
  <si>
    <t xml:space="preserve">  Mexico and Chile</t>
  </si>
  <si>
    <t xml:space="preserve"> OECD Europe</t>
  </si>
  <si>
    <t xml:space="preserve"> OECD Asia</t>
  </si>
  <si>
    <t xml:space="preserve">  Japan</t>
  </si>
  <si>
    <t xml:space="preserve">  South Korea</t>
  </si>
  <si>
    <t xml:space="preserve">  Australia and New Zealand</t>
  </si>
  <si>
    <t xml:space="preserve"> Total OECD</t>
  </si>
  <si>
    <t>Non-OECD</t>
  </si>
  <si>
    <t xml:space="preserve"> Non-OECD Europe and Eurasia</t>
  </si>
  <si>
    <t xml:space="preserve">  Russia</t>
  </si>
  <si>
    <t xml:space="preserve">  Other Europe/Eurasia</t>
  </si>
  <si>
    <t xml:space="preserve"> Non-OECD Asia</t>
  </si>
  <si>
    <t xml:space="preserve">  China</t>
  </si>
  <si>
    <t xml:space="preserve">  India</t>
  </si>
  <si>
    <t xml:space="preserve">  Other Asia</t>
  </si>
  <si>
    <t xml:space="preserve"> Middle East</t>
  </si>
  <si>
    <t xml:space="preserve"> Africa</t>
  </si>
  <si>
    <t xml:space="preserve"> Non-OECD Americas</t>
  </si>
  <si>
    <t xml:space="preserve">  Brazil</t>
  </si>
  <si>
    <t xml:space="preserve">  Other Non-OECD Americas</t>
  </si>
  <si>
    <t xml:space="preserve"> Total Non-OECD</t>
  </si>
  <si>
    <t>Total World</t>
  </si>
  <si>
    <t>Totals may not equal sum of components due to independent rounding.</t>
  </si>
  <si>
    <t>Table H21. World net solar electricity generation by region and country</t>
  </si>
  <si>
    <t>billion kilowatthours</t>
  </si>
  <si>
    <t>Table H10. World installed solar generating capacity by region and country</t>
  </si>
  <si>
    <t>U.S. Energy Information Administration</t>
  </si>
  <si>
    <t>International Energy Outlook</t>
  </si>
  <si>
    <t>https://www.eia.gov/outlooks/ieo/</t>
  </si>
  <si>
    <t>Tables H10 and 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</si>
</sst>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F80AC"/>
      <name val="AdvOT863180fb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</borders>
  <cellStyleXfs count="1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Protection="0">
      <alignment horizontal="left"/>
    </xf>
    <xf numFmtId="0" fontId="11" fillId="0" borderId="1" applyNumberFormat="0" applyProtection="0">
      <alignment wrapText="1"/>
    </xf>
    <xf numFmtId="0" fontId="11" fillId="0" borderId="2" applyNumberFormat="0" applyProtection="0">
      <alignment wrapText="1"/>
    </xf>
    <xf numFmtId="0" fontId="9" fillId="0" borderId="3" applyNumberFormat="0" applyFont="0" applyProtection="0">
      <alignment wrapText="1"/>
    </xf>
    <xf numFmtId="0" fontId="11" fillId="0" borderId="4" applyNumberFormat="0" applyFill="0" applyProtection="0">
      <alignment wrapText="1"/>
    </xf>
    <xf numFmtId="0" fontId="9" fillId="0" borderId="5" applyNumberFormat="0" applyProtection="0">
      <alignment vertical="top" wrapText="1"/>
    </xf>
    <xf numFmtId="0" fontId="13" fillId="0" borderId="6" applyNumberFormat="0" applyProtection="0">
      <alignment wrapText="1"/>
    </xf>
    <xf numFmtId="0" fontId="9" fillId="0" borderId="0" applyNumberFormat="0" applyProtection="0">
      <alignment vertical="top" wrapText="1"/>
    </xf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0" fillId="0" borderId="0" xfId="0" applyFill="1"/>
    <xf numFmtId="0" fontId="1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 applyAlignment="1">
      <alignment horizontal="left"/>
    </xf>
    <xf numFmtId="164" fontId="3" fillId="0" borderId="0" xfId="0" applyNumberFormat="1" applyFont="1" applyFill="1"/>
    <xf numFmtId="164" fontId="0" fillId="0" borderId="0" xfId="0" applyNumberFormat="1" applyFill="1"/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2"/>
    <xf numFmtId="164" fontId="3" fillId="3" borderId="0" xfId="0" applyNumberFormat="1" applyFont="1" applyFill="1"/>
    <xf numFmtId="0" fontId="0" fillId="0" borderId="0" xfId="0" applyAlignment="1">
      <alignment horizontal="left" vertical="center" wrapText="1"/>
    </xf>
    <xf numFmtId="0" fontId="7" fillId="0" borderId="0" xfId="4">
      <alignment horizontal="left"/>
    </xf>
    <xf numFmtId="0" fontId="8" fillId="0" borderId="0" xfId="0" applyFont="1" applyBorder="1"/>
    <xf numFmtId="0" fontId="8" fillId="0" borderId="0" xfId="3" applyNumberFormat="1" applyFont="1" applyBorder="1" applyAlignment="1">
      <alignment horizontal="center"/>
    </xf>
    <xf numFmtId="0" fontId="10" fillId="0" borderId="0" xfId="0" applyFont="1" applyBorder="1"/>
    <xf numFmtId="0" fontId="10" fillId="0" borderId="0" xfId="3" applyNumberFormat="1" applyFont="1" applyBorder="1" applyAlignment="1">
      <alignment horizontal="center"/>
    </xf>
    <xf numFmtId="0" fontId="11" fillId="0" borderId="2" xfId="3" applyNumberFormat="1" applyFont="1" applyBorder="1" applyAlignment="1">
      <alignment horizontal="center" wrapText="1"/>
    </xf>
    <xf numFmtId="0" fontId="9" fillId="0" borderId="3" xfId="7" applyFont="1">
      <alignment wrapText="1"/>
    </xf>
    <xf numFmtId="0" fontId="9" fillId="0" borderId="3" xfId="3" applyNumberFormat="1" applyFont="1" applyBorder="1" applyAlignment="1">
      <alignment horizontal="center" wrapText="1"/>
    </xf>
    <xf numFmtId="0" fontId="11" fillId="0" borderId="4" xfId="3" applyNumberFormat="1" applyFont="1" applyBorder="1" applyAlignment="1">
      <alignment horizontal="center" wrapText="1"/>
    </xf>
    <xf numFmtId="0" fontId="9" fillId="0" borderId="5" xfId="9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3" applyNumberFormat="1" applyFont="1"/>
    <xf numFmtId="0" fontId="13" fillId="0" borderId="6" xfId="10">
      <alignment wrapText="1"/>
    </xf>
    <xf numFmtId="0" fontId="13" fillId="0" borderId="6" xfId="3" applyNumberFormat="1" applyFont="1" applyBorder="1" applyAlignment="1">
      <alignment horizontal="center" wrapText="1"/>
    </xf>
    <xf numFmtId="0" fontId="11" fillId="0" borderId="2" xfId="6">
      <alignment wrapText="1"/>
    </xf>
    <xf numFmtId="3" fontId="11" fillId="0" borderId="2" xfId="6" applyNumberFormat="1">
      <alignment wrapText="1"/>
    </xf>
    <xf numFmtId="3" fontId="9" fillId="0" borderId="3" xfId="7" applyNumberFormat="1" applyFont="1">
      <alignment wrapText="1"/>
    </xf>
    <xf numFmtId="0" fontId="11" fillId="0" borderId="4" xfId="8">
      <alignment wrapText="1"/>
    </xf>
    <xf numFmtId="3" fontId="11" fillId="0" borderId="4" xfId="8" applyNumberFormat="1">
      <alignment wrapText="1"/>
    </xf>
    <xf numFmtId="0" fontId="9" fillId="0" borderId="0" xfId="11" applyAlignment="1">
      <alignment vertical="top"/>
    </xf>
    <xf numFmtId="0" fontId="0" fillId="0" borderId="0" xfId="0" applyBorder="1" applyAlignment="1">
      <alignment horizontal="right"/>
    </xf>
    <xf numFmtId="0" fontId="0" fillId="0" borderId="0" xfId="3" applyNumberFormat="1" applyFont="1" applyBorder="1" applyAlignment="1">
      <alignment horizontal="center"/>
    </xf>
  </cellXfs>
  <cellStyles count="12">
    <cellStyle name="Body: normal cell" xfId="7"/>
    <cellStyle name="Comma" xfId="3" builtinId="3"/>
    <cellStyle name="Footnotes: all except top row" xfId="11"/>
    <cellStyle name="Footnotes: top row" xfId="9"/>
    <cellStyle name="Header: bottom row" xfId="5"/>
    <cellStyle name="Header: bottom row 2" xfId="10"/>
    <cellStyle name="Hyperlink" xfId="2" builtinId="8"/>
    <cellStyle name="Normal" xfId="0" builtinId="0"/>
    <cellStyle name="Normal 2" xfId="1"/>
    <cellStyle name="Parent row" xfId="6"/>
    <cellStyle name="Section Break: parent row" xfId="8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582929</xdr:colOff>
      <xdr:row>0</xdr:row>
      <xdr:rowOff>52387</xdr:rowOff>
    </xdr:from>
    <xdr:to>
      <xdr:col>17</xdr:col>
      <xdr:colOff>511270</xdr:colOff>
      <xdr:row>30</xdr:row>
      <xdr:rowOff>112685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C184B0-CD9A-4E5B-BE0F-E5331B84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0967" y="52387"/>
          <a:ext cx="8100791" cy="5851498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31</xdr:row>
      <xdr:rowOff>128587</xdr:rowOff>
    </xdr:from>
    <xdr:to>
      <xdr:col>16</xdr:col>
      <xdr:colOff>433672</xdr:colOff>
      <xdr:row>42</xdr:row>
      <xdr:rowOff>23812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B4E129-E0E3-2F4A-B43A-C1924D67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4788" y="6281737"/>
          <a:ext cx="7310722" cy="188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e.gov.br/sites-pt/publicacoes-dados-abertos/publicacoes/PublicacoesArquivos/publicacao-173/Energia%20Termel%C3%A9trica%20-%20Online%2013maio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7" workbookViewId="0">
      <selection activeCell="B44" sqref="B44"/>
    </sheetView>
  </sheetViews>
  <sheetFormatPr defaultColWidth="8.796875" defaultRowHeight="14.25"/>
  <cols>
    <col min="2" max="2" width="16" customWidth="1"/>
    <col min="3" max="3" width="99.33203125" customWidth="1"/>
  </cols>
  <sheetData>
    <row r="1" spans="1:3">
      <c r="A1" s="1" t="s">
        <v>9</v>
      </c>
    </row>
    <row r="3" spans="1:3">
      <c r="A3" s="14" t="s">
        <v>0</v>
      </c>
      <c r="B3" s="13" t="s">
        <v>28</v>
      </c>
      <c r="C3" s="9"/>
    </row>
    <row r="4" spans="1:3">
      <c r="B4" s="9" t="s">
        <v>23</v>
      </c>
      <c r="C4" s="11" t="s">
        <v>24</v>
      </c>
    </row>
    <row r="5" spans="1:3">
      <c r="B5" s="9" t="s">
        <v>25</v>
      </c>
      <c r="C5" s="2" t="s">
        <v>15</v>
      </c>
    </row>
    <row r="6" spans="1:3">
      <c r="B6" s="9" t="s">
        <v>16</v>
      </c>
      <c r="C6" s="2">
        <v>2016</v>
      </c>
    </row>
    <row r="7" spans="1:3">
      <c r="B7" s="9" t="s">
        <v>17</v>
      </c>
      <c r="C7" s="2" t="s">
        <v>18</v>
      </c>
    </row>
    <row r="8" spans="1:3">
      <c r="B8" s="9" t="s">
        <v>19</v>
      </c>
      <c r="C8" s="10" t="s">
        <v>20</v>
      </c>
    </row>
    <row r="9" spans="1:3">
      <c r="B9" s="9" t="s">
        <v>21</v>
      </c>
      <c r="C9" s="2" t="s">
        <v>22</v>
      </c>
    </row>
    <row r="12" spans="1:3">
      <c r="B12" s="13" t="s">
        <v>29</v>
      </c>
      <c r="C12" s="9"/>
    </row>
    <row r="13" spans="1:3">
      <c r="B13" s="9" t="s">
        <v>23</v>
      </c>
      <c r="C13" s="11" t="s">
        <v>24</v>
      </c>
    </row>
    <row r="14" spans="1:3">
      <c r="B14" s="9" t="s">
        <v>25</v>
      </c>
      <c r="C14" s="2" t="s">
        <v>15</v>
      </c>
    </row>
    <row r="15" spans="1:3">
      <c r="B15" s="9" t="s">
        <v>16</v>
      </c>
      <c r="C15" s="2">
        <v>2016</v>
      </c>
    </row>
    <row r="16" spans="1:3">
      <c r="B16" s="9" t="s">
        <v>17</v>
      </c>
      <c r="C16" s="2" t="s">
        <v>18</v>
      </c>
    </row>
    <row r="17" spans="2:3">
      <c r="B17" s="9" t="s">
        <v>19</v>
      </c>
      <c r="C17" s="10" t="s">
        <v>20</v>
      </c>
    </row>
    <row r="18" spans="2:3">
      <c r="B18" s="9" t="s">
        <v>21</v>
      </c>
      <c r="C18" s="2" t="s">
        <v>22</v>
      </c>
    </row>
    <row r="21" spans="2:3">
      <c r="B21" s="13" t="s">
        <v>51</v>
      </c>
      <c r="C21" s="9"/>
    </row>
    <row r="22" spans="2:3">
      <c r="B22" s="9" t="s">
        <v>23</v>
      </c>
      <c r="C22" s="11" t="s">
        <v>24</v>
      </c>
    </row>
    <row r="23" spans="2:3">
      <c r="B23" s="9" t="s">
        <v>25</v>
      </c>
      <c r="C23" s="2" t="s">
        <v>15</v>
      </c>
    </row>
    <row r="24" spans="2:3">
      <c r="B24" s="9" t="s">
        <v>16</v>
      </c>
      <c r="C24" s="2">
        <v>2016</v>
      </c>
    </row>
    <row r="25" spans="2:3">
      <c r="B25" s="9" t="s">
        <v>17</v>
      </c>
      <c r="C25" s="2" t="s">
        <v>18</v>
      </c>
    </row>
    <row r="26" spans="2:3">
      <c r="B26" s="9" t="s">
        <v>19</v>
      </c>
      <c r="C26" s="10" t="s">
        <v>20</v>
      </c>
    </row>
    <row r="27" spans="2:3">
      <c r="B27" s="9" t="s">
        <v>21</v>
      </c>
      <c r="C27" s="2" t="s">
        <v>22</v>
      </c>
    </row>
    <row r="29" spans="2:3">
      <c r="B29" s="13" t="s">
        <v>41</v>
      </c>
      <c r="C29" s="9"/>
    </row>
    <row r="30" spans="2:3">
      <c r="B30" s="9" t="s">
        <v>23</v>
      </c>
      <c r="C30" s="11" t="s">
        <v>42</v>
      </c>
    </row>
    <row r="31" spans="2:3">
      <c r="B31" s="9" t="s">
        <v>25</v>
      </c>
      <c r="C31" s="2" t="s">
        <v>43</v>
      </c>
    </row>
    <row r="32" spans="2:3">
      <c r="B32" s="9" t="s">
        <v>16</v>
      </c>
      <c r="C32" s="2">
        <v>2016</v>
      </c>
    </row>
    <row r="33" spans="1:3">
      <c r="B33" s="9" t="s">
        <v>19</v>
      </c>
      <c r="C33" s="19" t="s">
        <v>44</v>
      </c>
    </row>
    <row r="34" spans="1:3">
      <c r="B34" s="9" t="s">
        <v>21</v>
      </c>
      <c r="C34" s="2" t="s">
        <v>45</v>
      </c>
    </row>
    <row r="35" spans="1:3">
      <c r="B35" s="14"/>
      <c r="C35" s="2"/>
    </row>
    <row r="36" spans="1:3">
      <c r="B36" s="13" t="s">
        <v>41</v>
      </c>
      <c r="C36" s="9"/>
    </row>
    <row r="37" spans="1:3">
      <c r="B37" s="9" t="s">
        <v>23</v>
      </c>
      <c r="C37" s="11" t="s">
        <v>87</v>
      </c>
    </row>
    <row r="38" spans="1:3">
      <c r="B38" s="9" t="s">
        <v>25</v>
      </c>
      <c r="C38" s="2" t="s">
        <v>88</v>
      </c>
    </row>
    <row r="39" spans="1:3">
      <c r="B39" s="9" t="s">
        <v>16</v>
      </c>
      <c r="C39" s="2">
        <v>2019</v>
      </c>
    </row>
    <row r="40" spans="1:3">
      <c r="B40" s="9" t="s">
        <v>19</v>
      </c>
      <c r="C40" s="19" t="s">
        <v>89</v>
      </c>
    </row>
    <row r="41" spans="1:3">
      <c r="B41" s="9" t="s">
        <v>21</v>
      </c>
      <c r="C41" s="2" t="s">
        <v>90</v>
      </c>
    </row>
    <row r="42" spans="1:3">
      <c r="B42" s="14"/>
      <c r="C42" s="2"/>
    </row>
    <row r="43" spans="1:3">
      <c r="B43" s="14"/>
      <c r="C43" s="2"/>
    </row>
    <row r="44" spans="1:3">
      <c r="B44" s="14"/>
      <c r="C44" s="2"/>
    </row>
    <row r="45" spans="1:3">
      <c r="A45" s="1" t="s">
        <v>8</v>
      </c>
    </row>
    <row r="46" spans="1:3" ht="48.5" customHeight="1">
      <c r="A46" s="21" t="s">
        <v>40</v>
      </c>
      <c r="B46" s="21"/>
      <c r="C46" s="21"/>
    </row>
    <row r="47" spans="1:3">
      <c r="A47" s="12"/>
    </row>
    <row r="48" spans="1:3">
      <c r="A48" s="12" t="s">
        <v>46</v>
      </c>
    </row>
    <row r="49" spans="1:1">
      <c r="A49" s="12" t="s">
        <v>47</v>
      </c>
    </row>
    <row r="50" spans="1:1">
      <c r="A50" s="12" t="s">
        <v>48</v>
      </c>
    </row>
    <row r="51" spans="1:1">
      <c r="A51" s="12" t="s">
        <v>50</v>
      </c>
    </row>
    <row r="52" spans="1:1">
      <c r="A52" s="12" t="s">
        <v>49</v>
      </c>
    </row>
    <row r="53" spans="1:1">
      <c r="A53" s="12"/>
    </row>
    <row r="54" spans="1:1">
      <c r="A54" s="12" t="s">
        <v>38</v>
      </c>
    </row>
    <row r="55" spans="1:1" s="18" customFormat="1">
      <c r="A55" s="17" t="s">
        <v>26</v>
      </c>
    </row>
    <row r="56" spans="1:1">
      <c r="A56" s="12" t="s">
        <v>37</v>
      </c>
    </row>
    <row r="57" spans="1:1">
      <c r="A57" s="12" t="s">
        <v>27</v>
      </c>
    </row>
    <row r="58" spans="1:1">
      <c r="A58" s="12" t="s">
        <v>35</v>
      </c>
    </row>
    <row r="59" spans="1:1">
      <c r="A59" t="s">
        <v>36</v>
      </c>
    </row>
    <row r="60" spans="1:1">
      <c r="A60" s="12" t="s">
        <v>39</v>
      </c>
    </row>
  </sheetData>
  <mergeCells count="1">
    <mergeCell ref="A46:C46"/>
  </mergeCells>
  <hyperlinks>
    <hyperlink ref="C3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E34" sqref="E34"/>
    </sheetView>
  </sheetViews>
  <sheetFormatPr defaultColWidth="8.796875" defaultRowHeight="14.25"/>
  <cols>
    <col min="1" max="1" width="18.796875" customWidth="1"/>
    <col min="2" max="2" width="9.19921875" bestFit="1" customWidth="1"/>
    <col min="3" max="3" width="10.46484375" customWidth="1"/>
  </cols>
  <sheetData>
    <row r="2" spans="1:3" ht="42.75">
      <c r="A2" s="5" t="s">
        <v>14</v>
      </c>
      <c r="B2">
        <v>2010</v>
      </c>
      <c r="C2">
        <v>2050</v>
      </c>
    </row>
    <row r="3" spans="1:3">
      <c r="A3" t="s">
        <v>30</v>
      </c>
      <c r="B3" s="4">
        <v>0.5</v>
      </c>
      <c r="C3" s="4">
        <v>0.5</v>
      </c>
    </row>
    <row r="4" spans="1:3">
      <c r="A4" t="s">
        <v>31</v>
      </c>
      <c r="B4" s="4">
        <v>0.55000000000000004</v>
      </c>
      <c r="C4" s="4">
        <v>0.55000000000000004</v>
      </c>
    </row>
    <row r="5" spans="1:3">
      <c r="A5" t="s">
        <v>1</v>
      </c>
      <c r="B5" s="4">
        <v>0.83</v>
      </c>
      <c r="C5" s="4">
        <v>0.85</v>
      </c>
    </row>
    <row r="6" spans="1:3">
      <c r="A6" t="s">
        <v>2</v>
      </c>
      <c r="B6" s="4">
        <v>0.495</v>
      </c>
      <c r="C6" s="4">
        <v>0.56000000000000005</v>
      </c>
    </row>
    <row r="7" spans="1:3">
      <c r="A7" t="s">
        <v>12</v>
      </c>
      <c r="B7" s="4">
        <v>0.39</v>
      </c>
      <c r="C7" s="4">
        <v>0.36499999999999999</v>
      </c>
    </row>
    <row r="8" spans="1:3">
      <c r="A8" t="s">
        <v>4</v>
      </c>
      <c r="B8" s="6">
        <v>0.218</v>
      </c>
      <c r="C8" s="4">
        <v>0.67500000000000004</v>
      </c>
    </row>
    <row r="9" spans="1:3">
      <c r="A9" t="s">
        <v>32</v>
      </c>
      <c r="B9" s="6">
        <v>0.245</v>
      </c>
      <c r="C9" s="4">
        <v>0.47499999999999998</v>
      </c>
    </row>
    <row r="10" spans="1:3">
      <c r="A10" t="s">
        <v>5</v>
      </c>
      <c r="B10" s="15">
        <v>0.74</v>
      </c>
      <c r="C10" s="4">
        <v>0.81400000000000006</v>
      </c>
    </row>
    <row r="11" spans="1:3">
      <c r="A11" t="s">
        <v>6</v>
      </c>
      <c r="B11" s="6">
        <v>5.566666666666667E-2</v>
      </c>
      <c r="C11" s="4">
        <v>6.1233333333333341E-2</v>
      </c>
    </row>
    <row r="12" spans="1:3">
      <c r="A12" t="s">
        <v>7</v>
      </c>
      <c r="B12" s="4">
        <v>0.15</v>
      </c>
      <c r="C12" s="4">
        <v>0.15</v>
      </c>
    </row>
    <row r="13" spans="1:3">
      <c r="A13" t="s">
        <v>10</v>
      </c>
      <c r="B13" s="6">
        <v>0.71599999999999997</v>
      </c>
      <c r="C13" s="4">
        <v>0.78700000000000003</v>
      </c>
    </row>
    <row r="14" spans="1:3">
      <c r="A14" t="s">
        <v>11</v>
      </c>
      <c r="B14" s="6">
        <v>0.4</v>
      </c>
      <c r="C14" s="4">
        <v>0.4</v>
      </c>
    </row>
    <row r="15" spans="1:3">
      <c r="A15" t="s">
        <v>33</v>
      </c>
      <c r="B15" s="6">
        <v>0.2</v>
      </c>
      <c r="C15" s="4">
        <v>0.2</v>
      </c>
    </row>
    <row r="16" spans="1:3">
      <c r="A16" t="s">
        <v>34</v>
      </c>
      <c r="B16" s="6">
        <v>0.54</v>
      </c>
      <c r="C16" s="4">
        <v>0.54</v>
      </c>
    </row>
    <row r="17" spans="1:3">
      <c r="A17" t="s">
        <v>13</v>
      </c>
      <c r="B17" s="6">
        <v>0.68</v>
      </c>
      <c r="C17" s="4">
        <v>0.748</v>
      </c>
    </row>
    <row r="19" spans="1:3">
      <c r="B19">
        <v>2018</v>
      </c>
      <c r="C19">
        <v>2050</v>
      </c>
    </row>
    <row r="20" spans="1:3">
      <c r="A20" t="s">
        <v>3</v>
      </c>
      <c r="B20" s="20">
        <f>'Solar PV'!B27*1000/('Solar PV'!B61*8760)</f>
        <v>0.1627930310781921</v>
      </c>
      <c r="C20" s="20">
        <f>'Solar PV'!I27*1000/('Solar PV'!I61*8760)</f>
        <v>0.24999954420524462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5" workbookViewId="0">
      <selection activeCell="L57" sqref="L57"/>
    </sheetView>
  </sheetViews>
  <sheetFormatPr defaultRowHeight="14.25"/>
  <cols>
    <col min="12" max="12" width="11.59765625" customWidth="1"/>
    <col min="13" max="13" width="11.59765625" bestFit="1" customWidth="1"/>
  </cols>
  <sheetData>
    <row r="1" spans="1:10" ht="15.75">
      <c r="A1" s="22" t="s">
        <v>84</v>
      </c>
      <c r="B1" s="23"/>
      <c r="C1" s="23"/>
      <c r="D1" s="23"/>
      <c r="E1" s="23"/>
      <c r="F1" s="23"/>
      <c r="G1" s="23"/>
      <c r="H1" s="23"/>
      <c r="I1" s="23"/>
      <c r="J1" s="24"/>
    </row>
    <row r="2" spans="1:10">
      <c r="A2" s="25" t="s">
        <v>85</v>
      </c>
      <c r="B2" s="25"/>
      <c r="C2" s="25"/>
      <c r="D2" s="25"/>
      <c r="E2" s="25"/>
      <c r="F2" s="25"/>
      <c r="G2" s="25"/>
      <c r="H2" s="25"/>
      <c r="I2" s="25"/>
      <c r="J2" s="26"/>
    </row>
    <row r="3" spans="1:10">
      <c r="A3" s="25"/>
      <c r="B3" s="25"/>
      <c r="C3" s="25"/>
      <c r="D3" s="25"/>
      <c r="E3" s="25"/>
      <c r="F3" s="25"/>
      <c r="G3" s="25"/>
      <c r="H3" s="25"/>
      <c r="I3" s="25"/>
      <c r="J3" s="26"/>
    </row>
    <row r="4" spans="1:10" ht="59.25" thickBot="1">
      <c r="A4" s="35" t="s">
        <v>55</v>
      </c>
      <c r="B4" s="35">
        <v>2018</v>
      </c>
      <c r="C4" s="35">
        <v>2020</v>
      </c>
      <c r="D4" s="35">
        <v>2025</v>
      </c>
      <c r="E4" s="35">
        <v>2030</v>
      </c>
      <c r="F4" s="35">
        <v>2035</v>
      </c>
      <c r="G4" s="35">
        <v>2040</v>
      </c>
      <c r="H4" s="35">
        <v>2045</v>
      </c>
      <c r="I4" s="35">
        <v>2050</v>
      </c>
      <c r="J4" s="36" t="s">
        <v>56</v>
      </c>
    </row>
    <row r="5" spans="1:10" ht="14.65" thickTop="1">
      <c r="A5" s="37" t="s">
        <v>57</v>
      </c>
      <c r="B5" s="37"/>
      <c r="C5" s="37"/>
      <c r="D5" s="37"/>
      <c r="E5" s="37"/>
      <c r="F5" s="37"/>
      <c r="G5" s="37"/>
      <c r="H5" s="37"/>
      <c r="I5" s="37"/>
      <c r="J5" s="27"/>
    </row>
    <row r="6" spans="1:10" ht="24">
      <c r="A6" s="37" t="s">
        <v>58</v>
      </c>
      <c r="B6" s="38">
        <v>111.34180000000001</v>
      </c>
      <c r="C6" s="38">
        <v>149.56720000000001</v>
      </c>
      <c r="D6" s="38">
        <v>273.10759999999999</v>
      </c>
      <c r="E6" s="38">
        <v>346.13510000000002</v>
      </c>
      <c r="F6" s="38">
        <v>430.80399999999997</v>
      </c>
      <c r="G6" s="38">
        <v>571.93179999999995</v>
      </c>
      <c r="H6" s="38">
        <v>692.37689999999998</v>
      </c>
      <c r="I6" s="38">
        <v>869.59820000000002</v>
      </c>
      <c r="J6" s="27">
        <v>6.6340000000000003</v>
      </c>
    </row>
    <row r="7" spans="1:10" ht="24">
      <c r="A7" s="28" t="s">
        <v>59</v>
      </c>
      <c r="B7" s="39">
        <v>100.2131</v>
      </c>
      <c r="C7" s="39">
        <v>134.01990000000001</v>
      </c>
      <c r="D7" s="39">
        <v>251.54990000000001</v>
      </c>
      <c r="E7" s="39">
        <v>320.7817</v>
      </c>
      <c r="F7" s="39">
        <v>403.80549999999999</v>
      </c>
      <c r="G7" s="39">
        <v>541.50959999999998</v>
      </c>
      <c r="H7" s="39">
        <v>654.95360000000005</v>
      </c>
      <c r="I7" s="39">
        <v>817.97799999999995</v>
      </c>
      <c r="J7" s="29">
        <v>6.7811000000000003</v>
      </c>
    </row>
    <row r="8" spans="1:10">
      <c r="A8" s="28" t="s">
        <v>60</v>
      </c>
      <c r="B8" s="39">
        <v>6.1904000000000003</v>
      </c>
      <c r="C8" s="39">
        <v>8.9842999999999993</v>
      </c>
      <c r="D8" s="39">
        <v>14.658300000000001</v>
      </c>
      <c r="E8" s="39">
        <v>17.693200000000001</v>
      </c>
      <c r="F8" s="39">
        <v>17.693200000000001</v>
      </c>
      <c r="G8" s="39">
        <v>17.693200000000001</v>
      </c>
      <c r="H8" s="39">
        <v>17.693200000000001</v>
      </c>
      <c r="I8" s="39">
        <v>17.693200000000001</v>
      </c>
      <c r="J8" s="29">
        <v>3.3361999999999998</v>
      </c>
    </row>
    <row r="9" spans="1:10" ht="24">
      <c r="A9" s="28" t="s">
        <v>61</v>
      </c>
      <c r="B9" s="39">
        <v>4.9382999999999999</v>
      </c>
      <c r="C9" s="39">
        <v>6.5631000000000004</v>
      </c>
      <c r="D9" s="39">
        <v>6.8994</v>
      </c>
      <c r="E9" s="39">
        <v>7.6601999999999997</v>
      </c>
      <c r="F9" s="39">
        <v>9.3053000000000008</v>
      </c>
      <c r="G9" s="39">
        <v>12.728999999999999</v>
      </c>
      <c r="H9" s="39">
        <v>19.7302</v>
      </c>
      <c r="I9" s="39">
        <v>33.926900000000003</v>
      </c>
      <c r="J9" s="29">
        <v>6.2074999999999996</v>
      </c>
    </row>
    <row r="10" spans="1:10" ht="24">
      <c r="A10" s="37" t="s">
        <v>62</v>
      </c>
      <c r="B10" s="38">
        <v>230.46539999999999</v>
      </c>
      <c r="C10" s="38">
        <v>304.4522</v>
      </c>
      <c r="D10" s="38">
        <v>486.58760000000001</v>
      </c>
      <c r="E10" s="38">
        <v>710.82380000000001</v>
      </c>
      <c r="F10" s="38">
        <v>838.62419999999997</v>
      </c>
      <c r="G10" s="38">
        <v>973.52629999999999</v>
      </c>
      <c r="H10" s="38">
        <v>1093.0934</v>
      </c>
      <c r="I10" s="38">
        <v>1232.9594</v>
      </c>
      <c r="J10" s="27">
        <v>5.3806000000000003</v>
      </c>
    </row>
    <row r="11" spans="1:10">
      <c r="A11" s="37" t="s">
        <v>63</v>
      </c>
      <c r="B11" s="38">
        <v>117.3951</v>
      </c>
      <c r="C11" s="38">
        <v>147.41200000000001</v>
      </c>
      <c r="D11" s="38">
        <v>193.0547</v>
      </c>
      <c r="E11" s="38">
        <v>275.91019999999997</v>
      </c>
      <c r="F11" s="38">
        <v>353.73739999999998</v>
      </c>
      <c r="G11" s="38">
        <v>393.6275</v>
      </c>
      <c r="H11" s="38">
        <v>427.35480000000001</v>
      </c>
      <c r="I11" s="38">
        <v>454.82040000000001</v>
      </c>
      <c r="J11" s="27">
        <v>4.3231999999999999</v>
      </c>
    </row>
    <row r="12" spans="1:10">
      <c r="A12" s="28" t="s">
        <v>64</v>
      </c>
      <c r="B12" s="39">
        <v>89.191299999999998</v>
      </c>
      <c r="C12" s="39">
        <v>104.03570000000001</v>
      </c>
      <c r="D12" s="39">
        <v>109.21129999999999</v>
      </c>
      <c r="E12" s="39">
        <v>109.21129999999999</v>
      </c>
      <c r="F12" s="39">
        <v>109.21129999999999</v>
      </c>
      <c r="G12" s="39">
        <v>109.21129999999999</v>
      </c>
      <c r="H12" s="39">
        <v>109.21129999999999</v>
      </c>
      <c r="I12" s="39">
        <v>109.21129999999999</v>
      </c>
      <c r="J12" s="29">
        <v>0.63480000000000003</v>
      </c>
    </row>
    <row r="13" spans="1:10" ht="24">
      <c r="A13" s="28" t="s">
        <v>65</v>
      </c>
      <c r="B13" s="39">
        <v>13.7035</v>
      </c>
      <c r="C13" s="39">
        <v>20.902000000000001</v>
      </c>
      <c r="D13" s="39">
        <v>40.5458</v>
      </c>
      <c r="E13" s="39">
        <v>78.160300000000007</v>
      </c>
      <c r="F13" s="39">
        <v>121.8304</v>
      </c>
      <c r="G13" s="39">
        <v>148.70570000000001</v>
      </c>
      <c r="H13" s="39">
        <v>166.9571</v>
      </c>
      <c r="I13" s="39">
        <v>177.88310000000001</v>
      </c>
      <c r="J13" s="29">
        <v>8.3405000000000005</v>
      </c>
    </row>
    <row r="14" spans="1:10" ht="35.65">
      <c r="A14" s="28" t="s">
        <v>66</v>
      </c>
      <c r="B14" s="39">
        <v>14.500299999999999</v>
      </c>
      <c r="C14" s="39">
        <v>22.4742</v>
      </c>
      <c r="D14" s="39">
        <v>43.297600000000003</v>
      </c>
      <c r="E14" s="39">
        <v>88.538600000000002</v>
      </c>
      <c r="F14" s="39">
        <v>122.6957</v>
      </c>
      <c r="G14" s="39">
        <v>135.7106</v>
      </c>
      <c r="H14" s="39">
        <v>151.18639999999999</v>
      </c>
      <c r="I14" s="39">
        <v>167.726</v>
      </c>
      <c r="J14" s="29">
        <v>7.9508000000000001</v>
      </c>
    </row>
    <row r="15" spans="1:10">
      <c r="A15" s="37" t="s">
        <v>67</v>
      </c>
      <c r="B15" s="38">
        <v>459.20229999999998</v>
      </c>
      <c r="C15" s="38">
        <v>601.43140000000005</v>
      </c>
      <c r="D15" s="38">
        <v>952.74990000000003</v>
      </c>
      <c r="E15" s="38">
        <v>1332.8690999999999</v>
      </c>
      <c r="F15" s="38">
        <v>1623.1657</v>
      </c>
      <c r="G15" s="38">
        <v>1939.0857000000001</v>
      </c>
      <c r="H15" s="38">
        <v>2212.8251</v>
      </c>
      <c r="I15" s="38">
        <v>2557.3780000000002</v>
      </c>
      <c r="J15" s="27">
        <v>5.5129999999999999</v>
      </c>
    </row>
    <row r="16" spans="1:10">
      <c r="A16" s="40" t="s">
        <v>68</v>
      </c>
      <c r="B16" s="41"/>
      <c r="C16" s="41"/>
      <c r="D16" s="41"/>
      <c r="E16" s="41"/>
      <c r="F16" s="41"/>
      <c r="G16" s="41"/>
      <c r="H16" s="41"/>
      <c r="I16" s="41"/>
      <c r="J16" s="30"/>
    </row>
    <row r="17" spans="1:10" ht="35.65">
      <c r="A17" s="37" t="s">
        <v>69</v>
      </c>
      <c r="B17" s="38">
        <v>9.1182999999999996</v>
      </c>
      <c r="C17" s="38">
        <v>12.504300000000001</v>
      </c>
      <c r="D17" s="38">
        <v>13.822800000000001</v>
      </c>
      <c r="E17" s="38">
        <v>15.7966</v>
      </c>
      <c r="F17" s="38">
        <v>18.398599999999998</v>
      </c>
      <c r="G17" s="38">
        <v>23.754300000000001</v>
      </c>
      <c r="H17" s="38">
        <v>34.511000000000003</v>
      </c>
      <c r="I17" s="38">
        <v>55.531500000000001</v>
      </c>
      <c r="J17" s="27">
        <v>5.8083</v>
      </c>
    </row>
    <row r="18" spans="1:10">
      <c r="A18" s="28" t="s">
        <v>70</v>
      </c>
      <c r="B18" s="39">
        <v>0.61370000000000002</v>
      </c>
      <c r="C18" s="39">
        <v>0.99770000000000003</v>
      </c>
      <c r="D18" s="39">
        <v>1.7813000000000001</v>
      </c>
      <c r="E18" s="39">
        <v>2.7393000000000001</v>
      </c>
      <c r="F18" s="39">
        <v>3.2982999999999998</v>
      </c>
      <c r="G18" s="39">
        <v>4.6885000000000003</v>
      </c>
      <c r="H18" s="39">
        <v>7.2933000000000003</v>
      </c>
      <c r="I18" s="39">
        <v>12.9794</v>
      </c>
      <c r="J18" s="29">
        <v>10.005599999999999</v>
      </c>
    </row>
    <row r="19" spans="1:10" ht="35.65">
      <c r="A19" s="28" t="s">
        <v>71</v>
      </c>
      <c r="B19" s="39">
        <v>8.5045000000000002</v>
      </c>
      <c r="C19" s="39">
        <v>11.506500000000001</v>
      </c>
      <c r="D19" s="39">
        <v>12.041499999999999</v>
      </c>
      <c r="E19" s="39">
        <v>13.0573</v>
      </c>
      <c r="F19" s="39">
        <v>15.100300000000001</v>
      </c>
      <c r="G19" s="39">
        <v>19.065799999999999</v>
      </c>
      <c r="H19" s="39">
        <v>27.217700000000001</v>
      </c>
      <c r="I19" s="39">
        <v>42.552100000000003</v>
      </c>
      <c r="J19" s="29">
        <v>5.1604000000000001</v>
      </c>
    </row>
    <row r="20" spans="1:10" ht="24">
      <c r="A20" s="37" t="s">
        <v>72</v>
      </c>
      <c r="B20" s="38">
        <v>386.8956</v>
      </c>
      <c r="C20" s="38">
        <v>595.9556</v>
      </c>
      <c r="D20" s="38">
        <v>1076.1881000000001</v>
      </c>
      <c r="E20" s="38">
        <v>1864.4843000000001</v>
      </c>
      <c r="F20" s="38">
        <v>2447.8688999999999</v>
      </c>
      <c r="G20" s="38">
        <v>3071.4065000000001</v>
      </c>
      <c r="H20" s="38">
        <v>4232.6331</v>
      </c>
      <c r="I20" s="38">
        <v>5180.1857</v>
      </c>
      <c r="J20" s="27">
        <v>8.4453999999999994</v>
      </c>
    </row>
    <row r="21" spans="1:10">
      <c r="A21" s="28" t="s">
        <v>73</v>
      </c>
      <c r="B21" s="39">
        <v>326.17169999999999</v>
      </c>
      <c r="C21" s="39">
        <v>504.85649999999998</v>
      </c>
      <c r="D21" s="39">
        <v>896.48770000000002</v>
      </c>
      <c r="E21" s="39">
        <v>1499.0597</v>
      </c>
      <c r="F21" s="39">
        <v>1878.7017000000001</v>
      </c>
      <c r="G21" s="39">
        <v>2198.8409999999999</v>
      </c>
      <c r="H21" s="39">
        <v>2842.7557000000002</v>
      </c>
      <c r="I21" s="39">
        <v>3189.7111</v>
      </c>
      <c r="J21" s="29">
        <v>7.3857999999999997</v>
      </c>
    </row>
    <row r="22" spans="1:10">
      <c r="A22" s="28" t="s">
        <v>74</v>
      </c>
      <c r="B22" s="39">
        <v>44.305300000000003</v>
      </c>
      <c r="C22" s="39">
        <v>68.2012</v>
      </c>
      <c r="D22" s="39">
        <v>142.2398</v>
      </c>
      <c r="E22" s="39">
        <v>305.17959999999999</v>
      </c>
      <c r="F22" s="39">
        <v>472.98309999999998</v>
      </c>
      <c r="G22" s="39">
        <v>703.01760000000002</v>
      </c>
      <c r="H22" s="39">
        <v>1177.7683999999999</v>
      </c>
      <c r="I22" s="39">
        <v>1776.8262999999999</v>
      </c>
      <c r="J22" s="29">
        <v>12.227600000000001</v>
      </c>
    </row>
    <row r="23" spans="1:10">
      <c r="A23" s="28" t="s">
        <v>75</v>
      </c>
      <c r="B23" s="39">
        <v>16.418600000000001</v>
      </c>
      <c r="C23" s="39">
        <v>22.8979</v>
      </c>
      <c r="D23" s="39">
        <v>37.460599999999999</v>
      </c>
      <c r="E23" s="39">
        <v>60.244999999999997</v>
      </c>
      <c r="F23" s="39">
        <v>96.184100000000001</v>
      </c>
      <c r="G23" s="39">
        <v>169.5479</v>
      </c>
      <c r="H23" s="39">
        <v>212.10900000000001</v>
      </c>
      <c r="I23" s="39">
        <v>213.64830000000001</v>
      </c>
      <c r="J23" s="29">
        <v>8.3486999999999991</v>
      </c>
    </row>
    <row r="24" spans="1:10">
      <c r="A24" s="37" t="s">
        <v>76</v>
      </c>
      <c r="B24" s="38">
        <v>25.0398</v>
      </c>
      <c r="C24" s="38">
        <v>70.745000000000005</v>
      </c>
      <c r="D24" s="38">
        <v>138.94110000000001</v>
      </c>
      <c r="E24" s="38">
        <v>185.26779999999999</v>
      </c>
      <c r="F24" s="38">
        <v>221.67009999999999</v>
      </c>
      <c r="G24" s="38">
        <v>258.07249999999999</v>
      </c>
      <c r="H24" s="38">
        <v>294.47480000000002</v>
      </c>
      <c r="I24" s="38">
        <v>330.87709999999998</v>
      </c>
      <c r="J24" s="27">
        <v>8.4008000000000003</v>
      </c>
    </row>
    <row r="25" spans="1:10">
      <c r="A25" s="37" t="s">
        <v>77</v>
      </c>
      <c r="B25" s="38">
        <v>9.5175000000000001</v>
      </c>
      <c r="C25" s="38">
        <v>14.025399999999999</v>
      </c>
      <c r="D25" s="38">
        <v>27.323799999999999</v>
      </c>
      <c r="E25" s="38">
        <v>58.672800000000002</v>
      </c>
      <c r="F25" s="38">
        <v>78.942099999999996</v>
      </c>
      <c r="G25" s="38">
        <v>89.961799999999997</v>
      </c>
      <c r="H25" s="38">
        <v>116.3954</v>
      </c>
      <c r="I25" s="38">
        <v>173.83160000000001</v>
      </c>
      <c r="J25" s="27">
        <v>9.5028000000000006</v>
      </c>
    </row>
    <row r="26" spans="1:10" ht="24">
      <c r="A26" s="37" t="s">
        <v>78</v>
      </c>
      <c r="B26" s="38">
        <v>4.5289000000000001</v>
      </c>
      <c r="C26" s="38">
        <v>3.5973999999999999</v>
      </c>
      <c r="D26" s="38">
        <v>9.6184999999999992</v>
      </c>
      <c r="E26" s="38">
        <v>17.360800000000001</v>
      </c>
      <c r="F26" s="38">
        <v>23.6675</v>
      </c>
      <c r="G26" s="38">
        <v>26.878299999999999</v>
      </c>
      <c r="H26" s="38">
        <v>30.089099999999998</v>
      </c>
      <c r="I26" s="38">
        <v>33.299900000000001</v>
      </c>
      <c r="J26" s="27">
        <v>6.4329999999999998</v>
      </c>
    </row>
    <row r="27" spans="1:10">
      <c r="A27" s="28" t="s">
        <v>79</v>
      </c>
      <c r="B27" s="39">
        <v>1.7977000000000001</v>
      </c>
      <c r="C27" s="39">
        <v>1.9678</v>
      </c>
      <c r="D27" s="39">
        <v>5.2853000000000003</v>
      </c>
      <c r="E27" s="39">
        <v>11.6454</v>
      </c>
      <c r="F27" s="39">
        <v>16.983599999999999</v>
      </c>
      <c r="G27" s="39">
        <v>19.915400000000002</v>
      </c>
      <c r="H27" s="39">
        <v>22.847300000000001</v>
      </c>
      <c r="I27" s="39">
        <v>25.7791</v>
      </c>
      <c r="J27" s="29">
        <v>8.6782000000000004</v>
      </c>
    </row>
    <row r="28" spans="1:10" ht="35.65">
      <c r="A28" s="28" t="s">
        <v>80</v>
      </c>
      <c r="B28" s="39">
        <v>2.7313000000000001</v>
      </c>
      <c r="C28" s="39">
        <v>1.6295999999999999</v>
      </c>
      <c r="D28" s="39">
        <v>4.3331999999999997</v>
      </c>
      <c r="E28" s="39">
        <v>5.7153999999999998</v>
      </c>
      <c r="F28" s="39">
        <v>6.6839000000000004</v>
      </c>
      <c r="G28" s="39">
        <v>6.9629000000000003</v>
      </c>
      <c r="H28" s="39">
        <v>7.2419000000000002</v>
      </c>
      <c r="I28" s="39">
        <v>7.5208000000000004</v>
      </c>
      <c r="J28" s="29">
        <v>3.2159</v>
      </c>
    </row>
    <row r="29" spans="1:10" ht="24">
      <c r="A29" s="37" t="s">
        <v>81</v>
      </c>
      <c r="B29" s="38">
        <v>435.1001</v>
      </c>
      <c r="C29" s="38">
        <v>696.82770000000005</v>
      </c>
      <c r="D29" s="38">
        <v>1265.8942999999999</v>
      </c>
      <c r="E29" s="38">
        <v>2141.5821999999998</v>
      </c>
      <c r="F29" s="38">
        <v>2790.5473000000002</v>
      </c>
      <c r="G29" s="38">
        <v>3470.0734000000002</v>
      </c>
      <c r="H29" s="38">
        <v>4708.1034</v>
      </c>
      <c r="I29" s="38">
        <v>5773.7259000000004</v>
      </c>
      <c r="J29" s="27">
        <v>8.4151000000000007</v>
      </c>
    </row>
    <row r="30" spans="1:10" ht="14.65" thickBot="1">
      <c r="A30" s="40" t="s">
        <v>82</v>
      </c>
      <c r="B30" s="41">
        <v>894.30250000000001</v>
      </c>
      <c r="C30" s="41">
        <v>1298.2591</v>
      </c>
      <c r="D30" s="41">
        <v>2218.6442000000002</v>
      </c>
      <c r="E30" s="41">
        <v>3474.4513000000002</v>
      </c>
      <c r="F30" s="41">
        <v>4413.7129000000004</v>
      </c>
      <c r="G30" s="41">
        <v>5409.1590999999999</v>
      </c>
      <c r="H30" s="41">
        <v>6920.9285</v>
      </c>
      <c r="I30" s="41">
        <v>8331.1039000000001</v>
      </c>
      <c r="J30" s="30">
        <v>7.2229999999999999</v>
      </c>
    </row>
    <row r="31" spans="1:10">
      <c r="A31" s="31" t="s">
        <v>83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>
      <c r="A32" s="32" t="s">
        <v>52</v>
      </c>
      <c r="B32" s="32"/>
      <c r="C32" s="32"/>
      <c r="D32" s="32"/>
      <c r="E32" s="32"/>
      <c r="F32" s="32"/>
      <c r="G32" s="32"/>
      <c r="H32" s="32"/>
      <c r="I32" s="32"/>
      <c r="J32" s="32"/>
    </row>
    <row r="33" spans="1:10">
      <c r="A33" s="33" t="s">
        <v>53</v>
      </c>
      <c r="B33" s="32"/>
      <c r="C33" s="32"/>
      <c r="D33" s="32"/>
      <c r="E33" s="32"/>
      <c r="F33" s="32"/>
      <c r="G33" s="32"/>
      <c r="H33" s="32"/>
      <c r="I33" s="32"/>
      <c r="J33" s="32"/>
    </row>
    <row r="34" spans="1:10">
      <c r="J34" s="34"/>
    </row>
    <row r="35" spans="1:10" ht="15.75">
      <c r="A35" s="22" t="s">
        <v>86</v>
      </c>
      <c r="B35" s="23"/>
      <c r="C35" s="23"/>
      <c r="D35" s="23"/>
      <c r="E35" s="23"/>
      <c r="F35" s="23"/>
      <c r="G35" s="23"/>
      <c r="H35" s="23"/>
      <c r="I35" s="23"/>
      <c r="J35" s="24"/>
    </row>
    <row r="36" spans="1:10">
      <c r="A36" s="25" t="s">
        <v>54</v>
      </c>
      <c r="B36" s="25"/>
      <c r="C36" s="25"/>
      <c r="D36" s="25"/>
      <c r="E36" s="25"/>
      <c r="F36" s="25"/>
      <c r="G36" s="25"/>
      <c r="H36" s="25"/>
      <c r="I36" s="25"/>
      <c r="J36" s="26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6"/>
    </row>
    <row r="38" spans="1:10" ht="59.25" thickBot="1">
      <c r="A38" s="35" t="s">
        <v>55</v>
      </c>
      <c r="B38" s="35">
        <v>2018</v>
      </c>
      <c r="C38" s="35">
        <v>2020</v>
      </c>
      <c r="D38" s="35">
        <v>2025</v>
      </c>
      <c r="E38" s="35">
        <v>2030</v>
      </c>
      <c r="F38" s="35">
        <v>2035</v>
      </c>
      <c r="G38" s="35">
        <v>2040</v>
      </c>
      <c r="H38" s="35">
        <v>2045</v>
      </c>
      <c r="I38" s="35">
        <v>2050</v>
      </c>
      <c r="J38" s="36" t="s">
        <v>56</v>
      </c>
    </row>
    <row r="39" spans="1:10" ht="14.65" thickTop="1">
      <c r="A39" s="37" t="s">
        <v>57</v>
      </c>
      <c r="B39" s="37"/>
      <c r="C39" s="37"/>
      <c r="D39" s="37"/>
      <c r="E39" s="37"/>
      <c r="F39" s="37"/>
      <c r="G39" s="37"/>
      <c r="H39" s="37"/>
      <c r="I39" s="37"/>
      <c r="J39" s="27"/>
    </row>
    <row r="40" spans="1:10" ht="24">
      <c r="A40" s="37" t="s">
        <v>58</v>
      </c>
      <c r="B40" s="38">
        <v>62.7468</v>
      </c>
      <c r="C40" s="38">
        <v>85.358800000000002</v>
      </c>
      <c r="D40" s="38">
        <v>143.8466</v>
      </c>
      <c r="E40" s="38">
        <v>178.47810000000001</v>
      </c>
      <c r="F40" s="38">
        <v>221.30029999999999</v>
      </c>
      <c r="G40" s="38">
        <v>284.9556</v>
      </c>
      <c r="H40" s="38">
        <v>345.33819999999997</v>
      </c>
      <c r="I40" s="38">
        <v>429.23379999999997</v>
      </c>
      <c r="J40" s="27">
        <v>6.1932999999999998</v>
      </c>
    </row>
    <row r="41" spans="1:10" ht="24">
      <c r="A41" s="28" t="s">
        <v>59</v>
      </c>
      <c r="B41" s="39">
        <v>56.074800000000003</v>
      </c>
      <c r="C41" s="39">
        <v>76.052999999999997</v>
      </c>
      <c r="D41" s="39">
        <v>130.999</v>
      </c>
      <c r="E41" s="39">
        <v>163.4906</v>
      </c>
      <c r="F41" s="39">
        <v>205.6172</v>
      </c>
      <c r="G41" s="39">
        <v>267.82510000000002</v>
      </c>
      <c r="H41" s="39">
        <v>325.24770000000001</v>
      </c>
      <c r="I41" s="39">
        <v>403.14139999999998</v>
      </c>
      <c r="J41" s="29">
        <v>6.3582999999999998</v>
      </c>
    </row>
    <row r="42" spans="1:10">
      <c r="A42" s="28" t="s">
        <v>60</v>
      </c>
      <c r="B42" s="39">
        <v>3.7088999999999999</v>
      </c>
      <c r="C42" s="39">
        <v>5.3827999999999996</v>
      </c>
      <c r="D42" s="39">
        <v>8.7824000000000009</v>
      </c>
      <c r="E42" s="39">
        <v>10.6007</v>
      </c>
      <c r="F42" s="39">
        <v>10.6007</v>
      </c>
      <c r="G42" s="39">
        <v>10.6007</v>
      </c>
      <c r="H42" s="39">
        <v>10.6007</v>
      </c>
      <c r="I42" s="39">
        <v>10.6007</v>
      </c>
      <c r="J42" s="29">
        <v>3.3361999999999998</v>
      </c>
    </row>
    <row r="43" spans="1:10" ht="24">
      <c r="A43" s="28" t="s">
        <v>61</v>
      </c>
      <c r="B43" s="39">
        <v>2.9630999999999998</v>
      </c>
      <c r="C43" s="39">
        <v>3.923</v>
      </c>
      <c r="D43" s="39">
        <v>4.0651999999999999</v>
      </c>
      <c r="E43" s="39">
        <v>4.3868</v>
      </c>
      <c r="F43" s="39">
        <v>5.0823</v>
      </c>
      <c r="G43" s="39">
        <v>6.5297999999999998</v>
      </c>
      <c r="H43" s="39">
        <v>9.4896999999999991</v>
      </c>
      <c r="I43" s="39">
        <v>15.4917</v>
      </c>
      <c r="J43" s="29">
        <v>5.3048999999999999</v>
      </c>
    </row>
    <row r="44" spans="1:10" ht="24">
      <c r="A44" s="37" t="s">
        <v>62</v>
      </c>
      <c r="B44" s="38">
        <v>128.53829999999999</v>
      </c>
      <c r="C44" s="38">
        <v>160.40690000000001</v>
      </c>
      <c r="D44" s="38">
        <v>244.47579999999999</v>
      </c>
      <c r="E44" s="38">
        <v>360.55709999999999</v>
      </c>
      <c r="F44" s="38">
        <v>432.75009999999997</v>
      </c>
      <c r="G44" s="38">
        <v>491.9785</v>
      </c>
      <c r="H44" s="38">
        <v>546.37720000000002</v>
      </c>
      <c r="I44" s="38">
        <v>608.15949999999998</v>
      </c>
      <c r="J44" s="27">
        <v>4.9767999999999999</v>
      </c>
    </row>
    <row r="45" spans="1:10">
      <c r="A45" s="37" t="s">
        <v>63</v>
      </c>
      <c r="B45" s="38">
        <v>69.132499999999993</v>
      </c>
      <c r="C45" s="38">
        <v>85.553600000000003</v>
      </c>
      <c r="D45" s="38">
        <v>107.97580000000001</v>
      </c>
      <c r="E45" s="38">
        <v>148.21019999999999</v>
      </c>
      <c r="F45" s="38">
        <v>189.59780000000001</v>
      </c>
      <c r="G45" s="38">
        <v>211.70419999999999</v>
      </c>
      <c r="H45" s="38">
        <v>229.74760000000001</v>
      </c>
      <c r="I45" s="38">
        <v>243.87119999999999</v>
      </c>
      <c r="J45" s="27">
        <v>4.0179999999999998</v>
      </c>
    </row>
    <row r="46" spans="1:10">
      <c r="A46" s="28" t="s">
        <v>64</v>
      </c>
      <c r="B46" s="39">
        <v>53.491199999999999</v>
      </c>
      <c r="C46" s="39">
        <v>62.393599999999999</v>
      </c>
      <c r="D46" s="39">
        <v>65.497500000000002</v>
      </c>
      <c r="E46" s="39">
        <v>65.497500000000002</v>
      </c>
      <c r="F46" s="39">
        <v>65.497500000000002</v>
      </c>
      <c r="G46" s="39">
        <v>65.497500000000002</v>
      </c>
      <c r="H46" s="39">
        <v>65.497500000000002</v>
      </c>
      <c r="I46" s="39">
        <v>65.497500000000002</v>
      </c>
      <c r="J46" s="29">
        <v>0.63480000000000003</v>
      </c>
    </row>
    <row r="47" spans="1:10" ht="24">
      <c r="A47" s="28" t="s">
        <v>65</v>
      </c>
      <c r="B47" s="39">
        <v>7.6630000000000003</v>
      </c>
      <c r="C47" s="39">
        <v>11.319000000000001</v>
      </c>
      <c r="D47" s="39">
        <v>21.295500000000001</v>
      </c>
      <c r="E47" s="39">
        <v>42.284199999999998</v>
      </c>
      <c r="F47" s="39">
        <v>68.0749</v>
      </c>
      <c r="G47" s="39">
        <v>84.238399999999999</v>
      </c>
      <c r="H47" s="39">
        <v>95.215299999999999</v>
      </c>
      <c r="I47" s="39">
        <v>101.7865</v>
      </c>
      <c r="J47" s="29">
        <v>8.4184000000000001</v>
      </c>
    </row>
    <row r="48" spans="1:10" ht="35.65">
      <c r="A48" s="28" t="s">
        <v>66</v>
      </c>
      <c r="B48" s="39">
        <v>7.9782999999999999</v>
      </c>
      <c r="C48" s="39">
        <v>11.840999999999999</v>
      </c>
      <c r="D48" s="39">
        <v>21.1828</v>
      </c>
      <c r="E48" s="39">
        <v>40.428600000000003</v>
      </c>
      <c r="F48" s="39">
        <v>56.025399999999998</v>
      </c>
      <c r="G48" s="39">
        <v>61.968299999999999</v>
      </c>
      <c r="H48" s="39">
        <v>69.034899999999993</v>
      </c>
      <c r="I48" s="39">
        <v>76.587199999999996</v>
      </c>
      <c r="J48" s="29">
        <v>7.3235999999999999</v>
      </c>
    </row>
    <row r="49" spans="1:10">
      <c r="A49" s="37" t="s">
        <v>67</v>
      </c>
      <c r="B49" s="38">
        <v>260.41770000000002</v>
      </c>
      <c r="C49" s="38">
        <v>331.3193</v>
      </c>
      <c r="D49" s="38">
        <v>496.29820000000001</v>
      </c>
      <c r="E49" s="38">
        <v>687.24540000000002</v>
      </c>
      <c r="F49" s="38">
        <v>843.64819999999997</v>
      </c>
      <c r="G49" s="38">
        <v>988.63829999999996</v>
      </c>
      <c r="H49" s="38">
        <v>1121.463</v>
      </c>
      <c r="I49" s="38">
        <v>1281.2645</v>
      </c>
      <c r="J49" s="27">
        <v>5.1052</v>
      </c>
    </row>
    <row r="50" spans="1:10">
      <c r="A50" s="40" t="s">
        <v>68</v>
      </c>
      <c r="B50" s="41"/>
      <c r="C50" s="41"/>
      <c r="D50" s="41"/>
      <c r="E50" s="41"/>
      <c r="F50" s="41"/>
      <c r="G50" s="41"/>
      <c r="H50" s="41"/>
      <c r="I50" s="41"/>
      <c r="J50" s="30"/>
    </row>
    <row r="51" spans="1:10" ht="35.65">
      <c r="A51" s="37" t="s">
        <v>69</v>
      </c>
      <c r="B51" s="38">
        <v>5.1588000000000003</v>
      </c>
      <c r="C51" s="38">
        <v>6.6608000000000001</v>
      </c>
      <c r="D51" s="38">
        <v>7.4530000000000003</v>
      </c>
      <c r="E51" s="38">
        <v>8.3650000000000002</v>
      </c>
      <c r="F51" s="38">
        <v>9.4926999999999992</v>
      </c>
      <c r="G51" s="38">
        <v>11.768800000000001</v>
      </c>
      <c r="H51" s="38">
        <v>16.572199999999999</v>
      </c>
      <c r="I51" s="38">
        <v>26.4588</v>
      </c>
      <c r="J51" s="27">
        <v>5.2417999999999996</v>
      </c>
    </row>
    <row r="52" spans="1:10">
      <c r="A52" s="28" t="s">
        <v>70</v>
      </c>
      <c r="B52" s="39">
        <v>0.33239999999999997</v>
      </c>
      <c r="C52" s="39">
        <v>0.52569999999999995</v>
      </c>
      <c r="D52" s="39">
        <v>1.0919000000000001</v>
      </c>
      <c r="E52" s="39">
        <v>1.575</v>
      </c>
      <c r="F52" s="39">
        <v>1.8401000000000001</v>
      </c>
      <c r="G52" s="39">
        <v>2.3811</v>
      </c>
      <c r="H52" s="39">
        <v>3.6945999999999999</v>
      </c>
      <c r="I52" s="39">
        <v>6.5617000000000001</v>
      </c>
      <c r="J52" s="29">
        <v>9.7688000000000006</v>
      </c>
    </row>
    <row r="53" spans="1:10" ht="35.65">
      <c r="A53" s="28" t="s">
        <v>71</v>
      </c>
      <c r="B53" s="39">
        <v>4.8263999999999996</v>
      </c>
      <c r="C53" s="39">
        <v>6.1352000000000002</v>
      </c>
      <c r="D53" s="39">
        <v>6.3609999999999998</v>
      </c>
      <c r="E53" s="39">
        <v>6.7899000000000003</v>
      </c>
      <c r="F53" s="39">
        <v>7.6525999999999996</v>
      </c>
      <c r="G53" s="39">
        <v>9.3877000000000006</v>
      </c>
      <c r="H53" s="39">
        <v>12.877599999999999</v>
      </c>
      <c r="I53" s="39">
        <v>19.897099999999998</v>
      </c>
      <c r="J53" s="29">
        <v>4.5259</v>
      </c>
    </row>
    <row r="54" spans="1:10" ht="24">
      <c r="A54" s="37" t="s">
        <v>72</v>
      </c>
      <c r="B54" s="38">
        <v>208.74709999999999</v>
      </c>
      <c r="C54" s="38">
        <v>313.99130000000002</v>
      </c>
      <c r="D54" s="38">
        <v>526.51080000000002</v>
      </c>
      <c r="E54" s="38">
        <v>851.36270000000002</v>
      </c>
      <c r="F54" s="38">
        <v>1117.7483</v>
      </c>
      <c r="G54" s="38">
        <v>1402.4686999999999</v>
      </c>
      <c r="H54" s="38">
        <v>1932.7091</v>
      </c>
      <c r="I54" s="38">
        <v>2373.5443</v>
      </c>
      <c r="J54" s="27">
        <v>7.8929</v>
      </c>
    </row>
    <row r="55" spans="1:10">
      <c r="A55" s="28" t="s">
        <v>73</v>
      </c>
      <c r="B55" s="39">
        <v>175.87530000000001</v>
      </c>
      <c r="C55" s="39">
        <v>265.9939</v>
      </c>
      <c r="D55" s="39">
        <v>438.59469999999999</v>
      </c>
      <c r="E55" s="39">
        <v>684.50210000000004</v>
      </c>
      <c r="F55" s="39">
        <v>857.8546</v>
      </c>
      <c r="G55" s="39">
        <v>1004.037</v>
      </c>
      <c r="H55" s="39">
        <v>1298.0618999999999</v>
      </c>
      <c r="I55" s="39">
        <v>1464.6519000000001</v>
      </c>
      <c r="J55" s="29">
        <v>6.8479999999999999</v>
      </c>
    </row>
    <row r="56" spans="1:10">
      <c r="A56" s="28" t="s">
        <v>74</v>
      </c>
      <c r="B56" s="39">
        <v>23.8931</v>
      </c>
      <c r="C56" s="39">
        <v>35.933199999999999</v>
      </c>
      <c r="D56" s="39">
        <v>69.588899999999995</v>
      </c>
      <c r="E56" s="39">
        <v>139.35140000000001</v>
      </c>
      <c r="F56" s="39">
        <v>215.97399999999999</v>
      </c>
      <c r="G56" s="39">
        <v>321.01260000000002</v>
      </c>
      <c r="H56" s="39">
        <v>537.79380000000003</v>
      </c>
      <c r="I56" s="39">
        <v>811.33619999999996</v>
      </c>
      <c r="J56" s="29">
        <v>11.6456</v>
      </c>
    </row>
    <row r="57" spans="1:10">
      <c r="A57" s="28" t="s">
        <v>75</v>
      </c>
      <c r="B57" s="39">
        <v>8.9786999999999999</v>
      </c>
      <c r="C57" s="39">
        <v>12.0642</v>
      </c>
      <c r="D57" s="39">
        <v>18.327100000000002</v>
      </c>
      <c r="E57" s="39">
        <v>27.5091</v>
      </c>
      <c r="F57" s="39">
        <v>43.919699999999999</v>
      </c>
      <c r="G57" s="39">
        <v>77.4191</v>
      </c>
      <c r="H57" s="39">
        <v>96.853399999999993</v>
      </c>
      <c r="I57" s="39">
        <v>97.556299999999993</v>
      </c>
      <c r="J57" s="29">
        <v>7.7397999999999998</v>
      </c>
    </row>
    <row r="58" spans="1:10">
      <c r="A58" s="37" t="s">
        <v>76</v>
      </c>
      <c r="B58" s="38">
        <v>13.229900000000001</v>
      </c>
      <c r="C58" s="38">
        <v>37.273499999999999</v>
      </c>
      <c r="D58" s="38">
        <v>67.975099999999998</v>
      </c>
      <c r="E58" s="38">
        <v>84.597200000000001</v>
      </c>
      <c r="F58" s="38">
        <v>101.2192</v>
      </c>
      <c r="G58" s="38">
        <v>117.8413</v>
      </c>
      <c r="H58" s="38">
        <v>134.46340000000001</v>
      </c>
      <c r="I58" s="38">
        <v>151.08539999999999</v>
      </c>
      <c r="J58" s="27">
        <v>7.9076000000000004</v>
      </c>
    </row>
    <row r="59" spans="1:10">
      <c r="A59" s="37" t="s">
        <v>77</v>
      </c>
      <c r="B59" s="38">
        <v>5.3094000000000001</v>
      </c>
      <c r="C59" s="38">
        <v>7.3895</v>
      </c>
      <c r="D59" s="38">
        <v>13.367800000000001</v>
      </c>
      <c r="E59" s="38">
        <v>26.7912</v>
      </c>
      <c r="F59" s="38">
        <v>36.046599999999998</v>
      </c>
      <c r="G59" s="38">
        <v>41.078499999999998</v>
      </c>
      <c r="H59" s="38">
        <v>53.148600000000002</v>
      </c>
      <c r="I59" s="38">
        <v>79.375200000000007</v>
      </c>
      <c r="J59" s="27">
        <v>8.8196999999999992</v>
      </c>
    </row>
    <row r="60" spans="1:10" ht="24">
      <c r="A60" s="37" t="s">
        <v>78</v>
      </c>
      <c r="B60" s="38">
        <v>3.3327</v>
      </c>
      <c r="C60" s="38">
        <v>3.86</v>
      </c>
      <c r="D60" s="38">
        <v>5.1105</v>
      </c>
      <c r="E60" s="38">
        <v>8.4283999999999999</v>
      </c>
      <c r="F60" s="38">
        <v>11.2766</v>
      </c>
      <c r="G60" s="38">
        <v>12.733700000000001</v>
      </c>
      <c r="H60" s="38">
        <v>14.1907</v>
      </c>
      <c r="I60" s="38">
        <v>15.6477</v>
      </c>
      <c r="J60" s="27">
        <v>4.9516</v>
      </c>
    </row>
    <row r="61" spans="1:10">
      <c r="A61" s="28" t="s">
        <v>79</v>
      </c>
      <c r="B61" s="39">
        <v>1.2605999999999999</v>
      </c>
      <c r="C61" s="39">
        <v>1.5875999999999999</v>
      </c>
      <c r="D61" s="39">
        <v>2.5857000000000001</v>
      </c>
      <c r="E61" s="39">
        <v>5.3174999999999999</v>
      </c>
      <c r="F61" s="39">
        <v>7.7550999999999997</v>
      </c>
      <c r="G61" s="39">
        <v>9.0937999999999999</v>
      </c>
      <c r="H61" s="39">
        <v>10.432499999999999</v>
      </c>
      <c r="I61" s="39">
        <v>11.7713</v>
      </c>
      <c r="J61" s="29">
        <v>7.2309999999999999</v>
      </c>
    </row>
    <row r="62" spans="1:10" ht="35.65">
      <c r="A62" s="28" t="s">
        <v>80</v>
      </c>
      <c r="B62" s="39">
        <v>2.0720999999999998</v>
      </c>
      <c r="C62" s="39">
        <v>2.2724000000000002</v>
      </c>
      <c r="D62" s="39">
        <v>2.5247999999999999</v>
      </c>
      <c r="E62" s="39">
        <v>3.1109</v>
      </c>
      <c r="F62" s="39">
        <v>3.5215999999999998</v>
      </c>
      <c r="G62" s="39">
        <v>3.6398999999999999</v>
      </c>
      <c r="H62" s="39">
        <v>3.7582</v>
      </c>
      <c r="I62" s="39">
        <v>3.8765000000000001</v>
      </c>
      <c r="J62" s="29">
        <v>1.9765999999999999</v>
      </c>
    </row>
    <row r="63" spans="1:10" ht="24">
      <c r="A63" s="37" t="s">
        <v>81</v>
      </c>
      <c r="B63" s="38">
        <v>235.77789999999999</v>
      </c>
      <c r="C63" s="38">
        <v>369.17509999999999</v>
      </c>
      <c r="D63" s="38">
        <v>620.41719999999998</v>
      </c>
      <c r="E63" s="38">
        <v>979.5444</v>
      </c>
      <c r="F63" s="38">
        <v>1275.7835</v>
      </c>
      <c r="G63" s="38">
        <v>1585.8909000000001</v>
      </c>
      <c r="H63" s="38">
        <v>2151.0839000000001</v>
      </c>
      <c r="I63" s="38">
        <v>2646.1115</v>
      </c>
      <c r="J63" s="27">
        <v>7.8489000000000004</v>
      </c>
    </row>
    <row r="64" spans="1:10" ht="14.65" thickBot="1">
      <c r="A64" s="40" t="s">
        <v>82</v>
      </c>
      <c r="B64" s="41">
        <v>496.19560000000001</v>
      </c>
      <c r="C64" s="41">
        <v>700.49440000000004</v>
      </c>
      <c r="D64" s="41">
        <v>1116.7154</v>
      </c>
      <c r="E64" s="41">
        <v>1666.7898</v>
      </c>
      <c r="F64" s="41">
        <v>2119.4317000000001</v>
      </c>
      <c r="G64" s="41">
        <v>2574.5291999999999</v>
      </c>
      <c r="H64" s="41">
        <v>3272.5468999999998</v>
      </c>
      <c r="I64" s="41">
        <v>3927.3760000000002</v>
      </c>
      <c r="J64" s="30">
        <v>6.6783999999999999</v>
      </c>
    </row>
    <row r="65" spans="1:10">
      <c r="A65" s="31" t="s">
        <v>83</v>
      </c>
      <c r="B65" s="31"/>
      <c r="C65" s="31"/>
      <c r="D65" s="31"/>
      <c r="E65" s="31"/>
      <c r="F65" s="31"/>
      <c r="G65" s="31"/>
      <c r="H65" s="31"/>
      <c r="I65" s="31"/>
      <c r="J65" s="31"/>
    </row>
    <row r="66" spans="1:10">
      <c r="A66" s="32" t="s">
        <v>52</v>
      </c>
      <c r="B66" s="32"/>
      <c r="C66" s="32"/>
      <c r="D66" s="32"/>
      <c r="E66" s="32"/>
      <c r="F66" s="32"/>
      <c r="G66" s="32"/>
      <c r="H66" s="32"/>
      <c r="I66" s="32"/>
      <c r="J66" s="32"/>
    </row>
    <row r="67" spans="1:10">
      <c r="A67" s="33" t="s">
        <v>53</v>
      </c>
      <c r="B67" s="32"/>
      <c r="C67" s="32"/>
      <c r="D67" s="32"/>
      <c r="E67" s="32"/>
      <c r="F67" s="32"/>
      <c r="G67" s="32"/>
      <c r="H67" s="32"/>
      <c r="I67" s="32"/>
      <c r="J67" s="32"/>
    </row>
    <row r="68" spans="1:10">
      <c r="A68" s="42"/>
      <c r="B68" s="43"/>
      <c r="C68" s="43"/>
      <c r="D68" s="43"/>
      <c r="E68" s="43"/>
      <c r="F68" s="43"/>
      <c r="G68" s="43"/>
      <c r="H68" s="43"/>
      <c r="I68" s="43"/>
      <c r="J68" s="44"/>
    </row>
  </sheetData>
  <mergeCells count="6">
    <mergeCell ref="A31:J31"/>
    <mergeCell ref="A32:J32"/>
    <mergeCell ref="A33:J33"/>
    <mergeCell ref="A65:J65"/>
    <mergeCell ref="A66:J66"/>
    <mergeCell ref="A67:J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8"/>
  <sheetViews>
    <sheetView workbookViewId="0">
      <selection activeCell="A35" sqref="A35"/>
    </sheetView>
  </sheetViews>
  <sheetFormatPr defaultColWidth="8.796875" defaultRowHeight="14.25"/>
  <cols>
    <col min="1" max="1" width="25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s="8" t="str">
        <f>'Capacity factors'!A3</f>
        <v>hard coal</v>
      </c>
      <c r="B2" s="4">
        <f>'Capacity factors'!B3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s="8" t="str">
        <f>'Capacity factors'!A4</f>
        <v>natural gas nonpeaker</v>
      </c>
      <c r="B3" s="4">
        <f>'Capacity factors'!B4</f>
        <v>0.55000000000000004</v>
      </c>
      <c r="C3" s="4">
        <f t="shared" ref="C3:R17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s="8" t="str">
        <f>'Capacity factors'!A5</f>
        <v>nuclear</v>
      </c>
      <c r="B4" s="4">
        <f>'Capacity factors'!B5</f>
        <v>0.83</v>
      </c>
      <c r="C4" s="4">
        <f t="shared" si="1"/>
        <v>0.83</v>
      </c>
      <c r="D4" s="4">
        <f t="shared" si="0"/>
        <v>0.83</v>
      </c>
      <c r="E4" s="4">
        <f t="shared" si="0"/>
        <v>0.83</v>
      </c>
      <c r="F4" s="4">
        <f t="shared" si="0"/>
        <v>0.83</v>
      </c>
      <c r="G4" s="4">
        <f t="shared" si="0"/>
        <v>0.83</v>
      </c>
      <c r="H4" s="4">
        <f t="shared" si="0"/>
        <v>0.83</v>
      </c>
      <c r="I4" s="4">
        <f t="shared" si="0"/>
        <v>0.83</v>
      </c>
      <c r="J4" s="4">
        <f t="shared" si="0"/>
        <v>0.83</v>
      </c>
      <c r="K4" s="4">
        <f t="shared" si="0"/>
        <v>0.83</v>
      </c>
      <c r="L4" s="4">
        <f t="shared" si="0"/>
        <v>0.83</v>
      </c>
      <c r="M4" s="4">
        <f t="shared" si="0"/>
        <v>0.83</v>
      </c>
      <c r="N4" s="4">
        <f t="shared" si="0"/>
        <v>0.83</v>
      </c>
      <c r="O4" s="4">
        <f t="shared" si="0"/>
        <v>0.83</v>
      </c>
      <c r="P4" s="4">
        <f t="shared" si="0"/>
        <v>0.83</v>
      </c>
      <c r="Q4" s="4">
        <f t="shared" si="0"/>
        <v>0.83</v>
      </c>
      <c r="R4" s="4">
        <f t="shared" si="0"/>
        <v>0.83</v>
      </c>
      <c r="S4" s="4">
        <f t="shared" si="0"/>
        <v>0.83</v>
      </c>
      <c r="T4" s="4">
        <f t="shared" si="0"/>
        <v>0.83</v>
      </c>
      <c r="U4" s="4">
        <f t="shared" si="0"/>
        <v>0.83</v>
      </c>
      <c r="V4" s="4">
        <f t="shared" si="0"/>
        <v>0.83</v>
      </c>
      <c r="W4" s="4">
        <f t="shared" si="0"/>
        <v>0.83</v>
      </c>
      <c r="X4" s="4">
        <f t="shared" si="0"/>
        <v>0.83</v>
      </c>
      <c r="Y4" s="4">
        <f t="shared" si="0"/>
        <v>0.83</v>
      </c>
      <c r="Z4" s="4">
        <f t="shared" si="0"/>
        <v>0.83</v>
      </c>
      <c r="AA4" s="4">
        <f t="shared" si="0"/>
        <v>0.83</v>
      </c>
      <c r="AB4" s="4">
        <f t="shared" si="0"/>
        <v>0.83</v>
      </c>
      <c r="AC4" s="4">
        <f t="shared" si="0"/>
        <v>0.83</v>
      </c>
      <c r="AD4" s="4">
        <f t="shared" si="0"/>
        <v>0.83</v>
      </c>
      <c r="AE4" s="4">
        <f t="shared" si="0"/>
        <v>0.83</v>
      </c>
      <c r="AF4" s="4">
        <f t="shared" si="0"/>
        <v>0.83</v>
      </c>
      <c r="AG4" s="4">
        <f t="shared" si="0"/>
        <v>0.83</v>
      </c>
      <c r="AH4" s="4">
        <f t="shared" si="0"/>
        <v>0.83</v>
      </c>
      <c r="AI4" s="4">
        <f t="shared" si="0"/>
        <v>0.83</v>
      </c>
      <c r="AJ4" s="4">
        <f t="shared" si="0"/>
        <v>0.83</v>
      </c>
    </row>
    <row r="5" spans="1:36">
      <c r="A5" s="8" t="str">
        <f>'Capacity factors'!A6</f>
        <v>hydro</v>
      </c>
      <c r="B5" s="4">
        <f>'Capacity factors'!B6</f>
        <v>0.495</v>
      </c>
      <c r="C5" s="4">
        <f t="shared" si="1"/>
        <v>0.495</v>
      </c>
      <c r="D5" s="4">
        <f t="shared" si="0"/>
        <v>0.495</v>
      </c>
      <c r="E5" s="4">
        <f t="shared" si="0"/>
        <v>0.495</v>
      </c>
      <c r="F5" s="4">
        <f t="shared" si="0"/>
        <v>0.495</v>
      </c>
      <c r="G5" s="4">
        <f t="shared" si="0"/>
        <v>0.495</v>
      </c>
      <c r="H5" s="4">
        <f t="shared" si="0"/>
        <v>0.495</v>
      </c>
      <c r="I5" s="4">
        <f t="shared" si="0"/>
        <v>0.495</v>
      </c>
      <c r="J5" s="4">
        <f t="shared" si="0"/>
        <v>0.495</v>
      </c>
      <c r="K5" s="4">
        <f t="shared" si="0"/>
        <v>0.495</v>
      </c>
      <c r="L5" s="4">
        <f t="shared" si="0"/>
        <v>0.495</v>
      </c>
      <c r="M5" s="4">
        <f t="shared" si="0"/>
        <v>0.495</v>
      </c>
      <c r="N5" s="4">
        <f t="shared" si="0"/>
        <v>0.495</v>
      </c>
      <c r="O5" s="4">
        <f t="shared" si="0"/>
        <v>0.495</v>
      </c>
      <c r="P5" s="4">
        <f t="shared" si="0"/>
        <v>0.495</v>
      </c>
      <c r="Q5" s="4">
        <f t="shared" si="0"/>
        <v>0.495</v>
      </c>
      <c r="R5" s="4">
        <f t="shared" si="0"/>
        <v>0.495</v>
      </c>
      <c r="S5" s="4">
        <f t="shared" si="0"/>
        <v>0.495</v>
      </c>
      <c r="T5" s="4">
        <f t="shared" si="0"/>
        <v>0.495</v>
      </c>
      <c r="U5" s="4">
        <f t="shared" si="0"/>
        <v>0.495</v>
      </c>
      <c r="V5" s="4">
        <f t="shared" si="0"/>
        <v>0.495</v>
      </c>
      <c r="W5" s="4">
        <f t="shared" si="0"/>
        <v>0.495</v>
      </c>
      <c r="X5" s="4">
        <f t="shared" si="0"/>
        <v>0.495</v>
      </c>
      <c r="Y5" s="4">
        <f t="shared" si="0"/>
        <v>0.495</v>
      </c>
      <c r="Z5" s="4">
        <f t="shared" si="0"/>
        <v>0.495</v>
      </c>
      <c r="AA5" s="4">
        <f t="shared" si="0"/>
        <v>0.495</v>
      </c>
      <c r="AB5" s="4">
        <f t="shared" si="0"/>
        <v>0.495</v>
      </c>
      <c r="AC5" s="4">
        <f t="shared" si="0"/>
        <v>0.495</v>
      </c>
      <c r="AD5" s="4">
        <f t="shared" si="0"/>
        <v>0.495</v>
      </c>
      <c r="AE5" s="4">
        <f t="shared" si="0"/>
        <v>0.495</v>
      </c>
      <c r="AF5" s="4">
        <f t="shared" si="0"/>
        <v>0.495</v>
      </c>
      <c r="AG5" s="4">
        <f t="shared" si="0"/>
        <v>0.495</v>
      </c>
      <c r="AH5" s="4">
        <f t="shared" si="0"/>
        <v>0.495</v>
      </c>
      <c r="AI5" s="4">
        <f t="shared" si="0"/>
        <v>0.495</v>
      </c>
      <c r="AJ5" s="4">
        <f t="shared" si="0"/>
        <v>0.495</v>
      </c>
    </row>
    <row r="6" spans="1:36">
      <c r="A6" s="8" t="str">
        <f>'Capacity factors'!A7</f>
        <v>onshore wind</v>
      </c>
      <c r="B6" s="4">
        <f>'Capacity factors'!B7</f>
        <v>0.39</v>
      </c>
      <c r="C6" s="4">
        <f t="shared" si="1"/>
        <v>0.39</v>
      </c>
      <c r="D6" s="4">
        <f t="shared" si="0"/>
        <v>0.39</v>
      </c>
      <c r="E6" s="4">
        <f t="shared" si="0"/>
        <v>0.39</v>
      </c>
      <c r="F6" s="4">
        <f t="shared" si="0"/>
        <v>0.39</v>
      </c>
      <c r="G6" s="4">
        <f t="shared" si="0"/>
        <v>0.39</v>
      </c>
      <c r="H6" s="4">
        <f t="shared" si="0"/>
        <v>0.39</v>
      </c>
      <c r="I6" s="4">
        <f t="shared" si="0"/>
        <v>0.39</v>
      </c>
      <c r="J6" s="4">
        <f t="shared" si="0"/>
        <v>0.39</v>
      </c>
      <c r="K6" s="4">
        <f t="shared" si="0"/>
        <v>0.39</v>
      </c>
      <c r="L6" s="4">
        <f t="shared" si="0"/>
        <v>0.39</v>
      </c>
      <c r="M6" s="4">
        <f t="shared" si="0"/>
        <v>0.39</v>
      </c>
      <c r="N6" s="4">
        <f t="shared" si="0"/>
        <v>0.39</v>
      </c>
      <c r="O6" s="4">
        <f t="shared" si="0"/>
        <v>0.39</v>
      </c>
      <c r="P6" s="4">
        <f t="shared" si="0"/>
        <v>0.39</v>
      </c>
      <c r="Q6" s="4">
        <f t="shared" si="0"/>
        <v>0.39</v>
      </c>
      <c r="R6" s="4">
        <f t="shared" si="0"/>
        <v>0.39</v>
      </c>
      <c r="S6" s="4">
        <f t="shared" si="0"/>
        <v>0.39</v>
      </c>
      <c r="T6" s="4">
        <f t="shared" si="0"/>
        <v>0.39</v>
      </c>
      <c r="U6" s="4">
        <f t="shared" si="0"/>
        <v>0.39</v>
      </c>
      <c r="V6" s="4">
        <f t="shared" si="0"/>
        <v>0.39</v>
      </c>
      <c r="W6" s="4">
        <f t="shared" si="0"/>
        <v>0.39</v>
      </c>
      <c r="X6" s="4">
        <f t="shared" si="0"/>
        <v>0.39</v>
      </c>
      <c r="Y6" s="4">
        <f t="shared" si="0"/>
        <v>0.39</v>
      </c>
      <c r="Z6" s="4">
        <f t="shared" si="0"/>
        <v>0.39</v>
      </c>
      <c r="AA6" s="4">
        <f t="shared" si="0"/>
        <v>0.39</v>
      </c>
      <c r="AB6" s="4">
        <f t="shared" si="0"/>
        <v>0.39</v>
      </c>
      <c r="AC6" s="4">
        <f t="shared" si="0"/>
        <v>0.39</v>
      </c>
      <c r="AD6" s="4">
        <f t="shared" si="0"/>
        <v>0.39</v>
      </c>
      <c r="AE6" s="4">
        <f t="shared" si="0"/>
        <v>0.39</v>
      </c>
      <c r="AF6" s="4">
        <f t="shared" si="0"/>
        <v>0.39</v>
      </c>
      <c r="AG6" s="4">
        <f t="shared" si="0"/>
        <v>0.39</v>
      </c>
      <c r="AH6" s="4">
        <f t="shared" si="0"/>
        <v>0.39</v>
      </c>
      <c r="AI6" s="4">
        <f t="shared" si="0"/>
        <v>0.39</v>
      </c>
      <c r="AJ6" s="4">
        <f t="shared" si="0"/>
        <v>0.39</v>
      </c>
    </row>
    <row r="7" spans="1:36" s="8" customFormat="1">
      <c r="A7" s="8" t="str">
        <f>'Capacity factors'!A20</f>
        <v>solar PV</v>
      </c>
      <c r="B7" s="16">
        <f>'Capacity factors'!B20</f>
        <v>0.1627930310781921</v>
      </c>
      <c r="C7" s="15">
        <f t="shared" si="1"/>
        <v>0.1627930310781921</v>
      </c>
      <c r="D7" s="15">
        <f t="shared" si="0"/>
        <v>0.1627930310781921</v>
      </c>
      <c r="E7" s="16">
        <f t="shared" si="0"/>
        <v>0.1627930310781921</v>
      </c>
      <c r="F7" s="16">
        <f t="shared" si="0"/>
        <v>0.1627930310781921</v>
      </c>
      <c r="G7" s="16">
        <f t="shared" si="0"/>
        <v>0.1627930310781921</v>
      </c>
      <c r="H7" s="16">
        <f t="shared" si="0"/>
        <v>0.1627930310781921</v>
      </c>
      <c r="I7" s="16">
        <f t="shared" si="0"/>
        <v>0.1627930310781921</v>
      </c>
      <c r="J7" s="16">
        <f t="shared" si="0"/>
        <v>0.1627930310781921</v>
      </c>
      <c r="K7" s="16">
        <f t="shared" si="0"/>
        <v>0.1627930310781921</v>
      </c>
      <c r="L7" s="16">
        <f t="shared" si="0"/>
        <v>0.1627930310781921</v>
      </c>
      <c r="M7" s="16">
        <f t="shared" si="0"/>
        <v>0.1627930310781921</v>
      </c>
      <c r="N7" s="16">
        <f t="shared" si="0"/>
        <v>0.1627930310781921</v>
      </c>
      <c r="O7" s="16">
        <f t="shared" si="0"/>
        <v>0.1627930310781921</v>
      </c>
      <c r="P7" s="16">
        <f t="shared" si="0"/>
        <v>0.1627930310781921</v>
      </c>
      <c r="Q7" s="16">
        <f t="shared" si="0"/>
        <v>0.1627930310781921</v>
      </c>
      <c r="R7" s="16">
        <f t="shared" si="0"/>
        <v>0.1627930310781921</v>
      </c>
      <c r="S7" s="16">
        <f t="shared" si="0"/>
        <v>0.1627930310781921</v>
      </c>
      <c r="T7" s="16">
        <f t="shared" si="0"/>
        <v>0.1627930310781921</v>
      </c>
      <c r="U7" s="16">
        <f t="shared" si="0"/>
        <v>0.1627930310781921</v>
      </c>
      <c r="V7" s="16">
        <f t="shared" si="0"/>
        <v>0.1627930310781921</v>
      </c>
      <c r="W7" s="16">
        <f t="shared" si="0"/>
        <v>0.1627930310781921</v>
      </c>
      <c r="X7" s="16">
        <f t="shared" si="0"/>
        <v>0.1627930310781921</v>
      </c>
      <c r="Y7" s="16">
        <f t="shared" si="0"/>
        <v>0.1627930310781921</v>
      </c>
      <c r="Z7" s="16">
        <f t="shared" si="0"/>
        <v>0.1627930310781921</v>
      </c>
      <c r="AA7" s="16">
        <f t="shared" si="0"/>
        <v>0.1627930310781921</v>
      </c>
      <c r="AB7" s="16">
        <f t="shared" si="0"/>
        <v>0.1627930310781921</v>
      </c>
      <c r="AC7" s="16">
        <f t="shared" si="0"/>
        <v>0.1627930310781921</v>
      </c>
      <c r="AD7" s="16">
        <f t="shared" si="0"/>
        <v>0.1627930310781921</v>
      </c>
      <c r="AE7" s="16">
        <f t="shared" si="0"/>
        <v>0.1627930310781921</v>
      </c>
      <c r="AF7" s="16">
        <f t="shared" si="0"/>
        <v>0.1627930310781921</v>
      </c>
      <c r="AG7" s="16">
        <f t="shared" si="0"/>
        <v>0.1627930310781921</v>
      </c>
      <c r="AH7" s="16">
        <f t="shared" si="0"/>
        <v>0.1627930310781921</v>
      </c>
      <c r="AI7" s="16">
        <f t="shared" si="0"/>
        <v>0.1627930310781921</v>
      </c>
      <c r="AJ7" s="16">
        <f t="shared" si="0"/>
        <v>0.1627930310781921</v>
      </c>
    </row>
    <row r="8" spans="1:36">
      <c r="A8" s="8" t="str">
        <f>'Capacity factors'!A8</f>
        <v>solar thermal</v>
      </c>
      <c r="B8" s="4">
        <f>'Capacity factors'!B8</f>
        <v>0.218</v>
      </c>
      <c r="C8" s="6">
        <f t="shared" si="1"/>
        <v>0.218</v>
      </c>
      <c r="D8" s="6">
        <f t="shared" si="0"/>
        <v>0.218</v>
      </c>
      <c r="E8" s="4">
        <f t="shared" si="0"/>
        <v>0.218</v>
      </c>
      <c r="F8" s="4">
        <f t="shared" si="0"/>
        <v>0.218</v>
      </c>
      <c r="G8" s="4">
        <f t="shared" si="0"/>
        <v>0.218</v>
      </c>
      <c r="H8" s="4">
        <f t="shared" si="0"/>
        <v>0.218</v>
      </c>
      <c r="I8" s="4">
        <f t="shared" si="0"/>
        <v>0.218</v>
      </c>
      <c r="J8" s="4">
        <f t="shared" si="0"/>
        <v>0.218</v>
      </c>
      <c r="K8" s="4">
        <f t="shared" si="0"/>
        <v>0.218</v>
      </c>
      <c r="L8" s="4">
        <f t="shared" si="0"/>
        <v>0.218</v>
      </c>
      <c r="M8" s="4">
        <f t="shared" si="0"/>
        <v>0.218</v>
      </c>
      <c r="N8" s="4">
        <f t="shared" si="0"/>
        <v>0.218</v>
      </c>
      <c r="O8" s="4">
        <f t="shared" si="0"/>
        <v>0.218</v>
      </c>
      <c r="P8" s="4">
        <f t="shared" si="0"/>
        <v>0.218</v>
      </c>
      <c r="Q8" s="4">
        <f t="shared" si="0"/>
        <v>0.218</v>
      </c>
      <c r="R8" s="4">
        <f t="shared" si="0"/>
        <v>0.218</v>
      </c>
      <c r="S8" s="4">
        <f t="shared" si="0"/>
        <v>0.218</v>
      </c>
      <c r="T8" s="4">
        <f t="shared" si="0"/>
        <v>0.218</v>
      </c>
      <c r="U8" s="4">
        <f t="shared" si="0"/>
        <v>0.218</v>
      </c>
      <c r="V8" s="4">
        <f t="shared" si="0"/>
        <v>0.218</v>
      </c>
      <c r="W8" s="4">
        <f t="shared" si="0"/>
        <v>0.218</v>
      </c>
      <c r="X8" s="4">
        <f t="shared" si="0"/>
        <v>0.218</v>
      </c>
      <c r="Y8" s="4">
        <f t="shared" si="0"/>
        <v>0.218</v>
      </c>
      <c r="Z8" s="4">
        <f t="shared" si="0"/>
        <v>0.218</v>
      </c>
      <c r="AA8" s="4">
        <f t="shared" si="0"/>
        <v>0.218</v>
      </c>
      <c r="AB8" s="4">
        <f t="shared" si="0"/>
        <v>0.218</v>
      </c>
      <c r="AC8" s="4">
        <f t="shared" si="0"/>
        <v>0.218</v>
      </c>
      <c r="AD8" s="4">
        <f t="shared" si="0"/>
        <v>0.218</v>
      </c>
      <c r="AE8" s="4">
        <f t="shared" si="0"/>
        <v>0.218</v>
      </c>
      <c r="AF8" s="4">
        <f t="shared" si="0"/>
        <v>0.218</v>
      </c>
      <c r="AG8" s="4">
        <f t="shared" si="0"/>
        <v>0.218</v>
      </c>
      <c r="AH8" s="4">
        <f t="shared" si="0"/>
        <v>0.218</v>
      </c>
      <c r="AI8" s="4">
        <f t="shared" si="0"/>
        <v>0.218</v>
      </c>
      <c r="AJ8" s="4">
        <f t="shared" si="0"/>
        <v>0.218</v>
      </c>
    </row>
    <row r="9" spans="1:36">
      <c r="A9" s="8" t="str">
        <f>'Capacity factors'!A9</f>
        <v>biomass</v>
      </c>
      <c r="B9" s="4">
        <f>'Capacity factors'!B9</f>
        <v>0.245</v>
      </c>
      <c r="C9" s="6">
        <f t="shared" si="1"/>
        <v>0.245</v>
      </c>
      <c r="D9" s="6">
        <f t="shared" si="0"/>
        <v>0.245</v>
      </c>
      <c r="E9" s="4">
        <f t="shared" si="0"/>
        <v>0.245</v>
      </c>
      <c r="F9" s="4">
        <f t="shared" si="0"/>
        <v>0.245</v>
      </c>
      <c r="G9" s="4">
        <f t="shared" si="0"/>
        <v>0.245</v>
      </c>
      <c r="H9" s="4">
        <f t="shared" si="0"/>
        <v>0.245</v>
      </c>
      <c r="I9" s="4">
        <f t="shared" si="0"/>
        <v>0.245</v>
      </c>
      <c r="J9" s="4">
        <f t="shared" si="0"/>
        <v>0.245</v>
      </c>
      <c r="K9" s="4">
        <f t="shared" si="0"/>
        <v>0.245</v>
      </c>
      <c r="L9" s="4">
        <f t="shared" si="0"/>
        <v>0.245</v>
      </c>
      <c r="M9" s="4">
        <f t="shared" si="0"/>
        <v>0.245</v>
      </c>
      <c r="N9" s="4">
        <f t="shared" si="0"/>
        <v>0.245</v>
      </c>
      <c r="O9" s="4">
        <f t="shared" si="0"/>
        <v>0.245</v>
      </c>
      <c r="P9" s="4">
        <f t="shared" si="0"/>
        <v>0.245</v>
      </c>
      <c r="Q9" s="4">
        <f t="shared" si="0"/>
        <v>0.245</v>
      </c>
      <c r="R9" s="4">
        <f t="shared" si="0"/>
        <v>0.245</v>
      </c>
      <c r="S9" s="4">
        <f t="shared" si="0"/>
        <v>0.245</v>
      </c>
      <c r="T9" s="4">
        <f t="shared" si="0"/>
        <v>0.245</v>
      </c>
      <c r="U9" s="4">
        <f t="shared" si="0"/>
        <v>0.245</v>
      </c>
      <c r="V9" s="4">
        <f t="shared" si="0"/>
        <v>0.245</v>
      </c>
      <c r="W9" s="4">
        <f t="shared" si="0"/>
        <v>0.245</v>
      </c>
      <c r="X9" s="4">
        <f t="shared" si="0"/>
        <v>0.245</v>
      </c>
      <c r="Y9" s="4">
        <f t="shared" si="0"/>
        <v>0.245</v>
      </c>
      <c r="Z9" s="4">
        <f t="shared" si="0"/>
        <v>0.245</v>
      </c>
      <c r="AA9" s="4">
        <f t="shared" si="0"/>
        <v>0.245</v>
      </c>
      <c r="AB9" s="4">
        <f t="shared" si="0"/>
        <v>0.245</v>
      </c>
      <c r="AC9" s="4">
        <f t="shared" si="0"/>
        <v>0.245</v>
      </c>
      <c r="AD9" s="4">
        <f t="shared" si="0"/>
        <v>0.245</v>
      </c>
      <c r="AE9" s="4">
        <f t="shared" si="0"/>
        <v>0.245</v>
      </c>
      <c r="AF9" s="4">
        <f t="shared" si="0"/>
        <v>0.245</v>
      </c>
      <c r="AG9" s="4">
        <f t="shared" si="0"/>
        <v>0.245</v>
      </c>
      <c r="AH9" s="4">
        <f t="shared" si="0"/>
        <v>0.245</v>
      </c>
      <c r="AI9" s="4">
        <f t="shared" si="0"/>
        <v>0.245</v>
      </c>
      <c r="AJ9" s="4">
        <f t="shared" si="0"/>
        <v>0.245</v>
      </c>
    </row>
    <row r="10" spans="1:36" s="8" customFormat="1">
      <c r="A10" s="8" t="str">
        <f>'Capacity factors'!A10</f>
        <v>geothermal</v>
      </c>
      <c r="B10" s="16">
        <f>'Capacity factors'!B10</f>
        <v>0.74</v>
      </c>
      <c r="C10" s="6">
        <f t="shared" si="1"/>
        <v>0.74</v>
      </c>
      <c r="D10" s="6">
        <f t="shared" si="1"/>
        <v>0.74</v>
      </c>
      <c r="E10" s="6">
        <f t="shared" si="1"/>
        <v>0.74</v>
      </c>
      <c r="F10" s="6">
        <f t="shared" si="1"/>
        <v>0.74</v>
      </c>
      <c r="G10" s="6">
        <f t="shared" si="1"/>
        <v>0.74</v>
      </c>
      <c r="H10" s="6">
        <f t="shared" si="1"/>
        <v>0.74</v>
      </c>
      <c r="I10" s="6">
        <f t="shared" si="1"/>
        <v>0.74</v>
      </c>
      <c r="J10" s="6">
        <f t="shared" si="1"/>
        <v>0.74</v>
      </c>
      <c r="K10" s="6">
        <f t="shared" si="1"/>
        <v>0.74</v>
      </c>
      <c r="L10" s="6">
        <f t="shared" si="1"/>
        <v>0.74</v>
      </c>
      <c r="M10" s="6">
        <f t="shared" si="1"/>
        <v>0.74</v>
      </c>
      <c r="N10" s="6">
        <f t="shared" si="1"/>
        <v>0.74</v>
      </c>
      <c r="O10" s="6">
        <f t="shared" si="1"/>
        <v>0.74</v>
      </c>
      <c r="P10" s="6">
        <f t="shared" si="1"/>
        <v>0.74</v>
      </c>
      <c r="Q10" s="6">
        <f t="shared" si="1"/>
        <v>0.74</v>
      </c>
      <c r="R10" s="6">
        <f t="shared" si="1"/>
        <v>0.74</v>
      </c>
      <c r="S10" s="6">
        <f t="shared" si="0"/>
        <v>0.74</v>
      </c>
      <c r="T10" s="6">
        <f t="shared" si="0"/>
        <v>0.74</v>
      </c>
      <c r="U10" s="6">
        <f t="shared" si="0"/>
        <v>0.74</v>
      </c>
      <c r="V10" s="6">
        <f t="shared" si="0"/>
        <v>0.74</v>
      </c>
      <c r="W10" s="6">
        <f t="shared" si="0"/>
        <v>0.74</v>
      </c>
      <c r="X10" s="6">
        <f t="shared" si="0"/>
        <v>0.74</v>
      </c>
      <c r="Y10" s="6">
        <f t="shared" ref="D10:AJ12" si="2">$B10</f>
        <v>0.74</v>
      </c>
      <c r="Z10" s="6">
        <f t="shared" si="2"/>
        <v>0.74</v>
      </c>
      <c r="AA10" s="6">
        <f t="shared" si="2"/>
        <v>0.74</v>
      </c>
      <c r="AB10" s="6">
        <f t="shared" si="2"/>
        <v>0.74</v>
      </c>
      <c r="AC10" s="6">
        <f t="shared" si="2"/>
        <v>0.74</v>
      </c>
      <c r="AD10" s="6">
        <f t="shared" si="2"/>
        <v>0.74</v>
      </c>
      <c r="AE10" s="6">
        <f t="shared" si="2"/>
        <v>0.74</v>
      </c>
      <c r="AF10" s="6">
        <f t="shared" si="2"/>
        <v>0.74</v>
      </c>
      <c r="AG10" s="6">
        <f t="shared" si="2"/>
        <v>0.74</v>
      </c>
      <c r="AH10" s="6">
        <f t="shared" si="2"/>
        <v>0.74</v>
      </c>
      <c r="AI10" s="6">
        <f t="shared" si="2"/>
        <v>0.74</v>
      </c>
      <c r="AJ10" s="6">
        <f t="shared" si="2"/>
        <v>0.74</v>
      </c>
    </row>
    <row r="11" spans="1:36" s="8" customFormat="1">
      <c r="A11" s="8" t="str">
        <f>'Capacity factors'!A11</f>
        <v>petroleum</v>
      </c>
      <c r="B11" s="16">
        <f>'Capacity factors'!B11</f>
        <v>5.566666666666667E-2</v>
      </c>
      <c r="C11" s="6">
        <f t="shared" si="1"/>
        <v>5.566666666666667E-2</v>
      </c>
      <c r="D11" s="6">
        <f t="shared" si="2"/>
        <v>5.566666666666667E-2</v>
      </c>
      <c r="E11" s="6">
        <f t="shared" si="2"/>
        <v>5.566666666666667E-2</v>
      </c>
      <c r="F11" s="6">
        <f t="shared" si="2"/>
        <v>5.566666666666667E-2</v>
      </c>
      <c r="G11" s="6">
        <f t="shared" si="2"/>
        <v>5.566666666666667E-2</v>
      </c>
      <c r="H11" s="6">
        <f t="shared" si="2"/>
        <v>5.566666666666667E-2</v>
      </c>
      <c r="I11" s="6">
        <f t="shared" si="2"/>
        <v>5.566666666666667E-2</v>
      </c>
      <c r="J11" s="6">
        <f t="shared" si="2"/>
        <v>5.566666666666667E-2</v>
      </c>
      <c r="K11" s="6">
        <f t="shared" si="2"/>
        <v>5.566666666666667E-2</v>
      </c>
      <c r="L11" s="6">
        <f t="shared" si="2"/>
        <v>5.566666666666667E-2</v>
      </c>
      <c r="M11" s="6">
        <f t="shared" si="2"/>
        <v>5.566666666666667E-2</v>
      </c>
      <c r="N11" s="6">
        <f t="shared" si="2"/>
        <v>5.566666666666667E-2</v>
      </c>
      <c r="O11" s="6">
        <f t="shared" si="2"/>
        <v>5.566666666666667E-2</v>
      </c>
      <c r="P11" s="6">
        <f t="shared" si="2"/>
        <v>5.566666666666667E-2</v>
      </c>
      <c r="Q11" s="6">
        <f t="shared" si="2"/>
        <v>5.566666666666667E-2</v>
      </c>
      <c r="R11" s="6">
        <f t="shared" si="2"/>
        <v>5.566666666666667E-2</v>
      </c>
      <c r="S11" s="6">
        <f t="shared" si="2"/>
        <v>5.566666666666667E-2</v>
      </c>
      <c r="T11" s="6">
        <f t="shared" si="2"/>
        <v>5.566666666666667E-2</v>
      </c>
      <c r="U11" s="6">
        <f t="shared" si="2"/>
        <v>5.566666666666667E-2</v>
      </c>
      <c r="V11" s="6">
        <f t="shared" si="2"/>
        <v>5.566666666666667E-2</v>
      </c>
      <c r="W11" s="6">
        <f t="shared" si="2"/>
        <v>5.566666666666667E-2</v>
      </c>
      <c r="X11" s="6">
        <f t="shared" si="2"/>
        <v>5.566666666666667E-2</v>
      </c>
      <c r="Y11" s="6">
        <f t="shared" si="2"/>
        <v>5.566666666666667E-2</v>
      </c>
      <c r="Z11" s="6">
        <f t="shared" si="2"/>
        <v>5.566666666666667E-2</v>
      </c>
      <c r="AA11" s="6">
        <f t="shared" si="2"/>
        <v>5.566666666666667E-2</v>
      </c>
      <c r="AB11" s="6">
        <f t="shared" si="2"/>
        <v>5.566666666666667E-2</v>
      </c>
      <c r="AC11" s="6">
        <f t="shared" si="2"/>
        <v>5.566666666666667E-2</v>
      </c>
      <c r="AD11" s="6">
        <f t="shared" si="2"/>
        <v>5.566666666666667E-2</v>
      </c>
      <c r="AE11" s="6">
        <f t="shared" si="2"/>
        <v>5.566666666666667E-2</v>
      </c>
      <c r="AF11" s="6">
        <f t="shared" si="2"/>
        <v>5.566666666666667E-2</v>
      </c>
      <c r="AG11" s="6">
        <f t="shared" si="2"/>
        <v>5.566666666666667E-2</v>
      </c>
      <c r="AH11" s="6">
        <f t="shared" si="2"/>
        <v>5.566666666666667E-2</v>
      </c>
      <c r="AI11" s="6">
        <f t="shared" si="2"/>
        <v>5.566666666666667E-2</v>
      </c>
      <c r="AJ11" s="6">
        <f t="shared" si="2"/>
        <v>5.566666666666667E-2</v>
      </c>
    </row>
    <row r="12" spans="1:36" s="8" customFormat="1">
      <c r="A12" s="8" t="str">
        <f>'Capacity factors'!A12</f>
        <v>natural gas peaker</v>
      </c>
      <c r="B12" s="16">
        <f>'Capacity factors'!B12</f>
        <v>0.15</v>
      </c>
      <c r="C12" s="6">
        <f t="shared" si="1"/>
        <v>0.15</v>
      </c>
      <c r="D12" s="6">
        <f t="shared" si="2"/>
        <v>0.15</v>
      </c>
      <c r="E12" s="6">
        <f t="shared" si="2"/>
        <v>0.15</v>
      </c>
      <c r="F12" s="6">
        <f t="shared" si="2"/>
        <v>0.15</v>
      </c>
      <c r="G12" s="6">
        <f t="shared" si="2"/>
        <v>0.15</v>
      </c>
      <c r="H12" s="6">
        <f t="shared" si="2"/>
        <v>0.15</v>
      </c>
      <c r="I12" s="6">
        <f t="shared" si="2"/>
        <v>0.15</v>
      </c>
      <c r="J12" s="6">
        <f t="shared" si="2"/>
        <v>0.15</v>
      </c>
      <c r="K12" s="6">
        <f t="shared" si="2"/>
        <v>0.15</v>
      </c>
      <c r="L12" s="6">
        <f t="shared" si="2"/>
        <v>0.15</v>
      </c>
      <c r="M12" s="6">
        <f t="shared" si="2"/>
        <v>0.15</v>
      </c>
      <c r="N12" s="6">
        <f t="shared" si="2"/>
        <v>0.15</v>
      </c>
      <c r="O12" s="6">
        <f t="shared" si="2"/>
        <v>0.15</v>
      </c>
      <c r="P12" s="6">
        <f t="shared" si="2"/>
        <v>0.15</v>
      </c>
      <c r="Q12" s="6">
        <f t="shared" si="2"/>
        <v>0.15</v>
      </c>
      <c r="R12" s="6">
        <f t="shared" si="2"/>
        <v>0.15</v>
      </c>
      <c r="S12" s="6">
        <f t="shared" si="2"/>
        <v>0.15</v>
      </c>
      <c r="T12" s="6">
        <f t="shared" si="2"/>
        <v>0.15</v>
      </c>
      <c r="U12" s="6">
        <f t="shared" si="2"/>
        <v>0.15</v>
      </c>
      <c r="V12" s="6">
        <f t="shared" si="2"/>
        <v>0.15</v>
      </c>
      <c r="W12" s="6">
        <f t="shared" si="2"/>
        <v>0.15</v>
      </c>
      <c r="X12" s="6">
        <f t="shared" si="2"/>
        <v>0.15</v>
      </c>
      <c r="Y12" s="6">
        <f t="shared" si="2"/>
        <v>0.15</v>
      </c>
      <c r="Z12" s="6">
        <f t="shared" si="2"/>
        <v>0.15</v>
      </c>
      <c r="AA12" s="6">
        <f t="shared" si="2"/>
        <v>0.15</v>
      </c>
      <c r="AB12" s="6">
        <f t="shared" si="2"/>
        <v>0.15</v>
      </c>
      <c r="AC12" s="6">
        <f t="shared" si="2"/>
        <v>0.15</v>
      </c>
      <c r="AD12" s="6">
        <f t="shared" si="2"/>
        <v>0.15</v>
      </c>
      <c r="AE12" s="6">
        <f t="shared" si="2"/>
        <v>0.15</v>
      </c>
      <c r="AF12" s="6">
        <f t="shared" si="2"/>
        <v>0.15</v>
      </c>
      <c r="AG12" s="6">
        <f t="shared" si="2"/>
        <v>0.15</v>
      </c>
      <c r="AH12" s="6">
        <f t="shared" si="2"/>
        <v>0.15</v>
      </c>
      <c r="AI12" s="6">
        <f t="shared" si="2"/>
        <v>0.15</v>
      </c>
      <c r="AJ12" s="6">
        <f t="shared" si="2"/>
        <v>0.15</v>
      </c>
    </row>
    <row r="13" spans="1:36">
      <c r="A13" s="8" t="str">
        <f>'Capacity factors'!A13</f>
        <v>lignite</v>
      </c>
      <c r="B13" s="4">
        <f>B2</f>
        <v>0.5</v>
      </c>
      <c r="C13" s="6">
        <f t="shared" si="1"/>
        <v>0.5</v>
      </c>
      <c r="D13" s="6">
        <f t="shared" ref="D13:AJ17" si="3">$B13</f>
        <v>0.5</v>
      </c>
      <c r="E13" s="4">
        <f t="shared" si="3"/>
        <v>0.5</v>
      </c>
      <c r="F13" s="4">
        <f t="shared" si="3"/>
        <v>0.5</v>
      </c>
      <c r="G13" s="4">
        <f t="shared" si="3"/>
        <v>0.5</v>
      </c>
      <c r="H13" s="4">
        <f t="shared" si="3"/>
        <v>0.5</v>
      </c>
      <c r="I13" s="4">
        <f t="shared" si="3"/>
        <v>0.5</v>
      </c>
      <c r="J13" s="4">
        <f t="shared" si="3"/>
        <v>0.5</v>
      </c>
      <c r="K13" s="4">
        <f t="shared" si="3"/>
        <v>0.5</v>
      </c>
      <c r="L13" s="4">
        <f t="shared" si="3"/>
        <v>0.5</v>
      </c>
      <c r="M13" s="4">
        <f t="shared" si="3"/>
        <v>0.5</v>
      </c>
      <c r="N13" s="4">
        <f t="shared" si="3"/>
        <v>0.5</v>
      </c>
      <c r="O13" s="4">
        <f t="shared" si="3"/>
        <v>0.5</v>
      </c>
      <c r="P13" s="4">
        <f t="shared" si="3"/>
        <v>0.5</v>
      </c>
      <c r="Q13" s="4">
        <f t="shared" si="3"/>
        <v>0.5</v>
      </c>
      <c r="R13" s="4">
        <f t="shared" si="3"/>
        <v>0.5</v>
      </c>
      <c r="S13" s="4">
        <f t="shared" si="3"/>
        <v>0.5</v>
      </c>
      <c r="T13" s="4">
        <f t="shared" si="3"/>
        <v>0.5</v>
      </c>
      <c r="U13" s="4">
        <f t="shared" si="3"/>
        <v>0.5</v>
      </c>
      <c r="V13" s="4">
        <f t="shared" si="3"/>
        <v>0.5</v>
      </c>
      <c r="W13" s="4">
        <f t="shared" si="3"/>
        <v>0.5</v>
      </c>
      <c r="X13" s="4">
        <f t="shared" si="3"/>
        <v>0.5</v>
      </c>
      <c r="Y13" s="4">
        <f t="shared" si="3"/>
        <v>0.5</v>
      </c>
      <c r="Z13" s="4">
        <f t="shared" si="3"/>
        <v>0.5</v>
      </c>
      <c r="AA13" s="4">
        <f t="shared" si="3"/>
        <v>0.5</v>
      </c>
      <c r="AB13" s="4">
        <f t="shared" si="3"/>
        <v>0.5</v>
      </c>
      <c r="AC13" s="4">
        <f t="shared" si="3"/>
        <v>0.5</v>
      </c>
      <c r="AD13" s="4">
        <f t="shared" si="3"/>
        <v>0.5</v>
      </c>
      <c r="AE13" s="4">
        <f t="shared" si="3"/>
        <v>0.5</v>
      </c>
      <c r="AF13" s="4">
        <f t="shared" si="3"/>
        <v>0.5</v>
      </c>
      <c r="AG13" s="4">
        <f t="shared" si="3"/>
        <v>0.5</v>
      </c>
      <c r="AH13" s="4">
        <f t="shared" si="3"/>
        <v>0.5</v>
      </c>
      <c r="AI13" s="4">
        <f t="shared" si="3"/>
        <v>0.5</v>
      </c>
      <c r="AJ13" s="4">
        <f t="shared" si="3"/>
        <v>0.5</v>
      </c>
    </row>
    <row r="14" spans="1:36">
      <c r="A14" s="8" t="str">
        <f>'Capacity factors'!A14</f>
        <v>offshore wind</v>
      </c>
      <c r="B14" s="4">
        <f>'Capacity factors'!B14</f>
        <v>0.4</v>
      </c>
      <c r="C14" s="6">
        <f t="shared" si="1"/>
        <v>0.4</v>
      </c>
      <c r="D14" s="6">
        <f t="shared" si="3"/>
        <v>0.4</v>
      </c>
      <c r="E14" s="4">
        <f t="shared" si="3"/>
        <v>0.4</v>
      </c>
      <c r="F14" s="4">
        <f t="shared" si="3"/>
        <v>0.4</v>
      </c>
      <c r="G14" s="4">
        <f t="shared" si="3"/>
        <v>0.4</v>
      </c>
      <c r="H14" s="4">
        <f t="shared" si="3"/>
        <v>0.4</v>
      </c>
      <c r="I14" s="4">
        <f t="shared" si="3"/>
        <v>0.4</v>
      </c>
      <c r="J14" s="4">
        <f t="shared" si="3"/>
        <v>0.4</v>
      </c>
      <c r="K14" s="4">
        <f t="shared" si="3"/>
        <v>0.4</v>
      </c>
      <c r="L14" s="4">
        <f t="shared" si="3"/>
        <v>0.4</v>
      </c>
      <c r="M14" s="4">
        <f t="shared" si="3"/>
        <v>0.4</v>
      </c>
      <c r="N14" s="4">
        <f t="shared" si="3"/>
        <v>0.4</v>
      </c>
      <c r="O14" s="4">
        <f t="shared" si="3"/>
        <v>0.4</v>
      </c>
      <c r="P14" s="4">
        <f t="shared" si="3"/>
        <v>0.4</v>
      </c>
      <c r="Q14" s="4">
        <f t="shared" si="3"/>
        <v>0.4</v>
      </c>
      <c r="R14" s="4">
        <f t="shared" si="3"/>
        <v>0.4</v>
      </c>
      <c r="S14" s="4">
        <f t="shared" si="3"/>
        <v>0.4</v>
      </c>
      <c r="T14" s="4">
        <f t="shared" si="3"/>
        <v>0.4</v>
      </c>
      <c r="U14" s="4">
        <f t="shared" si="3"/>
        <v>0.4</v>
      </c>
      <c r="V14" s="4">
        <f t="shared" si="3"/>
        <v>0.4</v>
      </c>
      <c r="W14" s="4">
        <f t="shared" si="3"/>
        <v>0.4</v>
      </c>
      <c r="X14" s="4">
        <f t="shared" si="3"/>
        <v>0.4</v>
      </c>
      <c r="Y14" s="4">
        <f t="shared" si="3"/>
        <v>0.4</v>
      </c>
      <c r="Z14" s="4">
        <f t="shared" si="3"/>
        <v>0.4</v>
      </c>
      <c r="AA14" s="4">
        <f t="shared" si="3"/>
        <v>0.4</v>
      </c>
      <c r="AB14" s="4">
        <f t="shared" si="3"/>
        <v>0.4</v>
      </c>
      <c r="AC14" s="4">
        <f t="shared" si="3"/>
        <v>0.4</v>
      </c>
      <c r="AD14" s="4">
        <f t="shared" si="3"/>
        <v>0.4</v>
      </c>
      <c r="AE14" s="4">
        <f t="shared" si="3"/>
        <v>0.4</v>
      </c>
      <c r="AF14" s="4">
        <f t="shared" si="3"/>
        <v>0.4</v>
      </c>
      <c r="AG14" s="4">
        <f t="shared" si="3"/>
        <v>0.4</v>
      </c>
      <c r="AH14" s="4">
        <f t="shared" si="3"/>
        <v>0.4</v>
      </c>
      <c r="AI14" s="4">
        <f t="shared" si="3"/>
        <v>0.4</v>
      </c>
      <c r="AJ14" s="4">
        <f t="shared" si="3"/>
        <v>0.4</v>
      </c>
    </row>
    <row r="15" spans="1:36">
      <c r="A15" s="8" t="str">
        <f>'Capacity factors'!A15</f>
        <v>crude oil</v>
      </c>
      <c r="B15" s="4">
        <f>'Capacity factors'!B15</f>
        <v>0.2</v>
      </c>
      <c r="C15" s="6">
        <f t="shared" si="1"/>
        <v>0.2</v>
      </c>
      <c r="D15" s="6">
        <f t="shared" ref="D15:R15" si="4">$B15</f>
        <v>0.2</v>
      </c>
      <c r="E15" s="4">
        <f t="shared" si="4"/>
        <v>0.2</v>
      </c>
      <c r="F15" s="4">
        <f t="shared" si="4"/>
        <v>0.2</v>
      </c>
      <c r="G15" s="4">
        <f t="shared" si="4"/>
        <v>0.2</v>
      </c>
      <c r="H15" s="4">
        <f t="shared" si="4"/>
        <v>0.2</v>
      </c>
      <c r="I15" s="4">
        <f t="shared" si="4"/>
        <v>0.2</v>
      </c>
      <c r="J15" s="4">
        <f t="shared" si="4"/>
        <v>0.2</v>
      </c>
      <c r="K15" s="4">
        <f t="shared" si="4"/>
        <v>0.2</v>
      </c>
      <c r="L15" s="4">
        <f t="shared" si="4"/>
        <v>0.2</v>
      </c>
      <c r="M15" s="4">
        <f t="shared" si="4"/>
        <v>0.2</v>
      </c>
      <c r="N15" s="4">
        <f t="shared" si="4"/>
        <v>0.2</v>
      </c>
      <c r="O15" s="4">
        <f t="shared" si="4"/>
        <v>0.2</v>
      </c>
      <c r="P15" s="4">
        <f t="shared" si="4"/>
        <v>0.2</v>
      </c>
      <c r="Q15" s="4">
        <f t="shared" si="4"/>
        <v>0.2</v>
      </c>
      <c r="R15" s="4">
        <f t="shared" si="4"/>
        <v>0.2</v>
      </c>
      <c r="S15" s="4">
        <f t="shared" si="3"/>
        <v>0.2</v>
      </c>
      <c r="T15" s="4">
        <f t="shared" si="3"/>
        <v>0.2</v>
      </c>
      <c r="U15" s="4">
        <f t="shared" si="3"/>
        <v>0.2</v>
      </c>
      <c r="V15" s="4">
        <f t="shared" si="3"/>
        <v>0.2</v>
      </c>
      <c r="W15" s="4">
        <f t="shared" si="3"/>
        <v>0.2</v>
      </c>
      <c r="X15" s="4">
        <f t="shared" si="3"/>
        <v>0.2</v>
      </c>
      <c r="Y15" s="4">
        <f t="shared" si="3"/>
        <v>0.2</v>
      </c>
      <c r="Z15" s="4">
        <f t="shared" si="3"/>
        <v>0.2</v>
      </c>
      <c r="AA15" s="4">
        <f t="shared" si="3"/>
        <v>0.2</v>
      </c>
      <c r="AB15" s="4">
        <f t="shared" si="3"/>
        <v>0.2</v>
      </c>
      <c r="AC15" s="4">
        <f t="shared" si="3"/>
        <v>0.2</v>
      </c>
      <c r="AD15" s="4">
        <f t="shared" si="3"/>
        <v>0.2</v>
      </c>
      <c r="AE15" s="4">
        <f t="shared" si="3"/>
        <v>0.2</v>
      </c>
      <c r="AF15" s="4">
        <f t="shared" si="3"/>
        <v>0.2</v>
      </c>
      <c r="AG15" s="4">
        <f t="shared" si="3"/>
        <v>0.2</v>
      </c>
      <c r="AH15" s="4">
        <f t="shared" si="3"/>
        <v>0.2</v>
      </c>
      <c r="AI15" s="4">
        <f t="shared" si="3"/>
        <v>0.2</v>
      </c>
      <c r="AJ15" s="4">
        <f t="shared" si="3"/>
        <v>0.2</v>
      </c>
    </row>
    <row r="16" spans="1:36">
      <c r="A16" s="8" t="str">
        <f>'Capacity factors'!A16</f>
        <v>heavy or residual fuel oil</v>
      </c>
      <c r="B16" s="4">
        <f>'Capacity factors'!B16</f>
        <v>0.54</v>
      </c>
      <c r="C16" s="6">
        <f t="shared" si="1"/>
        <v>0.54</v>
      </c>
      <c r="D16" s="6">
        <f t="shared" si="3"/>
        <v>0.54</v>
      </c>
      <c r="E16" s="4">
        <f t="shared" si="3"/>
        <v>0.54</v>
      </c>
      <c r="F16" s="4">
        <f t="shared" si="3"/>
        <v>0.54</v>
      </c>
      <c r="G16" s="4">
        <f t="shared" si="3"/>
        <v>0.54</v>
      </c>
      <c r="H16" s="4">
        <f t="shared" si="3"/>
        <v>0.54</v>
      </c>
      <c r="I16" s="4">
        <f t="shared" si="3"/>
        <v>0.54</v>
      </c>
      <c r="J16" s="4">
        <f t="shared" si="3"/>
        <v>0.54</v>
      </c>
      <c r="K16" s="4">
        <f t="shared" si="3"/>
        <v>0.54</v>
      </c>
      <c r="L16" s="4">
        <f t="shared" si="3"/>
        <v>0.54</v>
      </c>
      <c r="M16" s="4">
        <f t="shared" si="3"/>
        <v>0.54</v>
      </c>
      <c r="N16" s="4">
        <f t="shared" si="3"/>
        <v>0.54</v>
      </c>
      <c r="O16" s="4">
        <f t="shared" si="3"/>
        <v>0.54</v>
      </c>
      <c r="P16" s="4">
        <f t="shared" si="3"/>
        <v>0.54</v>
      </c>
      <c r="Q16" s="4">
        <f t="shared" si="3"/>
        <v>0.54</v>
      </c>
      <c r="R16" s="4">
        <f t="shared" si="3"/>
        <v>0.54</v>
      </c>
      <c r="S16" s="4">
        <f t="shared" si="3"/>
        <v>0.54</v>
      </c>
      <c r="T16" s="4">
        <f t="shared" si="3"/>
        <v>0.54</v>
      </c>
      <c r="U16" s="4">
        <f t="shared" si="3"/>
        <v>0.54</v>
      </c>
      <c r="V16" s="4">
        <f t="shared" si="3"/>
        <v>0.54</v>
      </c>
      <c r="W16" s="4">
        <f t="shared" si="3"/>
        <v>0.54</v>
      </c>
      <c r="X16" s="4">
        <f t="shared" si="3"/>
        <v>0.54</v>
      </c>
      <c r="Y16" s="4">
        <f t="shared" si="3"/>
        <v>0.54</v>
      </c>
      <c r="Z16" s="4">
        <f t="shared" si="3"/>
        <v>0.54</v>
      </c>
      <c r="AA16" s="4">
        <f t="shared" si="3"/>
        <v>0.54</v>
      </c>
      <c r="AB16" s="4">
        <f t="shared" si="3"/>
        <v>0.54</v>
      </c>
      <c r="AC16" s="4">
        <f t="shared" si="3"/>
        <v>0.54</v>
      </c>
      <c r="AD16" s="4">
        <f t="shared" si="3"/>
        <v>0.54</v>
      </c>
      <c r="AE16" s="4">
        <f t="shared" si="3"/>
        <v>0.54</v>
      </c>
      <c r="AF16" s="4">
        <f t="shared" si="3"/>
        <v>0.54</v>
      </c>
      <c r="AG16" s="4">
        <f t="shared" si="3"/>
        <v>0.54</v>
      </c>
      <c r="AH16" s="4">
        <f t="shared" si="3"/>
        <v>0.54</v>
      </c>
      <c r="AI16" s="4">
        <f t="shared" si="3"/>
        <v>0.54</v>
      </c>
      <c r="AJ16" s="4">
        <f t="shared" si="3"/>
        <v>0.54</v>
      </c>
    </row>
    <row r="17" spans="1:36">
      <c r="A17" s="8" t="str">
        <f>'Capacity factors'!A17</f>
        <v>municipal solid waste</v>
      </c>
      <c r="B17" s="4">
        <f>'Capacity factors'!B17</f>
        <v>0.68</v>
      </c>
      <c r="C17" s="6">
        <f t="shared" si="1"/>
        <v>0.68</v>
      </c>
      <c r="D17" s="6">
        <f t="shared" si="3"/>
        <v>0.68</v>
      </c>
      <c r="E17" s="4">
        <f t="shared" si="3"/>
        <v>0.68</v>
      </c>
      <c r="F17" s="4">
        <f t="shared" si="3"/>
        <v>0.68</v>
      </c>
      <c r="G17" s="4">
        <f t="shared" si="3"/>
        <v>0.68</v>
      </c>
      <c r="H17" s="4">
        <f t="shared" si="3"/>
        <v>0.68</v>
      </c>
      <c r="I17" s="4">
        <f t="shared" si="3"/>
        <v>0.68</v>
      </c>
      <c r="J17" s="4">
        <f t="shared" si="3"/>
        <v>0.68</v>
      </c>
      <c r="K17" s="4">
        <f t="shared" si="3"/>
        <v>0.68</v>
      </c>
      <c r="L17" s="4">
        <f t="shared" si="3"/>
        <v>0.68</v>
      </c>
      <c r="M17" s="4">
        <f t="shared" si="3"/>
        <v>0.68</v>
      </c>
      <c r="N17" s="4">
        <f t="shared" si="3"/>
        <v>0.68</v>
      </c>
      <c r="O17" s="4">
        <f t="shared" si="3"/>
        <v>0.68</v>
      </c>
      <c r="P17" s="4">
        <f t="shared" si="3"/>
        <v>0.68</v>
      </c>
      <c r="Q17" s="4">
        <f t="shared" si="3"/>
        <v>0.68</v>
      </c>
      <c r="R17" s="4">
        <f t="shared" si="3"/>
        <v>0.68</v>
      </c>
      <c r="S17" s="4">
        <f t="shared" si="3"/>
        <v>0.68</v>
      </c>
      <c r="T17" s="4">
        <f t="shared" si="3"/>
        <v>0.68</v>
      </c>
      <c r="U17" s="4">
        <f t="shared" si="3"/>
        <v>0.68</v>
      </c>
      <c r="V17" s="4">
        <f t="shared" si="3"/>
        <v>0.68</v>
      </c>
      <c r="W17" s="4">
        <f t="shared" si="3"/>
        <v>0.68</v>
      </c>
      <c r="X17" s="4">
        <f t="shared" si="3"/>
        <v>0.68</v>
      </c>
      <c r="Y17" s="4">
        <f t="shared" si="3"/>
        <v>0.68</v>
      </c>
      <c r="Z17" s="4">
        <f t="shared" si="3"/>
        <v>0.68</v>
      </c>
      <c r="AA17" s="4">
        <f t="shared" si="3"/>
        <v>0.68</v>
      </c>
      <c r="AB17" s="4">
        <f t="shared" si="3"/>
        <v>0.68</v>
      </c>
      <c r="AC17" s="4">
        <f t="shared" si="3"/>
        <v>0.68</v>
      </c>
      <c r="AD17" s="4">
        <f t="shared" si="3"/>
        <v>0.68</v>
      </c>
      <c r="AE17" s="4">
        <f t="shared" si="3"/>
        <v>0.68</v>
      </c>
      <c r="AF17" s="4">
        <f t="shared" si="3"/>
        <v>0.68</v>
      </c>
      <c r="AG17" s="4">
        <f t="shared" si="3"/>
        <v>0.68</v>
      </c>
      <c r="AH17" s="4">
        <f t="shared" si="3"/>
        <v>0.68</v>
      </c>
      <c r="AI17" s="4">
        <f t="shared" si="3"/>
        <v>0.68</v>
      </c>
      <c r="AJ17" s="4">
        <f t="shared" si="3"/>
        <v>0.68</v>
      </c>
    </row>
    <row r="18" spans="1:36">
      <c r="A18" s="7"/>
      <c r="B18" s="7"/>
      <c r="C18" s="7"/>
      <c r="D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A2" sqref="A2"/>
    </sheetView>
  </sheetViews>
  <sheetFormatPr defaultColWidth="8.796875" defaultRowHeight="14.25"/>
  <cols>
    <col min="1" max="1" width="24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>
      <c r="A3" t="str">
        <f>'BECF-pre-ret'!A3</f>
        <v>natural gas nonpeaker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>
      <c r="A4" t="str">
        <f>'BECF-pre-ret'!A4</f>
        <v>nuclear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>
      <c r="A5" t="str">
        <f>'BECF-pre-ret'!A5</f>
        <v>hydro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>
      <c r="A6" t="str">
        <f>'BECF-pre-ret'!A6</f>
        <v>onshore wind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>
      <c r="A7" t="str">
        <f>'BECF-pre-ret'!A7</f>
        <v>solar PV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>
      <c r="A8" t="str">
        <f>'BECF-pre-ret'!A8</f>
        <v>solar thermal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>
      <c r="A9" t="str">
        <f>'BECF-pre-ret'!A9</f>
        <v>biomass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>
      <c r="A10" t="str">
        <f>'BECF-pre-ret'!A10</f>
        <v>geothermal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>
      <c r="A11" t="str">
        <f>'BECF-pre-ret'!A11</f>
        <v>petroleum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>
      <c r="A12" t="str">
        <f>'BECF-pre-ret'!A12</f>
        <v>natural gas peaker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>
      <c r="A13" t="str">
        <f>'BECF-pre-ret'!A13</f>
        <v>lignite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>
      <c r="A14" t="str">
        <f>'BECF-pre-ret'!A14</f>
        <v>offshore wind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>
      <c r="A15" t="str">
        <f>'BECF-pre-ret'!A15</f>
        <v>crude oil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>
      <c r="A16" t="str">
        <f>'BECF-pre-ret'!A16</f>
        <v>heavy or residual fuel oil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>
      <c r="A17" t="str">
        <f>'BECF-pre-ret'!A17</f>
        <v>municipal solid waste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21"/>
  <sheetViews>
    <sheetView workbookViewId="0">
      <selection activeCell="B7" sqref="B7:AJ7"/>
    </sheetView>
  </sheetViews>
  <sheetFormatPr defaultColWidth="8.796875" defaultRowHeight="14.25"/>
  <cols>
    <col min="1" max="1" width="23.7968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 s="4">
        <f>'Capacity factors'!C3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t="str">
        <f>'BECF-pre-ret'!A3</f>
        <v>natural gas nonpeaker</v>
      </c>
      <c r="B3" s="4">
        <f>'Capacity factors'!C4</f>
        <v>0.55000000000000004</v>
      </c>
      <c r="C3" s="4">
        <f t="shared" ref="C3:R12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t="str">
        <f>'BECF-pre-ret'!A4</f>
        <v>nuclear</v>
      </c>
      <c r="B4" s="4">
        <f>'Capacity factors'!C5</f>
        <v>0.85</v>
      </c>
      <c r="C4" s="4">
        <f t="shared" si="1"/>
        <v>0.85</v>
      </c>
      <c r="D4" s="4">
        <f t="shared" si="0"/>
        <v>0.85</v>
      </c>
      <c r="E4" s="4">
        <f t="shared" si="0"/>
        <v>0.85</v>
      </c>
      <c r="F4" s="4">
        <f t="shared" si="0"/>
        <v>0.85</v>
      </c>
      <c r="G4" s="4">
        <f t="shared" si="0"/>
        <v>0.85</v>
      </c>
      <c r="H4" s="4">
        <f t="shared" si="0"/>
        <v>0.85</v>
      </c>
      <c r="I4" s="4">
        <f t="shared" si="0"/>
        <v>0.85</v>
      </c>
      <c r="J4" s="4">
        <f t="shared" si="0"/>
        <v>0.85</v>
      </c>
      <c r="K4" s="4">
        <f t="shared" si="0"/>
        <v>0.85</v>
      </c>
      <c r="L4" s="4">
        <f t="shared" si="0"/>
        <v>0.85</v>
      </c>
      <c r="M4" s="4">
        <f t="shared" si="0"/>
        <v>0.85</v>
      </c>
      <c r="N4" s="4">
        <f t="shared" si="0"/>
        <v>0.85</v>
      </c>
      <c r="O4" s="4">
        <f t="shared" si="0"/>
        <v>0.85</v>
      </c>
      <c r="P4" s="4">
        <f t="shared" si="0"/>
        <v>0.85</v>
      </c>
      <c r="Q4" s="4">
        <f t="shared" si="0"/>
        <v>0.85</v>
      </c>
      <c r="R4" s="4">
        <f t="shared" si="0"/>
        <v>0.85</v>
      </c>
      <c r="S4" s="4">
        <f t="shared" si="0"/>
        <v>0.85</v>
      </c>
      <c r="T4" s="4">
        <f t="shared" si="0"/>
        <v>0.85</v>
      </c>
      <c r="U4" s="4">
        <f t="shared" si="0"/>
        <v>0.85</v>
      </c>
      <c r="V4" s="4">
        <f t="shared" si="0"/>
        <v>0.85</v>
      </c>
      <c r="W4" s="4">
        <f t="shared" si="0"/>
        <v>0.85</v>
      </c>
      <c r="X4" s="4">
        <f t="shared" si="0"/>
        <v>0.85</v>
      </c>
      <c r="Y4" s="4">
        <f t="shared" si="0"/>
        <v>0.85</v>
      </c>
      <c r="Z4" s="4">
        <f t="shared" si="0"/>
        <v>0.85</v>
      </c>
      <c r="AA4" s="4">
        <f t="shared" si="0"/>
        <v>0.85</v>
      </c>
      <c r="AB4" s="4">
        <f t="shared" si="0"/>
        <v>0.85</v>
      </c>
      <c r="AC4" s="4">
        <f t="shared" si="0"/>
        <v>0.85</v>
      </c>
      <c r="AD4" s="4">
        <f t="shared" si="0"/>
        <v>0.85</v>
      </c>
      <c r="AE4" s="4">
        <f t="shared" si="0"/>
        <v>0.85</v>
      </c>
      <c r="AF4" s="4">
        <f t="shared" si="0"/>
        <v>0.85</v>
      </c>
      <c r="AG4" s="4">
        <f t="shared" si="0"/>
        <v>0.85</v>
      </c>
      <c r="AH4" s="4">
        <f t="shared" si="0"/>
        <v>0.85</v>
      </c>
      <c r="AI4" s="4">
        <f t="shared" si="0"/>
        <v>0.85</v>
      </c>
      <c r="AJ4" s="4">
        <f t="shared" si="0"/>
        <v>0.85</v>
      </c>
    </row>
    <row r="5" spans="1:36">
      <c r="A5" t="str">
        <f>'BECF-pre-ret'!A5</f>
        <v>hydro</v>
      </c>
      <c r="B5" s="4">
        <f>'Capacity factors'!C6</f>
        <v>0.56000000000000005</v>
      </c>
      <c r="C5" s="4">
        <f t="shared" si="1"/>
        <v>0.56000000000000005</v>
      </c>
      <c r="D5" s="4">
        <f t="shared" si="0"/>
        <v>0.56000000000000005</v>
      </c>
      <c r="E5" s="4">
        <f t="shared" si="0"/>
        <v>0.56000000000000005</v>
      </c>
      <c r="F5" s="4">
        <f t="shared" si="0"/>
        <v>0.56000000000000005</v>
      </c>
      <c r="G5" s="4">
        <f t="shared" si="0"/>
        <v>0.56000000000000005</v>
      </c>
      <c r="H5" s="4">
        <f t="shared" si="0"/>
        <v>0.56000000000000005</v>
      </c>
      <c r="I5" s="4">
        <f t="shared" si="0"/>
        <v>0.56000000000000005</v>
      </c>
      <c r="J5" s="4">
        <f t="shared" si="0"/>
        <v>0.56000000000000005</v>
      </c>
      <c r="K5" s="4">
        <f t="shared" si="0"/>
        <v>0.56000000000000005</v>
      </c>
      <c r="L5" s="4">
        <f t="shared" si="0"/>
        <v>0.56000000000000005</v>
      </c>
      <c r="M5" s="4">
        <f t="shared" si="0"/>
        <v>0.56000000000000005</v>
      </c>
      <c r="N5" s="4">
        <f t="shared" si="0"/>
        <v>0.56000000000000005</v>
      </c>
      <c r="O5" s="4">
        <f t="shared" si="0"/>
        <v>0.56000000000000005</v>
      </c>
      <c r="P5" s="4">
        <f t="shared" si="0"/>
        <v>0.56000000000000005</v>
      </c>
      <c r="Q5" s="4">
        <f t="shared" si="0"/>
        <v>0.56000000000000005</v>
      </c>
      <c r="R5" s="4">
        <f t="shared" si="0"/>
        <v>0.56000000000000005</v>
      </c>
      <c r="S5" s="4">
        <f t="shared" si="0"/>
        <v>0.56000000000000005</v>
      </c>
      <c r="T5" s="4">
        <f t="shared" si="0"/>
        <v>0.56000000000000005</v>
      </c>
      <c r="U5" s="4">
        <f t="shared" si="0"/>
        <v>0.56000000000000005</v>
      </c>
      <c r="V5" s="4">
        <f t="shared" si="0"/>
        <v>0.56000000000000005</v>
      </c>
      <c r="W5" s="4">
        <f t="shared" si="0"/>
        <v>0.56000000000000005</v>
      </c>
      <c r="X5" s="4">
        <f t="shared" si="0"/>
        <v>0.56000000000000005</v>
      </c>
      <c r="Y5" s="4">
        <f t="shared" si="0"/>
        <v>0.56000000000000005</v>
      </c>
      <c r="Z5" s="4">
        <f t="shared" si="0"/>
        <v>0.56000000000000005</v>
      </c>
      <c r="AA5" s="4">
        <f t="shared" si="0"/>
        <v>0.56000000000000005</v>
      </c>
      <c r="AB5" s="4">
        <f t="shared" si="0"/>
        <v>0.56000000000000005</v>
      </c>
      <c r="AC5" s="4">
        <f t="shared" si="0"/>
        <v>0.56000000000000005</v>
      </c>
      <c r="AD5" s="4">
        <f t="shared" si="0"/>
        <v>0.56000000000000005</v>
      </c>
      <c r="AE5" s="4">
        <f t="shared" si="0"/>
        <v>0.56000000000000005</v>
      </c>
      <c r="AF5" s="4">
        <f t="shared" si="0"/>
        <v>0.56000000000000005</v>
      </c>
      <c r="AG5" s="4">
        <f t="shared" si="0"/>
        <v>0.56000000000000005</v>
      </c>
      <c r="AH5" s="4">
        <f t="shared" si="0"/>
        <v>0.56000000000000005</v>
      </c>
      <c r="AI5" s="4">
        <f t="shared" si="0"/>
        <v>0.56000000000000005</v>
      </c>
      <c r="AJ5" s="4">
        <f t="shared" si="0"/>
        <v>0.56000000000000005</v>
      </c>
    </row>
    <row r="6" spans="1:36" s="8" customFormat="1">
      <c r="A6" s="8" t="str">
        <f>'BECF-pre-ret'!A6</f>
        <v>onshore wind</v>
      </c>
      <c r="B6" s="16">
        <f>'Capacity factors'!C7</f>
        <v>0.36499999999999999</v>
      </c>
      <c r="C6" s="16">
        <f t="shared" si="1"/>
        <v>0.36499999999999999</v>
      </c>
      <c r="D6" s="16">
        <f t="shared" si="0"/>
        <v>0.36499999999999999</v>
      </c>
      <c r="E6" s="16">
        <f t="shared" si="0"/>
        <v>0.36499999999999999</v>
      </c>
      <c r="F6" s="16">
        <f t="shared" si="0"/>
        <v>0.36499999999999999</v>
      </c>
      <c r="G6" s="16">
        <f t="shared" si="0"/>
        <v>0.36499999999999999</v>
      </c>
      <c r="H6" s="16">
        <f t="shared" si="0"/>
        <v>0.36499999999999999</v>
      </c>
      <c r="I6" s="16">
        <f t="shared" si="0"/>
        <v>0.36499999999999999</v>
      </c>
      <c r="J6" s="16">
        <f t="shared" si="0"/>
        <v>0.36499999999999999</v>
      </c>
      <c r="K6" s="16">
        <f t="shared" si="0"/>
        <v>0.36499999999999999</v>
      </c>
      <c r="L6" s="16">
        <f t="shared" si="0"/>
        <v>0.36499999999999999</v>
      </c>
      <c r="M6" s="16">
        <f t="shared" si="0"/>
        <v>0.36499999999999999</v>
      </c>
      <c r="N6" s="16">
        <f t="shared" si="0"/>
        <v>0.36499999999999999</v>
      </c>
      <c r="O6" s="16">
        <f t="shared" si="0"/>
        <v>0.36499999999999999</v>
      </c>
      <c r="P6" s="16">
        <f t="shared" si="0"/>
        <v>0.36499999999999999</v>
      </c>
      <c r="Q6" s="16">
        <f t="shared" si="0"/>
        <v>0.36499999999999999</v>
      </c>
      <c r="R6" s="16">
        <f t="shared" si="0"/>
        <v>0.36499999999999999</v>
      </c>
      <c r="S6" s="16">
        <f t="shared" si="0"/>
        <v>0.36499999999999999</v>
      </c>
      <c r="T6" s="16">
        <f t="shared" si="0"/>
        <v>0.36499999999999999</v>
      </c>
      <c r="U6" s="16">
        <f t="shared" si="0"/>
        <v>0.36499999999999999</v>
      </c>
      <c r="V6" s="16">
        <f t="shared" si="0"/>
        <v>0.36499999999999999</v>
      </c>
      <c r="W6" s="16">
        <f t="shared" si="0"/>
        <v>0.36499999999999999</v>
      </c>
      <c r="X6" s="16">
        <f t="shared" si="0"/>
        <v>0.36499999999999999</v>
      </c>
      <c r="Y6" s="16">
        <f t="shared" si="0"/>
        <v>0.36499999999999999</v>
      </c>
      <c r="Z6" s="16">
        <f t="shared" si="0"/>
        <v>0.36499999999999999</v>
      </c>
      <c r="AA6" s="16">
        <f t="shared" si="0"/>
        <v>0.36499999999999999</v>
      </c>
      <c r="AB6" s="16">
        <f t="shared" si="0"/>
        <v>0.36499999999999999</v>
      </c>
      <c r="AC6" s="16">
        <f t="shared" si="0"/>
        <v>0.36499999999999999</v>
      </c>
      <c r="AD6" s="16">
        <f t="shared" si="0"/>
        <v>0.36499999999999999</v>
      </c>
      <c r="AE6" s="16">
        <f t="shared" si="0"/>
        <v>0.36499999999999999</v>
      </c>
      <c r="AF6" s="16">
        <f t="shared" si="0"/>
        <v>0.36499999999999999</v>
      </c>
      <c r="AG6" s="16">
        <f t="shared" si="0"/>
        <v>0.36499999999999999</v>
      </c>
      <c r="AH6" s="16">
        <f t="shared" si="0"/>
        <v>0.36499999999999999</v>
      </c>
      <c r="AI6" s="16">
        <f t="shared" si="0"/>
        <v>0.36499999999999999</v>
      </c>
      <c r="AJ6" s="16">
        <f t="shared" si="0"/>
        <v>0.36499999999999999</v>
      </c>
    </row>
    <row r="7" spans="1:36" s="8" customFormat="1">
      <c r="A7" s="8" t="str">
        <f>'BECF-pre-ret'!A7</f>
        <v>solar PV</v>
      </c>
      <c r="B7" s="16">
        <f>TREND('Capacity factors'!$B$20:$C$20,'Capacity factors'!$B$19:$C$19,'BECF-new'!B1)</f>
        <v>0.15734262400775201</v>
      </c>
      <c r="C7" s="16">
        <f>TREND('Capacity factors'!$B$20:$C$20,'Capacity factors'!$B$19:$C$19,'BECF-new'!C1)</f>
        <v>0.16006782754297166</v>
      </c>
      <c r="D7" s="16">
        <f>TREND('Capacity factors'!$B$20:$C$20,'Capacity factors'!$B$19:$C$19,'BECF-new'!D1)</f>
        <v>0.16279303107819221</v>
      </c>
      <c r="E7" s="16">
        <f>TREND('Capacity factors'!$B$20:$C$20,'Capacity factors'!$B$19:$C$19,'BECF-new'!E1)</f>
        <v>0.16551823461341275</v>
      </c>
      <c r="F7" s="16">
        <f>TREND('Capacity factors'!$B$20:$C$20,'Capacity factors'!$B$19:$C$19,'BECF-new'!F1)</f>
        <v>0.1682434381486333</v>
      </c>
      <c r="G7" s="16">
        <f>TREND('Capacity factors'!$B$20:$C$20,'Capacity factors'!$B$19:$C$19,'BECF-new'!G1)</f>
        <v>0.17096864168385384</v>
      </c>
      <c r="H7" s="16">
        <f>TREND('Capacity factors'!$B$20:$C$20,'Capacity factors'!$B$19:$C$19,'BECF-new'!H1)</f>
        <v>0.17369384521907349</v>
      </c>
      <c r="I7" s="16">
        <f>TREND('Capacity factors'!$B$20:$C$20,'Capacity factors'!$B$19:$C$19,'BECF-new'!I1)</f>
        <v>0.17641904875429404</v>
      </c>
      <c r="J7" s="16">
        <f>TREND('Capacity factors'!$B$20:$C$20,'Capacity factors'!$B$19:$C$19,'BECF-new'!J1)</f>
        <v>0.17914425228951458</v>
      </c>
      <c r="K7" s="16">
        <f>TREND('Capacity factors'!$B$20:$C$20,'Capacity factors'!$B$19:$C$19,'BECF-new'!K1)</f>
        <v>0.18186945582473513</v>
      </c>
      <c r="L7" s="16">
        <f>TREND('Capacity factors'!$B$20:$C$20,'Capacity factors'!$B$19:$C$19,'BECF-new'!L1)</f>
        <v>0.18459465935995567</v>
      </c>
      <c r="M7" s="16">
        <f>TREND('Capacity factors'!$B$20:$C$20,'Capacity factors'!$B$19:$C$19,'BECF-new'!M1)</f>
        <v>0.18731986289517621</v>
      </c>
      <c r="N7" s="16">
        <f>TREND('Capacity factors'!$B$20:$C$20,'Capacity factors'!$B$19:$C$19,'BECF-new'!N1)</f>
        <v>0.19004506643039587</v>
      </c>
      <c r="O7" s="16">
        <f>TREND('Capacity factors'!$B$20:$C$20,'Capacity factors'!$B$19:$C$19,'BECF-new'!O1)</f>
        <v>0.19277026996561641</v>
      </c>
      <c r="P7" s="16">
        <f>TREND('Capacity factors'!$B$20:$C$20,'Capacity factors'!$B$19:$C$19,'BECF-new'!P1)</f>
        <v>0.19549547350083696</v>
      </c>
      <c r="Q7" s="16">
        <f>TREND('Capacity factors'!$B$20:$C$20,'Capacity factors'!$B$19:$C$19,'BECF-new'!Q1)</f>
        <v>0.1982206770360575</v>
      </c>
      <c r="R7" s="16">
        <f>TREND('Capacity factors'!$B$20:$C$20,'Capacity factors'!$B$19:$C$19,'BECF-new'!R1)</f>
        <v>0.20094588057127805</v>
      </c>
      <c r="S7" s="16">
        <f>TREND('Capacity factors'!$B$20:$C$20,'Capacity factors'!$B$19:$C$19,'BECF-new'!S1)</f>
        <v>0.20367108410649859</v>
      </c>
      <c r="T7" s="16">
        <f>TREND('Capacity factors'!$B$20:$C$20,'Capacity factors'!$B$19:$C$19,'BECF-new'!T1)</f>
        <v>0.20639628764171825</v>
      </c>
      <c r="U7" s="16">
        <f>TREND('Capacity factors'!$B$20:$C$20,'Capacity factors'!$B$19:$C$19,'BECF-new'!U1)</f>
        <v>0.20912149117693879</v>
      </c>
      <c r="V7" s="16">
        <f>TREND('Capacity factors'!$B$20:$C$20,'Capacity factors'!$B$19:$C$19,'BECF-new'!V1)</f>
        <v>0.21184669471215933</v>
      </c>
      <c r="W7" s="16">
        <f>TREND('Capacity factors'!$B$20:$C$20,'Capacity factors'!$B$19:$C$19,'BECF-new'!W1)</f>
        <v>0.21457189824737988</v>
      </c>
      <c r="X7" s="16">
        <f>TREND('Capacity factors'!$B$20:$C$20,'Capacity factors'!$B$19:$C$19,'BECF-new'!X1)</f>
        <v>0.21729710178260042</v>
      </c>
      <c r="Y7" s="16">
        <f>TREND('Capacity factors'!$B$20:$C$20,'Capacity factors'!$B$19:$C$19,'BECF-new'!Y1)</f>
        <v>0.22002230531782097</v>
      </c>
      <c r="Z7" s="16">
        <f>TREND('Capacity factors'!$B$20:$C$20,'Capacity factors'!$B$19:$C$19,'BECF-new'!Z1)</f>
        <v>0.22274750885304062</v>
      </c>
      <c r="AA7" s="16">
        <f>TREND('Capacity factors'!$B$20:$C$20,'Capacity factors'!$B$19:$C$19,'BECF-new'!AA1)</f>
        <v>0.22547271238826117</v>
      </c>
      <c r="AB7" s="16">
        <f>TREND('Capacity factors'!$B$20:$C$20,'Capacity factors'!$B$19:$C$19,'BECF-new'!AB1)</f>
        <v>0.22819791592348171</v>
      </c>
      <c r="AC7" s="16">
        <f>TREND('Capacity factors'!$B$20:$C$20,'Capacity factors'!$B$19:$C$19,'BECF-new'!AC1)</f>
        <v>0.23092311945870225</v>
      </c>
      <c r="AD7" s="16">
        <f>TREND('Capacity factors'!$B$20:$C$20,'Capacity factors'!$B$19:$C$19,'BECF-new'!AD1)</f>
        <v>0.2336483229939228</v>
      </c>
      <c r="AE7" s="16">
        <f>TREND('Capacity factors'!$B$20:$C$20,'Capacity factors'!$B$19:$C$19,'BECF-new'!AE1)</f>
        <v>0.23637352652914334</v>
      </c>
      <c r="AF7" s="16">
        <f>TREND('Capacity factors'!$B$20:$C$20,'Capacity factors'!$B$19:$C$19,'BECF-new'!AF1)</f>
        <v>0.239098730064363</v>
      </c>
      <c r="AG7" s="16">
        <f>TREND('Capacity factors'!$B$20:$C$20,'Capacity factors'!$B$19:$C$19,'BECF-new'!AG1)</f>
        <v>0.24182393359958354</v>
      </c>
      <c r="AH7" s="16">
        <f>TREND('Capacity factors'!$B$20:$C$20,'Capacity factors'!$B$19:$C$19,'BECF-new'!AH1)</f>
        <v>0.24454913713480408</v>
      </c>
      <c r="AI7" s="16">
        <f>TREND('Capacity factors'!$B$20:$C$20,'Capacity factors'!$B$19:$C$19,'BECF-new'!AI1)</f>
        <v>0.24727434067002463</v>
      </c>
      <c r="AJ7" s="16">
        <f>TREND('Capacity factors'!$B$20:$C$20,'Capacity factors'!$B$19:$C$19,'BECF-new'!AJ1)</f>
        <v>0.24999954420524517</v>
      </c>
    </row>
    <row r="8" spans="1:36">
      <c r="A8" s="7" t="str">
        <f>'BECF-pre-ret'!A8</f>
        <v>solar thermal</v>
      </c>
      <c r="B8" s="4">
        <f>'Capacity factors'!C8</f>
        <v>0.67500000000000004</v>
      </c>
      <c r="C8" s="4">
        <f t="shared" si="1"/>
        <v>0.67500000000000004</v>
      </c>
      <c r="D8" s="4">
        <f t="shared" si="0"/>
        <v>0.67500000000000004</v>
      </c>
      <c r="E8" s="4">
        <f t="shared" si="0"/>
        <v>0.67500000000000004</v>
      </c>
      <c r="F8" s="4">
        <f t="shared" si="0"/>
        <v>0.67500000000000004</v>
      </c>
      <c r="G8" s="4">
        <f t="shared" si="0"/>
        <v>0.67500000000000004</v>
      </c>
      <c r="H8" s="4">
        <f t="shared" si="0"/>
        <v>0.67500000000000004</v>
      </c>
      <c r="I8" s="4">
        <f t="shared" si="0"/>
        <v>0.67500000000000004</v>
      </c>
      <c r="J8" s="4">
        <f t="shared" si="0"/>
        <v>0.67500000000000004</v>
      </c>
      <c r="K8" s="4">
        <f t="shared" si="0"/>
        <v>0.67500000000000004</v>
      </c>
      <c r="L8" s="4">
        <f t="shared" si="0"/>
        <v>0.67500000000000004</v>
      </c>
      <c r="M8" s="4">
        <f t="shared" si="0"/>
        <v>0.67500000000000004</v>
      </c>
      <c r="N8" s="4">
        <f t="shared" si="0"/>
        <v>0.67500000000000004</v>
      </c>
      <c r="O8" s="4">
        <f t="shared" si="0"/>
        <v>0.67500000000000004</v>
      </c>
      <c r="P8" s="4">
        <f t="shared" si="0"/>
        <v>0.67500000000000004</v>
      </c>
      <c r="Q8" s="4">
        <f t="shared" si="0"/>
        <v>0.67500000000000004</v>
      </c>
      <c r="R8" s="4">
        <f t="shared" si="0"/>
        <v>0.67500000000000004</v>
      </c>
      <c r="S8" s="4">
        <f t="shared" si="0"/>
        <v>0.67500000000000004</v>
      </c>
      <c r="T8" s="4">
        <f t="shared" si="0"/>
        <v>0.67500000000000004</v>
      </c>
      <c r="U8" s="4">
        <f t="shared" si="0"/>
        <v>0.67500000000000004</v>
      </c>
      <c r="V8" s="4">
        <f t="shared" si="0"/>
        <v>0.67500000000000004</v>
      </c>
      <c r="W8" s="4">
        <f t="shared" si="0"/>
        <v>0.67500000000000004</v>
      </c>
      <c r="X8" s="4">
        <f t="shared" si="0"/>
        <v>0.67500000000000004</v>
      </c>
      <c r="Y8" s="4">
        <f t="shared" si="0"/>
        <v>0.67500000000000004</v>
      </c>
      <c r="Z8" s="4">
        <f t="shared" si="0"/>
        <v>0.67500000000000004</v>
      </c>
      <c r="AA8" s="4">
        <f t="shared" si="0"/>
        <v>0.67500000000000004</v>
      </c>
      <c r="AB8" s="4">
        <f t="shared" si="0"/>
        <v>0.67500000000000004</v>
      </c>
      <c r="AC8" s="4">
        <f t="shared" si="0"/>
        <v>0.67500000000000004</v>
      </c>
      <c r="AD8" s="4">
        <f t="shared" si="0"/>
        <v>0.67500000000000004</v>
      </c>
      <c r="AE8" s="4">
        <f t="shared" si="0"/>
        <v>0.67500000000000004</v>
      </c>
      <c r="AF8" s="4">
        <f t="shared" si="0"/>
        <v>0.67500000000000004</v>
      </c>
      <c r="AG8" s="4">
        <f t="shared" si="0"/>
        <v>0.67500000000000004</v>
      </c>
      <c r="AH8" s="4">
        <f t="shared" si="0"/>
        <v>0.67500000000000004</v>
      </c>
      <c r="AI8" s="4">
        <f t="shared" si="0"/>
        <v>0.67500000000000004</v>
      </c>
      <c r="AJ8" s="4">
        <f t="shared" si="0"/>
        <v>0.67500000000000004</v>
      </c>
    </row>
    <row r="9" spans="1:36">
      <c r="A9" t="str">
        <f>'BECF-pre-ret'!A9</f>
        <v>biomass</v>
      </c>
      <c r="B9" s="4">
        <f>'Capacity factors'!C9</f>
        <v>0.47499999999999998</v>
      </c>
      <c r="C9" s="4">
        <f t="shared" si="1"/>
        <v>0.47499999999999998</v>
      </c>
      <c r="D9" s="4">
        <f t="shared" si="0"/>
        <v>0.47499999999999998</v>
      </c>
      <c r="E9" s="4">
        <f t="shared" si="0"/>
        <v>0.47499999999999998</v>
      </c>
      <c r="F9" s="4">
        <f t="shared" si="0"/>
        <v>0.47499999999999998</v>
      </c>
      <c r="G9" s="4">
        <f t="shared" si="0"/>
        <v>0.47499999999999998</v>
      </c>
      <c r="H9" s="4">
        <f t="shared" si="0"/>
        <v>0.47499999999999998</v>
      </c>
      <c r="I9" s="4">
        <f t="shared" si="0"/>
        <v>0.47499999999999998</v>
      </c>
      <c r="J9" s="4">
        <f t="shared" si="0"/>
        <v>0.47499999999999998</v>
      </c>
      <c r="K9" s="4">
        <f t="shared" si="0"/>
        <v>0.47499999999999998</v>
      </c>
      <c r="L9" s="4">
        <f t="shared" si="0"/>
        <v>0.47499999999999998</v>
      </c>
      <c r="M9" s="4">
        <f t="shared" si="0"/>
        <v>0.47499999999999998</v>
      </c>
      <c r="N9" s="4">
        <f t="shared" si="0"/>
        <v>0.47499999999999998</v>
      </c>
      <c r="O9" s="4">
        <f t="shared" si="0"/>
        <v>0.47499999999999998</v>
      </c>
      <c r="P9" s="4">
        <f t="shared" si="0"/>
        <v>0.47499999999999998</v>
      </c>
      <c r="Q9" s="4">
        <f t="shared" si="0"/>
        <v>0.47499999999999998</v>
      </c>
      <c r="R9" s="4">
        <f t="shared" si="0"/>
        <v>0.47499999999999998</v>
      </c>
      <c r="S9" s="4">
        <f t="shared" si="0"/>
        <v>0.47499999999999998</v>
      </c>
      <c r="T9" s="4">
        <f t="shared" si="0"/>
        <v>0.47499999999999998</v>
      </c>
      <c r="U9" s="4">
        <f t="shared" si="0"/>
        <v>0.47499999999999998</v>
      </c>
      <c r="V9" s="4">
        <f t="shared" si="0"/>
        <v>0.47499999999999998</v>
      </c>
      <c r="W9" s="4">
        <f t="shared" si="0"/>
        <v>0.47499999999999998</v>
      </c>
      <c r="X9" s="4">
        <f t="shared" si="0"/>
        <v>0.47499999999999998</v>
      </c>
      <c r="Y9" s="4">
        <f t="shared" si="0"/>
        <v>0.47499999999999998</v>
      </c>
      <c r="Z9" s="4">
        <f t="shared" si="0"/>
        <v>0.47499999999999998</v>
      </c>
      <c r="AA9" s="4">
        <f t="shared" si="0"/>
        <v>0.47499999999999998</v>
      </c>
      <c r="AB9" s="4">
        <f t="shared" si="0"/>
        <v>0.47499999999999998</v>
      </c>
      <c r="AC9" s="4">
        <f t="shared" si="0"/>
        <v>0.47499999999999998</v>
      </c>
      <c r="AD9" s="4">
        <f t="shared" si="0"/>
        <v>0.47499999999999998</v>
      </c>
      <c r="AE9" s="4">
        <f t="shared" si="0"/>
        <v>0.47499999999999998</v>
      </c>
      <c r="AF9" s="4">
        <f t="shared" si="0"/>
        <v>0.47499999999999998</v>
      </c>
      <c r="AG9" s="4">
        <f t="shared" si="0"/>
        <v>0.47499999999999998</v>
      </c>
      <c r="AH9" s="4">
        <f t="shared" si="0"/>
        <v>0.47499999999999998</v>
      </c>
      <c r="AI9" s="4">
        <f t="shared" si="0"/>
        <v>0.47499999999999998</v>
      </c>
      <c r="AJ9" s="4">
        <f t="shared" si="0"/>
        <v>0.47499999999999998</v>
      </c>
    </row>
    <row r="10" spans="1:36">
      <c r="A10" t="str">
        <f>'BECF-pre-ret'!A10</f>
        <v>geothermal</v>
      </c>
      <c r="B10" s="4">
        <f>'Capacity factors'!C10</f>
        <v>0.81400000000000006</v>
      </c>
      <c r="C10" s="4">
        <f t="shared" si="1"/>
        <v>0.81400000000000006</v>
      </c>
      <c r="D10" s="4">
        <f t="shared" si="0"/>
        <v>0.81400000000000006</v>
      </c>
      <c r="E10" s="4">
        <f t="shared" si="0"/>
        <v>0.81400000000000006</v>
      </c>
      <c r="F10" s="4">
        <f t="shared" si="0"/>
        <v>0.81400000000000006</v>
      </c>
      <c r="G10" s="4">
        <f t="shared" si="0"/>
        <v>0.81400000000000006</v>
      </c>
      <c r="H10" s="4">
        <f t="shared" si="0"/>
        <v>0.81400000000000006</v>
      </c>
      <c r="I10" s="4">
        <f t="shared" si="0"/>
        <v>0.81400000000000006</v>
      </c>
      <c r="J10" s="4">
        <f t="shared" ref="D10:AJ17" si="2">$B10</f>
        <v>0.81400000000000006</v>
      </c>
      <c r="K10" s="4">
        <f t="shared" si="2"/>
        <v>0.81400000000000006</v>
      </c>
      <c r="L10" s="4">
        <f t="shared" si="2"/>
        <v>0.81400000000000006</v>
      </c>
      <c r="M10" s="4">
        <f t="shared" si="2"/>
        <v>0.81400000000000006</v>
      </c>
      <c r="N10" s="4">
        <f t="shared" si="2"/>
        <v>0.81400000000000006</v>
      </c>
      <c r="O10" s="4">
        <f t="shared" si="2"/>
        <v>0.81400000000000006</v>
      </c>
      <c r="P10" s="4">
        <f t="shared" si="2"/>
        <v>0.81400000000000006</v>
      </c>
      <c r="Q10" s="4">
        <f t="shared" si="2"/>
        <v>0.81400000000000006</v>
      </c>
      <c r="R10" s="4">
        <f t="shared" si="2"/>
        <v>0.81400000000000006</v>
      </c>
      <c r="S10" s="4">
        <f t="shared" si="2"/>
        <v>0.81400000000000006</v>
      </c>
      <c r="T10" s="4">
        <f t="shared" si="2"/>
        <v>0.81400000000000006</v>
      </c>
      <c r="U10" s="4">
        <f t="shared" si="2"/>
        <v>0.81400000000000006</v>
      </c>
      <c r="V10" s="4">
        <f t="shared" si="2"/>
        <v>0.81400000000000006</v>
      </c>
      <c r="W10" s="4">
        <f t="shared" si="2"/>
        <v>0.81400000000000006</v>
      </c>
      <c r="X10" s="4">
        <f t="shared" si="2"/>
        <v>0.81400000000000006</v>
      </c>
      <c r="Y10" s="4">
        <f t="shared" si="2"/>
        <v>0.81400000000000006</v>
      </c>
      <c r="Z10" s="4">
        <f t="shared" si="2"/>
        <v>0.81400000000000006</v>
      </c>
      <c r="AA10" s="4">
        <f t="shared" si="2"/>
        <v>0.81400000000000006</v>
      </c>
      <c r="AB10" s="4">
        <f t="shared" si="2"/>
        <v>0.81400000000000006</v>
      </c>
      <c r="AC10" s="4">
        <f t="shared" si="2"/>
        <v>0.81400000000000006</v>
      </c>
      <c r="AD10" s="4">
        <f t="shared" si="2"/>
        <v>0.81400000000000006</v>
      </c>
      <c r="AE10" s="4">
        <f t="shared" si="2"/>
        <v>0.81400000000000006</v>
      </c>
      <c r="AF10" s="4">
        <f t="shared" si="2"/>
        <v>0.81400000000000006</v>
      </c>
      <c r="AG10" s="4">
        <f t="shared" si="2"/>
        <v>0.81400000000000006</v>
      </c>
      <c r="AH10" s="4">
        <f t="shared" si="2"/>
        <v>0.81400000000000006</v>
      </c>
      <c r="AI10" s="4">
        <f t="shared" si="2"/>
        <v>0.81400000000000006</v>
      </c>
      <c r="AJ10" s="4">
        <f t="shared" si="2"/>
        <v>0.81400000000000006</v>
      </c>
    </row>
    <row r="11" spans="1:36">
      <c r="A11" t="str">
        <f>'BECF-pre-ret'!A11</f>
        <v>petroleum</v>
      </c>
      <c r="B11" s="4">
        <f>'Capacity factors'!C11</f>
        <v>6.1233333333333341E-2</v>
      </c>
      <c r="C11" s="4">
        <f t="shared" si="1"/>
        <v>6.1233333333333341E-2</v>
      </c>
      <c r="D11" s="4">
        <f t="shared" si="2"/>
        <v>6.1233333333333341E-2</v>
      </c>
      <c r="E11" s="4">
        <f t="shared" si="2"/>
        <v>6.1233333333333341E-2</v>
      </c>
      <c r="F11" s="4">
        <f t="shared" si="2"/>
        <v>6.1233333333333341E-2</v>
      </c>
      <c r="G11" s="4">
        <f t="shared" si="2"/>
        <v>6.1233333333333341E-2</v>
      </c>
      <c r="H11" s="4">
        <f t="shared" si="2"/>
        <v>6.1233333333333341E-2</v>
      </c>
      <c r="I11" s="4">
        <f t="shared" si="2"/>
        <v>6.1233333333333341E-2</v>
      </c>
      <c r="J11" s="4">
        <f t="shared" si="2"/>
        <v>6.1233333333333341E-2</v>
      </c>
      <c r="K11" s="4">
        <f t="shared" si="2"/>
        <v>6.1233333333333341E-2</v>
      </c>
      <c r="L11" s="4">
        <f t="shared" si="2"/>
        <v>6.1233333333333341E-2</v>
      </c>
      <c r="M11" s="4">
        <f t="shared" si="2"/>
        <v>6.1233333333333341E-2</v>
      </c>
      <c r="N11" s="4">
        <f t="shared" si="2"/>
        <v>6.1233333333333341E-2</v>
      </c>
      <c r="O11" s="4">
        <f t="shared" si="2"/>
        <v>6.1233333333333341E-2</v>
      </c>
      <c r="P11" s="4">
        <f t="shared" si="2"/>
        <v>6.1233333333333341E-2</v>
      </c>
      <c r="Q11" s="4">
        <f t="shared" si="2"/>
        <v>6.1233333333333341E-2</v>
      </c>
      <c r="R11" s="4">
        <f t="shared" si="2"/>
        <v>6.1233333333333341E-2</v>
      </c>
      <c r="S11" s="4">
        <f t="shared" si="2"/>
        <v>6.1233333333333341E-2</v>
      </c>
      <c r="T11" s="4">
        <f t="shared" si="2"/>
        <v>6.1233333333333341E-2</v>
      </c>
      <c r="U11" s="4">
        <f t="shared" si="2"/>
        <v>6.1233333333333341E-2</v>
      </c>
      <c r="V11" s="4">
        <f t="shared" si="2"/>
        <v>6.1233333333333341E-2</v>
      </c>
      <c r="W11" s="4">
        <f t="shared" si="2"/>
        <v>6.1233333333333341E-2</v>
      </c>
      <c r="X11" s="4">
        <f t="shared" si="2"/>
        <v>6.1233333333333341E-2</v>
      </c>
      <c r="Y11" s="4">
        <f t="shared" si="2"/>
        <v>6.1233333333333341E-2</v>
      </c>
      <c r="Z11" s="4">
        <f t="shared" si="2"/>
        <v>6.1233333333333341E-2</v>
      </c>
      <c r="AA11" s="4">
        <f t="shared" si="2"/>
        <v>6.1233333333333341E-2</v>
      </c>
      <c r="AB11" s="4">
        <f t="shared" si="2"/>
        <v>6.1233333333333341E-2</v>
      </c>
      <c r="AC11" s="4">
        <f t="shared" si="2"/>
        <v>6.1233333333333341E-2</v>
      </c>
      <c r="AD11" s="4">
        <f t="shared" si="2"/>
        <v>6.1233333333333341E-2</v>
      </c>
      <c r="AE11" s="4">
        <f t="shared" si="2"/>
        <v>6.1233333333333341E-2</v>
      </c>
      <c r="AF11" s="4">
        <f t="shared" si="2"/>
        <v>6.1233333333333341E-2</v>
      </c>
      <c r="AG11" s="4">
        <f t="shared" si="2"/>
        <v>6.1233333333333341E-2</v>
      </c>
      <c r="AH11" s="4">
        <f t="shared" si="2"/>
        <v>6.1233333333333341E-2</v>
      </c>
      <c r="AI11" s="4">
        <f t="shared" si="2"/>
        <v>6.1233333333333341E-2</v>
      </c>
      <c r="AJ11" s="4">
        <f t="shared" si="2"/>
        <v>6.1233333333333341E-2</v>
      </c>
    </row>
    <row r="12" spans="1:36">
      <c r="A12" t="str">
        <f>'BECF-pre-ret'!A12</f>
        <v>natural gas peaker</v>
      </c>
      <c r="B12" s="4">
        <f>'Capacity factors'!C12</f>
        <v>0.15</v>
      </c>
      <c r="C12" s="4">
        <f t="shared" si="1"/>
        <v>0.15</v>
      </c>
      <c r="D12" s="4">
        <f t="shared" si="2"/>
        <v>0.15</v>
      </c>
      <c r="E12" s="4">
        <f t="shared" si="2"/>
        <v>0.15</v>
      </c>
      <c r="F12" s="4">
        <f t="shared" si="2"/>
        <v>0.15</v>
      </c>
      <c r="G12" s="4">
        <f t="shared" si="2"/>
        <v>0.15</v>
      </c>
      <c r="H12" s="4">
        <f t="shared" si="2"/>
        <v>0.15</v>
      </c>
      <c r="I12" s="4">
        <f t="shared" si="2"/>
        <v>0.15</v>
      </c>
      <c r="J12" s="4">
        <f t="shared" si="2"/>
        <v>0.15</v>
      </c>
      <c r="K12" s="4">
        <f t="shared" si="2"/>
        <v>0.15</v>
      </c>
      <c r="L12" s="4">
        <f t="shared" si="2"/>
        <v>0.15</v>
      </c>
      <c r="M12" s="4">
        <f t="shared" si="2"/>
        <v>0.15</v>
      </c>
      <c r="N12" s="4">
        <f t="shared" si="2"/>
        <v>0.15</v>
      </c>
      <c r="O12" s="4">
        <f t="shared" si="2"/>
        <v>0.15</v>
      </c>
      <c r="P12" s="4">
        <f t="shared" si="2"/>
        <v>0.15</v>
      </c>
      <c r="Q12" s="4">
        <f t="shared" si="2"/>
        <v>0.15</v>
      </c>
      <c r="R12" s="4">
        <f t="shared" si="2"/>
        <v>0.15</v>
      </c>
      <c r="S12" s="4">
        <f t="shared" si="2"/>
        <v>0.15</v>
      </c>
      <c r="T12" s="4">
        <f t="shared" si="2"/>
        <v>0.15</v>
      </c>
      <c r="U12" s="4">
        <f t="shared" si="2"/>
        <v>0.15</v>
      </c>
      <c r="V12" s="4">
        <f t="shared" si="2"/>
        <v>0.15</v>
      </c>
      <c r="W12" s="4">
        <f t="shared" si="2"/>
        <v>0.15</v>
      </c>
      <c r="X12" s="4">
        <f t="shared" si="2"/>
        <v>0.15</v>
      </c>
      <c r="Y12" s="4">
        <f t="shared" si="2"/>
        <v>0.15</v>
      </c>
      <c r="Z12" s="4">
        <f t="shared" si="2"/>
        <v>0.15</v>
      </c>
      <c r="AA12" s="4">
        <f t="shared" si="2"/>
        <v>0.15</v>
      </c>
      <c r="AB12" s="4">
        <f t="shared" si="2"/>
        <v>0.15</v>
      </c>
      <c r="AC12" s="4">
        <f t="shared" si="2"/>
        <v>0.15</v>
      </c>
      <c r="AD12" s="4">
        <f t="shared" si="2"/>
        <v>0.15</v>
      </c>
      <c r="AE12" s="4">
        <f t="shared" si="2"/>
        <v>0.15</v>
      </c>
      <c r="AF12" s="4">
        <f t="shared" si="2"/>
        <v>0.15</v>
      </c>
      <c r="AG12" s="4">
        <f t="shared" si="2"/>
        <v>0.15</v>
      </c>
      <c r="AH12" s="4">
        <f t="shared" si="2"/>
        <v>0.15</v>
      </c>
      <c r="AI12" s="4">
        <f t="shared" si="2"/>
        <v>0.15</v>
      </c>
      <c r="AJ12" s="4">
        <f t="shared" si="2"/>
        <v>0.15</v>
      </c>
    </row>
    <row r="13" spans="1:36">
      <c r="A13" s="7" t="str">
        <f>'BECF-pre-ret'!A13</f>
        <v>lignite</v>
      </c>
      <c r="B13" s="4">
        <f>B2</f>
        <v>0.5</v>
      </c>
      <c r="C13" s="4">
        <f>$B13</f>
        <v>0.5</v>
      </c>
      <c r="D13" s="4">
        <f t="shared" si="2"/>
        <v>0.5</v>
      </c>
      <c r="E13" s="4">
        <f t="shared" si="2"/>
        <v>0.5</v>
      </c>
      <c r="F13" s="4">
        <f t="shared" si="2"/>
        <v>0.5</v>
      </c>
      <c r="G13" s="4">
        <f t="shared" si="2"/>
        <v>0.5</v>
      </c>
      <c r="H13" s="4">
        <f t="shared" si="2"/>
        <v>0.5</v>
      </c>
      <c r="I13" s="4">
        <f t="shared" si="2"/>
        <v>0.5</v>
      </c>
      <c r="J13" s="4">
        <f t="shared" si="2"/>
        <v>0.5</v>
      </c>
      <c r="K13" s="4">
        <f t="shared" si="2"/>
        <v>0.5</v>
      </c>
      <c r="L13" s="4">
        <f t="shared" si="2"/>
        <v>0.5</v>
      </c>
      <c r="M13" s="4">
        <f t="shared" si="2"/>
        <v>0.5</v>
      </c>
      <c r="N13" s="4">
        <f t="shared" si="2"/>
        <v>0.5</v>
      </c>
      <c r="O13" s="4">
        <f t="shared" si="2"/>
        <v>0.5</v>
      </c>
      <c r="P13" s="4">
        <f t="shared" si="2"/>
        <v>0.5</v>
      </c>
      <c r="Q13" s="4">
        <f t="shared" si="2"/>
        <v>0.5</v>
      </c>
      <c r="R13" s="4">
        <f t="shared" si="2"/>
        <v>0.5</v>
      </c>
      <c r="S13" s="4">
        <f t="shared" si="2"/>
        <v>0.5</v>
      </c>
      <c r="T13" s="4">
        <f t="shared" si="2"/>
        <v>0.5</v>
      </c>
      <c r="U13" s="4">
        <f t="shared" si="2"/>
        <v>0.5</v>
      </c>
      <c r="V13" s="4">
        <f t="shared" si="2"/>
        <v>0.5</v>
      </c>
      <c r="W13" s="4">
        <f t="shared" si="2"/>
        <v>0.5</v>
      </c>
      <c r="X13" s="4">
        <f t="shared" si="2"/>
        <v>0.5</v>
      </c>
      <c r="Y13" s="4">
        <f t="shared" si="2"/>
        <v>0.5</v>
      </c>
      <c r="Z13" s="4">
        <f t="shared" si="2"/>
        <v>0.5</v>
      </c>
      <c r="AA13" s="4">
        <f t="shared" si="2"/>
        <v>0.5</v>
      </c>
      <c r="AB13" s="4">
        <f t="shared" si="2"/>
        <v>0.5</v>
      </c>
      <c r="AC13" s="4">
        <f t="shared" si="2"/>
        <v>0.5</v>
      </c>
      <c r="AD13" s="4">
        <f t="shared" si="2"/>
        <v>0.5</v>
      </c>
      <c r="AE13" s="4">
        <f t="shared" si="2"/>
        <v>0.5</v>
      </c>
      <c r="AF13" s="4">
        <f t="shared" si="2"/>
        <v>0.5</v>
      </c>
      <c r="AG13" s="4">
        <f t="shared" si="2"/>
        <v>0.5</v>
      </c>
      <c r="AH13" s="4">
        <f t="shared" si="2"/>
        <v>0.5</v>
      </c>
      <c r="AI13" s="4">
        <f t="shared" si="2"/>
        <v>0.5</v>
      </c>
      <c r="AJ13" s="4">
        <f t="shared" si="2"/>
        <v>0.5</v>
      </c>
    </row>
    <row r="14" spans="1:36">
      <c r="A14" s="7" t="str">
        <f>'BECF-pre-ret'!A14</f>
        <v>offshore wind</v>
      </c>
      <c r="B14" s="4">
        <f>'Capacity factors'!C14</f>
        <v>0.4</v>
      </c>
      <c r="C14" s="4">
        <f>$B14</f>
        <v>0.4</v>
      </c>
      <c r="D14" s="4">
        <f t="shared" si="2"/>
        <v>0.4</v>
      </c>
      <c r="E14" s="4">
        <f t="shared" si="2"/>
        <v>0.4</v>
      </c>
      <c r="F14" s="4">
        <f t="shared" si="2"/>
        <v>0.4</v>
      </c>
      <c r="G14" s="4">
        <f t="shared" si="2"/>
        <v>0.4</v>
      </c>
      <c r="H14" s="4">
        <f t="shared" si="2"/>
        <v>0.4</v>
      </c>
      <c r="I14" s="4">
        <f t="shared" si="2"/>
        <v>0.4</v>
      </c>
      <c r="J14" s="4">
        <f t="shared" si="2"/>
        <v>0.4</v>
      </c>
      <c r="K14" s="4">
        <f t="shared" si="2"/>
        <v>0.4</v>
      </c>
      <c r="L14" s="4">
        <f t="shared" si="2"/>
        <v>0.4</v>
      </c>
      <c r="M14" s="4">
        <f t="shared" si="2"/>
        <v>0.4</v>
      </c>
      <c r="N14" s="4">
        <f t="shared" si="2"/>
        <v>0.4</v>
      </c>
      <c r="O14" s="4">
        <f t="shared" si="2"/>
        <v>0.4</v>
      </c>
      <c r="P14" s="4">
        <f t="shared" si="2"/>
        <v>0.4</v>
      </c>
      <c r="Q14" s="4">
        <f t="shared" si="2"/>
        <v>0.4</v>
      </c>
      <c r="R14" s="4">
        <f t="shared" si="2"/>
        <v>0.4</v>
      </c>
      <c r="S14" s="4">
        <f t="shared" si="2"/>
        <v>0.4</v>
      </c>
      <c r="T14" s="4">
        <f t="shared" si="2"/>
        <v>0.4</v>
      </c>
      <c r="U14" s="4">
        <f t="shared" si="2"/>
        <v>0.4</v>
      </c>
      <c r="V14" s="4">
        <f t="shared" si="2"/>
        <v>0.4</v>
      </c>
      <c r="W14" s="4">
        <f t="shared" si="2"/>
        <v>0.4</v>
      </c>
      <c r="X14" s="4">
        <f t="shared" si="2"/>
        <v>0.4</v>
      </c>
      <c r="Y14" s="4">
        <f t="shared" si="2"/>
        <v>0.4</v>
      </c>
      <c r="Z14" s="4">
        <f t="shared" si="2"/>
        <v>0.4</v>
      </c>
      <c r="AA14" s="4">
        <f t="shared" si="2"/>
        <v>0.4</v>
      </c>
      <c r="AB14" s="4">
        <f t="shared" si="2"/>
        <v>0.4</v>
      </c>
      <c r="AC14" s="4">
        <f t="shared" si="2"/>
        <v>0.4</v>
      </c>
      <c r="AD14" s="4">
        <f t="shared" si="2"/>
        <v>0.4</v>
      </c>
      <c r="AE14" s="4">
        <f t="shared" si="2"/>
        <v>0.4</v>
      </c>
      <c r="AF14" s="4">
        <f t="shared" si="2"/>
        <v>0.4</v>
      </c>
      <c r="AG14" s="4">
        <f t="shared" si="2"/>
        <v>0.4</v>
      </c>
      <c r="AH14" s="4">
        <f t="shared" si="2"/>
        <v>0.4</v>
      </c>
      <c r="AI14" s="4">
        <f t="shared" si="2"/>
        <v>0.4</v>
      </c>
      <c r="AJ14" s="4">
        <f t="shared" si="2"/>
        <v>0.4</v>
      </c>
    </row>
    <row r="15" spans="1:36">
      <c r="A15" s="7" t="str">
        <f>'BECF-pre-ret'!A15</f>
        <v>crude oil</v>
      </c>
      <c r="B15" s="4">
        <f>'Capacity factors'!C15</f>
        <v>0.2</v>
      </c>
      <c r="C15" s="4">
        <f t="shared" ref="C15:R17" si="3">$B15</f>
        <v>0.2</v>
      </c>
      <c r="D15" s="4">
        <f t="shared" si="3"/>
        <v>0.2</v>
      </c>
      <c r="E15" s="4">
        <f t="shared" si="3"/>
        <v>0.2</v>
      </c>
      <c r="F15" s="4">
        <f t="shared" si="3"/>
        <v>0.2</v>
      </c>
      <c r="G15" s="4">
        <f t="shared" si="3"/>
        <v>0.2</v>
      </c>
      <c r="H15" s="4">
        <f t="shared" si="3"/>
        <v>0.2</v>
      </c>
      <c r="I15" s="4">
        <f t="shared" si="3"/>
        <v>0.2</v>
      </c>
      <c r="J15" s="4">
        <f t="shared" si="3"/>
        <v>0.2</v>
      </c>
      <c r="K15" s="4">
        <f t="shared" si="3"/>
        <v>0.2</v>
      </c>
      <c r="L15" s="4">
        <f t="shared" si="3"/>
        <v>0.2</v>
      </c>
      <c r="M15" s="4">
        <f t="shared" si="3"/>
        <v>0.2</v>
      </c>
      <c r="N15" s="4">
        <f t="shared" si="3"/>
        <v>0.2</v>
      </c>
      <c r="O15" s="4">
        <f t="shared" si="3"/>
        <v>0.2</v>
      </c>
      <c r="P15" s="4">
        <f t="shared" si="3"/>
        <v>0.2</v>
      </c>
      <c r="Q15" s="4">
        <f t="shared" si="3"/>
        <v>0.2</v>
      </c>
      <c r="R15" s="4">
        <f t="shared" si="3"/>
        <v>0.2</v>
      </c>
      <c r="S15" s="4">
        <f t="shared" si="2"/>
        <v>0.2</v>
      </c>
      <c r="T15" s="4">
        <f t="shared" si="2"/>
        <v>0.2</v>
      </c>
      <c r="U15" s="4">
        <f t="shared" si="2"/>
        <v>0.2</v>
      </c>
      <c r="V15" s="4">
        <f t="shared" si="2"/>
        <v>0.2</v>
      </c>
      <c r="W15" s="4">
        <f t="shared" si="2"/>
        <v>0.2</v>
      </c>
      <c r="X15" s="4">
        <f t="shared" si="2"/>
        <v>0.2</v>
      </c>
      <c r="Y15" s="4">
        <f t="shared" si="2"/>
        <v>0.2</v>
      </c>
      <c r="Z15" s="4">
        <f t="shared" si="2"/>
        <v>0.2</v>
      </c>
      <c r="AA15" s="4">
        <f t="shared" si="2"/>
        <v>0.2</v>
      </c>
      <c r="AB15" s="4">
        <f t="shared" si="2"/>
        <v>0.2</v>
      </c>
      <c r="AC15" s="4">
        <f t="shared" si="2"/>
        <v>0.2</v>
      </c>
      <c r="AD15" s="4">
        <f t="shared" si="2"/>
        <v>0.2</v>
      </c>
      <c r="AE15" s="4">
        <f t="shared" si="2"/>
        <v>0.2</v>
      </c>
      <c r="AF15" s="4">
        <f t="shared" si="2"/>
        <v>0.2</v>
      </c>
      <c r="AG15" s="4">
        <f t="shared" si="2"/>
        <v>0.2</v>
      </c>
      <c r="AH15" s="4">
        <f t="shared" si="2"/>
        <v>0.2</v>
      </c>
      <c r="AI15" s="4">
        <f t="shared" si="2"/>
        <v>0.2</v>
      </c>
      <c r="AJ15" s="4">
        <f t="shared" si="2"/>
        <v>0.2</v>
      </c>
    </row>
    <row r="16" spans="1:36">
      <c r="A16" s="7" t="str">
        <f>'BECF-pre-ret'!A16</f>
        <v>heavy or residual fuel oil</v>
      </c>
      <c r="B16" s="4">
        <f>'Capacity factors'!C16</f>
        <v>0.54</v>
      </c>
      <c r="C16" s="4">
        <f t="shared" si="3"/>
        <v>0.54</v>
      </c>
      <c r="D16" s="4">
        <f t="shared" si="2"/>
        <v>0.54</v>
      </c>
      <c r="E16" s="4">
        <f t="shared" si="2"/>
        <v>0.54</v>
      </c>
      <c r="F16" s="4">
        <f t="shared" si="2"/>
        <v>0.54</v>
      </c>
      <c r="G16" s="4">
        <f t="shared" si="2"/>
        <v>0.54</v>
      </c>
      <c r="H16" s="4">
        <f t="shared" si="2"/>
        <v>0.54</v>
      </c>
      <c r="I16" s="4">
        <f t="shared" si="2"/>
        <v>0.54</v>
      </c>
      <c r="J16" s="4">
        <f t="shared" si="2"/>
        <v>0.54</v>
      </c>
      <c r="K16" s="4">
        <f t="shared" si="2"/>
        <v>0.54</v>
      </c>
      <c r="L16" s="4">
        <f t="shared" si="2"/>
        <v>0.54</v>
      </c>
      <c r="M16" s="4">
        <f t="shared" si="2"/>
        <v>0.54</v>
      </c>
      <c r="N16" s="4">
        <f t="shared" si="2"/>
        <v>0.54</v>
      </c>
      <c r="O16" s="4">
        <f t="shared" si="2"/>
        <v>0.54</v>
      </c>
      <c r="P16" s="4">
        <f t="shared" si="2"/>
        <v>0.54</v>
      </c>
      <c r="Q16" s="4">
        <f t="shared" si="2"/>
        <v>0.54</v>
      </c>
      <c r="R16" s="4">
        <f t="shared" si="2"/>
        <v>0.54</v>
      </c>
      <c r="S16" s="4">
        <f t="shared" si="2"/>
        <v>0.54</v>
      </c>
      <c r="T16" s="4">
        <f t="shared" si="2"/>
        <v>0.54</v>
      </c>
      <c r="U16" s="4">
        <f t="shared" si="2"/>
        <v>0.54</v>
      </c>
      <c r="V16" s="4">
        <f t="shared" si="2"/>
        <v>0.54</v>
      </c>
      <c r="W16" s="4">
        <f t="shared" si="2"/>
        <v>0.54</v>
      </c>
      <c r="X16" s="4">
        <f t="shared" si="2"/>
        <v>0.54</v>
      </c>
      <c r="Y16" s="4">
        <f t="shared" si="2"/>
        <v>0.54</v>
      </c>
      <c r="Z16" s="4">
        <f t="shared" si="2"/>
        <v>0.54</v>
      </c>
      <c r="AA16" s="4">
        <f t="shared" si="2"/>
        <v>0.54</v>
      </c>
      <c r="AB16" s="4">
        <f t="shared" si="2"/>
        <v>0.54</v>
      </c>
      <c r="AC16" s="4">
        <f t="shared" si="2"/>
        <v>0.54</v>
      </c>
      <c r="AD16" s="4">
        <f t="shared" si="2"/>
        <v>0.54</v>
      </c>
      <c r="AE16" s="4">
        <f t="shared" si="2"/>
        <v>0.54</v>
      </c>
      <c r="AF16" s="4">
        <f t="shared" si="2"/>
        <v>0.54</v>
      </c>
      <c r="AG16" s="4">
        <f t="shared" si="2"/>
        <v>0.54</v>
      </c>
      <c r="AH16" s="4">
        <f t="shared" si="2"/>
        <v>0.54</v>
      </c>
      <c r="AI16" s="4">
        <f t="shared" si="2"/>
        <v>0.54</v>
      </c>
      <c r="AJ16" s="4">
        <f t="shared" si="2"/>
        <v>0.54</v>
      </c>
    </row>
    <row r="17" spans="1:36">
      <c r="A17" s="7" t="str">
        <f>'BECF-pre-ret'!A17</f>
        <v>municipal solid waste</v>
      </c>
      <c r="B17" s="4">
        <f>'Capacity factors'!C17</f>
        <v>0.748</v>
      </c>
      <c r="C17" s="4">
        <f t="shared" si="3"/>
        <v>0.748</v>
      </c>
      <c r="D17" s="4">
        <f t="shared" si="2"/>
        <v>0.748</v>
      </c>
      <c r="E17" s="4">
        <f t="shared" si="2"/>
        <v>0.748</v>
      </c>
      <c r="F17" s="4">
        <f t="shared" si="2"/>
        <v>0.748</v>
      </c>
      <c r="G17" s="4">
        <f t="shared" si="2"/>
        <v>0.748</v>
      </c>
      <c r="H17" s="4">
        <f t="shared" si="2"/>
        <v>0.748</v>
      </c>
      <c r="I17" s="4">
        <f t="shared" si="2"/>
        <v>0.748</v>
      </c>
      <c r="J17" s="4">
        <f t="shared" si="2"/>
        <v>0.748</v>
      </c>
      <c r="K17" s="4">
        <f t="shared" si="2"/>
        <v>0.748</v>
      </c>
      <c r="L17" s="4">
        <f t="shared" si="2"/>
        <v>0.748</v>
      </c>
      <c r="M17" s="4">
        <f t="shared" si="2"/>
        <v>0.748</v>
      </c>
      <c r="N17" s="4">
        <f t="shared" si="2"/>
        <v>0.748</v>
      </c>
      <c r="O17" s="4">
        <f t="shared" si="2"/>
        <v>0.748</v>
      </c>
      <c r="P17" s="4">
        <f t="shared" si="2"/>
        <v>0.748</v>
      </c>
      <c r="Q17" s="4">
        <f t="shared" si="2"/>
        <v>0.748</v>
      </c>
      <c r="R17" s="4">
        <f t="shared" si="2"/>
        <v>0.748</v>
      </c>
      <c r="S17" s="4">
        <f t="shared" si="2"/>
        <v>0.748</v>
      </c>
      <c r="T17" s="4">
        <f t="shared" si="2"/>
        <v>0.748</v>
      </c>
      <c r="U17" s="4">
        <f t="shared" si="2"/>
        <v>0.748</v>
      </c>
      <c r="V17" s="4">
        <f t="shared" si="2"/>
        <v>0.748</v>
      </c>
      <c r="W17" s="4">
        <f t="shared" si="2"/>
        <v>0.748</v>
      </c>
      <c r="X17" s="4">
        <f t="shared" si="2"/>
        <v>0.748</v>
      </c>
      <c r="Y17" s="4">
        <f t="shared" si="2"/>
        <v>0.748</v>
      </c>
      <c r="Z17" s="4">
        <f t="shared" si="2"/>
        <v>0.748</v>
      </c>
      <c r="AA17" s="4">
        <f t="shared" si="2"/>
        <v>0.748</v>
      </c>
      <c r="AB17" s="4">
        <f t="shared" si="2"/>
        <v>0.748</v>
      </c>
      <c r="AC17" s="4">
        <f t="shared" si="2"/>
        <v>0.748</v>
      </c>
      <c r="AD17" s="4">
        <f t="shared" si="2"/>
        <v>0.748</v>
      </c>
      <c r="AE17" s="4">
        <f t="shared" si="2"/>
        <v>0.748</v>
      </c>
      <c r="AF17" s="4">
        <f t="shared" si="2"/>
        <v>0.748</v>
      </c>
      <c r="AG17" s="4">
        <f t="shared" si="2"/>
        <v>0.748</v>
      </c>
      <c r="AH17" s="4">
        <f t="shared" si="2"/>
        <v>0.748</v>
      </c>
      <c r="AI17" s="4">
        <f t="shared" si="2"/>
        <v>0.748</v>
      </c>
      <c r="AJ17" s="4">
        <f t="shared" si="2"/>
        <v>0.748</v>
      </c>
    </row>
    <row r="18" spans="1:36">
      <c r="A18" s="7"/>
    </row>
    <row r="19" spans="1:36">
      <c r="A19" s="7"/>
    </row>
    <row r="20" spans="1:36">
      <c r="A20" s="7"/>
    </row>
    <row r="21" spans="1:36">
      <c r="A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Capacity factors</vt:lpstr>
      <vt:lpstr>Solar PV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2016-02-26T23:43:24Z</dcterms:created>
  <dcterms:modified xsi:type="dcterms:W3CDTF">2021-02-24T20:32:03Z</dcterms:modified>
</cp:coreProperties>
</file>