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land\CSpULApYbP\"/>
    </mc:Choice>
  </mc:AlternateContent>
  <bookViews>
    <workbookView xWindow="0" yWindow="0" windowWidth="28800" windowHeight="12645"/>
  </bookViews>
  <sheets>
    <sheet name="About" sheetId="1" r:id="rId1"/>
    <sheet name="Aff &amp; Ref" sheetId="7" r:id="rId2"/>
    <sheet name="Avoided Def" sheetId="6" r:id="rId3"/>
    <sheet name="Forest Rest" sheetId="8" r:id="rId4"/>
    <sheet name="CSpULApYbP" sheetId="3" r:id="rId5"/>
  </sheets>
  <externalReferences>
    <externalReference r:id="rId6"/>
  </externalReferences>
  <definedNames>
    <definedName name="acres_per_hectare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E12" i="6" l="1"/>
  <c r="E13" i="6"/>
  <c r="B13" i="6"/>
  <c r="B19" i="7" l="1"/>
  <c r="B3" i="3" l="1"/>
  <c r="E17" i="7" l="1"/>
  <c r="B11" i="8"/>
  <c r="B12" i="8" s="1"/>
  <c r="B7" i="3" s="1"/>
</calcChain>
</file>

<file path=xl/sharedStrings.xml><?xml version="1.0" encoding="utf-8"?>
<sst xmlns="http://schemas.openxmlformats.org/spreadsheetml/2006/main" count="80" uniqueCount="67">
  <si>
    <t>CSpULApYbP CO2 Sequestered per Unit Land Area per Year by Policy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</si>
  <si>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</si>
  <si>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</si>
  <si>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</si>
  <si>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</si>
  <si>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</si>
  <si>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</si>
  <si>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</si>
  <si>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g CO2 / acre / yr</t>
  </si>
  <si>
    <t>Total:</t>
  </si>
  <si>
    <t>Acres restored:</t>
  </si>
  <si>
    <t>Gg de CO2 per acre</t>
  </si>
  <si>
    <t>Gg de CO2 per acre per year</t>
  </si>
  <si>
    <t>Total area reforested:</t>
  </si>
  <si>
    <t>há</t>
  </si>
  <si>
    <t>acres</t>
  </si>
  <si>
    <t>Gg Co2 per acre per year</t>
  </si>
  <si>
    <t>Afforestation and Reforestation</t>
  </si>
  <si>
    <t>Brazilian Ministry of Science, Technology, Innovation and Communication (MCTIC)</t>
  </si>
  <si>
    <t>Report: "Opções de mitigação de gases de efeito estufa em setores-chave do Brasil"</t>
  </si>
  <si>
    <t>Version: "Modelagem Setorial  de opções de baixo carbono para agricultura, florestas e outros usos do solo (AFOLU)"</t>
  </si>
  <si>
    <t>http://www.mctic.gov.br/mctic/export/sites/institucional/ciencia/SEPED/clima/arquivos/projeto_opcoes_mitigacao/publicacoes/AFOLU.pdf</t>
  </si>
  <si>
    <t>Avoided Deforestation</t>
  </si>
  <si>
    <t xml:space="preserve">Forest Restoration </t>
  </si>
  <si>
    <t>Notes:</t>
  </si>
  <si>
    <t>Forest set asides, Improved forest management and peatland restoration policies</t>
  </si>
  <si>
    <t>are not used in the BR version of the model.</t>
  </si>
  <si>
    <t>Page 173</t>
  </si>
  <si>
    <t>Taking the values from the report, planted forests remove an average of 34,000 Gg of CO2 per year</t>
  </si>
  <si>
    <t>=</t>
  </si>
  <si>
    <t>Page 172, figure 57</t>
  </si>
  <si>
    <t>Restored area:</t>
  </si>
  <si>
    <t>The removal for that activity does not occur equally over time.</t>
  </si>
  <si>
    <t xml:space="preserve">However, for the purpose of meeting the variable, the accumulated </t>
  </si>
  <si>
    <t xml:space="preserve">removal value was divided by the years of the report </t>
  </si>
  <si>
    <t>project in question, reaching an annual removal value.</t>
  </si>
  <si>
    <t xml:space="preserve">It should be noted that deforestation occurs in vegetation formations with </t>
  </si>
  <si>
    <t>different levels of carbon. Stipulating how much is emitted per unit area</t>
  </si>
  <si>
    <t>is an aggregation exercise, due to several existing details.</t>
  </si>
  <si>
    <t>Hence, for the BR version, this variable contains data for Afforestation/Reforestation;</t>
  </si>
  <si>
    <t>Afforestation/Reforestation:</t>
  </si>
  <si>
    <t>Avoid deforestation:</t>
  </si>
  <si>
    <t xml:space="preserve">Forest restoration  </t>
  </si>
  <si>
    <t xml:space="preserve">implanted area per year </t>
  </si>
  <si>
    <t>Applying this to the area implemented per year, stipulated in the PLANAbPiaSY:</t>
  </si>
  <si>
    <t xml:space="preserve">For the purpose of aligning the database used - 'Options Report' with EPS, removals were not </t>
  </si>
  <si>
    <t xml:space="preserve">considered to be cumulative, they occur at the time of implementation of the policy - in this </t>
  </si>
  <si>
    <t>case, at the time of transition from land use to reforestation.</t>
  </si>
  <si>
    <t xml:space="preserve">Since there is no deforestation control policy in conventional policies, </t>
  </si>
  <si>
    <t>the removal value by the policy was disregarded.</t>
  </si>
  <si>
    <t>case, at the time of transition from land use to Forest restoration.</t>
  </si>
  <si>
    <t>and Forest restoration. Avoid deforestation  will be dealt with separately in specific scenarios.</t>
  </si>
  <si>
    <t>CO2 sequestred:</t>
  </si>
  <si>
    <t>Gg/ CO2 per yr</t>
  </si>
  <si>
    <t>Report: "Quarta Comunicação Nacional e Relatórios De Atualização Bienal Do Brasil à Convenção-Quadro das Nações Unidas Sobre Mudança do Clima"</t>
  </si>
  <si>
    <t>Version: "Relatório de referência para consulta pública - LULUCF"</t>
  </si>
  <si>
    <t>http://antigo.mctic.gov.br/mctic/opencms/ciencia/SEPED/clima/Comunicacao_Nacional/Comunicacao_Nacional.html</t>
  </si>
  <si>
    <t>considered, that is, how much was emitted for a considered area.</t>
  </si>
  <si>
    <t xml:space="preserve">Therefore, it was stipulated how much is left to be emitted when failing to </t>
  </si>
  <si>
    <t>deforest a fraction in a specific scenario.</t>
  </si>
  <si>
    <t>Annual average</t>
  </si>
  <si>
    <t>Gg de CO2</t>
  </si>
  <si>
    <t>acre</t>
  </si>
  <si>
    <t>Total área</t>
  </si>
  <si>
    <t>Km²</t>
  </si>
  <si>
    <t>Emissions:</t>
  </si>
  <si>
    <t xml:space="preserve">The average annual emission per area that is deforested in the BAU scenario was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</si>
</sst>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5" fillId="0" borderId="0" xfId="7"/>
    <xf numFmtId="0" fontId="0" fillId="0" borderId="0" xfId="0" applyAlignment="1">
      <alignment vertical="center"/>
    </xf>
    <xf numFmtId="3" fontId="0" fillId="0" borderId="0" xfId="0" applyNumberFormat="1"/>
    <xf numFmtId="0" fontId="0" fillId="0" borderId="0" xfId="0" applyAlignment="1">
      <alignment vertical="top" wrapText="1"/>
    </xf>
    <xf numFmtId="0" fontId="6" fillId="0" borderId="0" xfId="7" applyFont="1"/>
    <xf numFmtId="0" fontId="0" fillId="0" borderId="0" xfId="0" applyFont="1"/>
    <xf numFmtId="0" fontId="0" fillId="3" borderId="0" xfId="0" applyFill="1"/>
    <xf numFmtId="0" fontId="1" fillId="0" borderId="0" xfId="0" applyFont="1" applyAlignment="1">
      <alignment vertical="center"/>
    </xf>
  </cellXfs>
  <cellStyles count="8">
    <cellStyle name="Body: normal cell" xfId="1"/>
    <cellStyle name="Font: Calibri, 9pt regular" xfId="2"/>
    <cellStyle name="Footnotes: top row" xfId="3"/>
    <cellStyle name="Header: bottom row" xfId="4"/>
    <cellStyle name="Hyperlink" xfId="7" builtinId="8"/>
    <cellStyle name="Normal" xfId="0" builtinId="0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ntigo.mctic.gov.br/mctic/opencms/ciencia/SEPED/clima/Comunicacao_Nacional/Comunicacao_Nacional.html" TargetMode="External"/><Relationship Id="rId2" Type="http://schemas.openxmlformats.org/officeDocument/2006/relationships/hyperlink" Target="http://www.mctic.gov.br/mctic/export/sites/institucional/ciencia/SEPED/clima/arquivos/projeto_opcoes_mitigacao/publicacoes/AFOLU.pdf" TargetMode="External"/><Relationship Id="rId1" Type="http://schemas.openxmlformats.org/officeDocument/2006/relationships/hyperlink" Target="http://www.mctic.gov.br/mctic/export/sites/institucional/ciencia/SEPED/clima/arquivos/projeto_opcoes_mitigacao/publicacoes/AFOL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zoomScale="150" zoomScaleNormal="150" workbookViewId="0">
      <selection activeCell="D15" sqref="D15"/>
    </sheetView>
  </sheetViews>
  <sheetFormatPr defaultColWidth="8.796875" defaultRowHeight="14.25" x14ac:dyDescent="0.45"/>
  <cols>
    <col min="1" max="1" width="10.46484375" customWidth="1"/>
    <col min="2" max="2" width="66.6640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4" t="s">
        <v>17</v>
      </c>
    </row>
    <row r="4" spans="1:2" x14ac:dyDescent="0.45">
      <c r="B4" s="10" t="s">
        <v>18</v>
      </c>
    </row>
    <row r="5" spans="1:2" x14ac:dyDescent="0.45">
      <c r="B5" s="5">
        <v>2017</v>
      </c>
    </row>
    <row r="6" spans="1:2" x14ac:dyDescent="0.45">
      <c r="B6" t="s">
        <v>19</v>
      </c>
    </row>
    <row r="7" spans="1:2" x14ac:dyDescent="0.45">
      <c r="B7" s="7" t="s">
        <v>20</v>
      </c>
    </row>
    <row r="8" spans="1:2" x14ac:dyDescent="0.45">
      <c r="B8" s="7" t="s">
        <v>21</v>
      </c>
    </row>
    <row r="9" spans="1:2" x14ac:dyDescent="0.45">
      <c r="B9" s="8" t="s">
        <v>27</v>
      </c>
    </row>
    <row r="10" spans="1:2" s="6" customFormat="1" x14ac:dyDescent="0.45">
      <c r="A10"/>
    </row>
    <row r="11" spans="1:2" s="6" customFormat="1" x14ac:dyDescent="0.45">
      <c r="A11"/>
      <c r="B11" s="4" t="s">
        <v>22</v>
      </c>
    </row>
    <row r="12" spans="1:2" s="6" customFormat="1" x14ac:dyDescent="0.45">
      <c r="A12"/>
      <c r="B12" t="s">
        <v>18</v>
      </c>
    </row>
    <row r="13" spans="1:2" s="6" customFormat="1" x14ac:dyDescent="0.45">
      <c r="A13"/>
      <c r="B13" s="5">
        <v>2020</v>
      </c>
    </row>
    <row r="14" spans="1:2" s="6" customFormat="1" x14ac:dyDescent="0.45">
      <c r="A14"/>
      <c r="B14" t="s">
        <v>54</v>
      </c>
    </row>
    <row r="15" spans="1:2" s="6" customFormat="1" x14ac:dyDescent="0.45">
      <c r="A15"/>
      <c r="B15" t="s">
        <v>55</v>
      </c>
    </row>
    <row r="16" spans="1:2" s="6" customFormat="1" x14ac:dyDescent="0.45">
      <c r="A16"/>
      <c r="B16" s="7" t="s">
        <v>56</v>
      </c>
    </row>
    <row r="17" spans="1:2" s="6" customFormat="1" x14ac:dyDescent="0.45">
      <c r="A17"/>
      <c r="B17" s="12"/>
    </row>
    <row r="18" spans="1:2" s="6" customFormat="1" x14ac:dyDescent="0.45">
      <c r="A18"/>
      <c r="B18" s="4" t="s">
        <v>23</v>
      </c>
    </row>
    <row r="19" spans="1:2" s="6" customFormat="1" x14ac:dyDescent="0.45">
      <c r="A19"/>
      <c r="B19" t="s">
        <v>18</v>
      </c>
    </row>
    <row r="20" spans="1:2" s="6" customFormat="1" x14ac:dyDescent="0.45">
      <c r="A20"/>
      <c r="B20" s="5">
        <v>2017</v>
      </c>
    </row>
    <row r="21" spans="1:2" s="6" customFormat="1" x14ac:dyDescent="0.45">
      <c r="A21"/>
      <c r="B21" t="s">
        <v>19</v>
      </c>
    </row>
    <row r="22" spans="1:2" s="6" customFormat="1" x14ac:dyDescent="0.45">
      <c r="A22"/>
      <c r="B22" t="s">
        <v>20</v>
      </c>
    </row>
    <row r="23" spans="1:2" s="6" customFormat="1" x14ac:dyDescent="0.45">
      <c r="A23"/>
      <c r="B23" s="7" t="s">
        <v>21</v>
      </c>
    </row>
    <row r="24" spans="1:2" x14ac:dyDescent="0.45">
      <c r="B24" s="11" t="s">
        <v>30</v>
      </c>
    </row>
    <row r="27" spans="1:2" x14ac:dyDescent="0.45">
      <c r="A27" s="1" t="s">
        <v>24</v>
      </c>
    </row>
    <row r="28" spans="1:2" x14ac:dyDescent="0.45">
      <c r="A28" t="s">
        <v>25</v>
      </c>
    </row>
    <row r="29" spans="1:2" x14ac:dyDescent="0.45">
      <c r="A29" t="s">
        <v>26</v>
      </c>
    </row>
    <row r="30" spans="1:2" x14ac:dyDescent="0.45">
      <c r="A30" t="s">
        <v>39</v>
      </c>
      <c r="B30" s="6"/>
    </row>
    <row r="31" spans="1:2" x14ac:dyDescent="0.45">
      <c r="A31" s="8" t="s">
        <v>51</v>
      </c>
      <c r="B31" s="6"/>
    </row>
    <row r="32" spans="1:2" x14ac:dyDescent="0.45">
      <c r="A32" s="6"/>
      <c r="B32" s="6"/>
    </row>
    <row r="33" spans="1:2" x14ac:dyDescent="0.45">
      <c r="A33" s="14" t="s">
        <v>40</v>
      </c>
      <c r="B33" s="6"/>
    </row>
    <row r="34" spans="1:2" x14ac:dyDescent="0.45">
      <c r="A34" s="6" t="s">
        <v>45</v>
      </c>
      <c r="B34" s="6"/>
    </row>
    <row r="35" spans="1:2" x14ac:dyDescent="0.45">
      <c r="A35" t="s">
        <v>46</v>
      </c>
      <c r="B35" s="6"/>
    </row>
    <row r="36" spans="1:2" x14ac:dyDescent="0.45">
      <c r="A36" s="8" t="s">
        <v>47</v>
      </c>
      <c r="B36" s="6"/>
    </row>
    <row r="37" spans="1:2" x14ac:dyDescent="0.45">
      <c r="A37" s="14" t="s">
        <v>41</v>
      </c>
      <c r="B37" s="6"/>
    </row>
    <row r="38" spans="1:2" x14ac:dyDescent="0.45">
      <c r="A38" t="s">
        <v>48</v>
      </c>
      <c r="B38" s="6"/>
    </row>
    <row r="39" spans="1:2" x14ac:dyDescent="0.45">
      <c r="A39" s="8" t="s">
        <v>49</v>
      </c>
      <c r="B39" s="6"/>
    </row>
    <row r="40" spans="1:2" x14ac:dyDescent="0.45">
      <c r="A40" s="8"/>
      <c r="B40" s="6"/>
    </row>
    <row r="41" spans="1:2" x14ac:dyDescent="0.45">
      <c r="A41" s="6"/>
      <c r="B41" s="6"/>
    </row>
    <row r="42" spans="1:2" x14ac:dyDescent="0.45">
      <c r="A42" s="1" t="s">
        <v>42</v>
      </c>
      <c r="B42" s="6"/>
    </row>
    <row r="43" spans="1:2" x14ac:dyDescent="0.45">
      <c r="A43" t="s">
        <v>45</v>
      </c>
      <c r="B43" s="6"/>
    </row>
    <row r="44" spans="1:2" x14ac:dyDescent="0.45">
      <c r="A44" t="s">
        <v>46</v>
      </c>
      <c r="B44" s="6"/>
    </row>
    <row r="45" spans="1:2" x14ac:dyDescent="0.45">
      <c r="A45" t="s">
        <v>50</v>
      </c>
      <c r="B45" s="6"/>
    </row>
    <row r="46" spans="1:2" x14ac:dyDescent="0.45">
      <c r="A46" s="6"/>
      <c r="B46" s="6"/>
    </row>
    <row r="47" spans="1:2" x14ac:dyDescent="0.45">
      <c r="A47" s="6"/>
      <c r="B47" s="6"/>
    </row>
    <row r="48" spans="1:2" x14ac:dyDescent="0.45">
      <c r="A48" s="6"/>
      <c r="B48" s="6"/>
    </row>
    <row r="49" spans="1:2" x14ac:dyDescent="0.45">
      <c r="A49" s="6"/>
      <c r="B49" s="6"/>
    </row>
    <row r="50" spans="1:2" x14ac:dyDescent="0.45">
      <c r="A50" s="6"/>
      <c r="B50" s="6"/>
    </row>
    <row r="51" spans="1:2" x14ac:dyDescent="0.45">
      <c r="A51" s="6"/>
      <c r="B51" s="6"/>
    </row>
    <row r="52" spans="1:2" x14ac:dyDescent="0.45">
      <c r="A52" s="6"/>
      <c r="B52" s="6"/>
    </row>
  </sheetData>
  <hyperlinks>
    <hyperlink ref="B23" r:id="rId1"/>
    <hyperlink ref="B8" r:id="rId2"/>
    <hyperlink ref="B1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K14" sqref="K14"/>
    </sheetView>
  </sheetViews>
  <sheetFormatPr defaultColWidth="8.796875" defaultRowHeight="14.25" x14ac:dyDescent="0.45"/>
  <sheetData>
    <row r="2" spans="1:6" x14ac:dyDescent="0.45">
      <c r="A2" t="s">
        <v>28</v>
      </c>
    </row>
    <row r="3" spans="1:6" x14ac:dyDescent="0.45">
      <c r="A3" t="s">
        <v>44</v>
      </c>
    </row>
    <row r="14" spans="1:6" x14ac:dyDescent="0.45">
      <c r="B14" t="s">
        <v>52</v>
      </c>
    </row>
    <row r="15" spans="1:6" x14ac:dyDescent="0.45">
      <c r="B15" s="9">
        <v>34000</v>
      </c>
      <c r="C15" t="s">
        <v>53</v>
      </c>
      <c r="E15" t="s">
        <v>13</v>
      </c>
    </row>
    <row r="16" spans="1:6" x14ac:dyDescent="0.45">
      <c r="E16">
        <v>5359980</v>
      </c>
      <c r="F16" t="s">
        <v>14</v>
      </c>
    </row>
    <row r="17" spans="1:7" x14ac:dyDescent="0.45">
      <c r="E17">
        <f>E16*G17</f>
        <v>13239150.600000001</v>
      </c>
      <c r="F17" t="s">
        <v>15</v>
      </c>
      <c r="G17">
        <v>2.4700000000000002</v>
      </c>
    </row>
    <row r="18" spans="1:7" x14ac:dyDescent="0.45">
      <c r="D18" t="s">
        <v>43</v>
      </c>
      <c r="E18">
        <v>427250.92190322583</v>
      </c>
      <c r="F18" t="s">
        <v>15</v>
      </c>
    </row>
    <row r="19" spans="1:7" x14ac:dyDescent="0.45">
      <c r="A19" s="6"/>
      <c r="B19" s="13">
        <f>B15/E18</f>
        <v>7.9578529283316907E-2</v>
      </c>
      <c r="C19" s="13" t="s">
        <v>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12" sqref="E12"/>
    </sheetView>
  </sheetViews>
  <sheetFormatPr defaultColWidth="8.796875" defaultRowHeight="14.25" x14ac:dyDescent="0.45"/>
  <cols>
    <col min="4" max="4" width="16.33203125" customWidth="1"/>
  </cols>
  <sheetData>
    <row r="1" spans="1:9" x14ac:dyDescent="0.45">
      <c r="A1" t="s">
        <v>66</v>
      </c>
    </row>
    <row r="2" spans="1:9" x14ac:dyDescent="0.45">
      <c r="A2" s="8" t="s">
        <v>57</v>
      </c>
    </row>
    <row r="3" spans="1:9" x14ac:dyDescent="0.45">
      <c r="A3" t="s">
        <v>58</v>
      </c>
    </row>
    <row r="4" spans="1:9" x14ac:dyDescent="0.45">
      <c r="A4" s="8" t="s">
        <v>59</v>
      </c>
    </row>
    <row r="5" spans="1:9" x14ac:dyDescent="0.45">
      <c r="A5" s="8"/>
    </row>
    <row r="6" spans="1:9" x14ac:dyDescent="0.45">
      <c r="A6" s="8"/>
    </row>
    <row r="9" spans="1:9" x14ac:dyDescent="0.45">
      <c r="B9" t="s">
        <v>60</v>
      </c>
    </row>
    <row r="10" spans="1:9" x14ac:dyDescent="0.45">
      <c r="B10">
        <v>652321</v>
      </c>
      <c r="C10" t="s">
        <v>61</v>
      </c>
      <c r="H10" t="s">
        <v>62</v>
      </c>
      <c r="I10">
        <v>2.4700000000000002</v>
      </c>
    </row>
    <row r="11" spans="1:9" x14ac:dyDescent="0.45">
      <c r="D11" t="s">
        <v>63</v>
      </c>
      <c r="E11" s="9">
        <v>24073</v>
      </c>
      <c r="F11" t="s">
        <v>64</v>
      </c>
    </row>
    <row r="12" spans="1:9" x14ac:dyDescent="0.45">
      <c r="B12" t="s">
        <v>65</v>
      </c>
      <c r="E12">
        <f>E11*100</f>
        <v>2407300</v>
      </c>
      <c r="F12" t="s">
        <v>14</v>
      </c>
    </row>
    <row r="13" spans="1:9" x14ac:dyDescent="0.45">
      <c r="A13" t="s">
        <v>29</v>
      </c>
      <c r="B13" s="13">
        <f>B10/E13</f>
        <v>0.10970696250994989</v>
      </c>
      <c r="C13" s="13" t="s">
        <v>12</v>
      </c>
      <c r="E13">
        <f>E12*I10</f>
        <v>5946031.0000000009</v>
      </c>
      <c r="F13" t="s">
        <v>15</v>
      </c>
    </row>
    <row r="18" spans="1:1" x14ac:dyDescent="0.45">
      <c r="A18" t="s">
        <v>36</v>
      </c>
    </row>
    <row r="19" spans="1:1" x14ac:dyDescent="0.45">
      <c r="A19" t="s">
        <v>37</v>
      </c>
    </row>
    <row r="20" spans="1:1" x14ac:dyDescent="0.45">
      <c r="A20" s="8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4" sqref="F14"/>
    </sheetView>
  </sheetViews>
  <sheetFormatPr defaultColWidth="8.796875" defaultRowHeight="14.25" x14ac:dyDescent="0.45"/>
  <sheetData>
    <row r="1" spans="1:7" x14ac:dyDescent="0.45">
      <c r="A1" t="s">
        <v>32</v>
      </c>
    </row>
    <row r="2" spans="1:7" x14ac:dyDescent="0.45">
      <c r="A2" t="s">
        <v>33</v>
      </c>
    </row>
    <row r="3" spans="1:7" x14ac:dyDescent="0.45">
      <c r="A3" t="s">
        <v>34</v>
      </c>
    </row>
    <row r="4" spans="1:7" x14ac:dyDescent="0.45">
      <c r="A4" t="s">
        <v>35</v>
      </c>
    </row>
    <row r="7" spans="1:7" x14ac:dyDescent="0.45">
      <c r="D7" t="s">
        <v>31</v>
      </c>
    </row>
    <row r="8" spans="1:7" x14ac:dyDescent="0.45">
      <c r="D8">
        <v>16399999.999999998</v>
      </c>
      <c r="E8" t="s">
        <v>14</v>
      </c>
      <c r="G8">
        <v>2.4700000000000002</v>
      </c>
    </row>
    <row r="9" spans="1:7" x14ac:dyDescent="0.45">
      <c r="D9" t="s">
        <v>10</v>
      </c>
    </row>
    <row r="10" spans="1:7" x14ac:dyDescent="0.45">
      <c r="A10" t="s">
        <v>9</v>
      </c>
      <c r="B10" s="8">
        <v>1762000</v>
      </c>
      <c r="D10">
        <v>40530000</v>
      </c>
    </row>
    <row r="11" spans="1:7" x14ac:dyDescent="0.45">
      <c r="B11">
        <f>B10/D10</f>
        <v>4.3473969898840364E-2</v>
      </c>
      <c r="C11" t="s">
        <v>11</v>
      </c>
    </row>
    <row r="12" spans="1:7" x14ac:dyDescent="0.45">
      <c r="A12" s="13" t="s">
        <v>29</v>
      </c>
      <c r="B12" s="13">
        <f>B11/38</f>
        <v>1.1440518394431674E-3</v>
      </c>
      <c r="C12" s="13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>
      <selection activeCell="B7" sqref="B7"/>
    </sheetView>
  </sheetViews>
  <sheetFormatPr defaultColWidth="8.796875" defaultRowHeight="14.25" x14ac:dyDescent="0.45"/>
  <cols>
    <col min="1" max="1" width="29.33203125" customWidth="1"/>
    <col min="2" max="2" width="33.46484375" customWidth="1"/>
  </cols>
  <sheetData>
    <row r="1" spans="1:36" x14ac:dyDescent="0.45">
      <c r="B1" s="2" t="s">
        <v>8</v>
      </c>
      <c r="D1" s="2"/>
      <c r="F1" s="2"/>
      <c r="H1" s="2"/>
      <c r="J1" s="2"/>
      <c r="L1" s="2"/>
      <c r="N1" s="2"/>
      <c r="P1" s="2"/>
      <c r="R1" s="2"/>
      <c r="T1" s="2"/>
      <c r="V1" s="2"/>
      <c r="X1" s="2"/>
      <c r="Z1" s="2"/>
      <c r="AB1" s="2"/>
      <c r="AD1" s="2"/>
      <c r="AF1" s="2"/>
      <c r="AH1" s="2"/>
      <c r="AJ1" s="2"/>
    </row>
    <row r="2" spans="1:36" x14ac:dyDescent="0.45">
      <c r="A2" s="1" t="s">
        <v>2</v>
      </c>
      <c r="B2" s="3">
        <v>0</v>
      </c>
    </row>
    <row r="3" spans="1:36" x14ac:dyDescent="0.45">
      <c r="A3" s="1" t="s">
        <v>3</v>
      </c>
      <c r="B3" s="3">
        <f>'Aff &amp; Ref'!B19*10^9</f>
        <v>79578529.28331691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x14ac:dyDescent="0.45">
      <c r="A4" s="1" t="s">
        <v>4</v>
      </c>
      <c r="B4" s="3">
        <v>0</v>
      </c>
    </row>
    <row r="5" spans="1:36" x14ac:dyDescent="0.45">
      <c r="A5" s="1" t="s">
        <v>5</v>
      </c>
      <c r="B5" s="3">
        <f>'Avoided Def'!B13*10^9</f>
        <v>109706962.50994989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x14ac:dyDescent="0.45">
      <c r="A6" s="1" t="s">
        <v>6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x14ac:dyDescent="0.45">
      <c r="A7" s="1" t="s">
        <v>7</v>
      </c>
      <c r="B7" s="3">
        <f>'Forest Rest'!B12*10^9</f>
        <v>1144051.8394431674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Aff &amp; Ref</vt:lpstr>
      <vt:lpstr>Avoided Def</vt:lpstr>
      <vt:lpstr>Forest Rest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2017-01-27T07:38:37Z</dcterms:created>
  <dcterms:modified xsi:type="dcterms:W3CDTF">2020-11-22T17:31:37Z</dcterms:modified>
</cp:coreProperties>
</file>