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han\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43" i="4" l="1"/>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2" i="4"/>
  <c r="F41"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B45" i="3"/>
  <c r="B44" i="3"/>
  <c r="B40" i="3"/>
  <c r="B39" i="3"/>
  <c r="B38" i="3"/>
  <c r="B37" i="3"/>
  <c r="B36" i="3"/>
  <c r="B35" i="3"/>
  <c r="B33" i="3"/>
  <c r="B29" i="3"/>
  <c r="B28" i="3"/>
  <c r="B24" i="3"/>
  <c r="B23" i="3"/>
  <c r="B22" i="3"/>
  <c r="B21" i="3"/>
  <c r="B18" i="3"/>
  <c r="B17" i="3"/>
  <c r="B16" i="3"/>
  <c r="B15" i="3"/>
  <c r="B14" i="3"/>
  <c r="B13" i="3"/>
  <c r="B12" i="3"/>
  <c r="B11" i="3"/>
  <c r="B10" i="3"/>
  <c r="B9" i="3"/>
  <c r="B8" i="3"/>
  <c r="B7" i="3"/>
  <c r="B6" i="3"/>
  <c r="B5" i="3"/>
  <c r="B4" i="3"/>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K270" i="2" l="1"/>
  <c r="B666" i="7"/>
  <c r="B675" i="7" s="1"/>
  <c r="F666" i="7"/>
  <c r="F675" i="7" s="1"/>
  <c r="B672" i="7"/>
  <c r="I675" i="7" s="1"/>
  <c r="A107" i="8"/>
  <c r="D666" i="7"/>
  <c r="D675" i="7" s="1"/>
  <c r="H666" i="7"/>
  <c r="C666" i="7"/>
  <c r="C675" i="7" s="1"/>
  <c r="K273" i="2"/>
  <c r="K277" i="2"/>
  <c r="O439" i="2"/>
  <c r="K271" i="2"/>
  <c r="K275" i="2"/>
  <c r="O441" i="2"/>
  <c r="A103" i="8"/>
  <c r="B187" i="8"/>
  <c r="B189" i="8" s="1"/>
  <c r="K272" i="2"/>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<sst xmlns="http://schemas.openxmlformats.org/spreadsheetml/2006/main" count="12419" uniqueCount="4170">
  <si>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</si>
  <si>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</si>
  <si>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</si>
  <si>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</si>
  <si>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</si>
  <si>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</si>
  <si>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</si>
  <si>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</si>
  <si>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</si>
  <si>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</si>
  <si>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</si>
  <si>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</si>
  <si>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</si>
  <si>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</si>
  <si>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</si>
  <si>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</si>
  <si>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</si>
  <si>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</si>
  <si>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</si>
  <si>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</si>
  <si>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</si>
  <si>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</si>
  <si>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</si>
  <si>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</si>
  <si>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</si>
  <si>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</si>
  <si>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</si>
  <si>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</si>
  <si>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</si>
  <si>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</si>
  <si>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</si>
  <si>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</si>
  <si>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</si>
  <si>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</si>
  <si>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</si>
  <si>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</si>
  <si>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</si>
  <si>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</si>
  <si>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</si>
  <si>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</si>
  <si>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</si>
  <si>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</si>
  <si>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</si>
  <si>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</si>
  <si>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</si>
  <si>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</si>
  <si>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</si>
  <si>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</si>
  <si>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</si>
  <si>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</si>
  <si>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</si>
  <si>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</si>
  <si>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</si>
  <si>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</si>
  <si>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</si>
  <si>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</si>
  <si>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</si>
  <si>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</si>
  <si>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</si>
  <si>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</si>
  <si>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</si>
  <si>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</si>
  <si>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</si>
  <si>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</si>
  <si>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</si>
  <si>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</si>
  <si>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</si>
  <si>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</si>
  <si>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</si>
  <si>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</si>
  <si>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</si>
  <si>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</si>
  <si>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</si>
  <si>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</si>
  <si>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</si>
  <si>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</si>
  <si>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</si>
  <si>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</si>
  <si>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</si>
  <si>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</si>
  <si>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</si>
  <si>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</si>
  <si>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</si>
  <si>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</si>
  <si>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</si>
  <si>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</si>
  <si>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</si>
  <si>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</si>
  <si>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</si>
  <si>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</si>
  <si>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</si>
  <si>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</si>
  <si>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</si>
  <si>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</si>
  <si>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</si>
  <si>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</si>
  <si>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</si>
  <si>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</si>
  <si>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</si>
  <si>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</si>
  <si>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</si>
  <si>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</si>
  <si>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</si>
  <si>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</si>
  <si>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</si>
  <si>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</si>
  <si>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</si>
  <si>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</si>
  <si>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</si>
  <si>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</si>
  <si>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</si>
  <si>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</si>
  <si>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</si>
  <si>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</si>
  <si>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</si>
  <si>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</si>
  <si>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</si>
  <si>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</si>
  <si>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</si>
  <si>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</si>
  <si>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</si>
  <si>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</si>
  <si>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</si>
  <si>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</si>
  <si>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</si>
  <si>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</si>
  <si>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</si>
  <si>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</si>
  <si>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</si>
  <si>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</si>
  <si>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</si>
  <si>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</si>
  <si>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</si>
  <si>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</si>
  <si>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</si>
  <si>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</si>
  <si>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</si>
  <si>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</si>
  <si>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</si>
  <si>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</si>
  <si>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</si>
  <si>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</si>
  <si>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</si>
  <si>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</si>
  <si>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</si>
  <si>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</si>
  <si>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</si>
  <si>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</si>
  <si>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</si>
  <si>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</si>
  <si>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</si>
  <si>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</si>
  <si>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</si>
  <si>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</si>
  <si>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</si>
  <si>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</si>
  <si>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</si>
  <si>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</si>
  <si>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</si>
  <si>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</si>
  <si>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</si>
  <si>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</si>
  <si>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</si>
  <si>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</si>
  <si>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</si>
  <si>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</si>
  <si>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</si>
  <si>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</si>
  <si>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</si>
  <si>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</si>
  <si>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</si>
  <si>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</si>
  <si>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</si>
  <si>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</si>
  <si>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</si>
  <si>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</si>
  <si>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</si>
  <si>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</si>
  <si>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</si>
  <si>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</si>
  <si>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</si>
  <si>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</si>
  <si>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</si>
  <si>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</si>
  <si>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</si>
  <si>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</si>
  <si>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</si>
  <si>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</si>
  <si>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</si>
  <si>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</si>
  <si>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</si>
  <si>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</si>
  <si>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</si>
  <si>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</si>
  <si>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</si>
  <si>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</si>
  <si>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</si>
  <si>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</si>
  <si>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</si>
  <si>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</si>
  <si>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</si>
  <si>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</si>
  <si>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</si>
  <si>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</si>
  <si>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</si>
  <si>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</si>
  <si>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</si>
  <si>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</si>
  <si>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</si>
  <si>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</si>
  <si>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</si>
  <si>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</si>
  <si>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</si>
  <si>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</si>
  <si>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</si>
  <si>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</si>
  <si>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</si>
  <si>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</si>
  <si>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</si>
  <si>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</si>
  <si>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</si>
  <si>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</si>
  <si>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</si>
  <si>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</si>
  <si>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</si>
  <si>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</si>
  <si>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</si>
  <si>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</si>
  <si>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</si>
  <si>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</si>
  <si>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</si>
  <si>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</si>
  <si>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</si>
  <si>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</si>
  <si>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</si>
  <si>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</si>
  <si>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</si>
  <si>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</si>
  <si>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</si>
  <si>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</si>
  <si>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</si>
  <si>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</si>
  <si>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</si>
  <si>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</si>
  <si>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</si>
  <si>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</si>
  <si>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</si>
  <si>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</si>
  <si>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</si>
  <si>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</si>
  <si>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</si>
  <si>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</si>
  <si>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</si>
  <si>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</si>
  <si>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</si>
  <si>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</si>
  <si>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</si>
  <si>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</si>
  <si>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</si>
  <si>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</si>
  <si>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</si>
  <si>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</si>
  <si>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</si>
  <si>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</si>
  <si>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</si>
  <si>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</si>
  <si>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</si>
  <si>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</si>
  <si>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</si>
  <si>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</si>
  <si>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</si>
  <si>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</si>
  <si>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</si>
  <si>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</si>
  <si>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</si>
  <si>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</si>
  <si>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</si>
  <si>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</si>
  <si>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</si>
  <si>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</si>
  <si>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</si>
  <si>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</si>
  <si>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</si>
  <si>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</si>
  <si>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</si>
  <si>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</si>
  <si>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</si>
  <si>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</si>
  <si>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</si>
  <si>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</si>
  <si>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</si>
  <si>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</si>
  <si>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</si>
  <si>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</si>
  <si>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</si>
  <si>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</si>
  <si>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</si>
  <si>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</si>
  <si>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</si>
  <si>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</si>
  <si>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</si>
  <si>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</si>
  <si>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</si>
  <si>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</si>
  <si>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</si>
  <si>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</si>
  <si>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</si>
  <si>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</si>
  <si>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</si>
  <si>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</si>
  <si>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</si>
  <si>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</si>
  <si>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</si>
  <si>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</si>
  <si>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</si>
  <si>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</si>
  <si>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</si>
  <si>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</si>
  <si>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</si>
  <si>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</si>
  <si>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</si>
  <si>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</si>
  <si>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</si>
  <si>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</si>
  <si>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</si>
  <si>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</si>
  <si>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</si>
  <si>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</si>
  <si>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</si>
  <si>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</si>
  <si>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</si>
  <si>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</si>
  <si>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</si>
  <si>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</si>
  <si>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</si>
  <si>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</si>
  <si>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</si>
  <si>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</si>
  <si>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</si>
  <si>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</si>
  <si>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</si>
  <si>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</si>
  <si>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</si>
  <si>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</si>
  <si>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</si>
  <si>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</si>
  <si>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</si>
  <si>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</si>
  <si>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</si>
  <si>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</si>
  <si>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</si>
  <si>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</si>
  <si>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</si>
  <si>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</si>
  <si>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</si>
  <si>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</si>
  <si>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</si>
  <si>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</si>
  <si>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</si>
  <si>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</si>
  <si>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</si>
  <si>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</si>
  <si>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</si>
  <si>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</si>
  <si>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</si>
  <si>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</si>
  <si>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</si>
  <si>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</si>
  <si>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</si>
  <si>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</si>
  <si>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</si>
  <si>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</si>
  <si>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</si>
  <si>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</si>
  <si>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</si>
  <si>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</si>
  <si>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</si>
  <si>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</si>
  <si>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</si>
  <si>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</si>
  <si>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</si>
  <si>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</si>
  <si>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</si>
  <si>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</si>
  <si>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</si>
  <si>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</si>
  <si>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</si>
  <si>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</si>
  <si>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</si>
  <si>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</si>
  <si>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</si>
  <si>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</si>
  <si>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</si>
  <si>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</si>
  <si>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</si>
  <si>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</si>
  <si>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</si>
  <si>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</si>
  <si>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</si>
  <si>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</si>
  <si>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</si>
  <si>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</si>
  <si>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</si>
  <si>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</si>
  <si>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</si>
  <si>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</si>
  <si>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</si>
  <si>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</si>
  <si>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</si>
  <si>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</si>
  <si>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</si>
  <si>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</si>
  <si>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</si>
  <si>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</si>
  <si>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</si>
  <si>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</si>
  <si>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</si>
  <si>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</si>
  <si>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</si>
  <si>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</si>
  <si>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</si>
  <si>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</si>
  <si>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</si>
  <si>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</si>
  <si>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</si>
  <si>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</si>
  <si>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</si>
  <si>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</si>
  <si>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</si>
  <si>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</si>
  <si>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</si>
  <si>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</si>
  <si>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</si>
  <si>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</si>
  <si>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</si>
  <si>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</si>
  <si>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</si>
  <si>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</si>
  <si>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</si>
  <si>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</si>
  <si>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</si>
  <si>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</si>
  <si>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</si>
  <si>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</si>
  <si>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</si>
  <si>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</si>
  <si>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</si>
  <si>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</si>
  <si>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</si>
  <si>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</si>
  <si>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</si>
  <si>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</si>
  <si>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</si>
  <si>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</si>
  <si>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</si>
  <si>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</si>
  <si>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</si>
  <si>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</si>
  <si>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</si>
  <si>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</si>
  <si>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</si>
  <si>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</si>
  <si>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</si>
  <si>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</si>
  <si>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</si>
  <si>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</si>
  <si>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</si>
  <si>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</si>
  <si>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</si>
  <si>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</si>
  <si>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</si>
  <si>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</si>
  <si>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</si>
  <si>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</si>
  <si>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</si>
  <si>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</si>
  <si>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</si>
  <si>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</si>
  <si>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</si>
  <si>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</si>
  <si>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</si>
  <si>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</si>
  <si>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</si>
  <si>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</si>
  <si>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</si>
  <si>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</si>
  <si>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</si>
  <si>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</si>
  <si>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</si>
  <si>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</si>
  <si>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</si>
  <si>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</si>
  <si>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</si>
  <si>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</si>
  <si>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</si>
  <si>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</si>
  <si>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</si>
  <si>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</si>
  <si>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</si>
  <si>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</si>
  <si>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</si>
  <si>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</si>
  <si>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</si>
  <si>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</si>
  <si>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</si>
  <si>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</si>
  <si>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</si>
  <si>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</si>
  <si>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</si>
  <si>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</si>
  <si>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</si>
  <si>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</si>
  <si>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</si>
  <si>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</si>
  <si>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</si>
  <si>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</si>
  <si>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</si>
  <si>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</si>
  <si>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</si>
  <si>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</si>
  <si>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</si>
  <si>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</si>
  <si>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</si>
  <si>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</si>
  <si>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</si>
  <si>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</si>
  <si>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</si>
  <si>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</si>
  <si>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</si>
  <si>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</si>
  <si>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</si>
  <si>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</si>
  <si>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</si>
  <si>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</si>
  <si>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</si>
  <si>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</si>
  <si>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</si>
  <si>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</si>
  <si>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</si>
  <si>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</si>
  <si>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</si>
  <si>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</si>
  <si>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</si>
  <si>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</si>
  <si>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</si>
  <si>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</si>
  <si>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</si>
  <si>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</si>
  <si>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</si>
  <si>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</si>
  <si>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</si>
  <si>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</si>
  <si>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</si>
  <si>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</si>
  <si>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</si>
  <si>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</si>
  <si>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</si>
  <si>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</si>
  <si>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</si>
  <si>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</si>
  <si>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</si>
  <si>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</si>
  <si>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</si>
  <si>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</si>
  <si>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</si>
  <si>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</si>
  <si>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</si>
  <si>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</si>
  <si>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</si>
  <si>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</si>
  <si>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</si>
  <si>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</si>
  <si>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</si>
  <si>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</si>
  <si>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</si>
  <si>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</si>
  <si>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</si>
  <si>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</si>
  <si>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</si>
  <si>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</si>
  <si>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</si>
  <si>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</si>
  <si>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</si>
  <si>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</si>
  <si>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</si>
  <si>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</si>
  <si>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</si>
  <si>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</si>
  <si>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</si>
  <si>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</si>
  <si>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</si>
  <si>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</si>
  <si>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</si>
  <si>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</si>
  <si>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</si>
  <si>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</si>
  <si>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</si>
  <si>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</si>
  <si>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</si>
  <si>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</si>
  <si>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</si>
  <si>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</si>
  <si>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</si>
  <si>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</si>
  <si>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</si>
  <si>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</si>
  <si>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</si>
  <si>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</si>
  <si>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</si>
  <si>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</si>
  <si>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</si>
  <si>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</si>
  <si>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</si>
  <si>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</si>
  <si>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</si>
  <si>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</si>
  <si>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</si>
  <si>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</si>
  <si>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</si>
  <si>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</si>
  <si>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</si>
  <si>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</si>
  <si>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</si>
  <si>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</si>
  <si>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</si>
  <si>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</si>
  <si>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</si>
  <si>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</si>
  <si>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</si>
  <si>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</si>
  <si>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</si>
  <si>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</si>
  <si>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</si>
  <si>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</si>
  <si>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</si>
  <si>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</si>
  <si>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</si>
  <si>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</si>
  <si>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</si>
  <si>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</si>
  <si>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</si>
  <si>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</si>
  <si>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</si>
  <si>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</si>
  <si>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</si>
  <si>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</si>
  <si>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</si>
  <si>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</si>
  <si>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</si>
  <si>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</si>
  <si>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</si>
  <si>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</si>
  <si>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</si>
  <si>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</si>
  <si>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</si>
  <si>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</si>
  <si>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</si>
  <si>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</si>
  <si>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</si>
  <si>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</si>
  <si>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</si>
  <si>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</si>
  <si>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</si>
  <si>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</si>
  <si>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</si>
  <si>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</si>
  <si>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</si>
  <si>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</si>
  <si>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</si>
  <si>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</si>
  <si>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</si>
  <si>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</si>
  <si>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</si>
  <si>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</si>
  <si>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</si>
  <si>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</si>
  <si>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</si>
  <si>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</si>
  <si>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</si>
  <si>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</si>
  <si>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</si>
  <si>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</si>
  <si>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</si>
  <si>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</si>
  <si>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</si>
  <si>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</si>
  <si>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</si>
  <si>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</si>
  <si>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</si>
  <si>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</si>
  <si>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</si>
  <si>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</si>
  <si>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</si>
  <si>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</si>
  <si>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</si>
  <si>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</si>
  <si>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</si>
  <si>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</si>
  <si>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</si>
  <si>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</si>
  <si>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</si>
  <si>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</si>
  <si>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</si>
  <si>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</si>
  <si>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</si>
  <si>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</si>
  <si>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</si>
  <si>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</si>
  <si>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</si>
  <si>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</si>
  <si>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</si>
  <si>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</si>
  <si>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</si>
  <si>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</si>
  <si>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</si>
  <si>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</si>
  <si>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</si>
  <si>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</si>
  <si>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</si>
  <si>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</si>
  <si>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</si>
  <si>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</si>
  <si>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</si>
  <si>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</si>
  <si>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</si>
  <si>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</si>
  <si>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</si>
  <si>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</si>
  <si>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</si>
  <si>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</si>
  <si>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</si>
  <si>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</si>
  <si>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</si>
  <si>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</si>
  <si>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</si>
  <si>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</si>
  <si>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</si>
  <si>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</si>
  <si>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</si>
  <si>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</si>
  <si>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</si>
  <si>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</si>
  <si>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</si>
  <si>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</si>
  <si>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</si>
  <si>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</si>
  <si>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</si>
  <si>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</si>
  <si>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</si>
  <si>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</si>
  <si>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</si>
  <si>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</si>
  <si>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</si>
  <si>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</si>
  <si>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</si>
  <si>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</si>
  <si>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</si>
  <si>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</si>
  <si>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</si>
  <si>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</si>
  <si>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</si>
  <si>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</si>
  <si>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</si>
  <si>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</si>
  <si>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</si>
  <si>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</si>
  <si>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</si>
  <si>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</si>
  <si>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</si>
  <si>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</si>
  <si>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</si>
  <si>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</si>
  <si>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</si>
  <si>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</si>
  <si>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</si>
  <si>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</si>
  <si>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</si>
  <si>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</si>
  <si>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</si>
  <si>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</si>
  <si>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</si>
  <si>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</si>
  <si>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</si>
  <si>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</si>
  <si>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</si>
  <si>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</si>
  <si>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</si>
  <si>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</si>
  <si>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</si>
  <si>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</si>
  <si>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</si>
  <si>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</si>
  <si>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</si>
  <si>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</si>
  <si>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</si>
  <si>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</si>
  <si>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</si>
  <si>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</si>
  <si>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</si>
  <si>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</si>
  <si>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</si>
  <si>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</si>
  <si>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</si>
  <si>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</si>
  <si>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</si>
  <si>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</si>
  <si>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</si>
  <si>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</si>
  <si>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</si>
  <si>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</si>
  <si>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</si>
  <si>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</si>
  <si>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</si>
  <si>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</si>
  <si>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</si>
  <si>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</si>
  <si>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</si>
  <si>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</si>
  <si>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</si>
  <si>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</si>
  <si>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</si>
  <si>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</si>
  <si>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</si>
  <si>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</si>
  <si>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</si>
  <si>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</si>
  <si>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</si>
  <si>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</si>
  <si>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</si>
  <si>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</si>
  <si>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</si>
  <si>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</si>
  <si>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</si>
  <si>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</si>
  <si>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</si>
  <si>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</si>
  <si>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</si>
  <si>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</si>
  <si>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</si>
  <si>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</si>
  <si>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</si>
  <si>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</si>
  <si>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</si>
  <si>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</si>
  <si>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</si>
  <si>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</si>
  <si>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</si>
  <si>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</si>
  <si>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</si>
  <si>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</si>
  <si>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</si>
  <si>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</si>
  <si>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</si>
  <si>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</si>
  <si>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</si>
  <si>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</si>
  <si>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</si>
  <si>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</si>
  <si>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</si>
  <si>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</si>
  <si>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</si>
  <si>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</si>
  <si>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</si>
  <si>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</si>
  <si>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</si>
  <si>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</si>
  <si>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</si>
  <si>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</si>
  <si>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</si>
  <si>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</si>
  <si>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</si>
  <si>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</si>
  <si>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</si>
  <si>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</si>
  <si>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</si>
  <si>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</si>
  <si>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</si>
  <si>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</si>
  <si>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</si>
  <si>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</si>
  <si>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</si>
  <si>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</si>
  <si>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</si>
  <si>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</si>
  <si>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</si>
  <si>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</si>
  <si>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</si>
  <si>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</si>
  <si>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</si>
  <si>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</si>
  <si>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</si>
  <si>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</si>
  <si>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</si>
  <si>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</si>
  <si>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</si>
  <si>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</si>
  <si>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</si>
  <si>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</si>
  <si>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</si>
  <si>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</si>
  <si>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</si>
  <si>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</si>
  <si>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</si>
  <si>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</si>
  <si>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</si>
  <si>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</si>
  <si>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</si>
  <si>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</si>
  <si>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</si>
  <si>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</si>
  <si>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</si>
  <si>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</si>
  <si>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</si>
  <si>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</si>
  <si>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</si>
  <si>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</si>
  <si>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</si>
  <si>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</si>
  <si>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</si>
  <si>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</si>
  <si>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</si>
  <si>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</si>
  <si>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</si>
  <si>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</si>
  <si>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</si>
  <si>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</si>
  <si>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</si>
  <si>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</si>
  <si>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</si>
  <si>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</si>
  <si>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</si>
  <si>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</si>
  <si>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</si>
  <si>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</si>
  <si>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</si>
  <si>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</si>
  <si>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</si>
  <si>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</si>
  <si>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</si>
  <si>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</si>
  <si>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</si>
  <si>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</si>
  <si>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</si>
  <si>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</si>
  <si>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</si>
  <si>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</si>
  <si>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</si>
  <si>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</si>
  <si>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</si>
  <si>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</si>
  <si>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</si>
  <si>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</si>
  <si>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</si>
  <si>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</si>
  <si>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thousand BTU / 2019 dollar</t>
  </si>
  <si>
    <t>PJ / 2019 dollar</t>
  </si>
  <si>
    <t>millions of short tons / year</t>
  </si>
  <si>
    <t>millions of metric tons / year</t>
  </si>
  <si>
    <t>trillion cubic feet / year</t>
  </si>
  <si>
    <t>million barrels / year</t>
  </si>
  <si>
    <t>million gallons / year</t>
  </si>
  <si>
    <t>million liters / year</t>
  </si>
  <si>
    <t>trillion BTU / year</t>
  </si>
  <si>
    <t>2019 dollars / short ton</t>
  </si>
  <si>
    <t>2019 dollars / metric ton</t>
  </si>
  <si>
    <t>2019 dollars / thousand cubic feet</t>
  </si>
  <si>
    <t>2019 dollars / gallon</t>
  </si>
  <si>
    <t>2019 dollars / liters</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</si>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</sst>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6" fillId="32" borderId="23" xfId="0" applyFont="1" applyFill="1" applyBorder="1" applyAlignment="1">
      <alignment horizontal="center" vertical="center" wrapText="1"/>
    </xf>
    <xf numFmtId="0" fontId="11" fillId="0" borderId="53" xfId="0" applyFont="1" applyBorder="1"/>
    <xf numFmtId="0" fontId="16" fillId="32" borderId="23" xfId="0" applyFont="1" applyFill="1" applyBorder="1" applyAlignment="1">
      <alignment horizontal="center" vertical="center"/>
    </xf>
    <xf numFmtId="0" fontId="11" fillId="0" borderId="24" xfId="0" applyFont="1" applyBorder="1"/>
    <xf numFmtId="0" fontId="16" fillId="32" borderId="60" xfId="0" applyFont="1" applyFill="1" applyBorder="1" applyAlignment="1">
      <alignment horizontal="center"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1" fillId="0" borderId="22" xfId="0" applyFont="1" applyBorder="1"/>
    <xf numFmtId="0" fontId="11" fillId="0" borderId="25" xfId="0" applyFont="1" applyBorder="1"/>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35" xfId="0" applyFont="1" applyFill="1" applyBorder="1" applyAlignment="1">
      <alignment horizontal="center" vertical="center"/>
    </xf>
    <xf numFmtId="0" fontId="11" fillId="0" borderId="47"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4" fontId="16" fillId="32" borderId="23" xfId="0" applyNumberFormat="1" applyFont="1" applyFill="1" applyBorder="1" applyAlignment="1">
      <alignment horizontal="center" vertical="center"/>
    </xf>
    <xf numFmtId="0" fontId="2" fillId="0" borderId="0" xfId="0" applyFont="1" applyAlignment="1">
      <alignment horizontal="left" wrapText="1"/>
    </xf>
    <xf numFmtId="0" fontId="0" fillId="0" borderId="0" xfId="0" applyFont="1" applyAlignment="1"/>
    <xf numFmtId="0" fontId="16" fillId="34" borderId="42" xfId="0" applyFont="1" applyFill="1" applyBorder="1" applyAlignment="1">
      <alignment horizontal="center" vertical="center"/>
    </xf>
    <xf numFmtId="0" fontId="11" fillId="0" borderId="48"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3" fillId="7" borderId="4" xfId="0" applyFont="1" applyFill="1" applyBorder="1" applyAlignment="1">
      <alignment horizontal="left" vertical="center"/>
    </xf>
    <xf numFmtId="0" fontId="1" fillId="37" borderId="4" xfId="0" applyFont="1" applyFill="1" applyBorder="1" applyAlignment="1">
      <alignment horizontal="left"/>
    </xf>
    <xf numFmtId="0" fontId="34" fillId="39" borderId="36" xfId="0" applyFont="1" applyFill="1" applyBorder="1" applyAlignment="1">
      <alignment horizontal="left" wrapText="1"/>
    </xf>
    <xf numFmtId="0" fontId="2" fillId="38" borderId="4" xfId="0" applyFont="1" applyFill="1" applyBorder="1" applyAlignment="1">
      <alignment horizontal="left"/>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N1" workbookViewId="0">
      <pane ySplit="1" topLeftCell="A416" activePane="bottomLeft" state="frozen"/>
      <selection pane="bottomLeft" activeCell="P424" sqref="P424"/>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4041</v>
      </c>
      <c r="Q2" s="364" t="s">
        <v>67</v>
      </c>
      <c r="R2" s="365" t="s">
        <v>68</v>
      </c>
      <c r="S2" s="366" t="s">
        <v>4042</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4043</v>
      </c>
      <c r="Q3" s="364" t="str">
        <f t="shared" ref="Q3:R7" si="2">Q$2</f>
        <v>transportation-sector-main.html#conv-pol-stds</v>
      </c>
      <c r="R3" s="365" t="str">
        <f t="shared" si="2"/>
        <v>conventional-pollutant-standards.html</v>
      </c>
      <c r="S3" s="366" t="s">
        <v>4042</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4044</v>
      </c>
      <c r="Q4" s="364" t="str">
        <f t="shared" si="2"/>
        <v>transportation-sector-main.html#conv-pol-stds</v>
      </c>
      <c r="R4" s="365" t="str">
        <f t="shared" si="2"/>
        <v>conventional-pollutant-standards.html</v>
      </c>
      <c r="S4" s="366" t="s">
        <v>4042</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4045</v>
      </c>
      <c r="Q5" s="364" t="str">
        <f t="shared" si="2"/>
        <v>transportation-sector-main.html#conv-pol-stds</v>
      </c>
      <c r="R5" s="365" t="str">
        <f t="shared" si="2"/>
        <v>conventional-pollutant-standards.html</v>
      </c>
      <c r="S5" s="360" t="s">
        <v>4046</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4047</v>
      </c>
      <c r="Q6" s="364" t="str">
        <f t="shared" si="2"/>
        <v>transportation-sector-main.html#conv-pol-stds</v>
      </c>
      <c r="R6" s="365" t="str">
        <f t="shared" si="2"/>
        <v>conventional-pollutant-standards.html</v>
      </c>
      <c r="S6" s="360" t="s">
        <v>4046</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4048</v>
      </c>
      <c r="Q7" s="364" t="str">
        <f t="shared" si="2"/>
        <v>transportation-sector-main.html#conv-pol-stds</v>
      </c>
      <c r="R7" s="365" t="str">
        <f t="shared" si="2"/>
        <v>conventional-pollutant-standards.html</v>
      </c>
      <c r="S7" s="360" t="s">
        <v>4046</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4049</v>
      </c>
      <c r="Q12" s="364" t="str">
        <f t="shared" ref="Q12:R17" si="12">Q$2</f>
        <v>transportation-sector-main.html#conv-pol-stds</v>
      </c>
      <c r="R12" s="365" t="str">
        <f t="shared" si="12"/>
        <v>conventional-pollutant-standards.html</v>
      </c>
      <c r="S12" s="360" t="s">
        <v>4050</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4051</v>
      </c>
      <c r="Q13" s="364" t="str">
        <f t="shared" si="12"/>
        <v>transportation-sector-main.html#conv-pol-stds</v>
      </c>
      <c r="R13" s="365" t="str">
        <f t="shared" si="12"/>
        <v>conventional-pollutant-standards.html</v>
      </c>
      <c r="S13" s="360" t="s">
        <v>4050</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4052</v>
      </c>
      <c r="Q14" s="364" t="str">
        <f t="shared" si="12"/>
        <v>transportation-sector-main.html#conv-pol-stds</v>
      </c>
      <c r="R14" s="365" t="str">
        <f t="shared" si="12"/>
        <v>conventional-pollutant-standards.html</v>
      </c>
      <c r="S14" s="360" t="s">
        <v>4050</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4053</v>
      </c>
      <c r="Q15" s="364" t="str">
        <f t="shared" si="12"/>
        <v>transportation-sector-main.html#conv-pol-stds</v>
      </c>
      <c r="R15" s="365" t="str">
        <f t="shared" si="12"/>
        <v>conventional-pollutant-standards.html</v>
      </c>
      <c r="S15" s="360" t="s">
        <v>4050</v>
      </c>
      <c r="T15" s="360" t="s">
        <v>4054</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4053</v>
      </c>
      <c r="Q16" s="364" t="str">
        <f t="shared" si="12"/>
        <v>transportation-sector-main.html#conv-pol-stds</v>
      </c>
      <c r="R16" s="365" t="str">
        <f t="shared" si="12"/>
        <v>conventional-pollutant-standards.html</v>
      </c>
      <c r="S16" s="360" t="s">
        <v>4050</v>
      </c>
      <c r="T16" s="360" t="s">
        <v>4054</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4055</v>
      </c>
      <c r="Q17" s="364" t="str">
        <f t="shared" si="12"/>
        <v>transportation-sector-main.html#conv-pol-stds</v>
      </c>
      <c r="R17" s="365" t="str">
        <f t="shared" si="12"/>
        <v>conventional-pollutant-standards.html</v>
      </c>
      <c r="S17" s="367" t="s">
        <v>4056</v>
      </c>
      <c r="T17" s="360" t="s">
        <v>4054</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4057</v>
      </c>
      <c r="Q37" s="360"/>
      <c r="R37" s="365"/>
      <c r="S37" s="360" t="s">
        <v>4058</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4057</v>
      </c>
      <c r="Q47" s="360"/>
      <c r="R47" s="365"/>
      <c r="S47" s="360" t="s">
        <v>4058</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4059</v>
      </c>
      <c r="Q52" s="364" t="str">
        <f t="shared" ref="Q52:R54" si="82">Q$2</f>
        <v>transportation-sector-main.html#conv-pol-stds</v>
      </c>
      <c r="R52" s="365" t="str">
        <f t="shared" si="82"/>
        <v>conventional-pollutant-standards.html</v>
      </c>
      <c r="S52" s="360" t="s">
        <v>4060</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4061</v>
      </c>
      <c r="Q53" s="364" t="str">
        <f t="shared" si="82"/>
        <v>transportation-sector-main.html#conv-pol-stds</v>
      </c>
      <c r="R53" s="365" t="str">
        <f t="shared" si="82"/>
        <v>conventional-pollutant-standards.html</v>
      </c>
      <c r="S53" s="360" t="s">
        <v>4046</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4062</v>
      </c>
      <c r="Q54" s="364" t="str">
        <f t="shared" si="82"/>
        <v>transportation-sector-main.html#conv-pol-stds</v>
      </c>
      <c r="R54" s="365" t="str">
        <f t="shared" si="82"/>
        <v>conventional-pollutant-standards.html</v>
      </c>
      <c r="S54" s="360" t="s">
        <v>4046</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4004</v>
      </c>
      <c r="Q62" s="360"/>
      <c r="R62" s="365" t="s">
        <v>114</v>
      </c>
      <c r="S62" s="360" t="s">
        <v>4146</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4005</v>
      </c>
      <c r="Q63" s="364"/>
      <c r="R63" s="368" t="s">
        <v>120</v>
      </c>
      <c r="S63" s="364" t="s">
        <v>4147</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4006</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4007</v>
      </c>
      <c r="Q66" s="19" t="str">
        <f t="shared" si="102"/>
        <v>transportation-sector-main.html#ev-mandate</v>
      </c>
      <c r="R66" s="25" t="str">
        <f t="shared" si="102"/>
        <v>ev-mandate.html</v>
      </c>
      <c r="S66" s="356" t="s">
        <v>4003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4008</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4009</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4010</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4011</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4012</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4013</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4063</v>
      </c>
      <c r="Q88" s="364" t="s">
        <v>151</v>
      </c>
      <c r="R88" s="368" t="s">
        <v>152</v>
      </c>
      <c r="S88" s="371" t="s">
        <v>4064</v>
      </c>
      <c r="T88" s="364" t="s">
        <v>4065</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4066</v>
      </c>
      <c r="Q89" s="364" t="s">
        <v>158</v>
      </c>
      <c r="R89" s="368" t="s">
        <v>159</v>
      </c>
      <c r="S89" s="372" t="s">
        <v>4067</v>
      </c>
      <c r="T89" s="366" t="s">
        <v>4068</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4069</v>
      </c>
      <c r="Q90" s="364" t="str">
        <f>Q$89</f>
        <v>transportation-sector-main.html#fuel-econ-std</v>
      </c>
      <c r="R90" s="368" t="str">
        <f>R$89</f>
        <v>fuel-economy-standard.html</v>
      </c>
      <c r="S90" s="372" t="s">
        <v>4067</v>
      </c>
      <c r="T90" s="366" t="s">
        <v>4068</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4070</v>
      </c>
      <c r="Q91" s="364" t="str">
        <f t="shared" ref="Q91:R99" si="129">Q$89</f>
        <v>transportation-sector-main.html#fuel-econ-std</v>
      </c>
      <c r="R91" s="368" t="str">
        <f t="shared" si="129"/>
        <v>fuel-economy-standard.html</v>
      </c>
      <c r="S91" s="373" t="s">
        <v>4071</v>
      </c>
      <c r="T91" s="366" t="s">
        <v>4068</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4072</v>
      </c>
      <c r="Q92" s="364" t="str">
        <f t="shared" si="129"/>
        <v>transportation-sector-main.html#fuel-econ-std</v>
      </c>
      <c r="R92" s="368" t="str">
        <f t="shared" si="129"/>
        <v>fuel-economy-standard.html</v>
      </c>
      <c r="S92" s="373" t="s">
        <v>4071</v>
      </c>
      <c r="T92" s="366" t="s">
        <v>4068</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4073</v>
      </c>
      <c r="Q93" s="364" t="str">
        <f t="shared" si="129"/>
        <v>transportation-sector-main.html#fuel-econ-std</v>
      </c>
      <c r="R93" s="368" t="str">
        <f t="shared" si="129"/>
        <v>fuel-economy-standard.html</v>
      </c>
      <c r="S93" s="364" t="s">
        <v>4071</v>
      </c>
      <c r="T93" s="364" t="s">
        <v>4074</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4075</v>
      </c>
      <c r="Q94" s="364" t="str">
        <f t="shared" si="129"/>
        <v>transportation-sector-main.html#fuel-econ-std</v>
      </c>
      <c r="R94" s="368" t="str">
        <f t="shared" si="129"/>
        <v>fuel-economy-standard.html</v>
      </c>
      <c r="S94" s="364" t="s">
        <v>4071</v>
      </c>
      <c r="T94" s="363" t="s">
        <v>4074</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4076</v>
      </c>
      <c r="Q95" s="364" t="str">
        <f t="shared" si="129"/>
        <v>transportation-sector-main.html#fuel-econ-std</v>
      </c>
      <c r="R95" s="368" t="str">
        <f t="shared" si="129"/>
        <v>fuel-economy-standard.html</v>
      </c>
      <c r="S95" s="364" t="s">
        <v>4071</v>
      </c>
      <c r="T95" s="363" t="s">
        <v>4077</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4078</v>
      </c>
      <c r="Q96" s="364" t="str">
        <f t="shared" si="129"/>
        <v>transportation-sector-main.html#fuel-econ-std</v>
      </c>
      <c r="R96" s="368" t="str">
        <f t="shared" si="129"/>
        <v>fuel-economy-standard.html</v>
      </c>
      <c r="S96" s="364" t="s">
        <v>4071</v>
      </c>
      <c r="T96" s="363" t="s">
        <v>4079</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4080</v>
      </c>
      <c r="Q97" s="364" t="str">
        <f t="shared" si="129"/>
        <v>transportation-sector-main.html#fuel-econ-std</v>
      </c>
      <c r="R97" s="368" t="str">
        <f t="shared" si="129"/>
        <v>fuel-economy-standard.html</v>
      </c>
      <c r="S97" s="363" t="s">
        <v>4081</v>
      </c>
      <c r="T97" s="363" t="s">
        <v>4082</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4083</v>
      </c>
      <c r="Q98" s="364" t="str">
        <f t="shared" si="129"/>
        <v>transportation-sector-main.html#fuel-econ-std</v>
      </c>
      <c r="R98" s="368" t="str">
        <f t="shared" si="129"/>
        <v>fuel-economy-standard.html</v>
      </c>
      <c r="S98" s="363" t="s">
        <v>4081</v>
      </c>
      <c r="T98" s="363" t="s">
        <v>4082</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4084</v>
      </c>
      <c r="Q99" s="364" t="str">
        <f t="shared" si="129"/>
        <v>transportation-sector-main.html#fuel-econ-std</v>
      </c>
      <c r="R99" s="368" t="str">
        <f t="shared" si="129"/>
        <v>fuel-economy-standard.html</v>
      </c>
      <c r="S99" s="364" t="s">
        <v>4081</v>
      </c>
      <c r="T99" s="364" t="s">
        <v>4068</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4085</v>
      </c>
      <c r="Q113" s="364" t="s">
        <v>181</v>
      </c>
      <c r="R113" s="368" t="s">
        <v>182</v>
      </c>
      <c r="S113" s="364" t="s">
        <v>4086</v>
      </c>
      <c r="T113" s="364" t="s">
        <v>4087</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4014</v>
      </c>
      <c r="Q119" s="364" t="str">
        <f t="shared" ref="Q119:R120" si="159">Q$116</f>
        <v>buildings-sector-main.html#component-elec</v>
      </c>
      <c r="R119" s="368" t="str">
        <f t="shared" si="159"/>
        <v>building-component-electrification.html</v>
      </c>
      <c r="S119" s="364" t="s">
        <v>4016</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4015</v>
      </c>
      <c r="Q120" s="364" t="str">
        <f t="shared" si="159"/>
        <v>buildings-sector-main.html#component-elec</v>
      </c>
      <c r="R120" s="368" t="str">
        <f t="shared" si="159"/>
        <v>building-component-electrification.html</v>
      </c>
      <c r="S120" s="364" t="s">
        <v>4017</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4018</v>
      </c>
      <c r="Q129" s="364" t="str">
        <f>Q$116</f>
        <v>buildings-sector-main.html#component-elec</v>
      </c>
      <c r="R129" s="368" t="str">
        <f>R$116</f>
        <v>building-component-electrification.html</v>
      </c>
      <c r="S129" s="364" t="s">
        <v>4040</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1732</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1732</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4019</v>
      </c>
      <c r="Q132" s="364" t="str">
        <f t="shared" ref="Q132:R136" si="183">Q$131</f>
        <v>buildings-sector-main.html#eff-stds</v>
      </c>
      <c r="R132" s="368" t="str">
        <f t="shared" si="183"/>
        <v>building-energy-efficiency-standards.html</v>
      </c>
      <c r="S132" s="364" t="s">
        <v>4024</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1732</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4020</v>
      </c>
      <c r="Q133" s="364" t="str">
        <f t="shared" si="183"/>
        <v>buildings-sector-main.html#eff-stds</v>
      </c>
      <c r="R133" s="368" t="str">
        <f t="shared" si="183"/>
        <v>building-energy-efficiency-standards.html</v>
      </c>
      <c r="S133" s="364" t="s">
        <v>4025</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1732</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4021</v>
      </c>
      <c r="Q134" s="364" t="str">
        <f t="shared" si="183"/>
        <v>buildings-sector-main.html#eff-stds</v>
      </c>
      <c r="R134" s="368" t="str">
        <f t="shared" si="183"/>
        <v>building-energy-efficiency-standards.html</v>
      </c>
      <c r="S134" s="364" t="s">
        <v>4026</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1732</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4022</v>
      </c>
      <c r="Q135" s="364" t="str">
        <f t="shared" si="183"/>
        <v>buildings-sector-main.html#eff-stds</v>
      </c>
      <c r="R135" s="368" t="str">
        <f t="shared" si="183"/>
        <v>building-energy-efficiency-standards.html</v>
      </c>
      <c r="S135" s="364" t="s">
        <v>4027</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1732</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4023</v>
      </c>
      <c r="Q136" s="364" t="str">
        <f t="shared" si="183"/>
        <v>buildings-sector-main.html#eff-stds</v>
      </c>
      <c r="R136" s="368" t="str">
        <f t="shared" si="183"/>
        <v>building-energy-efficiency-standards.html</v>
      </c>
      <c r="S136" s="364" t="s">
        <v>4028</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4029</v>
      </c>
      <c r="Q144" s="364" t="str">
        <f t="shared" si="214"/>
        <v>buildings-sector-main.html#eff-stds</v>
      </c>
      <c r="R144" s="368" t="str">
        <f t="shared" si="214"/>
        <v>building-energy-efficiency-standards.html</v>
      </c>
      <c r="S144" s="364" t="s">
        <v>4032</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4030</v>
      </c>
      <c r="Q145" s="364" t="str">
        <f t="shared" si="214"/>
        <v>buildings-sector-main.html#eff-stds</v>
      </c>
      <c r="R145" s="368" t="str">
        <f t="shared" si="214"/>
        <v>building-energy-efficiency-standards.html</v>
      </c>
      <c r="S145" s="364" t="s">
        <v>4025</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4031</v>
      </c>
      <c r="Q146" s="364" t="str">
        <f t="shared" si="214"/>
        <v>buildings-sector-main.html#eff-stds</v>
      </c>
      <c r="R146" s="368" t="str">
        <f t="shared" si="214"/>
        <v>building-energy-efficiency-standards.html</v>
      </c>
      <c r="S146" s="364" t="s">
        <v>4033</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4034</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4026</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4035</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4036</v>
      </c>
      <c r="Q150" s="364" t="s">
        <v>253</v>
      </c>
      <c r="R150" s="368" t="s">
        <v>254</v>
      </c>
      <c r="S150" s="364" t="s">
        <v>4037</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4038</v>
      </c>
      <c r="Q152" s="364" t="s">
        <v>266</v>
      </c>
      <c r="R152" s="368" t="s">
        <v>267</v>
      </c>
      <c r="S152" s="364" t="s">
        <v>4039</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4088</v>
      </c>
      <c r="Q178" s="364" t="s">
        <v>334</v>
      </c>
      <c r="R178" s="368" t="s">
        <v>335</v>
      </c>
      <c r="S178" s="364" t="s">
        <v>4089</v>
      </c>
      <c r="T178" s="364" t="s">
        <v>4089</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4090</v>
      </c>
      <c r="Q197" s="364" t="s">
        <v>358</v>
      </c>
      <c r="R197" s="368" t="s">
        <v>359</v>
      </c>
      <c r="S197" s="364" t="s">
        <v>4091</v>
      </c>
      <c r="T197" s="364" t="s">
        <v>4091</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4092</v>
      </c>
      <c r="Q198" s="364" t="s">
        <v>364</v>
      </c>
      <c r="R198" s="368" t="s">
        <v>365</v>
      </c>
      <c r="S198" s="364" t="s">
        <v>4093</v>
      </c>
      <c r="T198" s="364" t="s">
        <v>4093</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4094</v>
      </c>
      <c r="Q200" s="364" t="s">
        <v>364</v>
      </c>
      <c r="R200" s="368" t="s">
        <v>365</v>
      </c>
      <c r="S200" s="364" t="s">
        <v>4093</v>
      </c>
      <c r="T200" s="364" t="s">
        <v>4093</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4095</v>
      </c>
      <c r="Q214" s="364" t="s">
        <v>370</v>
      </c>
      <c r="R214" s="368" t="s">
        <v>371</v>
      </c>
      <c r="S214" s="364" t="s">
        <v>4096</v>
      </c>
      <c r="T214" s="364" t="s">
        <v>4096</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4097</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4098</v>
      </c>
      <c r="Q237" s="364" t="s">
        <v>400</v>
      </c>
      <c r="R237" s="368" t="s">
        <v>401</v>
      </c>
      <c r="S237" s="364" t="s">
        <v>4099</v>
      </c>
      <c r="T237" s="364" t="s">
        <v>4099</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4100</v>
      </c>
      <c r="Q248" s="364" t="s">
        <v>400</v>
      </c>
      <c r="R248" s="368" t="s">
        <v>401</v>
      </c>
      <c r="S248" s="364" t="s">
        <v>4101</v>
      </c>
      <c r="T248" s="364" t="s">
        <v>4101</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4102</v>
      </c>
      <c r="T251" s="364" t="s">
        <v>4102</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4103</v>
      </c>
      <c r="Q269" s="364" t="s">
        <v>400</v>
      </c>
      <c r="R269" s="368" t="s">
        <v>401</v>
      </c>
      <c r="S269" s="364" t="s">
        <v>4101</v>
      </c>
      <c r="T269" s="364" t="s">
        <v>4101</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4104</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4105</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4106</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4148</v>
      </c>
      <c r="Q282" s="364" t="s">
        <v>415</v>
      </c>
      <c r="R282" s="368" t="s">
        <v>416</v>
      </c>
      <c r="S282" s="364" t="s">
        <v>4107</v>
      </c>
      <c r="T282" s="364" t="s">
        <v>4107</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4108</v>
      </c>
      <c r="Q287" s="385" t="str">
        <f t="shared" si="413"/>
        <v>electricity-sector-main.html#subsidies</v>
      </c>
      <c r="R287" s="368"/>
      <c r="S287" s="372" t="s">
        <v>4109</v>
      </c>
      <c r="T287" s="372" t="s">
        <v>4109</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4110</v>
      </c>
      <c r="Q288" s="385" t="str">
        <f t="shared" si="413"/>
        <v>electricity-sector-main.html#subsidies</v>
      </c>
      <c r="R288" s="368"/>
      <c r="S288" s="372" t="s">
        <v>4109</v>
      </c>
      <c r="T288" s="372" t="s">
        <v>4109</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4111</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4112</v>
      </c>
      <c r="Q290" s="385" t="str">
        <f t="shared" si="413"/>
        <v>electricity-sector-main.html#subsidies</v>
      </c>
      <c r="R290" s="368"/>
      <c r="S290" s="387" t="s">
        <v>4113</v>
      </c>
      <c r="T290" s="387" t="s">
        <v>4113</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4108</v>
      </c>
      <c r="Q292" s="385" t="str">
        <f t="shared" si="413"/>
        <v>electricity-sector-main.html#subsidies</v>
      </c>
      <c r="R292" s="368"/>
      <c r="S292" s="372" t="s">
        <v>4109</v>
      </c>
      <c r="T292" s="372" t="s">
        <v>4109</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4114</v>
      </c>
      <c r="Q300" s="364" t="s">
        <v>421</v>
      </c>
      <c r="R300" s="368" t="s">
        <v>431</v>
      </c>
      <c r="S300" s="364" t="s">
        <v>4115</v>
      </c>
      <c r="T300" s="364" t="s">
        <v>4115</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4116</v>
      </c>
      <c r="Q301" s="364" t="s">
        <v>421</v>
      </c>
      <c r="R301" s="368" t="s">
        <v>431</v>
      </c>
      <c r="S301" s="364" t="s">
        <v>4117</v>
      </c>
      <c r="T301" s="364" t="s">
        <v>4117</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4118</v>
      </c>
      <c r="Q302" s="364" t="s">
        <v>421</v>
      </c>
      <c r="R302" s="368" t="s">
        <v>431</v>
      </c>
      <c r="S302" s="364" t="s">
        <v>4119</v>
      </c>
      <c r="T302" s="364" t="s">
        <v>4119</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4120</v>
      </c>
      <c r="Q303" s="364" t="s">
        <v>421</v>
      </c>
      <c r="R303" s="368" t="s">
        <v>431</v>
      </c>
      <c r="S303" s="364" t="s">
        <v>4121</v>
      </c>
      <c r="T303" s="364" t="s">
        <v>4121</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3909</v>
      </c>
      <c r="Q309" s="364" t="s">
        <v>437</v>
      </c>
      <c r="R309" s="368" t="s">
        <v>438</v>
      </c>
      <c r="S309" s="389" t="s">
        <v>3910</v>
      </c>
      <c r="T309" s="389" t="s">
        <v>3911</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3912</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3913</v>
      </c>
      <c r="Q312" s="380" t="s">
        <v>455</v>
      </c>
      <c r="R312" s="390" t="s">
        <v>456</v>
      </c>
      <c r="S312" s="380" t="s">
        <v>3914</v>
      </c>
      <c r="T312" s="380" t="s">
        <v>3914</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3913</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3913</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3913</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3913</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3913</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3913</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3913</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3915</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3916</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3917</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3918</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3919</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3920</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3921</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3922</v>
      </c>
      <c r="Q416" s="380"/>
      <c r="R416" s="390" t="str">
        <f t="shared" si="694"/>
        <v>reduce-fuel-exports.html</v>
      </c>
      <c r="S416" s="380" t="s">
        <v>3923</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3924</v>
      </c>
      <c r="Q418" s="380"/>
      <c r="R418" s="390" t="str">
        <f t="shared" si="697"/>
        <v>reduce-fuel-exports.html</v>
      </c>
      <c r="S418" s="380" t="s">
        <v>3923</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3925</v>
      </c>
      <c r="Q420" s="380"/>
      <c r="R420" s="390" t="str">
        <f t="shared" ref="R420" si="700">R$414</f>
        <v>reduce-fuel-exports.html</v>
      </c>
      <c r="S420" s="380" t="s">
        <v>3923</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3926</v>
      </c>
      <c r="Q422" s="380"/>
      <c r="R422" s="390" t="str">
        <f t="shared" si="703"/>
        <v>reduce-fuel-exports.html</v>
      </c>
      <c r="S422" s="380" t="s">
        <v>3923</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4138</v>
      </c>
      <c r="Q423" s="364" t="s">
        <v>604</v>
      </c>
      <c r="R423" s="368" t="s">
        <v>605</v>
      </c>
      <c r="S423" s="364" t="s">
        <v>160</v>
      </c>
      <c r="T423" s="395" t="s">
        <v>606</v>
      </c>
      <c r="U423" s="8"/>
      <c r="V423" s="8"/>
      <c r="W423" s="8"/>
      <c r="X423" s="8"/>
      <c r="Y423" s="8"/>
      <c r="Z423" s="8"/>
    </row>
    <row r="424" spans="1:26" ht="71.2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4169</v>
      </c>
      <c r="Q424" s="364" t="s">
        <v>610</v>
      </c>
      <c r="R424" s="368" t="s">
        <v>611</v>
      </c>
      <c r="S424" s="364" t="s">
        <v>4135</v>
      </c>
      <c r="T424" s="364" t="s">
        <v>4135</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4139</v>
      </c>
      <c r="Q425" s="364"/>
      <c r="R425" s="368" t="s">
        <v>615</v>
      </c>
      <c r="S425" s="364" t="s">
        <v>4140</v>
      </c>
      <c r="T425" s="396" t="s">
        <v>4136</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4137</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4142</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4141</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4143</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4144</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4129</v>
      </c>
      <c r="Q437" s="364" t="s">
        <v>688</v>
      </c>
      <c r="R437" s="368" t="s">
        <v>689</v>
      </c>
      <c r="S437" s="364" t="s">
        <v>4134</v>
      </c>
      <c r="T437" s="364" t="s">
        <v>4134</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4130</v>
      </c>
      <c r="Q438" s="364" t="str">
        <f t="shared" ref="Q438:R438" si="709">Q$437</f>
        <v>fuels.html#carbon-tax</v>
      </c>
      <c r="R438" s="368" t="str">
        <f t="shared" si="709"/>
        <v>carbon-tax.html</v>
      </c>
      <c r="S438" s="364" t="s">
        <v>4134</v>
      </c>
      <c r="T438" s="364" t="s">
        <v>4134</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4131</v>
      </c>
      <c r="Q439" s="364" t="str">
        <f t="shared" ref="Q439:R439" si="712">Q$437</f>
        <v>fuels.html#carbon-tax</v>
      </c>
      <c r="R439" s="368" t="str">
        <f t="shared" si="712"/>
        <v>carbon-tax.html</v>
      </c>
      <c r="S439" s="364" t="s">
        <v>4134</v>
      </c>
      <c r="T439" s="364" t="s">
        <v>4134</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4132</v>
      </c>
      <c r="Q440" s="364" t="str">
        <f t="shared" ref="Q440:R440" si="715">Q$437</f>
        <v>fuels.html#carbon-tax</v>
      </c>
      <c r="R440" s="368" t="str">
        <f t="shared" si="715"/>
        <v>carbon-tax.html</v>
      </c>
      <c r="S440" s="364" t="s">
        <v>4134</v>
      </c>
      <c r="T440" s="364" t="s">
        <v>4134</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4133</v>
      </c>
      <c r="Q441" s="364" t="str">
        <f t="shared" ref="Q441:R441" si="718">Q$437</f>
        <v>fuels.html#carbon-tax</v>
      </c>
      <c r="R441" s="368" t="str">
        <f t="shared" si="718"/>
        <v>carbon-tax.html</v>
      </c>
      <c r="S441" s="364" t="s">
        <v>4134</v>
      </c>
      <c r="T441" s="364" t="s">
        <v>4134</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4122</v>
      </c>
      <c r="Q484" s="364" t="s">
        <v>748</v>
      </c>
      <c r="R484" s="368" t="s">
        <v>749</v>
      </c>
      <c r="S484" s="385" t="s">
        <v>4123</v>
      </c>
      <c r="T484" s="385" t="s">
        <v>4124</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4125</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4124</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4126</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4124</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4127</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4124</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4128</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4124</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4127</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4124</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4145</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A3" sqref="A3:B40"/>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929</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931</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x14ac:dyDescent="0.45">
      <c r="A7" s="43" t="s">
        <v>932</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933</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934</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935</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936</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937</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938</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939</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940</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941</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942</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943</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944</v>
      </c>
      <c r="B19" s="44" t="s">
        <v>945</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946</v>
      </c>
      <c r="B20" s="44" t="s">
        <v>947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948</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949</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950</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951</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952</v>
      </c>
      <c r="B25" s="44" t="s">
        <v>953</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954</v>
      </c>
      <c r="B26" s="44" t="s">
        <v>955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956</v>
      </c>
      <c r="B27" s="44" t="s">
        <v>957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960</v>
      </c>
      <c r="B30" s="44" t="s">
        <v>961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962</v>
      </c>
      <c r="B31" s="44" t="s">
        <v>953</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963</v>
      </c>
      <c r="B32" s="44" t="s">
        <v>964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965</v>
      </c>
      <c r="B33" s="2" t="str">
        <f>A33</f>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966</v>
      </c>
      <c r="B34" s="44" t="s">
        <v>967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968</v>
      </c>
      <c r="B35" s="2" t="str">
        <f t="shared" ref="B35:B40" si="3">A35</f>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969</v>
      </c>
      <c r="B36" s="2" t="str">
        <f t="shared" si="3"/>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970</v>
      </c>
      <c r="B37" s="2" t="str">
        <f t="shared" si="3"/>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971</v>
      </c>
      <c r="B38" s="2" t="str">
        <f t="shared" si="3"/>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972</v>
      </c>
      <c r="B39" s="2" t="str">
        <f t="shared" si="3"/>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973</v>
      </c>
      <c r="B40" s="2" t="str">
        <f t="shared" si="3"/>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974</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975</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976</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47" activePane="bottomLeft" state="frozen"/>
      <selection pane="bottomLeft" activeCell="F153" sqref="F15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977</v>
      </c>
      <c r="B1" s="46" t="s">
        <v>978</v>
      </c>
      <c r="C1" s="47" t="s">
        <v>979</v>
      </c>
      <c r="D1" s="46" t="s">
        <v>980</v>
      </c>
      <c r="E1" s="46" t="s">
        <v>981</v>
      </c>
      <c r="F1" s="46" t="s">
        <v>982</v>
      </c>
      <c r="G1" s="46" t="s">
        <v>983</v>
      </c>
      <c r="H1" s="46" t="s">
        <v>984</v>
      </c>
      <c r="I1" s="48" t="s">
        <v>985</v>
      </c>
      <c r="J1" s="9" t="s">
        <v>986</v>
      </c>
      <c r="K1" s="9" t="s">
        <v>987</v>
      </c>
      <c r="L1" s="9" t="s">
        <v>988</v>
      </c>
      <c r="M1" s="9" t="s">
        <v>989</v>
      </c>
      <c r="N1" s="9" t="s">
        <v>990</v>
      </c>
      <c r="O1" s="9" t="s">
        <v>991</v>
      </c>
      <c r="P1" s="9" t="s">
        <v>992</v>
      </c>
      <c r="Q1" s="9" t="s">
        <v>993</v>
      </c>
      <c r="R1" s="9" t="s">
        <v>994</v>
      </c>
      <c r="S1" s="9" t="s">
        <v>995</v>
      </c>
      <c r="T1" s="49"/>
      <c r="U1" s="49"/>
      <c r="V1" s="49"/>
      <c r="W1" s="49"/>
      <c r="X1" s="49"/>
      <c r="Y1" s="49"/>
      <c r="Z1" s="49"/>
    </row>
    <row r="2" spans="1:26" ht="14.25" x14ac:dyDescent="0.45">
      <c r="A2" s="8" t="s">
        <v>996</v>
      </c>
      <c r="B2" s="8" t="s">
        <v>997</v>
      </c>
      <c r="C2" s="13">
        <v>1</v>
      </c>
      <c r="D2" s="8" t="s">
        <v>998</v>
      </c>
      <c r="E2" s="8" t="s">
        <v>999</v>
      </c>
      <c r="F2" s="8" t="str">
        <f>UnitControlCenter!$B$3</f>
        <v>million metric tons / year</v>
      </c>
      <c r="G2" s="8" t="s">
        <v>1000</v>
      </c>
      <c r="H2" s="8"/>
      <c r="I2" s="8"/>
      <c r="J2" s="8"/>
      <c r="K2" s="8"/>
      <c r="L2" s="33"/>
      <c r="M2" s="33"/>
      <c r="N2" s="8"/>
      <c r="O2" s="8"/>
      <c r="P2" s="8"/>
      <c r="Q2" s="8"/>
      <c r="R2" s="8"/>
      <c r="S2" s="8"/>
      <c r="T2" s="8"/>
      <c r="U2" s="8"/>
      <c r="V2" s="8"/>
      <c r="W2" s="8"/>
      <c r="X2" s="8"/>
      <c r="Y2" s="8"/>
      <c r="Z2" s="8"/>
    </row>
    <row r="3" spans="1:26" ht="14.25" x14ac:dyDescent="0.45">
      <c r="A3" s="8" t="s">
        <v>996</v>
      </c>
      <c r="B3" s="8" t="s">
        <v>1001</v>
      </c>
      <c r="C3" s="13">
        <v>1</v>
      </c>
      <c r="D3" s="8" t="s">
        <v>998</v>
      </c>
      <c r="E3" s="8" t="s">
        <v>999</v>
      </c>
      <c r="F3" s="8" t="str">
        <f>UnitControlCenter!$B$3</f>
        <v>million metric tons / year</v>
      </c>
      <c r="G3" s="8" t="s">
        <v>1002</v>
      </c>
      <c r="H3" s="8"/>
      <c r="I3" s="8"/>
      <c r="J3" s="8"/>
      <c r="K3" s="8"/>
      <c r="L3" s="8"/>
      <c r="M3" s="8"/>
      <c r="N3" s="8"/>
      <c r="O3" s="8"/>
      <c r="P3" s="8"/>
      <c r="Q3" s="8"/>
      <c r="R3" s="8"/>
      <c r="S3" s="8"/>
      <c r="T3" s="8"/>
      <c r="U3" s="8"/>
      <c r="V3" s="8"/>
      <c r="W3" s="8"/>
      <c r="X3" s="8"/>
      <c r="Y3" s="8"/>
      <c r="Z3" s="8"/>
    </row>
    <row r="4" spans="1:26" ht="71.25" x14ac:dyDescent="0.45">
      <c r="A4" s="8" t="s">
        <v>996</v>
      </c>
      <c r="B4" s="8" t="s">
        <v>1003</v>
      </c>
      <c r="C4" s="13">
        <v>1</v>
      </c>
      <c r="D4" s="8" t="s">
        <v>1004</v>
      </c>
      <c r="E4" s="8" t="s">
        <v>1005</v>
      </c>
      <c r="F4" s="8" t="str">
        <f>UnitControlCenter!$B$3</f>
        <v>million metric tons / year</v>
      </c>
      <c r="G4" s="8" t="s">
        <v>1006</v>
      </c>
      <c r="H4" s="8" t="s">
        <v>1007</v>
      </c>
      <c r="I4" s="8" t="s">
        <v>1008</v>
      </c>
      <c r="J4" s="8"/>
      <c r="K4" s="8"/>
      <c r="L4" s="8"/>
      <c r="M4" s="8"/>
      <c r="N4" s="8"/>
      <c r="O4" s="8"/>
      <c r="P4" s="8"/>
      <c r="Q4" s="8"/>
      <c r="R4" s="8"/>
      <c r="S4" s="8"/>
      <c r="T4" s="8"/>
      <c r="U4" s="8"/>
      <c r="V4" s="8"/>
      <c r="W4" s="8"/>
      <c r="X4" s="8"/>
      <c r="Y4" s="8"/>
      <c r="Z4" s="8"/>
    </row>
    <row r="5" spans="1:26" ht="28.5" x14ac:dyDescent="0.45">
      <c r="A5" s="8" t="s">
        <v>996</v>
      </c>
      <c r="B5" s="8" t="s">
        <v>1009</v>
      </c>
      <c r="C5" s="13">
        <v>1</v>
      </c>
      <c r="D5" s="8" t="s">
        <v>1004</v>
      </c>
      <c r="E5" s="8" t="s">
        <v>1005</v>
      </c>
      <c r="F5" s="8" t="str">
        <f>UnitControlCenter!$B$3</f>
        <v>million metric tons / year</v>
      </c>
      <c r="G5" s="8" t="s">
        <v>1010</v>
      </c>
      <c r="H5" s="8" t="s">
        <v>1011</v>
      </c>
      <c r="I5" s="8" t="s">
        <v>1012</v>
      </c>
      <c r="J5" s="8"/>
      <c r="K5" s="8"/>
      <c r="L5" s="8"/>
      <c r="M5" s="8"/>
      <c r="N5" s="8"/>
      <c r="O5" s="8"/>
      <c r="P5" s="8"/>
      <c r="Q5" s="8"/>
      <c r="R5" s="8"/>
      <c r="S5" s="8"/>
      <c r="T5" s="8"/>
      <c r="U5" s="8"/>
      <c r="V5" s="8"/>
      <c r="W5" s="8"/>
      <c r="X5" s="8"/>
      <c r="Y5" s="8"/>
      <c r="Z5" s="8"/>
    </row>
    <row r="6" spans="1:26" ht="28.5" x14ac:dyDescent="0.45">
      <c r="A6" s="8" t="s">
        <v>996</v>
      </c>
      <c r="B6" s="8" t="s">
        <v>1013</v>
      </c>
      <c r="C6" s="13">
        <v>1</v>
      </c>
      <c r="D6" s="8" t="s">
        <v>1004</v>
      </c>
      <c r="E6" s="8" t="s">
        <v>1005</v>
      </c>
      <c r="F6" s="8" t="str">
        <f>UnitControlCenter!$B$3</f>
        <v>million metric tons / year</v>
      </c>
      <c r="G6" s="8" t="s">
        <v>1014</v>
      </c>
      <c r="H6" s="8" t="s">
        <v>1015</v>
      </c>
      <c r="I6" s="8" t="s">
        <v>1016</v>
      </c>
      <c r="J6" s="8"/>
      <c r="K6" s="8"/>
      <c r="L6" s="8"/>
      <c r="M6" s="8"/>
      <c r="N6" s="8"/>
      <c r="O6" s="8"/>
      <c r="P6" s="8"/>
      <c r="Q6" s="8"/>
      <c r="R6" s="8"/>
      <c r="S6" s="8"/>
      <c r="T6" s="8"/>
      <c r="U6" s="8"/>
      <c r="V6" s="8"/>
      <c r="W6" s="8"/>
      <c r="X6" s="8"/>
      <c r="Y6" s="8"/>
      <c r="Z6" s="8"/>
    </row>
    <row r="7" spans="1:26" ht="14.25" x14ac:dyDescent="0.45">
      <c r="A7" s="8" t="s">
        <v>996</v>
      </c>
      <c r="B7" s="8" t="s">
        <v>1017</v>
      </c>
      <c r="C7" s="13">
        <v>0</v>
      </c>
      <c r="D7" s="8" t="s">
        <v>998</v>
      </c>
      <c r="E7" s="8" t="s">
        <v>999</v>
      </c>
      <c r="F7" s="8" t="str">
        <f>UnitControlCenter!$B$4</f>
        <v>g CO2e / 2019 dollar</v>
      </c>
      <c r="G7" s="8" t="s">
        <v>1018</v>
      </c>
      <c r="H7" s="8"/>
      <c r="I7" s="8"/>
      <c r="J7" s="8"/>
      <c r="K7" s="8"/>
      <c r="L7" s="8"/>
      <c r="M7" s="8"/>
      <c r="N7" s="8"/>
      <c r="O7" s="8"/>
      <c r="P7" s="8"/>
      <c r="Q7" s="8"/>
      <c r="R7" s="8"/>
      <c r="S7" s="8"/>
      <c r="T7" s="8"/>
      <c r="U7" s="8"/>
      <c r="V7" s="8"/>
      <c r="W7" s="8"/>
      <c r="X7" s="8"/>
      <c r="Y7" s="8"/>
      <c r="Z7" s="8"/>
    </row>
    <row r="8" spans="1:26" ht="14.25" x14ac:dyDescent="0.45">
      <c r="A8" s="8" t="s">
        <v>996</v>
      </c>
      <c r="B8" s="8" t="s">
        <v>468</v>
      </c>
      <c r="C8" s="13">
        <v>1</v>
      </c>
      <c r="D8" s="8" t="s">
        <v>998</v>
      </c>
      <c r="E8" s="8" t="s">
        <v>999</v>
      </c>
      <c r="F8" s="8" t="str">
        <f>UnitControlCenter!$B$3</f>
        <v>million metric tons / year</v>
      </c>
      <c r="G8" s="8" t="s">
        <v>1019</v>
      </c>
      <c r="H8" s="8"/>
      <c r="I8" s="8"/>
      <c r="J8" s="8"/>
      <c r="K8" s="8"/>
      <c r="L8" s="8"/>
      <c r="M8" s="8"/>
      <c r="N8" s="8"/>
      <c r="O8" s="8"/>
      <c r="P8" s="8"/>
      <c r="Q8" s="8"/>
      <c r="R8" s="8"/>
      <c r="S8" s="8"/>
      <c r="T8" s="8"/>
      <c r="U8" s="8"/>
      <c r="V8" s="8"/>
      <c r="W8" s="8"/>
      <c r="X8" s="8"/>
      <c r="Y8" s="8"/>
      <c r="Z8" s="8"/>
    </row>
    <row r="9" spans="1:26" ht="14.25" x14ac:dyDescent="0.45">
      <c r="A9" s="8" t="s">
        <v>996</v>
      </c>
      <c r="B9" s="8" t="s">
        <v>1020</v>
      </c>
      <c r="C9" s="13">
        <v>1</v>
      </c>
      <c r="D9" s="8" t="s">
        <v>998</v>
      </c>
      <c r="E9" s="8" t="s">
        <v>999</v>
      </c>
      <c r="F9" s="8" t="str">
        <f>UnitControlCenter!$B$3</f>
        <v>million metric tons / year</v>
      </c>
      <c r="G9" s="8" t="s">
        <v>1021</v>
      </c>
      <c r="H9" s="8"/>
      <c r="I9" s="8"/>
      <c r="J9" s="8"/>
      <c r="K9" s="8"/>
      <c r="L9" s="8"/>
      <c r="M9" s="8"/>
      <c r="N9" s="8"/>
      <c r="O9" s="8"/>
      <c r="P9" s="8"/>
      <c r="Q9" s="8"/>
      <c r="R9" s="8"/>
      <c r="S9" s="8"/>
      <c r="T9" s="8"/>
      <c r="U9" s="8"/>
      <c r="V9" s="8"/>
      <c r="W9" s="8"/>
      <c r="X9" s="8"/>
      <c r="Y9" s="8"/>
      <c r="Z9" s="8"/>
    </row>
    <row r="10" spans="1:26" ht="14.25" x14ac:dyDescent="0.45">
      <c r="A10" s="8" t="s">
        <v>996</v>
      </c>
      <c r="B10" s="8" t="s">
        <v>1022</v>
      </c>
      <c r="C10" s="13">
        <v>1</v>
      </c>
      <c r="D10" s="8" t="s">
        <v>998</v>
      </c>
      <c r="E10" s="8" t="s">
        <v>999</v>
      </c>
      <c r="F10" s="8" t="str">
        <f>UnitControlCenter!$B$3</f>
        <v>million metric tons / year</v>
      </c>
      <c r="G10" s="8" t="s">
        <v>1023</v>
      </c>
      <c r="H10" s="8"/>
      <c r="I10" s="8"/>
      <c r="J10" s="8"/>
      <c r="K10" s="8"/>
      <c r="L10" s="8"/>
      <c r="M10" s="8"/>
      <c r="N10" s="8"/>
      <c r="O10" s="8"/>
      <c r="P10" s="8"/>
      <c r="Q10" s="8"/>
      <c r="R10" s="8"/>
      <c r="S10" s="8"/>
      <c r="T10" s="8"/>
      <c r="U10" s="8"/>
      <c r="V10" s="8"/>
      <c r="W10" s="8"/>
      <c r="X10" s="8"/>
      <c r="Y10" s="8"/>
      <c r="Z10" s="8"/>
    </row>
    <row r="11" spans="1:26" ht="14.25" x14ac:dyDescent="0.45">
      <c r="A11" s="8" t="s">
        <v>996</v>
      </c>
      <c r="B11" s="8" t="s">
        <v>705</v>
      </c>
      <c r="C11" s="13">
        <v>1</v>
      </c>
      <c r="D11" s="8" t="s">
        <v>998</v>
      </c>
      <c r="E11" s="8" t="s">
        <v>999</v>
      </c>
      <c r="F11" s="8" t="str">
        <f>UnitControlCenter!$B$3</f>
        <v>million metric tons / year</v>
      </c>
      <c r="G11" s="8" t="s">
        <v>1024</v>
      </c>
      <c r="H11" s="8"/>
      <c r="I11" s="8"/>
      <c r="J11" s="8"/>
      <c r="K11" s="8"/>
      <c r="L11" s="8"/>
      <c r="M11" s="8"/>
      <c r="N11" s="8"/>
      <c r="O11" s="8"/>
      <c r="P11" s="8"/>
      <c r="Q11" s="8"/>
      <c r="R11" s="8"/>
      <c r="S11" s="8"/>
      <c r="T11" s="8"/>
      <c r="U11" s="8"/>
      <c r="V11" s="8"/>
      <c r="W11" s="8"/>
      <c r="X11" s="8"/>
      <c r="Y11" s="8"/>
      <c r="Z11" s="8"/>
    </row>
    <row r="12" spans="1:26" ht="14.25" x14ac:dyDescent="0.45">
      <c r="A12" s="8" t="s">
        <v>996</v>
      </c>
      <c r="B12" s="8" t="s">
        <v>433</v>
      </c>
      <c r="C12" s="13">
        <v>1</v>
      </c>
      <c r="D12" s="8" t="s">
        <v>998</v>
      </c>
      <c r="E12" s="8" t="s">
        <v>999</v>
      </c>
      <c r="F12" s="8" t="str">
        <f>UnitControlCenter!$B$3</f>
        <v>million metric tons / year</v>
      </c>
      <c r="G12" s="8" t="s">
        <v>1025</v>
      </c>
      <c r="H12" s="8"/>
      <c r="I12" s="8"/>
      <c r="J12" s="8"/>
      <c r="K12" s="8"/>
      <c r="L12" s="8"/>
      <c r="M12" s="8"/>
      <c r="N12" s="8"/>
      <c r="O12" s="8"/>
      <c r="P12" s="8"/>
      <c r="Q12" s="8"/>
      <c r="R12" s="8"/>
      <c r="S12" s="8"/>
      <c r="T12" s="8"/>
      <c r="U12" s="8"/>
      <c r="V12" s="8"/>
      <c r="W12" s="8"/>
      <c r="X12" s="8"/>
      <c r="Y12" s="8"/>
      <c r="Z12" s="8"/>
    </row>
    <row r="13" spans="1:26" ht="14.25" x14ac:dyDescent="0.45">
      <c r="A13" s="8" t="s">
        <v>996</v>
      </c>
      <c r="B13" s="8" t="s">
        <v>1026</v>
      </c>
      <c r="C13" s="13">
        <v>1</v>
      </c>
      <c r="D13" s="8" t="s">
        <v>998</v>
      </c>
      <c r="E13" s="8" t="s">
        <v>999</v>
      </c>
      <c r="F13" s="8" t="str">
        <f>UnitControlCenter!$B$3</f>
        <v>million metric tons / year</v>
      </c>
      <c r="G13" s="8" t="s">
        <v>1027</v>
      </c>
      <c r="H13" s="8"/>
      <c r="I13" s="8"/>
      <c r="J13" s="8"/>
      <c r="K13" s="8"/>
      <c r="L13" s="8"/>
      <c r="M13" s="8"/>
      <c r="N13" s="8"/>
      <c r="O13" s="8"/>
      <c r="P13" s="8"/>
      <c r="Q13" s="8"/>
      <c r="R13" s="8"/>
      <c r="S13" s="8"/>
      <c r="T13" s="8"/>
      <c r="U13" s="8"/>
      <c r="V13" s="8"/>
      <c r="W13" s="8"/>
      <c r="X13" s="8"/>
      <c r="Y13" s="8"/>
      <c r="Z13" s="8"/>
    </row>
    <row r="14" spans="1:26" ht="14.25" x14ac:dyDescent="0.45">
      <c r="A14" s="8" t="s">
        <v>996</v>
      </c>
      <c r="B14" s="8" t="s">
        <v>57</v>
      </c>
      <c r="C14" s="13">
        <v>1</v>
      </c>
      <c r="D14" s="8" t="s">
        <v>998</v>
      </c>
      <c r="E14" s="8" t="s">
        <v>999</v>
      </c>
      <c r="F14" s="8" t="str">
        <f>UnitControlCenter!$B$3</f>
        <v>million metric tons / year</v>
      </c>
      <c r="G14" s="8" t="s">
        <v>1028</v>
      </c>
      <c r="H14" s="8"/>
      <c r="I14" s="8"/>
      <c r="J14" s="8"/>
      <c r="K14" s="8"/>
      <c r="L14" s="8"/>
      <c r="M14" s="8"/>
      <c r="N14" s="8"/>
      <c r="O14" s="8"/>
      <c r="P14" s="8"/>
      <c r="Q14" s="8"/>
      <c r="R14" s="8"/>
      <c r="S14" s="8"/>
      <c r="T14" s="8"/>
      <c r="U14" s="8"/>
      <c r="V14" s="8"/>
      <c r="W14" s="8"/>
      <c r="X14" s="8"/>
      <c r="Y14" s="8"/>
      <c r="Z14" s="8"/>
    </row>
    <row r="15" spans="1:26" ht="14.25" x14ac:dyDescent="0.45">
      <c r="A15" s="50" t="s">
        <v>996</v>
      </c>
      <c r="B15" s="50" t="s">
        <v>466</v>
      </c>
      <c r="C15" s="51">
        <v>1</v>
      </c>
      <c r="D15" s="50" t="s">
        <v>998</v>
      </c>
      <c r="E15" s="50" t="s">
        <v>999</v>
      </c>
      <c r="F15" s="50" t="str">
        <f>UnitControlCenter!$B$3</f>
        <v>million metric tons / year</v>
      </c>
      <c r="G15" s="50" t="s">
        <v>1029</v>
      </c>
      <c r="H15" s="50"/>
      <c r="I15" s="50"/>
      <c r="J15" s="50"/>
      <c r="K15" s="50"/>
      <c r="L15" s="50"/>
      <c r="M15" s="50"/>
      <c r="N15" s="50"/>
      <c r="O15" s="50"/>
      <c r="P15" s="50"/>
      <c r="Q15" s="50"/>
      <c r="R15" s="50"/>
      <c r="S15" s="50"/>
      <c r="T15" s="8"/>
      <c r="U15" s="8"/>
      <c r="V15" s="8"/>
      <c r="W15" s="8"/>
      <c r="X15" s="8"/>
      <c r="Y15" s="8"/>
      <c r="Z15" s="8"/>
    </row>
    <row r="16" spans="1:26" ht="14.25" x14ac:dyDescent="0.45">
      <c r="A16" s="8" t="s">
        <v>1030</v>
      </c>
      <c r="B16" s="8" t="s">
        <v>1031</v>
      </c>
      <c r="C16" s="13">
        <v>1</v>
      </c>
      <c r="D16" s="8" t="s">
        <v>998</v>
      </c>
      <c r="E16" s="8" t="s">
        <v>999</v>
      </c>
      <c r="F16" s="8" t="str">
        <f>UnitControlCenter!$B$3</f>
        <v>million metric tons / year</v>
      </c>
      <c r="G16" s="8" t="s">
        <v>1032</v>
      </c>
      <c r="H16" s="8"/>
      <c r="I16" s="8"/>
      <c r="J16" s="8"/>
      <c r="K16" s="8"/>
      <c r="L16" s="8"/>
      <c r="M16" s="8"/>
      <c r="N16" s="8"/>
      <c r="O16" s="8"/>
      <c r="P16" s="8"/>
      <c r="Q16" s="8"/>
      <c r="R16" s="8"/>
      <c r="S16" s="8"/>
      <c r="T16" s="8"/>
      <c r="U16" s="8"/>
      <c r="V16" s="8"/>
      <c r="W16" s="8"/>
      <c r="X16" s="8"/>
      <c r="Y16" s="8"/>
      <c r="Z16" s="8"/>
    </row>
    <row r="17" spans="1:26" ht="14.25" x14ac:dyDescent="0.45">
      <c r="A17" s="8" t="s">
        <v>1030</v>
      </c>
      <c r="B17" s="8" t="s">
        <v>80</v>
      </c>
      <c r="C17" s="13">
        <v>1</v>
      </c>
      <c r="D17" s="8" t="s">
        <v>998</v>
      </c>
      <c r="E17" s="8" t="s">
        <v>999</v>
      </c>
      <c r="F17" s="8" t="str">
        <f>UnitControlCenter!$B$3</f>
        <v>million metric tons / year</v>
      </c>
      <c r="G17" s="8" t="s">
        <v>1033</v>
      </c>
      <c r="H17" s="8"/>
      <c r="I17" s="8"/>
      <c r="J17" s="8"/>
      <c r="K17" s="8"/>
      <c r="L17" s="8"/>
      <c r="M17" s="8"/>
      <c r="N17" s="8"/>
      <c r="O17" s="8"/>
      <c r="P17" s="8"/>
      <c r="Q17" s="8"/>
      <c r="R17" s="8"/>
      <c r="S17" s="8"/>
      <c r="T17" s="8"/>
      <c r="U17" s="8"/>
      <c r="V17" s="8"/>
      <c r="W17" s="8"/>
      <c r="X17" s="8"/>
      <c r="Y17" s="8"/>
      <c r="Z17" s="8"/>
    </row>
    <row r="18" spans="1:26" ht="14.25" x14ac:dyDescent="0.45">
      <c r="A18" s="8" t="s">
        <v>1030</v>
      </c>
      <c r="B18" s="8" t="s">
        <v>81</v>
      </c>
      <c r="C18" s="13">
        <v>1</v>
      </c>
      <c r="D18" s="8" t="s">
        <v>998</v>
      </c>
      <c r="E18" s="8" t="s">
        <v>999</v>
      </c>
      <c r="F18" s="8" t="str">
        <f>UnitControlCenter!$B$3</f>
        <v>million metric tons / year</v>
      </c>
      <c r="G18" s="8" t="s">
        <v>1034</v>
      </c>
      <c r="H18" s="8"/>
      <c r="I18" s="8"/>
      <c r="J18" s="8"/>
      <c r="K18" s="8"/>
      <c r="L18" s="8"/>
      <c r="M18" s="8"/>
      <c r="N18" s="8"/>
      <c r="O18" s="8"/>
      <c r="P18" s="8"/>
      <c r="Q18" s="8"/>
      <c r="R18" s="8"/>
      <c r="S18" s="8"/>
      <c r="T18" s="8"/>
      <c r="U18" s="8"/>
      <c r="V18" s="8"/>
      <c r="W18" s="8"/>
      <c r="X18" s="8"/>
      <c r="Y18" s="8"/>
      <c r="Z18" s="8"/>
    </row>
    <row r="19" spans="1:26" ht="14.25" x14ac:dyDescent="0.45">
      <c r="A19" s="8" t="s">
        <v>1030</v>
      </c>
      <c r="B19" s="8" t="s">
        <v>1035</v>
      </c>
      <c r="C19" s="13">
        <v>1</v>
      </c>
      <c r="D19" s="8" t="s">
        <v>998</v>
      </c>
      <c r="E19" s="8" t="s">
        <v>999</v>
      </c>
      <c r="F19" s="8" t="str">
        <f>UnitControlCenter!$B$3</f>
        <v>million metric tons / year</v>
      </c>
      <c r="G19" s="8" t="s">
        <v>1036</v>
      </c>
      <c r="H19" s="8"/>
      <c r="I19" s="8"/>
      <c r="J19" s="8"/>
      <c r="K19" s="8"/>
      <c r="L19" s="8"/>
      <c r="M19" s="8"/>
      <c r="N19" s="8"/>
      <c r="O19" s="8"/>
      <c r="P19" s="8"/>
      <c r="Q19" s="8"/>
      <c r="R19" s="8"/>
      <c r="S19" s="8"/>
      <c r="T19" s="8"/>
      <c r="U19" s="8"/>
      <c r="V19" s="8"/>
      <c r="W19" s="8"/>
      <c r="X19" s="8"/>
      <c r="Y19" s="8"/>
      <c r="Z19" s="8"/>
    </row>
    <row r="20" spans="1:26" ht="14.25" x14ac:dyDescent="0.45">
      <c r="A20" s="8" t="s">
        <v>1030</v>
      </c>
      <c r="B20" s="8" t="s">
        <v>73</v>
      </c>
      <c r="C20" s="13">
        <v>1</v>
      </c>
      <c r="D20" s="8" t="s">
        <v>998</v>
      </c>
      <c r="E20" s="8" t="s">
        <v>999</v>
      </c>
      <c r="F20" s="8" t="str">
        <f>UnitControlCenter!$B$5</f>
        <v>thousand metric tons / year</v>
      </c>
      <c r="G20" s="8" t="s">
        <v>1037</v>
      </c>
      <c r="H20" s="8"/>
      <c r="I20" s="8"/>
      <c r="J20" s="8"/>
      <c r="K20" s="8"/>
      <c r="L20" s="8"/>
      <c r="M20" s="8"/>
      <c r="N20" s="8"/>
      <c r="O20" s="8"/>
      <c r="P20" s="8"/>
      <c r="Q20" s="8"/>
      <c r="R20" s="8"/>
      <c r="S20" s="8"/>
      <c r="T20" s="8"/>
      <c r="U20" s="8"/>
      <c r="V20" s="8"/>
      <c r="W20" s="8"/>
      <c r="X20" s="8"/>
      <c r="Y20" s="8"/>
      <c r="Z20" s="8"/>
    </row>
    <row r="21" spans="1:26" ht="15.75" customHeight="1" x14ac:dyDescent="0.45">
      <c r="A21" s="8" t="s">
        <v>1030</v>
      </c>
      <c r="B21" s="8" t="s">
        <v>71</v>
      </c>
      <c r="C21" s="13">
        <v>1</v>
      </c>
      <c r="D21" s="8" t="s">
        <v>998</v>
      </c>
      <c r="E21" s="8" t="s">
        <v>999</v>
      </c>
      <c r="F21" s="8" t="str">
        <f>UnitControlCenter!$B$5</f>
        <v>thousand metric tons / year</v>
      </c>
      <c r="G21" s="8" t="s">
        <v>1038</v>
      </c>
      <c r="H21" s="8"/>
      <c r="I21" s="8"/>
      <c r="J21" s="8"/>
      <c r="K21" s="8"/>
      <c r="L21" s="8"/>
      <c r="M21" s="8"/>
      <c r="N21" s="8"/>
      <c r="O21" s="8"/>
      <c r="P21" s="8"/>
      <c r="Q21" s="8"/>
      <c r="R21" s="8"/>
      <c r="S21" s="8"/>
      <c r="T21" s="8"/>
      <c r="U21" s="8"/>
      <c r="V21" s="8"/>
      <c r="W21" s="8"/>
      <c r="X21" s="8"/>
      <c r="Y21" s="8"/>
      <c r="Z21" s="8"/>
    </row>
    <row r="22" spans="1:26" ht="15.75" customHeight="1" x14ac:dyDescent="0.45">
      <c r="A22" s="8" t="s">
        <v>1030</v>
      </c>
      <c r="B22" s="8" t="s">
        <v>75</v>
      </c>
      <c r="C22" s="13">
        <v>1</v>
      </c>
      <c r="D22" s="8" t="s">
        <v>998</v>
      </c>
      <c r="E22" s="8" t="s">
        <v>999</v>
      </c>
      <c r="F22" s="8" t="str">
        <f>UnitControlCenter!$B$5</f>
        <v>thousand metric tons / year</v>
      </c>
      <c r="G22" s="8" t="s">
        <v>1039</v>
      </c>
      <c r="H22" s="8"/>
      <c r="I22" s="8"/>
      <c r="J22" s="8"/>
      <c r="K22" s="8"/>
      <c r="L22" s="8"/>
      <c r="M22" s="8"/>
      <c r="N22" s="8"/>
      <c r="O22" s="8"/>
      <c r="P22" s="8"/>
      <c r="Q22" s="8"/>
      <c r="R22" s="8"/>
      <c r="S22" s="8"/>
      <c r="T22" s="8"/>
      <c r="U22" s="8"/>
      <c r="V22" s="8"/>
      <c r="W22" s="8"/>
      <c r="X22" s="8"/>
      <c r="Y22" s="8"/>
      <c r="Z22" s="8"/>
    </row>
    <row r="23" spans="1:26" ht="15.75" customHeight="1" x14ac:dyDescent="0.45">
      <c r="A23" s="8" t="s">
        <v>1030</v>
      </c>
      <c r="B23" s="8" t="s">
        <v>78</v>
      </c>
      <c r="C23" s="13">
        <v>1</v>
      </c>
      <c r="D23" s="8" t="s">
        <v>998</v>
      </c>
      <c r="E23" s="8" t="s">
        <v>999</v>
      </c>
      <c r="F23" s="8" t="str">
        <f>UnitControlCenter!$B$5</f>
        <v>thousand metric tons / year</v>
      </c>
      <c r="G23" s="8" t="s">
        <v>1040</v>
      </c>
      <c r="H23" s="8"/>
      <c r="I23" s="8"/>
      <c r="J23" s="8"/>
      <c r="K23" s="8"/>
      <c r="L23" s="8"/>
      <c r="M23" s="8"/>
      <c r="N23" s="8"/>
      <c r="O23" s="8"/>
      <c r="P23" s="8"/>
      <c r="Q23" s="8"/>
      <c r="R23" s="8"/>
      <c r="S23" s="8"/>
      <c r="T23" s="8"/>
      <c r="U23" s="8"/>
      <c r="V23" s="8"/>
      <c r="W23" s="8"/>
      <c r="X23" s="8"/>
      <c r="Y23" s="8"/>
      <c r="Z23" s="8"/>
    </row>
    <row r="24" spans="1:26" ht="15.75" customHeight="1" x14ac:dyDescent="0.45">
      <c r="A24" s="8" t="s">
        <v>1030</v>
      </c>
      <c r="B24" s="8" t="s">
        <v>70</v>
      </c>
      <c r="C24" s="13">
        <v>1</v>
      </c>
      <c r="D24" s="8" t="s">
        <v>998</v>
      </c>
      <c r="E24" s="8" t="s">
        <v>999</v>
      </c>
      <c r="F24" s="8" t="str">
        <f>UnitControlCenter!$B$3</f>
        <v>million metric tons / year</v>
      </c>
      <c r="G24" s="8" t="s">
        <v>1041</v>
      </c>
      <c r="H24" s="8"/>
      <c r="I24" s="8"/>
      <c r="J24" s="8"/>
      <c r="K24" s="8"/>
      <c r="L24" s="8"/>
      <c r="M24" s="8"/>
      <c r="N24" s="8"/>
      <c r="O24" s="8"/>
      <c r="P24" s="8"/>
      <c r="Q24" s="8"/>
      <c r="R24" s="8"/>
      <c r="S24" s="8"/>
      <c r="T24" s="8"/>
      <c r="U24" s="8"/>
      <c r="V24" s="8"/>
      <c r="W24" s="8"/>
      <c r="X24" s="8"/>
      <c r="Y24" s="8"/>
      <c r="Z24" s="8"/>
    </row>
    <row r="25" spans="1:26" ht="15.75" customHeight="1" x14ac:dyDescent="0.45">
      <c r="A25" s="8" t="s">
        <v>1030</v>
      </c>
      <c r="B25" s="8" t="s">
        <v>61</v>
      </c>
      <c r="C25" s="13">
        <v>1</v>
      </c>
      <c r="D25" s="8" t="s">
        <v>998</v>
      </c>
      <c r="E25" s="8" t="s">
        <v>999</v>
      </c>
      <c r="F25" s="8" t="str">
        <f>UnitControlCenter!$B$5</f>
        <v>thousand metric tons / year</v>
      </c>
      <c r="G25" s="8" t="s">
        <v>1042</v>
      </c>
      <c r="H25" s="8"/>
      <c r="I25" s="8"/>
      <c r="J25" s="8"/>
      <c r="K25" s="8"/>
      <c r="L25" s="8"/>
      <c r="M25" s="8"/>
      <c r="N25" s="8"/>
      <c r="O25" s="8"/>
      <c r="P25" s="8"/>
      <c r="Q25" s="8"/>
      <c r="R25" s="8"/>
      <c r="S25" s="8"/>
      <c r="T25" s="8"/>
      <c r="U25" s="8"/>
      <c r="V25" s="8"/>
      <c r="W25" s="8"/>
      <c r="X25" s="8"/>
      <c r="Y25" s="8"/>
      <c r="Z25" s="8"/>
    </row>
    <row r="26" spans="1:26" ht="15.75" customHeight="1" x14ac:dyDescent="0.45">
      <c r="A26" s="8" t="s">
        <v>1030</v>
      </c>
      <c r="B26" s="8" t="s">
        <v>74</v>
      </c>
      <c r="C26" s="13">
        <v>1</v>
      </c>
      <c r="D26" s="8" t="s">
        <v>998</v>
      </c>
      <c r="E26" s="8" t="s">
        <v>999</v>
      </c>
      <c r="F26" s="8" t="str">
        <f>UnitControlCenter!$B$3</f>
        <v>million metric tons / year</v>
      </c>
      <c r="G26" s="8" t="s">
        <v>1043</v>
      </c>
      <c r="H26" s="8"/>
      <c r="I26" s="8"/>
      <c r="J26" s="8"/>
      <c r="K26" s="8"/>
      <c r="L26" s="8"/>
      <c r="M26" s="8"/>
      <c r="N26" s="8"/>
      <c r="O26" s="8"/>
      <c r="P26" s="8"/>
      <c r="Q26" s="8"/>
      <c r="R26" s="8"/>
      <c r="S26" s="8"/>
      <c r="T26" s="8"/>
      <c r="U26" s="8"/>
      <c r="V26" s="8"/>
      <c r="W26" s="8"/>
      <c r="X26" s="8"/>
      <c r="Y26" s="8"/>
      <c r="Z26" s="8"/>
    </row>
    <row r="27" spans="1:26" ht="15.75" customHeight="1" x14ac:dyDescent="0.45">
      <c r="A27" s="50" t="s">
        <v>1030</v>
      </c>
      <c r="B27" s="50" t="s">
        <v>69</v>
      </c>
      <c r="C27" s="51">
        <v>1</v>
      </c>
      <c r="D27" s="50" t="s">
        <v>998</v>
      </c>
      <c r="E27" s="50" t="s">
        <v>999</v>
      </c>
      <c r="F27" s="50" t="str">
        <f>UnitControlCenter!$B$3</f>
        <v>million metric tons / year</v>
      </c>
      <c r="G27" s="50" t="s">
        <v>1044</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1045</v>
      </c>
      <c r="B28" s="8" t="s">
        <v>1003</v>
      </c>
      <c r="C28" s="13">
        <v>1</v>
      </c>
      <c r="D28" s="8" t="s">
        <v>1004</v>
      </c>
      <c r="E28" s="8" t="s">
        <v>1005</v>
      </c>
      <c r="F28" s="8" t="str">
        <f>UnitControlCenter!$B$3</f>
        <v>million metric tons / year</v>
      </c>
      <c r="G28" s="8" t="s">
        <v>1046</v>
      </c>
      <c r="H28" s="8" t="s">
        <v>1047</v>
      </c>
      <c r="I28" s="8" t="s">
        <v>1048</v>
      </c>
      <c r="J28" s="8"/>
      <c r="K28" s="8"/>
      <c r="L28" s="8"/>
      <c r="M28" s="8"/>
      <c r="N28" s="8"/>
      <c r="O28" s="8"/>
      <c r="P28" s="8"/>
      <c r="Q28" s="8"/>
      <c r="R28" s="8"/>
      <c r="S28" s="8"/>
      <c r="T28" s="8"/>
      <c r="U28" s="8"/>
      <c r="V28" s="8"/>
      <c r="W28" s="8"/>
      <c r="X28" s="8"/>
      <c r="Y28" s="8"/>
      <c r="Z28" s="8"/>
    </row>
    <row r="29" spans="1:26" ht="15.75" customHeight="1" x14ac:dyDescent="0.45">
      <c r="A29" s="8" t="s">
        <v>1045</v>
      </c>
      <c r="B29" s="8" t="s">
        <v>1049</v>
      </c>
      <c r="C29" s="13">
        <v>1</v>
      </c>
      <c r="D29" s="8" t="s">
        <v>1004</v>
      </c>
      <c r="E29" s="8" t="s">
        <v>1005</v>
      </c>
      <c r="F29" s="8" t="str">
        <f>UnitControlCenter!$B$3</f>
        <v>million metric tons / year</v>
      </c>
      <c r="G29" s="8" t="s">
        <v>4151</v>
      </c>
      <c r="H29" s="8" t="s">
        <v>4152</v>
      </c>
      <c r="I29" s="8" t="s">
        <v>4153</v>
      </c>
      <c r="J29" s="8"/>
      <c r="K29" s="8"/>
      <c r="L29" s="8"/>
      <c r="M29" s="8"/>
      <c r="N29" s="8"/>
      <c r="O29" s="8"/>
      <c r="P29" s="8"/>
      <c r="Q29" s="8"/>
      <c r="R29" s="8"/>
      <c r="S29" s="8"/>
      <c r="T29" s="8"/>
      <c r="U29" s="8"/>
      <c r="V29" s="8"/>
      <c r="W29" s="8"/>
      <c r="X29" s="8"/>
      <c r="Y29" s="8"/>
      <c r="Z29" s="8"/>
    </row>
    <row r="30" spans="1:26" ht="15.75" customHeight="1" x14ac:dyDescent="0.45">
      <c r="A30" s="8" t="s">
        <v>1045</v>
      </c>
      <c r="B30" s="8" t="s">
        <v>1050</v>
      </c>
      <c r="C30" s="13">
        <v>1</v>
      </c>
      <c r="D30" s="8" t="s">
        <v>1004</v>
      </c>
      <c r="E30" s="8" t="s">
        <v>1005</v>
      </c>
      <c r="F30" s="8" t="str">
        <f>UnitControlCenter!$B$3</f>
        <v>million metric tons / year</v>
      </c>
      <c r="G30" s="8" t="s">
        <v>4154</v>
      </c>
      <c r="H30" s="8" t="s">
        <v>4155</v>
      </c>
      <c r="I30" s="8" t="s">
        <v>4156</v>
      </c>
      <c r="J30" s="8"/>
      <c r="K30" s="8"/>
      <c r="L30" s="8"/>
      <c r="M30" s="8"/>
      <c r="N30" s="8"/>
      <c r="O30" s="8"/>
      <c r="P30" s="8"/>
      <c r="Q30" s="8"/>
      <c r="R30" s="8"/>
      <c r="S30" s="8"/>
      <c r="T30" s="8"/>
      <c r="U30" s="8"/>
      <c r="V30" s="8"/>
      <c r="W30" s="8"/>
      <c r="X30" s="8"/>
      <c r="Y30" s="8"/>
      <c r="Z30" s="8"/>
    </row>
    <row r="31" spans="1:26" ht="15.75" customHeight="1" x14ac:dyDescent="0.45">
      <c r="A31" s="50" t="s">
        <v>1045</v>
      </c>
      <c r="B31" s="50" t="s">
        <v>1017</v>
      </c>
      <c r="C31" s="51">
        <v>0</v>
      </c>
      <c r="D31" s="50" t="s">
        <v>998</v>
      </c>
      <c r="E31" s="50" t="s">
        <v>999</v>
      </c>
      <c r="F31" s="50" t="str">
        <f>UnitControlCenter!$B$6</f>
        <v>g CO2 / 2019 dollar</v>
      </c>
      <c r="G31" s="50" t="s">
        <v>1051</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1052</v>
      </c>
      <c r="B32" s="8" t="s">
        <v>1053</v>
      </c>
      <c r="C32" s="13">
        <v>1</v>
      </c>
      <c r="D32" s="8" t="s">
        <v>998</v>
      </c>
      <c r="E32" s="8" t="s">
        <v>4157</v>
      </c>
      <c r="F32" s="8" t="str">
        <f>UnitControlCenter!$B$3</f>
        <v>million metric tons / year</v>
      </c>
      <c r="G32" s="8" t="s">
        <v>1000</v>
      </c>
      <c r="H32" s="8"/>
      <c r="I32" s="8"/>
      <c r="J32" s="8"/>
      <c r="K32" s="8"/>
      <c r="L32" s="8"/>
      <c r="M32" s="8"/>
      <c r="N32" s="8"/>
      <c r="O32" s="8"/>
      <c r="P32" s="8"/>
      <c r="Q32" s="8"/>
      <c r="R32" s="8"/>
      <c r="S32" s="8"/>
      <c r="T32" s="8"/>
      <c r="U32" s="8"/>
      <c r="V32" s="8"/>
      <c r="W32" s="8"/>
      <c r="X32" s="8"/>
      <c r="Y32" s="8"/>
      <c r="Z32" s="8"/>
    </row>
    <row r="33" spans="1:26" ht="15.75" customHeight="1" x14ac:dyDescent="0.45">
      <c r="A33" s="8" t="s">
        <v>1052</v>
      </c>
      <c r="B33" s="8" t="s">
        <v>468</v>
      </c>
      <c r="C33" s="13">
        <v>1</v>
      </c>
      <c r="D33" s="8" t="s">
        <v>998</v>
      </c>
      <c r="E33" s="8" t="s">
        <v>4157</v>
      </c>
      <c r="F33" s="8" t="str">
        <f>UnitControlCenter!$B$3</f>
        <v>million metric tons / year</v>
      </c>
      <c r="G33" s="8" t="s">
        <v>1019</v>
      </c>
      <c r="H33" s="8"/>
      <c r="I33" s="8"/>
      <c r="J33" s="8"/>
      <c r="K33" s="8"/>
      <c r="L33" s="8"/>
      <c r="M33" s="8"/>
      <c r="N33" s="8"/>
      <c r="O33" s="8"/>
      <c r="P33" s="8"/>
      <c r="Q33" s="8"/>
      <c r="R33" s="8"/>
      <c r="S33" s="8"/>
      <c r="T33" s="8"/>
      <c r="U33" s="8"/>
      <c r="V33" s="8"/>
      <c r="W33" s="8"/>
      <c r="X33" s="8"/>
      <c r="Y33" s="8"/>
      <c r="Z33" s="8"/>
    </row>
    <row r="34" spans="1:26" ht="15.75" customHeight="1" x14ac:dyDescent="0.45">
      <c r="A34" s="8" t="s">
        <v>1052</v>
      </c>
      <c r="B34" s="8" t="s">
        <v>1020</v>
      </c>
      <c r="C34" s="13">
        <v>1</v>
      </c>
      <c r="D34" s="8" t="s">
        <v>998</v>
      </c>
      <c r="E34" s="8" t="s">
        <v>4157</v>
      </c>
      <c r="F34" s="8" t="str">
        <f>UnitControlCenter!$B$3</f>
        <v>million metric tons / year</v>
      </c>
      <c r="G34" s="8" t="s">
        <v>1021</v>
      </c>
      <c r="H34" s="8"/>
      <c r="I34" s="8"/>
      <c r="J34" s="8"/>
      <c r="K34" s="8"/>
      <c r="L34" s="8"/>
      <c r="M34" s="8"/>
      <c r="N34" s="8"/>
      <c r="O34" s="8"/>
      <c r="P34" s="8"/>
      <c r="Q34" s="8"/>
      <c r="R34" s="8"/>
      <c r="S34" s="8"/>
      <c r="T34" s="8"/>
      <c r="U34" s="8"/>
      <c r="V34" s="8"/>
      <c r="W34" s="8"/>
      <c r="X34" s="8"/>
      <c r="Y34" s="8"/>
      <c r="Z34" s="8"/>
    </row>
    <row r="35" spans="1:26" ht="15.75" customHeight="1" x14ac:dyDescent="0.45">
      <c r="A35" s="8" t="s">
        <v>1052</v>
      </c>
      <c r="B35" s="8" t="s">
        <v>1022</v>
      </c>
      <c r="C35" s="13">
        <v>1</v>
      </c>
      <c r="D35" s="8" t="s">
        <v>998</v>
      </c>
      <c r="E35" s="8" t="s">
        <v>4157</v>
      </c>
      <c r="F35" s="8" t="str">
        <f>UnitControlCenter!$B$3</f>
        <v>million metric tons / year</v>
      </c>
      <c r="G35" s="8" t="s">
        <v>1023</v>
      </c>
      <c r="H35" s="8"/>
      <c r="I35" s="8"/>
      <c r="J35" s="8"/>
      <c r="K35" s="8"/>
      <c r="L35" s="8"/>
      <c r="M35" s="8"/>
      <c r="N35" s="8"/>
      <c r="O35" s="8"/>
      <c r="P35" s="8"/>
      <c r="Q35" s="8"/>
      <c r="R35" s="8"/>
      <c r="S35" s="8"/>
      <c r="T35" s="8"/>
      <c r="U35" s="8"/>
      <c r="V35" s="8"/>
      <c r="W35" s="8"/>
      <c r="X35" s="8"/>
      <c r="Y35" s="8"/>
      <c r="Z35" s="8"/>
    </row>
    <row r="36" spans="1:26" ht="15.75" customHeight="1" x14ac:dyDescent="0.45">
      <c r="A36" s="8" t="s">
        <v>1052</v>
      </c>
      <c r="B36" s="8" t="s">
        <v>705</v>
      </c>
      <c r="C36" s="13">
        <v>1</v>
      </c>
      <c r="D36" s="8" t="s">
        <v>998</v>
      </c>
      <c r="E36" s="8" t="s">
        <v>4157</v>
      </c>
      <c r="F36" s="8" t="str">
        <f>UnitControlCenter!$B$3</f>
        <v>million metric tons / year</v>
      </c>
      <c r="G36" s="8" t="s">
        <v>1024</v>
      </c>
      <c r="H36" s="8"/>
      <c r="I36" s="8"/>
      <c r="J36" s="8"/>
      <c r="K36" s="8"/>
      <c r="L36" s="8"/>
      <c r="M36" s="8"/>
      <c r="N36" s="8"/>
      <c r="O36" s="8"/>
      <c r="P36" s="8"/>
      <c r="Q36" s="8"/>
      <c r="R36" s="8"/>
      <c r="S36" s="8"/>
      <c r="T36" s="8"/>
      <c r="U36" s="8"/>
      <c r="V36" s="8"/>
      <c r="W36" s="8"/>
      <c r="X36" s="8"/>
      <c r="Y36" s="8"/>
      <c r="Z36" s="8"/>
    </row>
    <row r="37" spans="1:26" ht="15.75" customHeight="1" x14ac:dyDescent="0.45">
      <c r="A37" s="8" t="s">
        <v>1052</v>
      </c>
      <c r="B37" s="8" t="s">
        <v>433</v>
      </c>
      <c r="C37" s="13">
        <v>1</v>
      </c>
      <c r="D37" s="8" t="s">
        <v>998</v>
      </c>
      <c r="E37" s="8" t="s">
        <v>4157</v>
      </c>
      <c r="F37" s="8" t="str">
        <f>UnitControlCenter!$B$3</f>
        <v>million metric tons / year</v>
      </c>
      <c r="G37" s="8" t="s">
        <v>1025</v>
      </c>
      <c r="H37" s="8"/>
      <c r="I37" s="8"/>
      <c r="J37" s="8"/>
      <c r="K37" s="8"/>
      <c r="L37" s="8"/>
      <c r="M37" s="8"/>
      <c r="N37" s="8"/>
      <c r="O37" s="8"/>
      <c r="P37" s="8"/>
      <c r="Q37" s="8"/>
      <c r="R37" s="8"/>
      <c r="S37" s="8"/>
      <c r="T37" s="8"/>
      <c r="U37" s="8"/>
      <c r="V37" s="8"/>
      <c r="W37" s="8"/>
      <c r="X37" s="8"/>
      <c r="Y37" s="8"/>
      <c r="Z37" s="8"/>
    </row>
    <row r="38" spans="1:26" ht="15.75" customHeight="1" x14ac:dyDescent="0.45">
      <c r="A38" s="50" t="s">
        <v>1052</v>
      </c>
      <c r="B38" s="50" t="s">
        <v>57</v>
      </c>
      <c r="C38" s="51">
        <v>1</v>
      </c>
      <c r="D38" s="50" t="s">
        <v>998</v>
      </c>
      <c r="E38" s="50" t="s">
        <v>4157</v>
      </c>
      <c r="F38" s="50" t="str">
        <f>UnitControlCenter!$B$3</f>
        <v>million metric tons / year</v>
      </c>
      <c r="G38" s="50" t="s">
        <v>1028</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1054</v>
      </c>
      <c r="B39" s="8" t="s">
        <v>4158</v>
      </c>
      <c r="C39" s="13">
        <v>1</v>
      </c>
      <c r="D39" s="8" t="s">
        <v>1004</v>
      </c>
      <c r="E39" s="8" t="s">
        <v>1055</v>
      </c>
      <c r="F39" s="8" t="str">
        <f>[2]UnitControlCenter!$B$7</f>
        <v>2018 dollars / ton CO2e abated, Annual average abatement potential (MtCO2e)</v>
      </c>
      <c r="G39" s="8" t="s">
        <v>4159</v>
      </c>
      <c r="H39" s="8"/>
      <c r="I39" s="8"/>
      <c r="J39" s="8"/>
      <c r="K39" s="8"/>
      <c r="L39" s="8"/>
      <c r="M39" s="8"/>
      <c r="N39" s="8"/>
      <c r="O39" s="8"/>
      <c r="P39" s="8"/>
      <c r="Q39" s="8"/>
      <c r="R39" s="8"/>
      <c r="S39" s="8"/>
      <c r="T39" s="8"/>
      <c r="U39" s="8"/>
      <c r="V39" s="8"/>
      <c r="W39" s="8"/>
      <c r="X39" s="8"/>
      <c r="Y39" s="8"/>
      <c r="Z39" s="8"/>
    </row>
    <row r="40" spans="1:26" ht="15.75" customHeight="1" x14ac:dyDescent="0.45">
      <c r="A40" s="50" t="s">
        <v>1054</v>
      </c>
      <c r="B40" s="50" t="s">
        <v>4160</v>
      </c>
      <c r="C40" s="51">
        <v>1</v>
      </c>
      <c r="D40" s="50" t="s">
        <v>1004</v>
      </c>
      <c r="E40" s="50" t="s">
        <v>1055</v>
      </c>
      <c r="F40" s="50" t="str">
        <f>[2]UnitControlCenter!$B$7</f>
        <v>2018 dollars / ton CO2e abated, Annual average abatement potential (MtCO2e)</v>
      </c>
      <c r="G40" s="50" t="s">
        <v>1056</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1057</v>
      </c>
      <c r="B41" s="8" t="s">
        <v>4161</v>
      </c>
      <c r="C41" s="13">
        <v>1</v>
      </c>
      <c r="D41" s="8" t="s">
        <v>1004</v>
      </c>
      <c r="E41" s="8" t="s">
        <v>999</v>
      </c>
      <c r="F41" s="8" t="str">
        <f>UnitControlCenter!$B$8</f>
        <v>billion 2019 dollars / year</v>
      </c>
      <c r="G41" s="8" t="s">
        <v>4162</v>
      </c>
      <c r="H41" s="8" t="s">
        <v>1058</v>
      </c>
      <c r="I41" s="8" t="s">
        <v>1059</v>
      </c>
      <c r="J41" s="8"/>
      <c r="K41" s="8"/>
      <c r="L41" s="8"/>
      <c r="M41" s="8"/>
      <c r="N41" s="8"/>
      <c r="O41" s="8"/>
      <c r="P41" s="8"/>
      <c r="Q41" s="8"/>
      <c r="R41" s="8"/>
      <c r="S41" s="8"/>
      <c r="T41" s="8"/>
      <c r="U41" s="8"/>
      <c r="V41" s="8"/>
      <c r="W41" s="8"/>
      <c r="X41" s="8"/>
      <c r="Y41" s="8"/>
      <c r="Z41" s="8"/>
    </row>
    <row r="42" spans="1:26" ht="15.75" customHeight="1" x14ac:dyDescent="0.45">
      <c r="A42" s="8" t="s">
        <v>1057</v>
      </c>
      <c r="B42" s="52" t="s">
        <v>1060</v>
      </c>
      <c r="C42" s="13">
        <v>1</v>
      </c>
      <c r="D42" s="8" t="s">
        <v>998</v>
      </c>
      <c r="E42" s="8" t="s">
        <v>999</v>
      </c>
      <c r="F42" s="8" t="str">
        <f>UnitControlCenter!$B$8</f>
        <v>billion 2019 dollars / year</v>
      </c>
      <c r="G42" s="8" t="s">
        <v>4163</v>
      </c>
      <c r="H42" s="8"/>
      <c r="I42" s="8"/>
      <c r="J42" s="8"/>
      <c r="K42" s="8"/>
      <c r="L42" s="8"/>
      <c r="M42" s="8"/>
      <c r="N42" s="8"/>
      <c r="O42" s="8"/>
      <c r="P42" s="8"/>
      <c r="Q42" s="8"/>
      <c r="R42" s="8"/>
      <c r="S42" s="8"/>
      <c r="T42" s="8"/>
      <c r="U42" s="8"/>
      <c r="V42" s="8"/>
      <c r="W42" s="8"/>
      <c r="X42" s="8"/>
      <c r="Y42" s="8"/>
      <c r="Z42" s="8"/>
    </row>
    <row r="43" spans="1:26" ht="15.75" customHeight="1" x14ac:dyDescent="0.45">
      <c r="A43" s="8" t="s">
        <v>1057</v>
      </c>
      <c r="B43" s="8" t="s">
        <v>1061</v>
      </c>
      <c r="C43" s="13">
        <v>0</v>
      </c>
      <c r="D43" s="8" t="s">
        <v>1004</v>
      </c>
      <c r="E43" s="8" t="s">
        <v>1005</v>
      </c>
      <c r="F43" s="8" t="str">
        <f>UnitControlCenter!$B$8</f>
        <v>billion 2019 dollars / year</v>
      </c>
      <c r="G43" s="8" t="s">
        <v>1062</v>
      </c>
      <c r="H43" s="8" t="s">
        <v>1063</v>
      </c>
      <c r="I43" s="8" t="s">
        <v>1064</v>
      </c>
      <c r="J43" s="8"/>
      <c r="K43" s="8"/>
      <c r="L43" s="8"/>
      <c r="M43" s="8"/>
      <c r="N43" s="8"/>
      <c r="O43" s="8"/>
      <c r="P43" s="8"/>
      <c r="Q43" s="8"/>
      <c r="R43" s="8"/>
      <c r="S43" s="8"/>
      <c r="T43" s="8"/>
      <c r="U43" s="8"/>
      <c r="V43" s="8"/>
      <c r="W43" s="8"/>
      <c r="X43" s="8"/>
      <c r="Y43" s="8"/>
      <c r="Z43" s="8"/>
    </row>
    <row r="44" spans="1:26" ht="15.75" customHeight="1" x14ac:dyDescent="0.45">
      <c r="A44" s="8" t="s">
        <v>1057</v>
      </c>
      <c r="B44" s="52" t="s">
        <v>1065</v>
      </c>
      <c r="C44" s="13">
        <v>0</v>
      </c>
      <c r="D44" s="8" t="s">
        <v>998</v>
      </c>
      <c r="E44" s="8" t="s">
        <v>999</v>
      </c>
      <c r="F44" s="8" t="str">
        <f>UnitControlCenter!$B$9</f>
        <v>billion 2019 dollars</v>
      </c>
      <c r="G44" s="8" t="s">
        <v>1066</v>
      </c>
      <c r="H44" s="8"/>
      <c r="I44" s="8"/>
      <c r="J44" s="8"/>
      <c r="K44" s="8"/>
      <c r="L44" s="8"/>
      <c r="M44" s="8"/>
      <c r="N44" s="8"/>
      <c r="O44" s="8"/>
      <c r="P44" s="8"/>
      <c r="Q44" s="8"/>
      <c r="R44" s="8"/>
      <c r="S44" s="8"/>
      <c r="T44" s="8"/>
      <c r="U44" s="8"/>
      <c r="V44" s="8"/>
      <c r="W44" s="8"/>
      <c r="X44" s="8"/>
      <c r="Y44" s="8"/>
      <c r="Z44" s="8"/>
    </row>
    <row r="45" spans="1:26" ht="15.75" customHeight="1" x14ac:dyDescent="0.45">
      <c r="A45" s="50" t="s">
        <v>1057</v>
      </c>
      <c r="B45" s="53" t="s">
        <v>1067</v>
      </c>
      <c r="C45" s="51">
        <v>0</v>
      </c>
      <c r="D45" s="50" t="s">
        <v>998</v>
      </c>
      <c r="E45" s="50" t="s">
        <v>999</v>
      </c>
      <c r="F45" s="50" t="str">
        <f>UnitControlCenter!$B$8</f>
        <v>billion 2019 dollars / year</v>
      </c>
      <c r="G45" s="50" t="s">
        <v>1068</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1069</v>
      </c>
      <c r="B46" s="52" t="s">
        <v>1070</v>
      </c>
      <c r="C46" s="13">
        <v>0</v>
      </c>
      <c r="D46" s="8" t="s">
        <v>1004</v>
      </c>
      <c r="E46" s="8" t="s">
        <v>999</v>
      </c>
      <c r="F46" s="8" t="str">
        <f>UnitControlCenter!$B$10</f>
        <v>jobs</v>
      </c>
      <c r="G46" s="8" t="s">
        <v>1071</v>
      </c>
      <c r="H46" s="8" t="s">
        <v>1072</v>
      </c>
      <c r="I46" s="8" t="s">
        <v>1073</v>
      </c>
      <c r="J46" s="8"/>
      <c r="K46" s="8"/>
      <c r="L46" s="8"/>
      <c r="M46" s="8"/>
      <c r="N46" s="8"/>
      <c r="O46" s="8"/>
      <c r="P46" s="8"/>
      <c r="Q46" s="8"/>
      <c r="R46" s="8"/>
      <c r="S46" s="8"/>
      <c r="T46" s="8"/>
      <c r="U46" s="8"/>
      <c r="V46" s="8"/>
      <c r="W46" s="8"/>
      <c r="X46" s="8"/>
      <c r="Y46" s="8"/>
      <c r="Z46" s="8"/>
    </row>
    <row r="47" spans="1:26" ht="15.75" customHeight="1" x14ac:dyDescent="0.45">
      <c r="A47" s="8" t="s">
        <v>1069</v>
      </c>
      <c r="B47" s="52" t="s">
        <v>1074</v>
      </c>
      <c r="C47" s="13">
        <v>0</v>
      </c>
      <c r="D47" s="8" t="s">
        <v>1004</v>
      </c>
      <c r="E47" s="8" t="s">
        <v>999</v>
      </c>
      <c r="F47" s="8" t="str">
        <f>UnitControlCenter!$B$10</f>
        <v>jobs</v>
      </c>
      <c r="G47" s="8" t="s">
        <v>1075</v>
      </c>
      <c r="H47" s="8" t="s">
        <v>1076</v>
      </c>
      <c r="I47" s="8" t="s">
        <v>1077</v>
      </c>
      <c r="J47" s="8"/>
      <c r="K47" s="8"/>
      <c r="L47" s="8"/>
      <c r="M47" s="8"/>
      <c r="N47" s="8"/>
      <c r="O47" s="8"/>
      <c r="P47" s="8"/>
      <c r="Q47" s="8"/>
      <c r="R47" s="8"/>
      <c r="S47" s="8"/>
      <c r="T47" s="8"/>
      <c r="U47" s="8"/>
      <c r="V47" s="8"/>
      <c r="W47" s="8"/>
      <c r="X47" s="8"/>
      <c r="Y47" s="8"/>
      <c r="Z47" s="8"/>
    </row>
    <row r="48" spans="1:26" ht="15.75" customHeight="1" x14ac:dyDescent="0.45">
      <c r="A48" s="8" t="s">
        <v>1069</v>
      </c>
      <c r="B48" s="52" t="s">
        <v>1078</v>
      </c>
      <c r="C48" s="13">
        <v>0</v>
      </c>
      <c r="D48" s="8" t="s">
        <v>1004</v>
      </c>
      <c r="E48" s="8" t="s">
        <v>999</v>
      </c>
      <c r="F48" s="8" t="str">
        <f>UnitControlCenter!$B$10</f>
        <v>jobs</v>
      </c>
      <c r="G48" s="8" t="s">
        <v>1079</v>
      </c>
      <c r="H48" s="8" t="s">
        <v>1080</v>
      </c>
      <c r="I48" s="8" t="s">
        <v>1081</v>
      </c>
      <c r="J48" s="8"/>
      <c r="K48" s="8"/>
      <c r="L48" s="8"/>
      <c r="M48" s="8"/>
      <c r="N48" s="8"/>
      <c r="O48" s="8"/>
      <c r="P48" s="8"/>
      <c r="Q48" s="8"/>
      <c r="R48" s="8"/>
      <c r="S48" s="8"/>
      <c r="T48" s="8"/>
      <c r="U48" s="8"/>
      <c r="V48" s="8"/>
      <c r="W48" s="8"/>
      <c r="X48" s="8"/>
      <c r="Y48" s="8"/>
      <c r="Z48" s="8"/>
    </row>
    <row r="49" spans="1:26" ht="15.75" customHeight="1" x14ac:dyDescent="0.45">
      <c r="A49" s="8" t="s">
        <v>1069</v>
      </c>
      <c r="B49" s="52" t="s">
        <v>4164</v>
      </c>
      <c r="C49" s="13">
        <v>0</v>
      </c>
      <c r="D49" s="8" t="s">
        <v>1004</v>
      </c>
      <c r="E49" s="8" t="s">
        <v>999</v>
      </c>
      <c r="F49" s="8" t="str">
        <f>UnitControlCenter!$B$10</f>
        <v>jobs</v>
      </c>
      <c r="G49" s="8" t="s">
        <v>4165</v>
      </c>
      <c r="H49" s="8" t="s">
        <v>1072</v>
      </c>
      <c r="I49" s="8" t="s">
        <v>1073</v>
      </c>
      <c r="J49" s="8"/>
      <c r="K49" s="8"/>
      <c r="L49" s="8"/>
      <c r="M49" s="8"/>
      <c r="N49" s="8"/>
      <c r="O49" s="8"/>
      <c r="P49" s="8"/>
      <c r="Q49" s="8"/>
      <c r="R49" s="8"/>
      <c r="S49" s="8"/>
      <c r="T49" s="8"/>
      <c r="U49" s="8"/>
      <c r="V49" s="8"/>
      <c r="W49" s="8"/>
      <c r="X49" s="8"/>
      <c r="Y49" s="8"/>
      <c r="Z49" s="8"/>
    </row>
    <row r="50" spans="1:26" ht="15.75" customHeight="1" x14ac:dyDescent="0.45">
      <c r="A50" s="8" t="s">
        <v>1069</v>
      </c>
      <c r="B50" s="52" t="s">
        <v>1082</v>
      </c>
      <c r="C50" s="13">
        <v>0</v>
      </c>
      <c r="D50" s="8" t="s">
        <v>1004</v>
      </c>
      <c r="E50" s="8" t="s">
        <v>999</v>
      </c>
      <c r="F50" s="8" t="str">
        <f>UnitControlCenter!$B$8</f>
        <v>billion 2019 dollars / year</v>
      </c>
      <c r="G50" s="8" t="s">
        <v>1083</v>
      </c>
      <c r="H50" s="8" t="s">
        <v>1084</v>
      </c>
      <c r="I50" s="8" t="s">
        <v>1073</v>
      </c>
      <c r="J50" s="8"/>
      <c r="K50" s="8"/>
      <c r="L50" s="8"/>
      <c r="M50" s="8"/>
      <c r="N50" s="8"/>
      <c r="O50" s="8"/>
      <c r="P50" s="8"/>
      <c r="Q50" s="8"/>
      <c r="R50" s="8"/>
      <c r="S50" s="8"/>
      <c r="T50" s="8"/>
      <c r="U50" s="8"/>
      <c r="V50" s="8"/>
      <c r="W50" s="8"/>
      <c r="X50" s="8"/>
      <c r="Y50" s="8"/>
      <c r="Z50" s="8"/>
    </row>
    <row r="51" spans="1:26" ht="15.75" customHeight="1" x14ac:dyDescent="0.45">
      <c r="A51" s="8" t="s">
        <v>1069</v>
      </c>
      <c r="B51" s="52" t="s">
        <v>1085</v>
      </c>
      <c r="C51" s="13">
        <v>0</v>
      </c>
      <c r="D51" s="8" t="s">
        <v>1004</v>
      </c>
      <c r="E51" s="8" t="s">
        <v>999</v>
      </c>
      <c r="F51" s="8" t="str">
        <f>UnitControlCenter!$B$12</f>
        <v>% change</v>
      </c>
      <c r="G51" s="8" t="s">
        <v>1086</v>
      </c>
      <c r="H51" s="8" t="s">
        <v>1084</v>
      </c>
      <c r="I51" s="8" t="s">
        <v>1073</v>
      </c>
      <c r="J51" s="8"/>
      <c r="K51" s="8"/>
      <c r="L51" s="8"/>
      <c r="M51" s="8"/>
      <c r="N51" s="8"/>
      <c r="O51" s="8"/>
      <c r="P51" s="8"/>
      <c r="Q51" s="8"/>
      <c r="R51" s="8"/>
      <c r="S51" s="8"/>
      <c r="T51" s="8"/>
      <c r="U51" s="8"/>
      <c r="V51" s="8"/>
      <c r="W51" s="8"/>
      <c r="X51" s="8"/>
      <c r="Y51" s="8"/>
      <c r="Z51" s="8"/>
    </row>
    <row r="52" spans="1:26" ht="15.75" customHeight="1" x14ac:dyDescent="0.45">
      <c r="A52" s="8" t="s">
        <v>1069</v>
      </c>
      <c r="B52" s="52" t="s">
        <v>1087</v>
      </c>
      <c r="C52" s="13">
        <v>0</v>
      </c>
      <c r="D52" s="8" t="s">
        <v>1004</v>
      </c>
      <c r="E52" s="8" t="s">
        <v>999</v>
      </c>
      <c r="F52" s="8" t="str">
        <f>UnitControlCenter!$B$8</f>
        <v>billion 2019 dollars / year</v>
      </c>
      <c r="G52" s="8" t="s">
        <v>1088</v>
      </c>
      <c r="H52" s="8" t="s">
        <v>1080</v>
      </c>
      <c r="I52" s="8" t="s">
        <v>1081</v>
      </c>
      <c r="J52" s="8"/>
      <c r="K52" s="8"/>
      <c r="L52" s="8"/>
      <c r="M52" s="8"/>
      <c r="N52" s="8"/>
      <c r="O52" s="8"/>
      <c r="P52" s="8"/>
      <c r="Q52" s="8"/>
      <c r="R52" s="8"/>
      <c r="S52" s="8"/>
      <c r="T52" s="8"/>
      <c r="U52" s="8"/>
      <c r="V52" s="8"/>
      <c r="W52" s="8"/>
      <c r="X52" s="8"/>
      <c r="Y52" s="8"/>
      <c r="Z52" s="8"/>
    </row>
    <row r="53" spans="1:26" ht="15.75" customHeight="1" x14ac:dyDescent="0.45">
      <c r="A53" s="8" t="s">
        <v>1069</v>
      </c>
      <c r="B53" s="52" t="s">
        <v>1089</v>
      </c>
      <c r="C53" s="13">
        <v>0</v>
      </c>
      <c r="D53" s="8" t="s">
        <v>1004</v>
      </c>
      <c r="E53" s="8" t="s">
        <v>999</v>
      </c>
      <c r="F53" s="8" t="str">
        <f>UnitControlCenter!$B$8</f>
        <v>billion 2019 dollars / year</v>
      </c>
      <c r="G53" s="8" t="s">
        <v>1090</v>
      </c>
      <c r="H53" s="8" t="s">
        <v>1091</v>
      </c>
      <c r="I53" s="8" t="s">
        <v>1073</v>
      </c>
      <c r="J53" s="8"/>
      <c r="K53" s="8"/>
      <c r="L53" s="8"/>
      <c r="M53" s="8"/>
      <c r="N53" s="8"/>
      <c r="O53" s="8"/>
      <c r="P53" s="8"/>
      <c r="Q53" s="8"/>
      <c r="R53" s="8"/>
      <c r="S53" s="8"/>
      <c r="T53" s="8"/>
      <c r="U53" s="8"/>
      <c r="V53" s="8"/>
      <c r="W53" s="8"/>
      <c r="X53" s="8"/>
      <c r="Y53" s="8"/>
      <c r="Z53" s="8"/>
    </row>
    <row r="54" spans="1:26" ht="15.75" customHeight="1" x14ac:dyDescent="0.45">
      <c r="A54" s="50" t="s">
        <v>1069</v>
      </c>
      <c r="B54" s="53" t="s">
        <v>1092</v>
      </c>
      <c r="C54" s="51">
        <v>0</v>
      </c>
      <c r="D54" s="50" t="s">
        <v>998</v>
      </c>
      <c r="E54" s="50" t="s">
        <v>999</v>
      </c>
      <c r="F54" s="50" t="str">
        <f>UnitControlCenter!$B$13</f>
        <v>2019 dollars / employee-year</v>
      </c>
      <c r="G54" s="50" t="s">
        <v>1093</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1069</v>
      </c>
      <c r="B55" s="8" t="s">
        <v>1094</v>
      </c>
      <c r="C55" s="13">
        <v>0</v>
      </c>
      <c r="D55" s="8" t="s">
        <v>1004</v>
      </c>
      <c r="E55" s="8" t="s">
        <v>999</v>
      </c>
      <c r="F55" s="8" t="str">
        <f>UnitControlCenter!$B$8</f>
        <v>billion 2019 dollars / year</v>
      </c>
      <c r="G55" s="8" t="s">
        <v>1095</v>
      </c>
      <c r="H55" s="8" t="s">
        <v>1080</v>
      </c>
      <c r="I55" s="8" t="s">
        <v>1081</v>
      </c>
      <c r="J55" s="8"/>
      <c r="K55" s="8"/>
      <c r="L55" s="8"/>
      <c r="M55" s="8"/>
      <c r="N55" s="8"/>
      <c r="O55" s="8"/>
      <c r="P55" s="8"/>
      <c r="Q55" s="8"/>
      <c r="R55" s="8"/>
      <c r="S55" s="8"/>
      <c r="T55" s="8"/>
      <c r="U55" s="8"/>
      <c r="V55" s="8"/>
      <c r="W55" s="8"/>
      <c r="X55" s="8"/>
      <c r="Y55" s="8"/>
      <c r="Z55" s="8"/>
    </row>
    <row r="56" spans="1:26" ht="15.75" customHeight="1" x14ac:dyDescent="0.45">
      <c r="A56" s="8" t="s">
        <v>1096</v>
      </c>
      <c r="B56" s="8" t="s">
        <v>1097</v>
      </c>
      <c r="C56" s="13">
        <v>1</v>
      </c>
      <c r="D56" s="8" t="s">
        <v>1004</v>
      </c>
      <c r="E56" s="8" t="s">
        <v>999</v>
      </c>
      <c r="F56" s="8" t="str">
        <f>UnitControlCenter!$B$8</f>
        <v>billion 2019 dollars / year</v>
      </c>
      <c r="G56" s="8" t="s">
        <v>1098</v>
      </c>
      <c r="H56" s="8" t="s">
        <v>1099</v>
      </c>
      <c r="I56" s="8" t="s">
        <v>1100</v>
      </c>
      <c r="J56" s="8"/>
      <c r="K56" s="8"/>
      <c r="L56" s="8"/>
      <c r="M56" s="8"/>
      <c r="N56" s="8"/>
      <c r="O56" s="8"/>
      <c r="P56" s="8"/>
      <c r="Q56" s="8"/>
      <c r="R56" s="8"/>
      <c r="S56" s="8"/>
      <c r="T56" s="8"/>
      <c r="U56" s="8"/>
      <c r="V56" s="8"/>
      <c r="W56" s="8"/>
      <c r="X56" s="8"/>
      <c r="Y56" s="8"/>
      <c r="Z56" s="8"/>
    </row>
    <row r="57" spans="1:26" ht="15.75" customHeight="1" x14ac:dyDescent="0.45">
      <c r="A57" s="8" t="s">
        <v>1096</v>
      </c>
      <c r="B57" s="8" t="s">
        <v>1101</v>
      </c>
      <c r="C57" s="13">
        <v>1</v>
      </c>
      <c r="D57" s="8" t="s">
        <v>1004</v>
      </c>
      <c r="E57" s="8" t="s">
        <v>999</v>
      </c>
      <c r="F57" s="8" t="str">
        <f>UnitControlCenter!$B$8</f>
        <v>billion 2019 dollars / year</v>
      </c>
      <c r="G57" s="8" t="s">
        <v>1102</v>
      </c>
      <c r="H57" s="8" t="s">
        <v>1103</v>
      </c>
      <c r="I57" s="8" t="s">
        <v>1104</v>
      </c>
      <c r="J57" s="8"/>
      <c r="K57" s="8"/>
      <c r="L57" s="8"/>
      <c r="M57" s="8"/>
      <c r="N57" s="8"/>
      <c r="O57" s="8"/>
      <c r="P57" s="8"/>
      <c r="Q57" s="8"/>
      <c r="R57" s="8"/>
      <c r="S57" s="8"/>
      <c r="T57" s="8"/>
      <c r="U57" s="8"/>
      <c r="V57" s="8"/>
      <c r="W57" s="8"/>
      <c r="X57" s="8"/>
      <c r="Y57" s="8"/>
      <c r="Z57" s="8"/>
    </row>
    <row r="58" spans="1:26" ht="15.75" customHeight="1" x14ac:dyDescent="0.45">
      <c r="A58" s="8" t="s">
        <v>1096</v>
      </c>
      <c r="B58" s="8" t="s">
        <v>1105</v>
      </c>
      <c r="C58" s="13">
        <v>1</v>
      </c>
      <c r="D58" s="8" t="s">
        <v>1004</v>
      </c>
      <c r="E58" s="8" t="s">
        <v>999</v>
      </c>
      <c r="F58" s="8" t="str">
        <f>UnitControlCenter!$B$8</f>
        <v>billion 2019 dollars / year</v>
      </c>
      <c r="G58" s="8" t="s">
        <v>1106</v>
      </c>
      <c r="H58" s="8" t="s">
        <v>1107</v>
      </c>
      <c r="I58" s="8" t="s">
        <v>1108</v>
      </c>
      <c r="J58" s="8"/>
      <c r="K58" s="8"/>
      <c r="L58" s="8"/>
      <c r="M58" s="8"/>
      <c r="N58" s="8"/>
      <c r="O58" s="8"/>
      <c r="P58" s="8"/>
      <c r="Q58" s="8"/>
      <c r="R58" s="8"/>
      <c r="S58" s="8"/>
      <c r="T58" s="8"/>
      <c r="U58" s="8"/>
      <c r="V58" s="8"/>
      <c r="W58" s="8"/>
      <c r="X58" s="8"/>
      <c r="Y58" s="8"/>
      <c r="Z58" s="8"/>
    </row>
    <row r="59" spans="1:26" ht="15.75" customHeight="1" x14ac:dyDescent="0.45">
      <c r="A59" s="8" t="s">
        <v>1096</v>
      </c>
      <c r="B59" s="8" t="s">
        <v>1109</v>
      </c>
      <c r="C59" s="13">
        <v>1</v>
      </c>
      <c r="D59" s="8" t="s">
        <v>1004</v>
      </c>
      <c r="E59" s="8" t="s">
        <v>999</v>
      </c>
      <c r="F59" s="8" t="str">
        <f>UnitControlCenter!$B$8</f>
        <v>billion 2019 dollars / year</v>
      </c>
      <c r="G59" s="8" t="s">
        <v>1110</v>
      </c>
      <c r="H59" s="8" t="s">
        <v>1103</v>
      </c>
      <c r="I59" s="8" t="s">
        <v>1111</v>
      </c>
      <c r="J59" s="8"/>
      <c r="K59" s="8"/>
      <c r="L59" s="8"/>
      <c r="M59" s="8"/>
      <c r="N59" s="8"/>
      <c r="O59" s="8"/>
      <c r="P59" s="8"/>
      <c r="Q59" s="8"/>
      <c r="R59" s="8"/>
      <c r="S59" s="8"/>
      <c r="T59" s="8"/>
      <c r="U59" s="8"/>
      <c r="V59" s="8"/>
      <c r="W59" s="8"/>
      <c r="X59" s="8"/>
      <c r="Y59" s="8"/>
      <c r="Z59" s="8"/>
    </row>
    <row r="60" spans="1:26" ht="15.75" customHeight="1" x14ac:dyDescent="0.45">
      <c r="A60" s="8" t="s">
        <v>1096</v>
      </c>
      <c r="B60" s="8" t="s">
        <v>1112</v>
      </c>
      <c r="C60" s="13">
        <v>1</v>
      </c>
      <c r="D60" s="8" t="s">
        <v>1004</v>
      </c>
      <c r="E60" s="8" t="s">
        <v>999</v>
      </c>
      <c r="F60" s="8" t="str">
        <f>UnitControlCenter!$B$8</f>
        <v>billion 2019 dollars / year</v>
      </c>
      <c r="G60" s="8" t="s">
        <v>1113</v>
      </c>
      <c r="H60" s="8" t="s">
        <v>1103</v>
      </c>
      <c r="I60" s="8" t="s">
        <v>1114</v>
      </c>
      <c r="J60" s="8"/>
      <c r="K60" s="8"/>
      <c r="L60" s="8"/>
      <c r="M60" s="8"/>
      <c r="N60" s="8"/>
      <c r="O60" s="8"/>
      <c r="P60" s="8"/>
      <c r="Q60" s="8"/>
      <c r="R60" s="8"/>
      <c r="S60" s="8"/>
      <c r="T60" s="8"/>
      <c r="U60" s="8"/>
      <c r="V60" s="8"/>
      <c r="W60" s="8"/>
      <c r="X60" s="8"/>
      <c r="Y60" s="8"/>
      <c r="Z60" s="8"/>
    </row>
    <row r="61" spans="1:26" ht="15.75" customHeight="1" x14ac:dyDescent="0.45">
      <c r="A61" s="8" t="s">
        <v>1096</v>
      </c>
      <c r="B61" s="8" t="s">
        <v>1115</v>
      </c>
      <c r="C61" s="13">
        <v>1</v>
      </c>
      <c r="D61" s="8" t="s">
        <v>1004</v>
      </c>
      <c r="E61" s="8" t="s">
        <v>999</v>
      </c>
      <c r="F61" s="8" t="str">
        <f>UnitControlCenter!$B$8</f>
        <v>billion 2019 dollars / year</v>
      </c>
      <c r="G61" s="8" t="s">
        <v>1116</v>
      </c>
      <c r="H61" s="8" t="s">
        <v>1107</v>
      </c>
      <c r="I61" s="8" t="s">
        <v>1108</v>
      </c>
      <c r="J61" s="8"/>
      <c r="K61" s="8"/>
      <c r="L61" s="8"/>
      <c r="M61" s="8"/>
      <c r="N61" s="8"/>
      <c r="O61" s="8"/>
      <c r="P61" s="8"/>
      <c r="Q61" s="8"/>
      <c r="R61" s="8"/>
      <c r="S61" s="8"/>
      <c r="T61" s="8"/>
      <c r="U61" s="8"/>
      <c r="V61" s="8"/>
      <c r="W61" s="8"/>
      <c r="X61" s="8"/>
      <c r="Y61" s="8"/>
      <c r="Z61" s="8"/>
    </row>
    <row r="62" spans="1:26" ht="15.75" customHeight="1" x14ac:dyDescent="0.45">
      <c r="A62" s="8" t="s">
        <v>1096</v>
      </c>
      <c r="B62" s="8" t="s">
        <v>1117</v>
      </c>
      <c r="C62" s="13">
        <v>1</v>
      </c>
      <c r="D62" s="8" t="s">
        <v>1004</v>
      </c>
      <c r="E62" s="8" t="s">
        <v>999</v>
      </c>
      <c r="F62" s="8" t="str">
        <f>UnitControlCenter!$B$8</f>
        <v>billion 2019 dollars / year</v>
      </c>
      <c r="G62" s="8" t="s">
        <v>1118</v>
      </c>
      <c r="H62" s="8" t="s">
        <v>1107</v>
      </c>
      <c r="I62" s="8" t="s">
        <v>1108</v>
      </c>
      <c r="J62" s="8"/>
      <c r="K62" s="8"/>
      <c r="L62" s="8"/>
      <c r="M62" s="8"/>
      <c r="N62" s="8"/>
      <c r="O62" s="8"/>
      <c r="P62" s="8"/>
      <c r="Q62" s="8"/>
      <c r="R62" s="8"/>
      <c r="S62" s="8"/>
      <c r="T62" s="8"/>
      <c r="U62" s="8"/>
      <c r="V62" s="8"/>
      <c r="W62" s="8"/>
      <c r="X62" s="8"/>
      <c r="Y62" s="8"/>
      <c r="Z62" s="8"/>
    </row>
    <row r="63" spans="1:26" ht="15.75" customHeight="1" x14ac:dyDescent="0.45">
      <c r="A63" s="8" t="s">
        <v>1096</v>
      </c>
      <c r="B63" s="8" t="s">
        <v>1119</v>
      </c>
      <c r="C63" s="13">
        <v>1</v>
      </c>
      <c r="D63" s="8" t="s">
        <v>1004</v>
      </c>
      <c r="E63" s="8" t="s">
        <v>999</v>
      </c>
      <c r="F63" s="8" t="str">
        <f>UnitControlCenter!$B$8</f>
        <v>billion 2019 dollars / year</v>
      </c>
      <c r="G63" s="8" t="s">
        <v>1120</v>
      </c>
      <c r="H63" s="8" t="s">
        <v>1107</v>
      </c>
      <c r="I63" s="8" t="s">
        <v>1108</v>
      </c>
      <c r="J63" s="8"/>
      <c r="K63" s="8"/>
      <c r="L63" s="8"/>
      <c r="M63" s="8"/>
      <c r="N63" s="8"/>
      <c r="O63" s="8"/>
      <c r="P63" s="8"/>
      <c r="Q63" s="8"/>
      <c r="R63" s="8"/>
      <c r="S63" s="8"/>
      <c r="T63" s="8"/>
      <c r="U63" s="8"/>
      <c r="V63" s="8"/>
      <c r="W63" s="8"/>
      <c r="X63" s="8"/>
      <c r="Y63" s="8"/>
      <c r="Z63" s="8"/>
    </row>
    <row r="64" spans="1:26" ht="15.75" customHeight="1" x14ac:dyDescent="0.45">
      <c r="A64" s="50" t="s">
        <v>1096</v>
      </c>
      <c r="B64" s="50" t="s">
        <v>1121</v>
      </c>
      <c r="C64" s="51">
        <v>1</v>
      </c>
      <c r="D64" s="50" t="s">
        <v>1004</v>
      </c>
      <c r="E64" s="50" t="s">
        <v>999</v>
      </c>
      <c r="F64" s="50" t="str">
        <f>UnitControlCenter!$B$8</f>
        <v>billion 2019 dollars / year</v>
      </c>
      <c r="G64" s="50" t="s">
        <v>1122</v>
      </c>
      <c r="H64" s="50" t="s">
        <v>1107</v>
      </c>
      <c r="I64" s="50" t="s">
        <v>1123</v>
      </c>
      <c r="J64" s="50"/>
      <c r="K64" s="50"/>
      <c r="L64" s="50"/>
      <c r="M64" s="50"/>
      <c r="N64" s="50"/>
      <c r="O64" s="50"/>
      <c r="P64" s="50"/>
      <c r="Q64" s="50"/>
      <c r="R64" s="50"/>
      <c r="S64" s="50"/>
      <c r="T64" s="8"/>
      <c r="U64" s="8"/>
      <c r="V64" s="8"/>
      <c r="W64" s="8"/>
      <c r="X64" s="8"/>
      <c r="Y64" s="8"/>
      <c r="Z64" s="8"/>
    </row>
    <row r="65" spans="1:26" ht="15.75" customHeight="1" x14ac:dyDescent="0.45">
      <c r="A65" s="8" t="s">
        <v>1096</v>
      </c>
      <c r="B65" s="8" t="s">
        <v>1124</v>
      </c>
      <c r="C65" s="13">
        <v>1</v>
      </c>
      <c r="D65" s="8" t="s">
        <v>1004</v>
      </c>
      <c r="E65" s="8" t="s">
        <v>999</v>
      </c>
      <c r="F65" s="8" t="str">
        <f>UnitControlCenter!$B$8</f>
        <v>billion 2019 dollars / year</v>
      </c>
      <c r="G65" s="8" t="s">
        <v>1125</v>
      </c>
      <c r="H65" s="8" t="s">
        <v>1107</v>
      </c>
      <c r="I65" s="8" t="s">
        <v>1126</v>
      </c>
      <c r="J65" s="8"/>
      <c r="K65" s="8"/>
      <c r="L65" s="8"/>
      <c r="M65" s="8"/>
      <c r="N65" s="8"/>
      <c r="O65" s="8"/>
      <c r="P65" s="8"/>
      <c r="Q65" s="8"/>
      <c r="R65" s="8"/>
      <c r="S65" s="8"/>
      <c r="T65" s="8"/>
      <c r="U65" s="8"/>
      <c r="V65" s="8"/>
      <c r="W65" s="8"/>
      <c r="X65" s="8"/>
      <c r="Y65" s="8"/>
      <c r="Z65" s="8"/>
    </row>
    <row r="66" spans="1:26" ht="15.75" customHeight="1" x14ac:dyDescent="0.45">
      <c r="A66" s="8" t="s">
        <v>1127</v>
      </c>
      <c r="B66" s="8" t="s">
        <v>4166</v>
      </c>
      <c r="C66" s="13">
        <v>1</v>
      </c>
      <c r="D66" s="8" t="s">
        <v>998</v>
      </c>
      <c r="E66" s="8" t="s">
        <v>4167</v>
      </c>
      <c r="F66" s="8" t="str">
        <f>UnitControlCenter!$B$11</f>
        <v>incidents / year</v>
      </c>
      <c r="G66" s="8" t="s">
        <v>4168</v>
      </c>
      <c r="H66" s="8"/>
      <c r="I66" s="8"/>
      <c r="J66" s="8"/>
      <c r="K66" s="8"/>
      <c r="L66" s="8"/>
      <c r="M66" s="8"/>
      <c r="N66" s="8"/>
      <c r="O66" s="8"/>
      <c r="P66" s="8"/>
      <c r="Q66" s="8"/>
      <c r="R66" s="8"/>
      <c r="S66" s="8"/>
      <c r="T66" s="8"/>
      <c r="U66" s="8"/>
      <c r="V66" s="8"/>
      <c r="W66" s="8"/>
      <c r="X66" s="8"/>
      <c r="Y66" s="8"/>
      <c r="Z66" s="8"/>
    </row>
    <row r="67" spans="1:26" ht="15.75" customHeight="1" x14ac:dyDescent="0.45">
      <c r="A67" s="8" t="s">
        <v>1127</v>
      </c>
      <c r="B67" s="8" t="s">
        <v>1128</v>
      </c>
      <c r="C67" s="13">
        <v>1</v>
      </c>
      <c r="D67" s="8" t="s">
        <v>998</v>
      </c>
      <c r="E67" s="8" t="s">
        <v>999</v>
      </c>
      <c r="F67" s="8" t="str">
        <f>UnitControlCenter!$B$11</f>
        <v>incidents / year</v>
      </c>
      <c r="G67" s="8" t="s">
        <v>4168</v>
      </c>
      <c r="H67" s="8"/>
      <c r="I67" s="8"/>
      <c r="J67" s="8"/>
      <c r="K67" s="8"/>
      <c r="L67" s="8"/>
      <c r="M67" s="8"/>
      <c r="N67" s="8"/>
      <c r="O67" s="8"/>
      <c r="P67" s="8"/>
      <c r="Q67" s="8"/>
      <c r="R67" s="8"/>
      <c r="S67" s="8"/>
      <c r="T67" s="8"/>
      <c r="U67" s="8"/>
      <c r="V67" s="8"/>
      <c r="W67" s="8"/>
      <c r="X67" s="8"/>
      <c r="Y67" s="8"/>
      <c r="Z67" s="8"/>
    </row>
    <row r="68" spans="1:26" ht="15.75" customHeight="1" x14ac:dyDescent="0.45">
      <c r="A68" s="8" t="s">
        <v>1127</v>
      </c>
      <c r="B68" s="8" t="s">
        <v>1129</v>
      </c>
      <c r="C68" s="13">
        <v>1</v>
      </c>
      <c r="D68" s="8" t="s">
        <v>998</v>
      </c>
      <c r="E68" s="8" t="s">
        <v>999</v>
      </c>
      <c r="F68" s="8" t="str">
        <f>UnitControlCenter!$B$8</f>
        <v>billion 2019 dollars / year</v>
      </c>
      <c r="G68" s="8" t="s">
        <v>1130</v>
      </c>
      <c r="H68" s="8"/>
      <c r="I68" s="8"/>
      <c r="J68" s="8"/>
      <c r="K68" s="8"/>
      <c r="L68" s="8"/>
      <c r="M68" s="8"/>
      <c r="N68" s="8"/>
      <c r="O68" s="8"/>
      <c r="P68" s="8"/>
      <c r="Q68" s="8"/>
      <c r="R68" s="8"/>
      <c r="S68" s="8"/>
      <c r="T68" s="8"/>
      <c r="U68" s="8"/>
      <c r="V68" s="8"/>
      <c r="W68" s="8"/>
      <c r="X68" s="8"/>
      <c r="Y68" s="8"/>
      <c r="Z68" s="8"/>
    </row>
    <row r="69" spans="1:26" ht="15.75" customHeight="1" x14ac:dyDescent="0.45">
      <c r="A69" s="8" t="s">
        <v>1127</v>
      </c>
      <c r="B69" s="8" t="s">
        <v>1131</v>
      </c>
      <c r="C69" s="13">
        <v>0</v>
      </c>
      <c r="D69" s="8" t="s">
        <v>998</v>
      </c>
      <c r="E69" s="8" t="s">
        <v>999</v>
      </c>
      <c r="F69" s="8" t="str">
        <f>UnitControlCenter!$B$11</f>
        <v>incidents / year</v>
      </c>
      <c r="G69" s="8" t="s">
        <v>1132</v>
      </c>
      <c r="H69" s="8"/>
      <c r="I69" s="8"/>
      <c r="J69" s="8"/>
      <c r="K69" s="8"/>
      <c r="L69" s="8"/>
      <c r="M69" s="8"/>
      <c r="N69" s="8"/>
      <c r="O69" s="8"/>
      <c r="P69" s="8"/>
      <c r="Q69" s="8"/>
      <c r="R69" s="8"/>
      <c r="S69" s="8"/>
      <c r="T69" s="8"/>
      <c r="U69" s="8"/>
      <c r="V69" s="8"/>
      <c r="W69" s="8"/>
      <c r="X69" s="8"/>
      <c r="Y69" s="8"/>
      <c r="Z69" s="8"/>
    </row>
    <row r="70" spans="1:26" ht="15.75" customHeight="1" x14ac:dyDescent="0.45">
      <c r="A70" s="8" t="s">
        <v>1127</v>
      </c>
      <c r="B70" s="8" t="s">
        <v>1133</v>
      </c>
      <c r="C70" s="13">
        <v>0</v>
      </c>
      <c r="D70" s="8" t="s">
        <v>998</v>
      </c>
      <c r="E70" s="8" t="s">
        <v>999</v>
      </c>
      <c r="F70" s="8" t="str">
        <f>UnitControlCenter!$B$11</f>
        <v>incidents / year</v>
      </c>
      <c r="G70" s="8" t="s">
        <v>1134</v>
      </c>
      <c r="H70" s="8"/>
      <c r="I70" s="8"/>
      <c r="J70" s="8"/>
      <c r="K70" s="8"/>
      <c r="L70" s="8"/>
      <c r="M70" s="8"/>
      <c r="N70" s="8"/>
      <c r="O70" s="8"/>
      <c r="P70" s="8"/>
      <c r="Q70" s="8"/>
      <c r="R70" s="8"/>
      <c r="S70" s="8"/>
      <c r="T70" s="8"/>
      <c r="U70" s="8"/>
      <c r="V70" s="8"/>
      <c r="W70" s="8"/>
      <c r="X70" s="8"/>
      <c r="Y70" s="8"/>
      <c r="Z70" s="8"/>
    </row>
    <row r="71" spans="1:26" ht="15.75" customHeight="1" x14ac:dyDescent="0.45">
      <c r="A71" s="8" t="s">
        <v>1127</v>
      </c>
      <c r="B71" s="8" t="s">
        <v>1135</v>
      </c>
      <c r="C71" s="13">
        <v>0</v>
      </c>
      <c r="D71" s="8" t="s">
        <v>998</v>
      </c>
      <c r="E71" s="8" t="s">
        <v>999</v>
      </c>
      <c r="F71" s="8" t="str">
        <f>UnitControlCenter!$B$11</f>
        <v>incidents / year</v>
      </c>
      <c r="G71" s="8" t="s">
        <v>1136</v>
      </c>
      <c r="H71" s="8"/>
      <c r="I71" s="8"/>
      <c r="J71" s="8"/>
      <c r="K71" s="8"/>
      <c r="L71" s="8"/>
      <c r="M71" s="8"/>
      <c r="N71" s="8"/>
      <c r="O71" s="8"/>
      <c r="P71" s="8"/>
      <c r="Q71" s="8"/>
      <c r="R71" s="8"/>
      <c r="S71" s="8"/>
      <c r="T71" s="8"/>
      <c r="U71" s="8"/>
      <c r="V71" s="8"/>
      <c r="W71" s="8"/>
      <c r="X71" s="8"/>
      <c r="Y71" s="8"/>
      <c r="Z71" s="8"/>
    </row>
    <row r="72" spans="1:26" ht="15.75" customHeight="1" x14ac:dyDescent="0.45">
      <c r="A72" s="8" t="s">
        <v>1127</v>
      </c>
      <c r="B72" s="8" t="s">
        <v>1137</v>
      </c>
      <c r="C72" s="13">
        <v>0</v>
      </c>
      <c r="D72" s="8" t="s">
        <v>998</v>
      </c>
      <c r="E72" s="8" t="s">
        <v>999</v>
      </c>
      <c r="F72" s="8" t="str">
        <f>UnitControlCenter!$B$11</f>
        <v>incidents / year</v>
      </c>
      <c r="G72" s="8" t="s">
        <v>1138</v>
      </c>
      <c r="H72" s="8"/>
      <c r="I72" s="8"/>
      <c r="J72" s="8"/>
      <c r="K72" s="8"/>
      <c r="L72" s="8"/>
      <c r="M72" s="8"/>
      <c r="N72" s="8"/>
      <c r="O72" s="8"/>
      <c r="P72" s="8"/>
      <c r="Q72" s="8"/>
      <c r="R72" s="8"/>
      <c r="S72" s="8"/>
      <c r="T72" s="8"/>
      <c r="U72" s="8"/>
      <c r="V72" s="8"/>
      <c r="W72" s="8"/>
      <c r="X72" s="8"/>
      <c r="Y72" s="8"/>
      <c r="Z72" s="8"/>
    </row>
    <row r="73" spans="1:26" ht="15.75" customHeight="1" x14ac:dyDescent="0.45">
      <c r="A73" s="50" t="s">
        <v>1127</v>
      </c>
      <c r="B73" s="50" t="s">
        <v>1139</v>
      </c>
      <c r="C73" s="51">
        <v>0</v>
      </c>
      <c r="D73" s="50" t="s">
        <v>998</v>
      </c>
      <c r="E73" s="50" t="s">
        <v>999</v>
      </c>
      <c r="F73" s="50" t="str">
        <f>UnitControlCenter!$B$11</f>
        <v>incidents / year</v>
      </c>
      <c r="G73" s="50" t="s">
        <v>1140</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1127</v>
      </c>
      <c r="B74" s="8" t="s">
        <v>1141</v>
      </c>
      <c r="C74" s="13">
        <v>0</v>
      </c>
      <c r="D74" s="8" t="s">
        <v>998</v>
      </c>
      <c r="E74" s="8" t="s">
        <v>999</v>
      </c>
      <c r="F74" s="8" t="str">
        <f>UnitControlCenter!$B$11</f>
        <v>incidents / year</v>
      </c>
      <c r="G74" s="8" t="s">
        <v>1142</v>
      </c>
      <c r="H74" s="8"/>
      <c r="I74" s="8"/>
      <c r="J74" s="8"/>
      <c r="K74" s="8"/>
      <c r="L74" s="8"/>
      <c r="M74" s="8"/>
      <c r="N74" s="8"/>
      <c r="O74" s="8"/>
      <c r="P74" s="8"/>
      <c r="Q74" s="8"/>
      <c r="R74" s="8"/>
      <c r="S74" s="8"/>
      <c r="T74" s="8"/>
      <c r="U74" s="8"/>
      <c r="V74" s="8"/>
      <c r="W74" s="8"/>
      <c r="X74" s="8"/>
      <c r="Y74" s="8"/>
      <c r="Z74" s="8"/>
    </row>
    <row r="75" spans="1:26" ht="15.75" customHeight="1" x14ac:dyDescent="0.45">
      <c r="A75" s="8" t="s">
        <v>1127</v>
      </c>
      <c r="B75" s="8" t="s">
        <v>1143</v>
      </c>
      <c r="C75" s="13">
        <v>0</v>
      </c>
      <c r="D75" s="8" t="s">
        <v>998</v>
      </c>
      <c r="E75" s="8" t="s">
        <v>999</v>
      </c>
      <c r="F75" s="8" t="str">
        <f>UnitControlCenter!$B$11</f>
        <v>incidents / year</v>
      </c>
      <c r="G75" s="8" t="s">
        <v>1144</v>
      </c>
      <c r="H75" s="8"/>
      <c r="I75" s="8"/>
      <c r="J75" s="8"/>
      <c r="K75" s="8"/>
      <c r="L75" s="8"/>
      <c r="M75" s="8"/>
      <c r="N75" s="8"/>
      <c r="O75" s="8"/>
      <c r="P75" s="8"/>
      <c r="Q75" s="8"/>
      <c r="R75" s="8"/>
      <c r="S75" s="8"/>
      <c r="T75" s="8"/>
      <c r="U75" s="8"/>
      <c r="V75" s="8"/>
      <c r="W75" s="8"/>
      <c r="X75" s="8"/>
      <c r="Y75" s="8"/>
      <c r="Z75" s="8"/>
    </row>
    <row r="76" spans="1:26" ht="15.75" customHeight="1" x14ac:dyDescent="0.45">
      <c r="A76" s="8" t="s">
        <v>1145</v>
      </c>
      <c r="B76" s="8" t="s">
        <v>1146</v>
      </c>
      <c r="C76" s="13">
        <v>1</v>
      </c>
      <c r="D76" s="8" t="s">
        <v>1004</v>
      </c>
      <c r="E76" s="8" t="s">
        <v>1005</v>
      </c>
      <c r="F76" s="8" t="str">
        <f>UnitControlCenter!$B$15</f>
        <v>terawatt-hours (TWh) / year</v>
      </c>
      <c r="G76" s="8" t="s">
        <v>1147</v>
      </c>
      <c r="H76" s="8" t="s">
        <v>1148</v>
      </c>
      <c r="I76" s="8" t="s">
        <v>1149</v>
      </c>
      <c r="J76" s="8"/>
      <c r="K76" s="8"/>
      <c r="L76" s="8"/>
      <c r="M76" s="8"/>
      <c r="N76" s="8"/>
      <c r="O76" s="8"/>
      <c r="P76" s="8"/>
      <c r="Q76" s="8"/>
      <c r="R76" s="8"/>
      <c r="S76" s="8"/>
      <c r="T76" s="8"/>
      <c r="U76" s="8"/>
      <c r="V76" s="8"/>
      <c r="W76" s="8"/>
      <c r="X76" s="8"/>
      <c r="Y76" s="8"/>
      <c r="Z76" s="8"/>
    </row>
    <row r="77" spans="1:26" ht="15.75" customHeight="1" x14ac:dyDescent="0.45">
      <c r="A77" s="8" t="s">
        <v>1145</v>
      </c>
      <c r="B77" s="8" t="s">
        <v>1150</v>
      </c>
      <c r="C77" s="13">
        <v>1</v>
      </c>
      <c r="D77" s="8" t="s">
        <v>1004</v>
      </c>
      <c r="E77" s="8" t="s">
        <v>999</v>
      </c>
      <c r="F77" s="8" t="str">
        <f>UnitControlCenter!$B$15</f>
        <v>terawatt-hours (TWh) / year</v>
      </c>
      <c r="G77" s="8" t="s">
        <v>1151</v>
      </c>
      <c r="H77" s="8" t="s">
        <v>1152</v>
      </c>
      <c r="I77" s="8" t="s">
        <v>1153</v>
      </c>
      <c r="J77" s="8"/>
      <c r="K77" s="8"/>
      <c r="L77" s="8"/>
      <c r="M77" s="8"/>
      <c r="N77" s="8"/>
      <c r="O77" s="8"/>
      <c r="P77" s="8"/>
      <c r="Q77" s="8"/>
      <c r="R77" s="8"/>
      <c r="S77" s="8"/>
      <c r="T77" s="8"/>
      <c r="U77" s="8"/>
      <c r="V77" s="8"/>
      <c r="W77" s="8"/>
      <c r="X77" s="8"/>
      <c r="Y77" s="8"/>
      <c r="Z77" s="8"/>
    </row>
    <row r="78" spans="1:26" ht="15.75" customHeight="1" x14ac:dyDescent="0.45">
      <c r="A78" s="50" t="s">
        <v>1145</v>
      </c>
      <c r="B78" s="50" t="s">
        <v>1154</v>
      </c>
      <c r="C78" s="51">
        <v>1</v>
      </c>
      <c r="D78" s="50" t="s">
        <v>1004</v>
      </c>
      <c r="E78" s="50" t="s">
        <v>1005</v>
      </c>
      <c r="F78" s="50" t="str">
        <f>UnitControlCenter!$B$16</f>
        <v>gigawatts (GW) / year</v>
      </c>
      <c r="G78" s="50" t="s">
        <v>1155</v>
      </c>
      <c r="H78" s="50" t="s">
        <v>1156</v>
      </c>
      <c r="I78" s="50" t="s">
        <v>1157</v>
      </c>
      <c r="J78" s="50"/>
      <c r="K78" s="50"/>
      <c r="L78" s="50"/>
      <c r="M78" s="50"/>
      <c r="N78" s="50"/>
      <c r="O78" s="50"/>
      <c r="P78" s="50"/>
      <c r="Q78" s="50"/>
      <c r="R78" s="50"/>
      <c r="S78" s="50"/>
      <c r="T78" s="8"/>
      <c r="U78" s="8"/>
      <c r="V78" s="8"/>
      <c r="W78" s="8"/>
      <c r="X78" s="8"/>
      <c r="Y78" s="8"/>
      <c r="Z78" s="8"/>
    </row>
    <row r="79" spans="1:26" ht="15.75" customHeight="1" x14ac:dyDescent="0.45">
      <c r="A79" s="8" t="s">
        <v>1145</v>
      </c>
      <c r="B79" s="8" t="s">
        <v>1158</v>
      </c>
      <c r="C79" s="13">
        <v>1</v>
      </c>
      <c r="D79" s="8" t="s">
        <v>1004</v>
      </c>
      <c r="E79" s="8" t="s">
        <v>999</v>
      </c>
      <c r="F79" s="8" t="str">
        <f>UnitControlCenter!$B$16</f>
        <v>gigawatts (GW) / year</v>
      </c>
      <c r="G79" s="8" t="s">
        <v>1159</v>
      </c>
      <c r="H79" s="8" t="s">
        <v>1160</v>
      </c>
      <c r="I79" s="8" t="s">
        <v>1161</v>
      </c>
      <c r="J79" s="8"/>
      <c r="K79" s="8"/>
      <c r="L79" s="8"/>
      <c r="M79" s="8"/>
      <c r="N79" s="8"/>
      <c r="O79" s="8"/>
      <c r="P79" s="8"/>
      <c r="Q79" s="8"/>
      <c r="R79" s="8"/>
      <c r="S79" s="8"/>
      <c r="T79" s="8"/>
      <c r="U79" s="8"/>
      <c r="V79" s="8"/>
      <c r="W79" s="8"/>
      <c r="X79" s="8"/>
      <c r="Y79" s="8"/>
      <c r="Z79" s="8"/>
    </row>
    <row r="80" spans="1:26" ht="15.75" customHeight="1" x14ac:dyDescent="0.45">
      <c r="A80" s="8" t="s">
        <v>1145</v>
      </c>
      <c r="B80" s="8" t="s">
        <v>1162</v>
      </c>
      <c r="C80" s="13">
        <v>1</v>
      </c>
      <c r="D80" s="8" t="s">
        <v>1004</v>
      </c>
      <c r="E80" s="8" t="s">
        <v>1005</v>
      </c>
      <c r="F80" s="8" t="str">
        <f>UnitControlCenter!$B$15</f>
        <v>terawatt-hours (TWh) / year</v>
      </c>
      <c r="G80" s="8" t="s">
        <v>1163</v>
      </c>
      <c r="H80" s="8" t="s">
        <v>1164</v>
      </c>
      <c r="I80" s="8" t="s">
        <v>1165</v>
      </c>
      <c r="J80" s="8"/>
      <c r="K80" s="8"/>
      <c r="L80" s="8"/>
      <c r="M80" s="8"/>
      <c r="N80" s="8"/>
      <c r="O80" s="8"/>
      <c r="P80" s="8"/>
      <c r="Q80" s="8"/>
      <c r="R80" s="8"/>
      <c r="S80" s="8"/>
      <c r="T80" s="8"/>
      <c r="U80" s="8"/>
      <c r="V80" s="8"/>
      <c r="W80" s="8"/>
      <c r="X80" s="8"/>
      <c r="Y80" s="8"/>
      <c r="Z80" s="8"/>
    </row>
    <row r="81" spans="1:26" ht="15.75" customHeight="1" x14ac:dyDescent="0.45">
      <c r="A81" s="8" t="s">
        <v>1166</v>
      </c>
      <c r="B81" s="8" t="s">
        <v>1167</v>
      </c>
      <c r="C81" s="13">
        <v>1</v>
      </c>
      <c r="D81" s="8" t="s">
        <v>1004</v>
      </c>
      <c r="E81" s="8" t="s">
        <v>1168</v>
      </c>
      <c r="F81" s="8" t="str">
        <f>UnitControlCenter!$B$17</f>
        <v>2019 dollars / megawatt-hour (MWh)</v>
      </c>
      <c r="G81" s="8" t="s">
        <v>1169</v>
      </c>
      <c r="H81" s="8" t="s">
        <v>1170</v>
      </c>
      <c r="I81" s="8" t="s">
        <v>1171</v>
      </c>
      <c r="J81" s="8"/>
      <c r="K81" s="8"/>
      <c r="L81" s="8"/>
      <c r="M81" s="8"/>
      <c r="N81" s="8"/>
      <c r="O81" s="8"/>
      <c r="P81" s="8"/>
      <c r="Q81" s="8"/>
      <c r="R81" s="8"/>
      <c r="S81" s="8"/>
      <c r="T81" s="8"/>
      <c r="U81" s="8"/>
      <c r="V81" s="8"/>
      <c r="W81" s="8"/>
      <c r="X81" s="8"/>
      <c r="Y81" s="8"/>
      <c r="Z81" s="8"/>
    </row>
    <row r="82" spans="1:26" ht="15.75" customHeight="1" x14ac:dyDescent="0.45">
      <c r="A82" s="50" t="s">
        <v>1166</v>
      </c>
      <c r="B82" s="50" t="s">
        <v>1172</v>
      </c>
      <c r="C82" s="51">
        <v>1</v>
      </c>
      <c r="D82" s="50" t="s">
        <v>1004</v>
      </c>
      <c r="E82" s="50" t="s">
        <v>1005</v>
      </c>
      <c r="F82" s="50" t="str">
        <f>UnitControlCenter!$B$15</f>
        <v>terawatt-hours (TWh) / year</v>
      </c>
      <c r="G82" s="50" t="s">
        <v>1173</v>
      </c>
      <c r="H82" s="50" t="s">
        <v>1174</v>
      </c>
      <c r="I82" s="50" t="s">
        <v>1175</v>
      </c>
      <c r="J82" s="8"/>
      <c r="K82" s="8"/>
      <c r="L82" s="8"/>
      <c r="M82" s="8"/>
      <c r="N82" s="8"/>
      <c r="O82" s="8"/>
      <c r="P82" s="8"/>
      <c r="Q82" s="8"/>
      <c r="R82" s="8"/>
      <c r="S82" s="8"/>
      <c r="T82" s="8"/>
      <c r="U82" s="8"/>
      <c r="V82" s="8"/>
      <c r="W82" s="8"/>
      <c r="X82" s="8"/>
      <c r="Y82" s="8"/>
      <c r="Z82" s="8"/>
    </row>
    <row r="83" spans="1:26" ht="15.75" customHeight="1" x14ac:dyDescent="0.45">
      <c r="A83" s="8" t="s">
        <v>1166</v>
      </c>
      <c r="B83" s="8" t="s">
        <v>1176</v>
      </c>
      <c r="C83" s="13">
        <v>1</v>
      </c>
      <c r="D83" s="8" t="s">
        <v>1004</v>
      </c>
      <c r="E83" s="8" t="s">
        <v>1005</v>
      </c>
      <c r="F83" s="8" t="str">
        <f>UnitControlCenter!$B$18</f>
        <v>cubic km / yr</v>
      </c>
      <c r="G83" s="8" t="s">
        <v>1177</v>
      </c>
      <c r="H83" s="8" t="s">
        <v>1178</v>
      </c>
      <c r="I83" s="8" t="s">
        <v>1179</v>
      </c>
      <c r="J83" s="8"/>
      <c r="K83" s="8"/>
      <c r="L83" s="8"/>
      <c r="M83" s="8"/>
      <c r="N83" s="8"/>
      <c r="O83" s="8"/>
      <c r="P83" s="8"/>
      <c r="Q83" s="8"/>
      <c r="R83" s="8"/>
      <c r="S83" s="8"/>
      <c r="T83" s="8"/>
      <c r="U83" s="8"/>
      <c r="V83" s="8"/>
      <c r="W83" s="8"/>
      <c r="X83" s="8"/>
      <c r="Y83" s="8"/>
      <c r="Z83" s="8"/>
    </row>
    <row r="84" spans="1:26" ht="15.75" customHeight="1" x14ac:dyDescent="0.45">
      <c r="A84" s="8" t="s">
        <v>1166</v>
      </c>
      <c r="B84" s="8" t="s">
        <v>1180</v>
      </c>
      <c r="C84" s="13">
        <v>1</v>
      </c>
      <c r="D84" s="8" t="s">
        <v>1004</v>
      </c>
      <c r="E84" s="8" t="s">
        <v>1005</v>
      </c>
      <c r="F84" s="8" t="str">
        <f>UnitControlCenter!$B$18</f>
        <v>cubic km / yr</v>
      </c>
      <c r="G84" s="8" t="s">
        <v>1181</v>
      </c>
      <c r="H84" s="8" t="s">
        <v>1182</v>
      </c>
      <c r="I84" s="8" t="s">
        <v>1183</v>
      </c>
      <c r="J84" s="8"/>
      <c r="K84" s="8"/>
      <c r="L84" s="8"/>
      <c r="M84" s="8"/>
      <c r="N84" s="8"/>
      <c r="O84" s="8"/>
      <c r="P84" s="8"/>
      <c r="Q84" s="8"/>
      <c r="R84" s="8"/>
      <c r="S84" s="8"/>
      <c r="T84" s="8"/>
      <c r="U84" s="8"/>
      <c r="V84" s="8"/>
      <c r="W84" s="8"/>
      <c r="X84" s="8"/>
      <c r="Y84" s="8"/>
      <c r="Z84" s="8"/>
    </row>
    <row r="85" spans="1:26" ht="15.75" customHeight="1" x14ac:dyDescent="0.45">
      <c r="A85" s="8" t="s">
        <v>1184</v>
      </c>
      <c r="B85" s="8" t="s">
        <v>1185</v>
      </c>
      <c r="C85" s="13">
        <v>1</v>
      </c>
      <c r="D85" s="8" t="s">
        <v>1004</v>
      </c>
      <c r="E85" s="8" t="s">
        <v>1005</v>
      </c>
      <c r="F85" s="8" t="str">
        <f>UnitControlCenter!$B$21</f>
        <v>million vehicles / year</v>
      </c>
      <c r="G85" s="8" t="s">
        <v>1186</v>
      </c>
      <c r="H85" s="8" t="s">
        <v>1187</v>
      </c>
      <c r="I85" s="8" t="s">
        <v>1188</v>
      </c>
      <c r="J85" s="8"/>
      <c r="K85" s="8"/>
      <c r="L85" s="8"/>
      <c r="M85" s="8"/>
      <c r="N85" s="8"/>
      <c r="O85" s="8"/>
      <c r="P85" s="8"/>
      <c r="Q85" s="8"/>
      <c r="R85" s="8"/>
      <c r="S85" s="8"/>
      <c r="T85" s="8"/>
      <c r="U85" s="8"/>
      <c r="V85" s="8"/>
      <c r="W85" s="8"/>
      <c r="X85" s="8"/>
      <c r="Y85" s="8"/>
      <c r="Z85" s="8"/>
    </row>
    <row r="86" spans="1:26" ht="15.75" customHeight="1" x14ac:dyDescent="0.45">
      <c r="A86" s="8" t="s">
        <v>1184</v>
      </c>
      <c r="B86" s="8" t="s">
        <v>1189</v>
      </c>
      <c r="C86" s="13">
        <v>1</v>
      </c>
      <c r="D86" s="8" t="s">
        <v>1004</v>
      </c>
      <c r="E86" s="8" t="s">
        <v>1005</v>
      </c>
      <c r="F86" s="8" t="str">
        <f>UnitControlCenter!$B$22</f>
        <v>thousand vehicles / year</v>
      </c>
      <c r="G86" s="8" t="s">
        <v>1190</v>
      </c>
      <c r="H86" s="8" t="s">
        <v>1191</v>
      </c>
      <c r="I86" s="8" t="s">
        <v>1192</v>
      </c>
      <c r="J86" s="8"/>
      <c r="K86" s="8"/>
      <c r="L86" s="8"/>
      <c r="M86" s="8"/>
      <c r="N86" s="8"/>
      <c r="O86" s="8"/>
      <c r="P86" s="8"/>
      <c r="Q86" s="8"/>
      <c r="R86" s="8"/>
      <c r="S86" s="8"/>
      <c r="T86" s="8"/>
      <c r="U86" s="8"/>
      <c r="V86" s="8"/>
      <c r="W86" s="8"/>
      <c r="X86" s="8"/>
      <c r="Y86" s="8"/>
      <c r="Z86" s="8"/>
    </row>
    <row r="87" spans="1:26" ht="15.75" customHeight="1" x14ac:dyDescent="0.45">
      <c r="A87" s="8" t="s">
        <v>1184</v>
      </c>
      <c r="B87" s="8" t="s">
        <v>1193</v>
      </c>
      <c r="C87" s="13">
        <v>1</v>
      </c>
      <c r="D87" s="8" t="s">
        <v>1004</v>
      </c>
      <c r="E87" s="8" t="s">
        <v>1005</v>
      </c>
      <c r="F87" s="8" t="str">
        <f>UnitControlCenter!$B$22</f>
        <v>thousand vehicles / year</v>
      </c>
      <c r="G87" s="8" t="s">
        <v>1194</v>
      </c>
      <c r="H87" s="8" t="s">
        <v>1187</v>
      </c>
      <c r="I87" s="8" t="s">
        <v>1188</v>
      </c>
      <c r="J87" s="8"/>
      <c r="K87" s="8"/>
      <c r="L87" s="8"/>
      <c r="M87" s="8"/>
      <c r="N87" s="8"/>
      <c r="O87" s="8"/>
      <c r="P87" s="8"/>
      <c r="Q87" s="8"/>
      <c r="R87" s="8"/>
      <c r="S87" s="8"/>
      <c r="T87" s="8"/>
      <c r="U87" s="8"/>
      <c r="V87" s="8"/>
      <c r="W87" s="8"/>
      <c r="X87" s="8"/>
      <c r="Y87" s="8"/>
      <c r="Z87" s="8"/>
    </row>
    <row r="88" spans="1:26" ht="15.75" customHeight="1" x14ac:dyDescent="0.45">
      <c r="A88" s="8" t="s">
        <v>1184</v>
      </c>
      <c r="B88" s="8" t="s">
        <v>1195</v>
      </c>
      <c r="C88" s="13">
        <v>1</v>
      </c>
      <c r="D88" s="8" t="s">
        <v>1004</v>
      </c>
      <c r="E88" s="8" t="s">
        <v>1005</v>
      </c>
      <c r="F88" s="8" t="str">
        <f>UnitControlCenter!$B$22</f>
        <v>thousand vehicles / year</v>
      </c>
      <c r="G88" s="8" t="s">
        <v>1196</v>
      </c>
      <c r="H88" s="8" t="s">
        <v>1191</v>
      </c>
      <c r="I88" s="8" t="s">
        <v>1192</v>
      </c>
      <c r="J88" s="8"/>
      <c r="K88" s="8"/>
      <c r="L88" s="8"/>
      <c r="M88" s="8"/>
      <c r="N88" s="8"/>
      <c r="O88" s="8"/>
      <c r="P88" s="8"/>
      <c r="Q88" s="8"/>
      <c r="R88" s="8"/>
      <c r="S88" s="8"/>
      <c r="T88" s="8"/>
      <c r="U88" s="8"/>
      <c r="V88" s="8"/>
      <c r="W88" s="8"/>
      <c r="X88" s="8"/>
      <c r="Y88" s="8"/>
      <c r="Z88" s="8"/>
    </row>
    <row r="89" spans="1:26" ht="15.75" customHeight="1" x14ac:dyDescent="0.45">
      <c r="A89" s="8" t="s">
        <v>1184</v>
      </c>
      <c r="B89" s="8" t="s">
        <v>1197</v>
      </c>
      <c r="C89" s="13">
        <v>1</v>
      </c>
      <c r="D89" s="8" t="s">
        <v>1004</v>
      </c>
      <c r="E89" s="8" t="s">
        <v>1005</v>
      </c>
      <c r="F89" s="8" t="str">
        <f>UnitControlCenter!$B$22</f>
        <v>thousand vehicles / year</v>
      </c>
      <c r="G89" s="8" t="s">
        <v>1198</v>
      </c>
      <c r="H89" s="8" t="s">
        <v>1199</v>
      </c>
      <c r="I89" s="8" t="s">
        <v>1200</v>
      </c>
      <c r="J89" s="8"/>
      <c r="K89" s="8"/>
      <c r="L89" s="8"/>
      <c r="M89" s="8"/>
      <c r="N89" s="8"/>
      <c r="O89" s="8"/>
      <c r="P89" s="8"/>
      <c r="Q89" s="8"/>
      <c r="R89" s="8"/>
      <c r="S89" s="8"/>
      <c r="T89" s="8"/>
      <c r="U89" s="8"/>
      <c r="V89" s="8"/>
      <c r="W89" s="8"/>
      <c r="X89" s="8"/>
      <c r="Y89" s="8"/>
      <c r="Z89" s="8"/>
    </row>
    <row r="90" spans="1:26" ht="15.75" customHeight="1" x14ac:dyDescent="0.45">
      <c r="A90" s="8" t="s">
        <v>1184</v>
      </c>
      <c r="B90" s="8" t="s">
        <v>1201</v>
      </c>
      <c r="C90" s="13">
        <v>1</v>
      </c>
      <c r="D90" s="8" t="s">
        <v>1004</v>
      </c>
      <c r="E90" s="8" t="s">
        <v>1005</v>
      </c>
      <c r="F90" s="8" t="str">
        <f>UnitControlCenter!$B$23</f>
        <v>million vehicles</v>
      </c>
      <c r="G90" s="8" t="s">
        <v>1202</v>
      </c>
      <c r="H90" s="8" t="s">
        <v>1187</v>
      </c>
      <c r="I90" s="8" t="s">
        <v>1188</v>
      </c>
      <c r="J90" s="8"/>
      <c r="K90" s="8"/>
      <c r="L90" s="8"/>
      <c r="M90" s="8"/>
      <c r="N90" s="8"/>
      <c r="O90" s="8"/>
      <c r="P90" s="8"/>
      <c r="Q90" s="8"/>
      <c r="R90" s="8"/>
      <c r="S90" s="8"/>
      <c r="T90" s="8"/>
      <c r="U90" s="8"/>
      <c r="V90" s="8"/>
      <c r="W90" s="8"/>
      <c r="X90" s="8"/>
      <c r="Y90" s="8"/>
      <c r="Z90" s="8"/>
    </row>
    <row r="91" spans="1:26" ht="15.75" customHeight="1" x14ac:dyDescent="0.45">
      <c r="A91" s="8" t="s">
        <v>1184</v>
      </c>
      <c r="B91" s="8" t="s">
        <v>1203</v>
      </c>
      <c r="C91" s="13">
        <v>1</v>
      </c>
      <c r="D91" s="8" t="s">
        <v>1004</v>
      </c>
      <c r="E91" s="8" t="s">
        <v>1005</v>
      </c>
      <c r="F91" s="8" t="str">
        <f>UnitControlCenter!$B$24</f>
        <v>thousand vehicles</v>
      </c>
      <c r="G91" s="8" t="s">
        <v>1204</v>
      </c>
      <c r="H91" s="8" t="s">
        <v>1191</v>
      </c>
      <c r="I91" s="8" t="s">
        <v>1192</v>
      </c>
      <c r="J91" s="8"/>
      <c r="K91" s="8"/>
      <c r="L91" s="8"/>
      <c r="M91" s="8"/>
      <c r="N91" s="8"/>
      <c r="O91" s="8"/>
      <c r="P91" s="8"/>
      <c r="Q91" s="8"/>
      <c r="R91" s="8"/>
      <c r="S91" s="8"/>
      <c r="T91" s="8"/>
      <c r="U91" s="8"/>
      <c r="V91" s="8"/>
      <c r="W91" s="8"/>
      <c r="X91" s="8"/>
      <c r="Y91" s="8"/>
      <c r="Z91" s="8"/>
    </row>
    <row r="92" spans="1:26" ht="15.75" customHeight="1" x14ac:dyDescent="0.45">
      <c r="A92" s="50" t="s">
        <v>1184</v>
      </c>
      <c r="B92" s="50" t="s">
        <v>1205</v>
      </c>
      <c r="C92" s="51">
        <v>1</v>
      </c>
      <c r="D92" s="50" t="s">
        <v>1004</v>
      </c>
      <c r="E92" s="50" t="s">
        <v>1005</v>
      </c>
      <c r="F92" s="50" t="str">
        <f>UnitControlCenter!$B$23</f>
        <v>million vehicles</v>
      </c>
      <c r="G92" s="50" t="s">
        <v>1206</v>
      </c>
      <c r="H92" s="50" t="s">
        <v>1187</v>
      </c>
      <c r="I92" s="50" t="s">
        <v>1188</v>
      </c>
      <c r="J92" s="50"/>
      <c r="K92" s="50"/>
      <c r="L92" s="50"/>
      <c r="M92" s="50"/>
      <c r="N92" s="50"/>
      <c r="O92" s="50"/>
      <c r="P92" s="50"/>
      <c r="Q92" s="50"/>
      <c r="R92" s="50"/>
      <c r="S92" s="50"/>
      <c r="T92" s="8"/>
      <c r="U92" s="8"/>
      <c r="V92" s="8"/>
      <c r="W92" s="8"/>
      <c r="X92" s="8"/>
      <c r="Y92" s="8"/>
      <c r="Z92" s="8"/>
    </row>
    <row r="93" spans="1:26" ht="15.75" customHeight="1" x14ac:dyDescent="0.45">
      <c r="A93" s="8" t="s">
        <v>1184</v>
      </c>
      <c r="B93" s="8" t="s">
        <v>1207</v>
      </c>
      <c r="C93" s="13">
        <v>1</v>
      </c>
      <c r="D93" s="8" t="s">
        <v>1004</v>
      </c>
      <c r="E93" s="8" t="s">
        <v>1005</v>
      </c>
      <c r="F93" s="8" t="str">
        <f>UnitControlCenter!$B$23</f>
        <v>million vehicles</v>
      </c>
      <c r="G93" s="8" t="s">
        <v>1208</v>
      </c>
      <c r="H93" s="8" t="s">
        <v>1191</v>
      </c>
      <c r="I93" s="8" t="s">
        <v>1192</v>
      </c>
      <c r="J93" s="8"/>
      <c r="K93" s="8"/>
      <c r="L93" s="8"/>
      <c r="M93" s="8"/>
      <c r="N93" s="8"/>
      <c r="O93" s="8"/>
      <c r="P93" s="8"/>
      <c r="Q93" s="8"/>
      <c r="R93" s="8"/>
      <c r="S93" s="8"/>
      <c r="T93" s="8"/>
      <c r="U93" s="8"/>
      <c r="V93" s="8"/>
      <c r="W93" s="8"/>
      <c r="X93" s="8"/>
      <c r="Y93" s="8"/>
      <c r="Z93" s="8"/>
    </row>
    <row r="94" spans="1:26" ht="15.75" customHeight="1" x14ac:dyDescent="0.45">
      <c r="A94" s="8" t="s">
        <v>1184</v>
      </c>
      <c r="B94" s="8" t="s">
        <v>1209</v>
      </c>
      <c r="C94" s="13">
        <v>1</v>
      </c>
      <c r="D94" s="8" t="s">
        <v>1004</v>
      </c>
      <c r="E94" s="8" t="s">
        <v>1005</v>
      </c>
      <c r="F94" s="8" t="str">
        <f>UnitControlCenter!$B$23</f>
        <v>million vehicles</v>
      </c>
      <c r="G94" s="8" t="s">
        <v>1210</v>
      </c>
      <c r="H94" s="8" t="s">
        <v>1199</v>
      </c>
      <c r="I94" s="8" t="s">
        <v>1200</v>
      </c>
      <c r="J94" s="8"/>
      <c r="K94" s="8"/>
      <c r="L94" s="8"/>
      <c r="M94" s="8"/>
      <c r="N94" s="8"/>
      <c r="O94" s="8"/>
      <c r="P94" s="8"/>
      <c r="Q94" s="8"/>
      <c r="R94" s="8"/>
      <c r="S94" s="8"/>
      <c r="T94" s="8"/>
      <c r="U94" s="8"/>
      <c r="V94" s="8"/>
      <c r="W94" s="8"/>
      <c r="X94" s="8"/>
      <c r="Y94" s="8"/>
      <c r="Z94" s="8"/>
    </row>
    <row r="95" spans="1:26" ht="15.75" customHeight="1" x14ac:dyDescent="0.45">
      <c r="A95" s="8" t="s">
        <v>1211</v>
      </c>
      <c r="B95" s="8" t="s">
        <v>1212</v>
      </c>
      <c r="C95" s="13">
        <v>1</v>
      </c>
      <c r="D95" s="8" t="s">
        <v>1004</v>
      </c>
      <c r="E95" s="8" t="s">
        <v>1005</v>
      </c>
      <c r="F95" s="8" t="str">
        <f>UnitControlCenter!$B$3</f>
        <v>million metric tons / year</v>
      </c>
      <c r="G95" s="8" t="s">
        <v>1213</v>
      </c>
      <c r="H95" s="8" t="s">
        <v>1214</v>
      </c>
      <c r="I95" s="8" t="s">
        <v>1215</v>
      </c>
      <c r="J95" s="8"/>
      <c r="K95" s="8"/>
      <c r="L95" s="8"/>
      <c r="M95" s="8"/>
      <c r="N95" s="8"/>
      <c r="O95" s="8"/>
      <c r="P95" s="8"/>
      <c r="Q95" s="8"/>
      <c r="R95" s="8"/>
      <c r="S95" s="8"/>
      <c r="T95" s="8"/>
      <c r="U95" s="8"/>
      <c r="V95" s="8"/>
      <c r="W95" s="8"/>
      <c r="X95" s="8"/>
      <c r="Y95" s="8"/>
      <c r="Z95" s="8"/>
    </row>
    <row r="96" spans="1:26" ht="15.75" customHeight="1" x14ac:dyDescent="0.45">
      <c r="A96" s="8" t="s">
        <v>1211</v>
      </c>
      <c r="B96" s="8" t="s">
        <v>1216</v>
      </c>
      <c r="C96" s="13">
        <v>1</v>
      </c>
      <c r="D96" s="8" t="s">
        <v>1004</v>
      </c>
      <c r="E96" s="8" t="s">
        <v>1005</v>
      </c>
      <c r="F96" s="8" t="str">
        <f>UnitControlCenter!$B$25</f>
        <v>PJ / year</v>
      </c>
      <c r="G96" s="8" t="s">
        <v>1217</v>
      </c>
      <c r="H96" s="8" t="s">
        <v>1218</v>
      </c>
      <c r="I96" s="8" t="s">
        <v>1219</v>
      </c>
      <c r="J96" s="8"/>
      <c r="K96" s="8"/>
      <c r="L96" s="8"/>
      <c r="M96" s="8"/>
      <c r="N96" s="8"/>
      <c r="O96" s="8"/>
      <c r="P96" s="8"/>
      <c r="Q96" s="8"/>
      <c r="R96" s="8"/>
      <c r="S96" s="8"/>
      <c r="T96" s="8"/>
      <c r="U96" s="8"/>
      <c r="V96" s="8"/>
      <c r="W96" s="8"/>
      <c r="X96" s="8"/>
      <c r="Y96" s="8"/>
      <c r="Z96" s="8"/>
    </row>
    <row r="97" spans="1:26" ht="15.75" customHeight="1" x14ac:dyDescent="0.45">
      <c r="A97" s="50" t="s">
        <v>1211</v>
      </c>
      <c r="B97" s="50" t="s">
        <v>1220</v>
      </c>
      <c r="C97" s="51">
        <v>1</v>
      </c>
      <c r="D97" s="50" t="s">
        <v>1004</v>
      </c>
      <c r="E97" s="50" t="s">
        <v>1005</v>
      </c>
      <c r="F97" s="50" t="str">
        <f>UnitControlCenter!$B$25</f>
        <v>PJ / year</v>
      </c>
      <c r="G97" s="50" t="s">
        <v>1221</v>
      </c>
      <c r="H97" s="50" t="s">
        <v>1214</v>
      </c>
      <c r="I97" s="50" t="s">
        <v>1215</v>
      </c>
      <c r="J97" s="50"/>
      <c r="K97" s="50"/>
      <c r="L97" s="50"/>
      <c r="M97" s="50"/>
      <c r="N97" s="50"/>
      <c r="O97" s="50"/>
      <c r="P97" s="50"/>
      <c r="Q97" s="50"/>
      <c r="R97" s="50"/>
      <c r="S97" s="50"/>
      <c r="T97" s="8"/>
      <c r="U97" s="8"/>
      <c r="V97" s="8"/>
      <c r="W97" s="8"/>
      <c r="X97" s="8"/>
      <c r="Y97" s="8"/>
      <c r="Z97" s="8"/>
    </row>
    <row r="98" spans="1:26" ht="15.75" customHeight="1" x14ac:dyDescent="0.45">
      <c r="A98" s="8" t="s">
        <v>1211</v>
      </c>
      <c r="B98" s="8" t="s">
        <v>1222</v>
      </c>
      <c r="C98" s="13">
        <v>1</v>
      </c>
      <c r="D98" s="8" t="s">
        <v>1004</v>
      </c>
      <c r="E98" s="8" t="s">
        <v>1005</v>
      </c>
      <c r="F98" s="8" t="str">
        <f>UnitControlCenter!$B$19</f>
        <v>trillion passenger-km / year</v>
      </c>
      <c r="G98" s="8" t="s">
        <v>1223</v>
      </c>
      <c r="H98" s="8" t="s">
        <v>1224</v>
      </c>
      <c r="I98" s="8" t="s">
        <v>1225</v>
      </c>
      <c r="J98" s="8"/>
      <c r="K98" s="8"/>
      <c r="L98" s="8"/>
      <c r="M98" s="8"/>
      <c r="N98" s="8"/>
      <c r="O98" s="8"/>
      <c r="P98" s="8"/>
      <c r="Q98" s="8"/>
      <c r="R98" s="8"/>
      <c r="S98" s="8"/>
      <c r="T98" s="8"/>
      <c r="U98" s="8"/>
      <c r="V98" s="8"/>
      <c r="W98" s="8"/>
      <c r="X98" s="8"/>
      <c r="Y98" s="8"/>
      <c r="Z98" s="8"/>
    </row>
    <row r="99" spans="1:26" ht="15.75" customHeight="1" x14ac:dyDescent="0.45">
      <c r="A99" s="8" t="s">
        <v>1211</v>
      </c>
      <c r="B99" s="8" t="s">
        <v>1226</v>
      </c>
      <c r="C99" s="13">
        <v>1</v>
      </c>
      <c r="D99" s="8" t="s">
        <v>1004</v>
      </c>
      <c r="E99" s="8" t="s">
        <v>1005</v>
      </c>
      <c r="F99" s="8" t="str">
        <f>UnitControlCenter!$B$20</f>
        <v>trillion freight ton-km / year</v>
      </c>
      <c r="G99" s="8" t="s">
        <v>1227</v>
      </c>
      <c r="H99" s="8" t="s">
        <v>1228</v>
      </c>
      <c r="I99" s="8" t="s">
        <v>1229</v>
      </c>
      <c r="J99" s="8"/>
      <c r="K99" s="8"/>
      <c r="L99" s="8"/>
      <c r="M99" s="8"/>
      <c r="N99" s="8"/>
      <c r="O99" s="8"/>
      <c r="P99" s="8"/>
      <c r="Q99" s="8"/>
      <c r="R99" s="8"/>
      <c r="S99" s="8"/>
      <c r="T99" s="8"/>
      <c r="U99" s="8"/>
      <c r="V99" s="8"/>
      <c r="W99" s="8"/>
      <c r="X99" s="8"/>
      <c r="Y99" s="8"/>
      <c r="Z99" s="8"/>
    </row>
    <row r="100" spans="1:26" ht="15.75" customHeight="1" x14ac:dyDescent="0.45">
      <c r="A100" s="8" t="s">
        <v>1230</v>
      </c>
      <c r="B100" s="8" t="s">
        <v>1231</v>
      </c>
      <c r="C100" s="13">
        <v>1</v>
      </c>
      <c r="D100" s="8" t="s">
        <v>1004</v>
      </c>
      <c r="E100" s="8" t="s">
        <v>1005</v>
      </c>
      <c r="F100" s="8" t="str">
        <f>UnitControlCenter!$B$25</f>
        <v>PJ / year</v>
      </c>
      <c r="G100" s="8" t="s">
        <v>1232</v>
      </c>
      <c r="H100" s="8" t="s">
        <v>1233</v>
      </c>
      <c r="I100" s="8" t="s">
        <v>1234</v>
      </c>
      <c r="J100" s="8"/>
      <c r="K100" s="8"/>
      <c r="L100" s="8"/>
      <c r="M100" s="8"/>
      <c r="N100" s="8"/>
      <c r="O100" s="8"/>
      <c r="P100" s="8"/>
      <c r="Q100" s="8"/>
      <c r="R100" s="8"/>
      <c r="S100" s="8"/>
      <c r="T100" s="8"/>
      <c r="U100" s="8"/>
      <c r="V100" s="8"/>
      <c r="W100" s="8"/>
      <c r="X100" s="8"/>
      <c r="Y100" s="8"/>
      <c r="Z100" s="8"/>
    </row>
    <row r="101" spans="1:26" ht="15.75" customHeight="1" x14ac:dyDescent="0.45">
      <c r="A101" s="50" t="s">
        <v>1230</v>
      </c>
      <c r="B101" s="50" t="s">
        <v>1235</v>
      </c>
      <c r="C101" s="51">
        <v>1</v>
      </c>
      <c r="D101" s="50" t="s">
        <v>1004</v>
      </c>
      <c r="E101" s="50" t="s">
        <v>1005</v>
      </c>
      <c r="F101" s="50" t="str">
        <f>UnitControlCenter!$B$25</f>
        <v>PJ / year</v>
      </c>
      <c r="G101" s="50" t="s">
        <v>1236</v>
      </c>
      <c r="H101" s="50" t="s">
        <v>1237</v>
      </c>
      <c r="I101" s="50" t="s">
        <v>1238</v>
      </c>
      <c r="J101" s="50"/>
      <c r="K101" s="50"/>
      <c r="L101" s="50"/>
      <c r="M101" s="50"/>
      <c r="N101" s="50"/>
      <c r="O101" s="50"/>
      <c r="P101" s="50"/>
      <c r="Q101" s="50"/>
      <c r="R101" s="50"/>
      <c r="S101" s="50"/>
      <c r="T101" s="8"/>
      <c r="U101" s="8"/>
      <c r="V101" s="8"/>
      <c r="W101" s="8"/>
      <c r="X101" s="8"/>
      <c r="Y101" s="8"/>
      <c r="Z101" s="8"/>
    </row>
    <row r="102" spans="1:26" ht="15.75" customHeight="1" x14ac:dyDescent="0.45">
      <c r="A102" s="8" t="s">
        <v>1230</v>
      </c>
      <c r="B102" s="8" t="s">
        <v>1239</v>
      </c>
      <c r="C102" s="13">
        <v>1</v>
      </c>
      <c r="D102" s="8" t="s">
        <v>1004</v>
      </c>
      <c r="E102" s="8" t="s">
        <v>1005</v>
      </c>
      <c r="F102" s="8" t="str">
        <f>UnitControlCenter!$B$25</f>
        <v>PJ / year</v>
      </c>
      <c r="G102" s="8" t="s">
        <v>1240</v>
      </c>
      <c r="H102" s="8" t="s">
        <v>1233</v>
      </c>
      <c r="I102" s="8" t="s">
        <v>1234</v>
      </c>
      <c r="J102" s="8"/>
      <c r="K102" s="8"/>
      <c r="L102" s="8"/>
      <c r="M102" s="8"/>
      <c r="N102" s="8"/>
      <c r="O102" s="8"/>
      <c r="P102" s="8"/>
      <c r="Q102" s="8"/>
      <c r="R102" s="8"/>
      <c r="S102" s="8"/>
      <c r="T102" s="8"/>
      <c r="U102" s="8"/>
      <c r="V102" s="8"/>
      <c r="W102" s="8"/>
      <c r="X102" s="8"/>
      <c r="Y102" s="8"/>
      <c r="Z102" s="8"/>
    </row>
    <row r="103" spans="1:26" ht="15.75" customHeight="1" x14ac:dyDescent="0.45">
      <c r="A103" s="8" t="s">
        <v>1230</v>
      </c>
      <c r="B103" s="8" t="s">
        <v>1241</v>
      </c>
      <c r="C103" s="13">
        <v>1</v>
      </c>
      <c r="D103" s="8" t="s">
        <v>1004</v>
      </c>
      <c r="E103" s="8" t="s">
        <v>1005</v>
      </c>
      <c r="F103" s="8" t="str">
        <f>UnitControlCenter!$B$25</f>
        <v>PJ / year</v>
      </c>
      <c r="G103" s="8" t="s">
        <v>1242</v>
      </c>
      <c r="H103" s="8" t="s">
        <v>1237</v>
      </c>
      <c r="I103" s="8" t="s">
        <v>1238</v>
      </c>
      <c r="J103" s="8"/>
      <c r="K103" s="8"/>
      <c r="L103" s="8"/>
      <c r="M103" s="8"/>
      <c r="N103" s="8"/>
      <c r="O103" s="8"/>
      <c r="P103" s="8"/>
      <c r="Q103" s="8"/>
      <c r="R103" s="8"/>
      <c r="S103" s="8"/>
      <c r="T103" s="8"/>
      <c r="U103" s="8"/>
      <c r="V103" s="8"/>
      <c r="W103" s="8"/>
      <c r="X103" s="8"/>
      <c r="Y103" s="8"/>
      <c r="Z103" s="8"/>
    </row>
    <row r="104" spans="1:26" ht="15.75" customHeight="1" x14ac:dyDescent="0.45">
      <c r="A104" s="8" t="s">
        <v>1243</v>
      </c>
      <c r="B104" s="8" t="s">
        <v>1244</v>
      </c>
      <c r="C104" s="13">
        <v>1</v>
      </c>
      <c r="D104" s="8" t="s">
        <v>1004</v>
      </c>
      <c r="E104" s="8" t="s">
        <v>1005</v>
      </c>
      <c r="F104" s="8" t="str">
        <f>UnitControlCenter!$B$3</f>
        <v>million metric tons / year</v>
      </c>
      <c r="G104" s="8" t="s">
        <v>1245</v>
      </c>
      <c r="H104" s="8" t="s">
        <v>1233</v>
      </c>
      <c r="I104" s="8" t="s">
        <v>1234</v>
      </c>
      <c r="J104" s="8"/>
      <c r="K104" s="8"/>
      <c r="L104" s="8"/>
      <c r="M104" s="8"/>
      <c r="N104" s="8"/>
      <c r="O104" s="8"/>
      <c r="P104" s="8"/>
      <c r="Q104" s="8"/>
      <c r="R104" s="8"/>
      <c r="S104" s="8"/>
      <c r="T104" s="8"/>
      <c r="U104" s="8"/>
      <c r="V104" s="8"/>
      <c r="W104" s="8"/>
      <c r="X104" s="8"/>
      <c r="Y104" s="8"/>
      <c r="Z104" s="8"/>
    </row>
    <row r="105" spans="1:26" ht="15.75" customHeight="1" x14ac:dyDescent="0.45">
      <c r="A105" s="8" t="s">
        <v>1243</v>
      </c>
      <c r="B105" s="8" t="s">
        <v>1246</v>
      </c>
      <c r="C105" s="13">
        <v>1</v>
      </c>
      <c r="D105" s="8" t="s">
        <v>1004</v>
      </c>
      <c r="E105" s="8" t="s">
        <v>1005</v>
      </c>
      <c r="F105" s="8" t="str">
        <f>UnitControlCenter!$B$3</f>
        <v>million metric tons / year</v>
      </c>
      <c r="G105" s="8" t="s">
        <v>1247</v>
      </c>
      <c r="H105" s="8" t="s">
        <v>1015</v>
      </c>
      <c r="I105" s="8" t="s">
        <v>1016</v>
      </c>
      <c r="J105" s="8"/>
      <c r="K105" s="8"/>
      <c r="L105" s="8"/>
      <c r="M105" s="8"/>
      <c r="N105" s="8"/>
      <c r="O105" s="8"/>
      <c r="P105" s="8"/>
      <c r="Q105" s="8"/>
      <c r="R105" s="8"/>
      <c r="S105" s="8"/>
      <c r="T105" s="8"/>
      <c r="U105" s="8"/>
      <c r="V105" s="8"/>
      <c r="W105" s="8"/>
      <c r="X105" s="8"/>
      <c r="Y105" s="8"/>
      <c r="Z105" s="8"/>
    </row>
    <row r="106" spans="1:26" ht="15.75" customHeight="1" x14ac:dyDescent="0.45">
      <c r="A106" s="8" t="s">
        <v>1243</v>
      </c>
      <c r="B106" s="8" t="s">
        <v>1248</v>
      </c>
      <c r="C106" s="13">
        <v>1</v>
      </c>
      <c r="D106" s="8" t="s">
        <v>1004</v>
      </c>
      <c r="E106" s="8" t="s">
        <v>1005</v>
      </c>
      <c r="F106" s="8" t="str">
        <f>UnitControlCenter!$B$3</f>
        <v>million metric tons / year</v>
      </c>
      <c r="G106" s="8" t="s">
        <v>1249</v>
      </c>
      <c r="H106" s="8" t="s">
        <v>1233</v>
      </c>
      <c r="I106" s="8" t="s">
        <v>1234</v>
      </c>
      <c r="J106" s="8"/>
      <c r="K106" s="8"/>
      <c r="L106" s="8"/>
      <c r="M106" s="8"/>
      <c r="N106" s="8"/>
      <c r="O106" s="8"/>
      <c r="P106" s="8"/>
      <c r="Q106" s="8"/>
      <c r="R106" s="8"/>
      <c r="S106" s="8"/>
      <c r="T106" s="8"/>
      <c r="U106" s="8"/>
      <c r="V106" s="8"/>
      <c r="W106" s="8"/>
      <c r="X106" s="8"/>
      <c r="Y106" s="8"/>
      <c r="Z106" s="8"/>
    </row>
    <row r="107" spans="1:26" ht="15.75" customHeight="1" x14ac:dyDescent="0.45">
      <c r="A107" s="50" t="s">
        <v>1243</v>
      </c>
      <c r="B107" s="50" t="s">
        <v>1250</v>
      </c>
      <c r="C107" s="51">
        <v>1</v>
      </c>
      <c r="D107" s="50" t="s">
        <v>1004</v>
      </c>
      <c r="E107" s="50" t="s">
        <v>1005</v>
      </c>
      <c r="F107" s="50" t="str">
        <f>UnitControlCenter!$B$3</f>
        <v>million metric tons / year</v>
      </c>
      <c r="G107" s="50" t="s">
        <v>1251</v>
      </c>
      <c r="H107" s="50" t="s">
        <v>1015</v>
      </c>
      <c r="I107" s="50" t="s">
        <v>1016</v>
      </c>
      <c r="J107" s="50"/>
      <c r="K107" s="50"/>
      <c r="L107" s="50"/>
      <c r="M107" s="50"/>
      <c r="N107" s="50"/>
      <c r="O107" s="50"/>
      <c r="P107" s="50"/>
      <c r="Q107" s="50"/>
      <c r="R107" s="50"/>
      <c r="S107" s="50"/>
      <c r="T107" s="8"/>
      <c r="U107" s="8"/>
      <c r="V107" s="8"/>
      <c r="W107" s="8"/>
      <c r="X107" s="8"/>
      <c r="Y107" s="8"/>
      <c r="Z107" s="8"/>
    </row>
    <row r="108" spans="1:26" ht="15.75" customHeight="1" x14ac:dyDescent="0.45">
      <c r="A108" s="8" t="s">
        <v>1243</v>
      </c>
      <c r="B108" s="8" t="s">
        <v>1252</v>
      </c>
      <c r="C108" s="13">
        <v>1</v>
      </c>
      <c r="D108" s="8" t="s">
        <v>1004</v>
      </c>
      <c r="E108" s="8" t="s">
        <v>1005</v>
      </c>
      <c r="F108" s="8" t="str">
        <f>UnitControlCenter!$B$3</f>
        <v>million metric tons / year</v>
      </c>
      <c r="G108" s="8" t="s">
        <v>1253</v>
      </c>
      <c r="H108" s="8" t="s">
        <v>1233</v>
      </c>
      <c r="I108" s="8" t="s">
        <v>1234</v>
      </c>
      <c r="J108" s="8"/>
      <c r="K108" s="8"/>
      <c r="L108" s="8"/>
      <c r="M108" s="8"/>
      <c r="N108" s="8"/>
      <c r="O108" s="8"/>
      <c r="P108" s="8"/>
      <c r="Q108" s="8"/>
      <c r="R108" s="8"/>
      <c r="S108" s="8"/>
      <c r="T108" s="8"/>
      <c r="U108" s="8"/>
      <c r="V108" s="8"/>
      <c r="W108" s="8"/>
      <c r="X108" s="8"/>
      <c r="Y108" s="8"/>
      <c r="Z108" s="8"/>
    </row>
    <row r="109" spans="1:26" ht="15.75" customHeight="1" x14ac:dyDescent="0.45">
      <c r="A109" s="8" t="s">
        <v>1243</v>
      </c>
      <c r="B109" s="8" t="s">
        <v>1254</v>
      </c>
      <c r="C109" s="13">
        <v>1</v>
      </c>
      <c r="D109" s="8" t="s">
        <v>1004</v>
      </c>
      <c r="E109" s="8" t="s">
        <v>1005</v>
      </c>
      <c r="F109" s="8" t="str">
        <f>UnitControlCenter!$B$3</f>
        <v>million metric tons / year</v>
      </c>
      <c r="G109" s="398" t="s">
        <v>1255</v>
      </c>
      <c r="H109" s="398" t="s">
        <v>1256</v>
      </c>
      <c r="I109" s="8" t="s">
        <v>1257</v>
      </c>
      <c r="J109" s="8"/>
      <c r="K109" s="8"/>
      <c r="L109" s="8"/>
      <c r="M109" s="8"/>
      <c r="N109" s="8"/>
      <c r="O109" s="8"/>
      <c r="P109" s="8"/>
      <c r="Q109" s="8"/>
      <c r="R109" s="8"/>
      <c r="S109" s="8"/>
      <c r="T109" s="8"/>
      <c r="U109" s="8"/>
      <c r="V109" s="8"/>
      <c r="W109" s="8"/>
      <c r="X109" s="8"/>
      <c r="Y109" s="8"/>
      <c r="Z109" s="8"/>
    </row>
    <row r="110" spans="1:26" ht="15.75" customHeight="1" x14ac:dyDescent="0.45">
      <c r="A110" s="50" t="s">
        <v>1258</v>
      </c>
      <c r="B110" s="50" t="s">
        <v>1259</v>
      </c>
      <c r="C110" s="51">
        <v>1</v>
      </c>
      <c r="D110" s="50" t="s">
        <v>1004</v>
      </c>
      <c r="E110" s="50" t="s">
        <v>1005</v>
      </c>
      <c r="F110" s="50" t="str">
        <f>UnitControlCenter!$B$25</f>
        <v>PJ / year</v>
      </c>
      <c r="G110" s="50" t="s">
        <v>1260</v>
      </c>
      <c r="H110" s="50" t="s">
        <v>1261</v>
      </c>
      <c r="I110" s="50" t="s">
        <v>1262</v>
      </c>
      <c r="J110" s="50"/>
      <c r="K110" s="50"/>
      <c r="L110" s="50"/>
      <c r="M110" s="50"/>
      <c r="N110" s="50"/>
      <c r="O110" s="50"/>
      <c r="P110" s="50"/>
      <c r="Q110" s="50"/>
      <c r="R110" s="50"/>
      <c r="S110" s="50"/>
      <c r="T110" s="8"/>
      <c r="U110" s="8"/>
      <c r="V110" s="8"/>
      <c r="W110" s="8"/>
      <c r="X110" s="8"/>
      <c r="Y110" s="8"/>
      <c r="Z110" s="8"/>
    </row>
    <row r="111" spans="1:26" ht="15.75" customHeight="1" x14ac:dyDescent="0.45">
      <c r="A111" s="8" t="s">
        <v>1258</v>
      </c>
      <c r="B111" s="8" t="s">
        <v>1263</v>
      </c>
      <c r="C111" s="13">
        <v>1</v>
      </c>
      <c r="D111" s="8" t="s">
        <v>1004</v>
      </c>
      <c r="E111" s="8" t="s">
        <v>1005</v>
      </c>
      <c r="F111" s="8" t="str">
        <f>UnitControlCenter!$B$25</f>
        <v>PJ / year</v>
      </c>
      <c r="G111" s="398" t="s">
        <v>4149</v>
      </c>
      <c r="H111" s="398" t="s">
        <v>4150</v>
      </c>
      <c r="I111" s="8" t="s">
        <v>1264</v>
      </c>
      <c r="J111" s="8"/>
      <c r="K111" s="8"/>
      <c r="L111" s="8"/>
      <c r="M111" s="8"/>
      <c r="N111" s="8"/>
      <c r="O111" s="8"/>
      <c r="P111" s="8"/>
      <c r="Q111" s="8"/>
      <c r="R111" s="8"/>
      <c r="S111" s="8"/>
      <c r="T111" s="8"/>
      <c r="U111" s="8"/>
      <c r="V111" s="8"/>
      <c r="W111" s="8"/>
      <c r="X111" s="8"/>
      <c r="Y111" s="8"/>
      <c r="Z111" s="8"/>
    </row>
    <row r="112" spans="1:26" ht="15.75" customHeight="1" x14ac:dyDescent="0.45">
      <c r="A112" s="8" t="s">
        <v>1258</v>
      </c>
      <c r="B112" s="8" t="s">
        <v>1265</v>
      </c>
      <c r="C112" s="13">
        <v>1</v>
      </c>
      <c r="D112" s="8" t="s">
        <v>1004</v>
      </c>
      <c r="E112" s="8" t="s">
        <v>1005</v>
      </c>
      <c r="F112" s="8" t="str">
        <f>UnitControlCenter!$B$25</f>
        <v>PJ / year</v>
      </c>
      <c r="G112" s="8" t="s">
        <v>1266</v>
      </c>
      <c r="H112" s="8" t="s">
        <v>1267</v>
      </c>
      <c r="I112" s="8" t="s">
        <v>1268</v>
      </c>
      <c r="J112" s="8"/>
      <c r="K112" s="8"/>
      <c r="L112" s="8"/>
      <c r="M112" s="8"/>
      <c r="N112" s="8"/>
      <c r="O112" s="8"/>
      <c r="P112" s="8"/>
      <c r="Q112" s="8"/>
      <c r="R112" s="8"/>
      <c r="S112" s="8"/>
      <c r="T112" s="8"/>
      <c r="U112" s="8"/>
      <c r="V112" s="8"/>
      <c r="W112" s="8"/>
      <c r="X112" s="8"/>
      <c r="Y112" s="8"/>
      <c r="Z112" s="8"/>
    </row>
    <row r="113" spans="1:26" ht="15.75" customHeight="1" x14ac:dyDescent="0.45">
      <c r="A113" s="8" t="s">
        <v>1269</v>
      </c>
      <c r="B113" s="8" t="s">
        <v>1270</v>
      </c>
      <c r="C113" s="13">
        <v>1</v>
      </c>
      <c r="D113" s="8" t="s">
        <v>1004</v>
      </c>
      <c r="E113" s="8" t="s">
        <v>1005</v>
      </c>
      <c r="F113" s="8" t="str">
        <f>UnitControlCenter!$B$25</f>
        <v>PJ / year</v>
      </c>
      <c r="G113" s="8" t="s">
        <v>1271</v>
      </c>
      <c r="H113" s="8" t="s">
        <v>1272</v>
      </c>
      <c r="I113" s="8" t="s">
        <v>1273</v>
      </c>
      <c r="J113" s="8"/>
      <c r="K113" s="8"/>
      <c r="L113" s="8"/>
      <c r="M113" s="8"/>
      <c r="N113" s="8"/>
      <c r="O113" s="8"/>
      <c r="P113" s="8"/>
      <c r="Q113" s="8"/>
      <c r="R113" s="8"/>
      <c r="S113" s="8"/>
      <c r="T113" s="8"/>
      <c r="U113" s="8"/>
      <c r="V113" s="8"/>
      <c r="W113" s="8"/>
      <c r="X113" s="8"/>
      <c r="Y113" s="8"/>
      <c r="Z113" s="8"/>
    </row>
    <row r="114" spans="1:26" ht="15.75" customHeight="1" x14ac:dyDescent="0.45">
      <c r="A114" s="8" t="s">
        <v>1269</v>
      </c>
      <c r="B114" s="8" t="s">
        <v>1274</v>
      </c>
      <c r="C114" s="13">
        <v>1</v>
      </c>
      <c r="D114" s="8" t="s">
        <v>1004</v>
      </c>
      <c r="E114" s="8" t="s">
        <v>1005</v>
      </c>
      <c r="F114" s="8" t="str">
        <f>UnitControlCenter!$B$25</f>
        <v>PJ / year</v>
      </c>
      <c r="G114" s="8" t="s">
        <v>1275</v>
      </c>
      <c r="H114" s="8" t="s">
        <v>1276</v>
      </c>
      <c r="I114" s="8" t="s">
        <v>1277</v>
      </c>
      <c r="J114" s="8"/>
      <c r="K114" s="8"/>
      <c r="L114" s="8"/>
      <c r="M114" s="8"/>
      <c r="N114" s="8"/>
      <c r="O114" s="8"/>
      <c r="P114" s="8"/>
      <c r="Q114" s="8"/>
      <c r="R114" s="8"/>
      <c r="S114" s="8"/>
      <c r="T114" s="8"/>
      <c r="U114" s="8"/>
      <c r="V114" s="8"/>
      <c r="W114" s="8"/>
      <c r="X114" s="8"/>
      <c r="Y114" s="8"/>
      <c r="Z114" s="8"/>
    </row>
    <row r="115" spans="1:26" ht="15.75" customHeight="1" x14ac:dyDescent="0.45">
      <c r="A115" s="8" t="s">
        <v>1269</v>
      </c>
      <c r="B115" s="8" t="s">
        <v>1017</v>
      </c>
      <c r="C115" s="13">
        <v>0</v>
      </c>
      <c r="D115" s="8" t="s">
        <v>998</v>
      </c>
      <c r="E115" s="8" t="s">
        <v>999</v>
      </c>
      <c r="F115" s="8" t="str">
        <f>UnitControlCenter!$B$26</f>
        <v>PJ / 2019 dollar</v>
      </c>
      <c r="G115" s="8" t="s">
        <v>1278</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1269</v>
      </c>
      <c r="B116" s="8" t="s">
        <v>1279</v>
      </c>
      <c r="C116" s="13">
        <v>1</v>
      </c>
      <c r="D116" s="8" t="s">
        <v>998</v>
      </c>
      <c r="E116" s="8" t="s">
        <v>999</v>
      </c>
      <c r="F116" s="8" t="str">
        <f>UnitControlCenter!$B$15</f>
        <v>terawatt-hours (TWh) / year</v>
      </c>
      <c r="G116" s="8" t="s">
        <v>1280</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1269</v>
      </c>
      <c r="B117" s="8" t="s">
        <v>1281</v>
      </c>
      <c r="C117" s="13">
        <v>1</v>
      </c>
      <c r="D117" s="8" t="s">
        <v>998</v>
      </c>
      <c r="E117" s="8" t="s">
        <v>999</v>
      </c>
      <c r="F117" s="8" t="str">
        <f>UnitControlCenter!$B$27</f>
        <v>millions of metric tons / year</v>
      </c>
      <c r="G117" s="8" t="s">
        <v>1282</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1269</v>
      </c>
      <c r="B118" s="8" t="s">
        <v>1283</v>
      </c>
      <c r="C118" s="13">
        <v>1</v>
      </c>
      <c r="D118" s="8" t="s">
        <v>998</v>
      </c>
      <c r="E118" s="8" t="s">
        <v>999</v>
      </c>
      <c r="F118" s="8" t="str">
        <f>UnitControlCenter!$B$27</f>
        <v>millions of metric tons / year</v>
      </c>
      <c r="G118" s="8" t="s">
        <v>1284</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1269</v>
      </c>
      <c r="B119" s="8" t="s">
        <v>1285</v>
      </c>
      <c r="C119" s="13">
        <v>1</v>
      </c>
      <c r="D119" s="8" t="s">
        <v>998</v>
      </c>
      <c r="E119" s="8" t="s">
        <v>999</v>
      </c>
      <c r="F119" s="8" t="str">
        <f>UnitControlCenter!$B$28</f>
        <v>trillion cubic feet / year</v>
      </c>
      <c r="G119" s="8" t="s">
        <v>1286</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1269</v>
      </c>
      <c r="B120" s="8" t="s">
        <v>1287</v>
      </c>
      <c r="C120" s="13">
        <v>1</v>
      </c>
      <c r="D120" s="8" t="s">
        <v>998</v>
      </c>
      <c r="E120" s="8" t="s">
        <v>999</v>
      </c>
      <c r="F120" s="8" t="str">
        <f>UnitControlCenter!$B$29</f>
        <v>million barrels / year</v>
      </c>
      <c r="G120" s="8" t="s">
        <v>1288</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1269</v>
      </c>
      <c r="B121" s="8" t="s">
        <v>1289</v>
      </c>
      <c r="C121" s="13">
        <v>1</v>
      </c>
      <c r="D121" s="8" t="s">
        <v>998</v>
      </c>
      <c r="E121" s="8" t="s">
        <v>999</v>
      </c>
      <c r="F121" s="8" t="str">
        <f>UnitControlCenter!$B$29</f>
        <v>million barrels / year</v>
      </c>
      <c r="G121" s="8" t="s">
        <v>1290</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1269</v>
      </c>
      <c r="B122" s="8" t="s">
        <v>1291</v>
      </c>
      <c r="C122" s="13">
        <v>1</v>
      </c>
      <c r="D122" s="8" t="s">
        <v>998</v>
      </c>
      <c r="E122" s="8" t="s">
        <v>999</v>
      </c>
      <c r="F122" s="8" t="str">
        <f>UnitControlCenter!$B$27</f>
        <v>millions of metric tons / year</v>
      </c>
      <c r="G122" s="8" t="s">
        <v>1292</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1269</v>
      </c>
      <c r="B123" s="50" t="s">
        <v>1293</v>
      </c>
      <c r="C123" s="51">
        <v>1</v>
      </c>
      <c r="D123" s="50" t="s">
        <v>998</v>
      </c>
      <c r="E123" s="50" t="s">
        <v>999</v>
      </c>
      <c r="F123" s="50" t="str">
        <f>UnitControlCenter!$B$30</f>
        <v>million liters / year</v>
      </c>
      <c r="G123" s="50" t="s">
        <v>1294</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1269</v>
      </c>
      <c r="B124" s="8" t="s">
        <v>1295</v>
      </c>
      <c r="C124" s="13">
        <v>1</v>
      </c>
      <c r="D124" s="8" t="s">
        <v>998</v>
      </c>
      <c r="E124" s="8" t="s">
        <v>999</v>
      </c>
      <c r="F124" s="8" t="str">
        <f>UnitControlCenter!$B$27</f>
        <v>millions of metric tons / year</v>
      </c>
      <c r="G124" s="8" t="s">
        <v>1296</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1269</v>
      </c>
      <c r="B125" s="8" t="s">
        <v>1297</v>
      </c>
      <c r="C125" s="13">
        <v>1</v>
      </c>
      <c r="D125" s="8" t="s">
        <v>998</v>
      </c>
      <c r="E125" s="8" t="s">
        <v>999</v>
      </c>
      <c r="F125" s="8" t="str">
        <f>UnitControlCenter!$B$5</f>
        <v>thousand metric tons / year</v>
      </c>
      <c r="G125" s="8" t="s">
        <v>1298</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1299</v>
      </c>
      <c r="B126" s="8" t="s">
        <v>1300</v>
      </c>
      <c r="C126" s="13">
        <v>1</v>
      </c>
      <c r="D126" s="8" t="s">
        <v>1004</v>
      </c>
      <c r="E126" s="8" t="s">
        <v>1005</v>
      </c>
      <c r="F126" s="8" t="str">
        <f>UnitControlCenter!$B$31</f>
        <v>PJ / year</v>
      </c>
      <c r="G126" s="8" t="s">
        <v>1301</v>
      </c>
      <c r="H126" s="8" t="s">
        <v>1302</v>
      </c>
      <c r="I126" s="8" t="s">
        <v>1303</v>
      </c>
      <c r="J126" s="8"/>
      <c r="K126" s="8"/>
      <c r="L126" s="8"/>
      <c r="M126" s="8"/>
      <c r="N126" s="8"/>
      <c r="O126" s="8"/>
      <c r="P126" s="8"/>
      <c r="Q126" s="8"/>
      <c r="R126" s="8"/>
      <c r="S126" s="8"/>
      <c r="T126" s="8"/>
      <c r="U126" s="8"/>
      <c r="V126" s="8"/>
      <c r="W126" s="8"/>
      <c r="X126" s="8"/>
      <c r="Y126" s="8"/>
      <c r="Z126" s="8"/>
    </row>
    <row r="127" spans="1:26" ht="15.75" customHeight="1" x14ac:dyDescent="0.45">
      <c r="A127" s="8" t="s">
        <v>1299</v>
      </c>
      <c r="B127" s="8" t="s">
        <v>1304</v>
      </c>
      <c r="C127" s="13">
        <v>1</v>
      </c>
      <c r="D127" s="8" t="s">
        <v>1004</v>
      </c>
      <c r="E127" s="8" t="s">
        <v>999</v>
      </c>
      <c r="F127" s="8" t="str">
        <f>UnitControlCenter!$B$31</f>
        <v>PJ / year</v>
      </c>
      <c r="G127" s="8" t="s">
        <v>1305</v>
      </c>
      <c r="H127" s="8" t="s">
        <v>1302</v>
      </c>
      <c r="I127" s="8" t="s">
        <v>1303</v>
      </c>
      <c r="J127" s="8"/>
      <c r="K127" s="8"/>
      <c r="L127" s="8"/>
      <c r="M127" s="8"/>
      <c r="N127" s="8"/>
      <c r="O127" s="8"/>
      <c r="P127" s="8"/>
      <c r="Q127" s="8"/>
      <c r="R127" s="8"/>
      <c r="S127" s="8"/>
      <c r="T127" s="8"/>
      <c r="U127" s="8"/>
      <c r="V127" s="8"/>
      <c r="W127" s="8"/>
      <c r="X127" s="8"/>
      <c r="Y127" s="8"/>
      <c r="Z127" s="8"/>
    </row>
    <row r="128" spans="1:26" ht="15.75" customHeight="1" x14ac:dyDescent="0.45">
      <c r="A128" s="8" t="s">
        <v>1299</v>
      </c>
      <c r="B128" s="8" t="s">
        <v>1306</v>
      </c>
      <c r="C128" s="13">
        <v>1</v>
      </c>
      <c r="D128" s="8" t="s">
        <v>1004</v>
      </c>
      <c r="E128" s="8" t="s">
        <v>1005</v>
      </c>
      <c r="F128" s="8" t="str">
        <f>UnitControlCenter!$B$8</f>
        <v>billion 2019 dollars / year</v>
      </c>
      <c r="G128" s="8" t="s">
        <v>1307</v>
      </c>
      <c r="H128" s="8" t="s">
        <v>1302</v>
      </c>
      <c r="I128" s="8" t="s">
        <v>1303</v>
      </c>
      <c r="J128" s="8"/>
      <c r="K128" s="8"/>
      <c r="L128" s="8"/>
      <c r="M128" s="8"/>
      <c r="N128" s="8"/>
      <c r="O128" s="8"/>
      <c r="P128" s="8"/>
      <c r="Q128" s="8"/>
      <c r="R128" s="8"/>
      <c r="S128" s="8"/>
      <c r="T128" s="8"/>
      <c r="U128" s="8"/>
      <c r="V128" s="8"/>
      <c r="W128" s="8"/>
      <c r="X128" s="8"/>
      <c r="Y128" s="8"/>
      <c r="Z128" s="8"/>
    </row>
    <row r="129" spans="1:26" ht="15.75" customHeight="1" x14ac:dyDescent="0.45">
      <c r="A129" s="8" t="s">
        <v>1299</v>
      </c>
      <c r="B129" s="8" t="s">
        <v>1308</v>
      </c>
      <c r="C129" s="13">
        <v>1</v>
      </c>
      <c r="D129" s="8" t="s">
        <v>1004</v>
      </c>
      <c r="E129" s="8" t="s">
        <v>999</v>
      </c>
      <c r="F129" s="8" t="str">
        <f>UnitControlCenter!$B$8</f>
        <v>billion 2019 dollars / year</v>
      </c>
      <c r="G129" s="8" t="s">
        <v>1309</v>
      </c>
      <c r="H129" s="8" t="s">
        <v>1302</v>
      </c>
      <c r="I129" s="8" t="s">
        <v>1303</v>
      </c>
      <c r="J129" s="8"/>
      <c r="K129" s="8"/>
      <c r="L129" s="8"/>
      <c r="M129" s="8"/>
      <c r="N129" s="8"/>
      <c r="O129" s="8"/>
      <c r="P129" s="8"/>
      <c r="Q129" s="8"/>
      <c r="R129" s="8"/>
      <c r="S129" s="8"/>
      <c r="T129" s="8"/>
      <c r="U129" s="8"/>
      <c r="V129" s="8"/>
      <c r="W129" s="8"/>
      <c r="X129" s="8"/>
      <c r="Y129" s="8"/>
      <c r="Z129" s="8"/>
    </row>
    <row r="130" spans="1:26" ht="15.75" customHeight="1" x14ac:dyDescent="0.45">
      <c r="A130" s="8" t="s">
        <v>1299</v>
      </c>
      <c r="B130" s="8" t="s">
        <v>1310</v>
      </c>
      <c r="C130" s="13">
        <v>0</v>
      </c>
      <c r="D130" s="8" t="s">
        <v>1004</v>
      </c>
      <c r="E130" s="8" t="s">
        <v>1005</v>
      </c>
      <c r="F130" s="8" t="str">
        <f>UnitControlCenter!B3</f>
        <v>million metric tons / year</v>
      </c>
      <c r="G130" s="8" t="s">
        <v>1311</v>
      </c>
      <c r="H130" s="8" t="s">
        <v>1312</v>
      </c>
      <c r="I130" s="8" t="s">
        <v>1313</v>
      </c>
      <c r="J130" s="8"/>
      <c r="K130" s="8"/>
      <c r="L130" s="8"/>
      <c r="M130" s="8"/>
      <c r="N130" s="8"/>
      <c r="O130" s="8"/>
      <c r="P130" s="8"/>
      <c r="Q130" s="8"/>
      <c r="R130" s="8"/>
      <c r="S130" s="8"/>
      <c r="T130" s="8"/>
      <c r="U130" s="8"/>
      <c r="V130" s="8"/>
      <c r="W130" s="8"/>
      <c r="X130" s="8"/>
      <c r="Y130" s="8"/>
      <c r="Z130" s="8"/>
    </row>
    <row r="131" spans="1:26" ht="15.75" customHeight="1" x14ac:dyDescent="0.45">
      <c r="A131" s="8" t="s">
        <v>1299</v>
      </c>
      <c r="B131" s="8" t="s">
        <v>1314</v>
      </c>
      <c r="C131" s="13">
        <v>0</v>
      </c>
      <c r="D131" s="8" t="s">
        <v>1004</v>
      </c>
      <c r="E131" s="8" t="s">
        <v>999</v>
      </c>
      <c r="F131" s="8" t="str">
        <f>UnitControlCenter!B3</f>
        <v>million metric tons / year</v>
      </c>
      <c r="G131" s="8" t="s">
        <v>1315</v>
      </c>
      <c r="H131" s="8" t="s">
        <v>1312</v>
      </c>
      <c r="I131" s="8" t="s">
        <v>1313</v>
      </c>
      <c r="J131" s="8"/>
      <c r="K131" s="8"/>
      <c r="L131" s="8"/>
      <c r="M131" s="8"/>
      <c r="N131" s="8"/>
      <c r="O131" s="8"/>
      <c r="P131" s="8"/>
      <c r="Q131" s="8"/>
      <c r="R131" s="8"/>
      <c r="S131" s="8"/>
      <c r="T131" s="8"/>
      <c r="U131" s="8"/>
      <c r="V131" s="8"/>
      <c r="W131" s="8"/>
      <c r="X131" s="8"/>
      <c r="Y131" s="8"/>
      <c r="Z131" s="8"/>
    </row>
    <row r="132" spans="1:26" ht="15.75" customHeight="1" x14ac:dyDescent="0.45">
      <c r="A132" s="8" t="s">
        <v>1299</v>
      </c>
      <c r="B132" s="8" t="s">
        <v>1316</v>
      </c>
      <c r="C132" s="13">
        <v>1</v>
      </c>
      <c r="D132" s="8" t="s">
        <v>1004</v>
      </c>
      <c r="E132" s="8" t="s">
        <v>1005</v>
      </c>
      <c r="F132" s="8" t="str">
        <f>UnitControlCenter!$B$31</f>
        <v>PJ / year</v>
      </c>
      <c r="G132" s="8" t="s">
        <v>1317</v>
      </c>
      <c r="H132" s="8" t="s">
        <v>1318</v>
      </c>
      <c r="I132" s="8" t="s">
        <v>1319</v>
      </c>
      <c r="J132" s="8"/>
      <c r="K132" s="8"/>
      <c r="L132" s="8"/>
      <c r="M132" s="8"/>
      <c r="N132" s="8"/>
      <c r="O132" s="8"/>
      <c r="P132" s="8"/>
      <c r="Q132" s="8"/>
      <c r="R132" s="8"/>
      <c r="S132" s="8"/>
      <c r="T132" s="8"/>
      <c r="U132" s="8"/>
      <c r="V132" s="8"/>
      <c r="W132" s="8"/>
      <c r="X132" s="8"/>
      <c r="Y132" s="8"/>
      <c r="Z132" s="8"/>
    </row>
    <row r="133" spans="1:26" ht="15.75" customHeight="1" x14ac:dyDescent="0.45">
      <c r="A133" s="8" t="s">
        <v>1299</v>
      </c>
      <c r="B133" s="8" t="s">
        <v>1320</v>
      </c>
      <c r="C133" s="13">
        <v>1</v>
      </c>
      <c r="D133" s="8" t="s">
        <v>1004</v>
      </c>
      <c r="E133" s="8" t="s">
        <v>999</v>
      </c>
      <c r="F133" s="8" t="str">
        <f>UnitControlCenter!$B$31</f>
        <v>PJ / year</v>
      </c>
      <c r="G133" s="8" t="s">
        <v>1321</v>
      </c>
      <c r="H133" s="8" t="s">
        <v>1318</v>
      </c>
      <c r="I133" s="8" t="s">
        <v>1322</v>
      </c>
      <c r="J133" s="8"/>
      <c r="K133" s="8"/>
      <c r="L133" s="8"/>
      <c r="M133" s="8"/>
      <c r="N133" s="8"/>
      <c r="O133" s="8"/>
      <c r="P133" s="8"/>
      <c r="Q133" s="8"/>
      <c r="R133" s="8"/>
      <c r="S133" s="8"/>
      <c r="T133" s="8"/>
      <c r="U133" s="8"/>
      <c r="V133" s="8"/>
      <c r="W133" s="8"/>
      <c r="X133" s="8"/>
      <c r="Y133" s="8"/>
      <c r="Z133" s="8"/>
    </row>
    <row r="134" spans="1:26" ht="15.75" customHeight="1" x14ac:dyDescent="0.45">
      <c r="A134" s="8" t="s">
        <v>1299</v>
      </c>
      <c r="B134" s="8" t="s">
        <v>1323</v>
      </c>
      <c r="C134" s="13">
        <v>1</v>
      </c>
      <c r="D134" s="8" t="s">
        <v>1004</v>
      </c>
      <c r="E134" s="8" t="s">
        <v>1005</v>
      </c>
      <c r="F134" s="8" t="str">
        <f>UnitControlCenter!$B$8</f>
        <v>billion 2019 dollars / year</v>
      </c>
      <c r="G134" s="8" t="s">
        <v>1324</v>
      </c>
      <c r="H134" s="8" t="s">
        <v>1318</v>
      </c>
      <c r="I134" s="8" t="s">
        <v>1325</v>
      </c>
      <c r="J134" s="8"/>
      <c r="K134" s="8"/>
      <c r="L134" s="8"/>
      <c r="M134" s="8"/>
      <c r="N134" s="8"/>
      <c r="O134" s="8"/>
      <c r="P134" s="8"/>
      <c r="Q134" s="8"/>
      <c r="R134" s="8"/>
      <c r="S134" s="8"/>
      <c r="T134" s="8"/>
      <c r="U134" s="8"/>
      <c r="V134" s="8"/>
      <c r="W134" s="8"/>
      <c r="X134" s="8"/>
      <c r="Y134" s="8"/>
      <c r="Z134" s="8"/>
    </row>
    <row r="135" spans="1:26" ht="15.75" customHeight="1" x14ac:dyDescent="0.45">
      <c r="A135" s="50" t="s">
        <v>1299</v>
      </c>
      <c r="B135" s="50" t="s">
        <v>1326</v>
      </c>
      <c r="C135" s="51">
        <v>1</v>
      </c>
      <c r="D135" s="50" t="s">
        <v>1004</v>
      </c>
      <c r="E135" s="50" t="s">
        <v>999</v>
      </c>
      <c r="F135" s="50" t="str">
        <f>UnitControlCenter!$B$8</f>
        <v>billion 2019 dollars / year</v>
      </c>
      <c r="G135" s="50" t="s">
        <v>1327</v>
      </c>
      <c r="H135" s="50" t="s">
        <v>1318</v>
      </c>
      <c r="I135" s="50" t="s">
        <v>1328</v>
      </c>
      <c r="J135" s="50"/>
      <c r="K135" s="50"/>
      <c r="L135" s="50"/>
      <c r="M135" s="50"/>
      <c r="N135" s="50"/>
      <c r="O135" s="50"/>
      <c r="P135" s="50"/>
      <c r="Q135" s="50"/>
      <c r="R135" s="50"/>
      <c r="S135" s="50"/>
      <c r="T135" s="8"/>
      <c r="U135" s="8"/>
      <c r="V135" s="8"/>
      <c r="W135" s="8"/>
      <c r="X135" s="8"/>
      <c r="Y135" s="8"/>
      <c r="Z135" s="8"/>
    </row>
    <row r="136" spans="1:26" ht="15.75" customHeight="1" x14ac:dyDescent="0.45">
      <c r="A136" s="8" t="s">
        <v>1299</v>
      </c>
      <c r="B136" s="8" t="s">
        <v>1329</v>
      </c>
      <c r="C136" s="13">
        <v>1</v>
      </c>
      <c r="D136" s="8" t="s">
        <v>1004</v>
      </c>
      <c r="E136" s="8" t="s">
        <v>1005</v>
      </c>
      <c r="F136" s="8" t="str">
        <f>UnitControlCenter!$B$25</f>
        <v>PJ / year</v>
      </c>
      <c r="G136" s="8" t="s">
        <v>1330</v>
      </c>
      <c r="H136" s="8" t="s">
        <v>1331</v>
      </c>
      <c r="I136" s="8" t="s">
        <v>1332</v>
      </c>
      <c r="J136" s="8"/>
      <c r="K136" s="8"/>
      <c r="L136" s="8"/>
      <c r="M136" s="8"/>
      <c r="N136" s="8"/>
      <c r="O136" s="8"/>
      <c r="P136" s="8"/>
      <c r="Q136" s="8"/>
      <c r="R136" s="8"/>
      <c r="S136" s="8"/>
      <c r="T136" s="8"/>
      <c r="U136" s="8"/>
      <c r="V136" s="8"/>
      <c r="W136" s="8"/>
      <c r="X136" s="8"/>
      <c r="Y136" s="8"/>
      <c r="Z136" s="8"/>
    </row>
    <row r="137" spans="1:26" ht="15.75" customHeight="1" x14ac:dyDescent="0.45">
      <c r="A137" s="8" t="s">
        <v>1299</v>
      </c>
      <c r="B137" s="8" t="s">
        <v>1333</v>
      </c>
      <c r="C137" s="13">
        <v>1</v>
      </c>
      <c r="D137" s="8" t="s">
        <v>1004</v>
      </c>
      <c r="E137" s="8" t="s">
        <v>999</v>
      </c>
      <c r="F137" s="8" t="str">
        <f>UnitControlCenter!$B$25</f>
        <v>PJ / year</v>
      </c>
      <c r="G137" s="8" t="s">
        <v>1334</v>
      </c>
      <c r="H137" s="8" t="s">
        <v>1331</v>
      </c>
      <c r="I137" s="8" t="s">
        <v>1332</v>
      </c>
      <c r="J137" s="8"/>
      <c r="K137" s="8"/>
      <c r="L137" s="8"/>
      <c r="M137" s="8"/>
      <c r="N137" s="8"/>
      <c r="O137" s="8"/>
      <c r="P137" s="8"/>
      <c r="Q137" s="8"/>
      <c r="R137" s="8"/>
      <c r="S137" s="8"/>
      <c r="T137" s="8"/>
      <c r="U137" s="8"/>
      <c r="V137" s="8"/>
      <c r="W137" s="8"/>
      <c r="X137" s="8"/>
      <c r="Y137" s="8"/>
      <c r="Z137" s="8"/>
    </row>
    <row r="138" spans="1:26" ht="15.75" customHeight="1" x14ac:dyDescent="0.45">
      <c r="A138" s="8" t="s">
        <v>1335</v>
      </c>
      <c r="B138" s="8" t="s">
        <v>705</v>
      </c>
      <c r="C138" s="13">
        <v>1</v>
      </c>
      <c r="D138" s="8" t="s">
        <v>1004</v>
      </c>
      <c r="E138" s="8" t="s">
        <v>1168</v>
      </c>
      <c r="F138" s="8" t="str">
        <f>UnitControlCenter!$B$17</f>
        <v>2019 dollars / megawatt-hour (MWh)</v>
      </c>
      <c r="G138" s="8" t="s">
        <v>1336</v>
      </c>
      <c r="H138" s="8" t="s">
        <v>1337</v>
      </c>
      <c r="I138" s="8" t="s">
        <v>1338</v>
      </c>
      <c r="J138" s="8"/>
      <c r="K138" s="8"/>
      <c r="L138" s="8"/>
      <c r="M138" s="8"/>
      <c r="N138" s="8"/>
      <c r="O138" s="8"/>
      <c r="P138" s="8"/>
      <c r="Q138" s="8"/>
      <c r="R138" s="8"/>
      <c r="S138" s="8"/>
      <c r="T138" s="8"/>
      <c r="U138" s="8"/>
      <c r="V138" s="8"/>
      <c r="W138" s="8"/>
      <c r="X138" s="8"/>
      <c r="Y138" s="8"/>
      <c r="Z138" s="8"/>
    </row>
    <row r="139" spans="1:26" ht="15.75" customHeight="1" x14ac:dyDescent="0.45">
      <c r="A139" s="8" t="s">
        <v>1335</v>
      </c>
      <c r="B139" s="8" t="s">
        <v>291</v>
      </c>
      <c r="C139" s="13">
        <v>1</v>
      </c>
      <c r="D139" s="8" t="s">
        <v>1004</v>
      </c>
      <c r="E139" s="8" t="s">
        <v>1168</v>
      </c>
      <c r="F139" s="8" t="str">
        <f>UnitControlCenter!$B$32</f>
        <v>2019 dollars / metric ton</v>
      </c>
      <c r="G139" s="8" t="s">
        <v>1339</v>
      </c>
      <c r="H139" s="8" t="s">
        <v>1340</v>
      </c>
      <c r="I139" s="8" t="s">
        <v>1341</v>
      </c>
      <c r="J139" s="8"/>
      <c r="K139" s="8"/>
      <c r="L139" s="8"/>
      <c r="M139" s="8"/>
      <c r="N139" s="8"/>
      <c r="O139" s="8"/>
      <c r="P139" s="8"/>
      <c r="Q139" s="8"/>
      <c r="R139" s="8"/>
      <c r="S139" s="8"/>
      <c r="T139" s="8"/>
      <c r="U139" s="8"/>
      <c r="V139" s="8"/>
      <c r="W139" s="8"/>
      <c r="X139" s="8"/>
      <c r="Y139" s="8"/>
      <c r="Z139" s="8"/>
    </row>
    <row r="140" spans="1:26" ht="15.75" customHeight="1" x14ac:dyDescent="0.45">
      <c r="A140" s="8" t="s">
        <v>1335</v>
      </c>
      <c r="B140" s="8" t="s">
        <v>320</v>
      </c>
      <c r="C140" s="13">
        <v>1</v>
      </c>
      <c r="D140" s="8" t="s">
        <v>1004</v>
      </c>
      <c r="E140" s="8" t="s">
        <v>1168</v>
      </c>
      <c r="F140" s="8" t="str">
        <f>UnitControlCenter!$B$32</f>
        <v>2019 dollars / metric ton</v>
      </c>
      <c r="G140" s="8" t="s">
        <v>1342</v>
      </c>
      <c r="H140" s="8" t="s">
        <v>676</v>
      </c>
      <c r="I140" s="13" t="s">
        <v>1343</v>
      </c>
      <c r="J140" s="8"/>
      <c r="K140" s="8"/>
      <c r="L140" s="8"/>
      <c r="M140" s="8"/>
      <c r="N140" s="8"/>
      <c r="O140" s="8"/>
      <c r="P140" s="8"/>
      <c r="Q140" s="8"/>
      <c r="R140" s="8"/>
      <c r="S140" s="8"/>
      <c r="T140" s="8"/>
      <c r="U140" s="8"/>
      <c r="V140" s="8"/>
      <c r="W140" s="8"/>
      <c r="X140" s="8"/>
      <c r="Y140" s="8"/>
      <c r="Z140" s="8"/>
    </row>
    <row r="141" spans="1:26" ht="15.75" customHeight="1" x14ac:dyDescent="0.45">
      <c r="A141" s="8" t="s">
        <v>1335</v>
      </c>
      <c r="B141" s="8" t="s">
        <v>423</v>
      </c>
      <c r="C141" s="13">
        <v>1</v>
      </c>
      <c r="D141" s="8" t="s">
        <v>1004</v>
      </c>
      <c r="E141" s="8" t="s">
        <v>1168</v>
      </c>
      <c r="F141" s="8" t="str">
        <f>UnitControlCenter!$B$33</f>
        <v>2019 dollars / thousand cubic feet</v>
      </c>
      <c r="G141" s="8" t="s">
        <v>1344</v>
      </c>
      <c r="H141" s="8" t="s">
        <v>1345</v>
      </c>
      <c r="I141" s="8" t="s">
        <v>1346</v>
      </c>
      <c r="J141" s="8"/>
      <c r="K141" s="8"/>
      <c r="L141" s="8"/>
      <c r="M141" s="8"/>
      <c r="N141" s="8"/>
      <c r="O141" s="8"/>
      <c r="P141" s="8"/>
      <c r="Q141" s="8"/>
      <c r="R141" s="8"/>
      <c r="S141" s="8"/>
      <c r="T141" s="8"/>
      <c r="U141" s="8"/>
      <c r="V141" s="8"/>
      <c r="W141" s="8"/>
      <c r="X141" s="8"/>
      <c r="Y141" s="8"/>
      <c r="Z141" s="8"/>
    </row>
    <row r="142" spans="1:26" ht="15.75" customHeight="1" x14ac:dyDescent="0.45">
      <c r="A142" s="8" t="s">
        <v>1335</v>
      </c>
      <c r="B142" s="8" t="s">
        <v>587</v>
      </c>
      <c r="C142" s="13">
        <v>1</v>
      </c>
      <c r="D142" s="8" t="s">
        <v>1004</v>
      </c>
      <c r="E142" s="8" t="s">
        <v>1168</v>
      </c>
      <c r="F142" s="8" t="str">
        <f>UnitControlCenter!$B$34</f>
        <v>2019 dollars / liters</v>
      </c>
      <c r="G142" s="8" t="s">
        <v>1347</v>
      </c>
      <c r="H142" s="8" t="s">
        <v>686</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1335</v>
      </c>
      <c r="B143" s="8" t="s">
        <v>589</v>
      </c>
      <c r="C143" s="13">
        <v>1</v>
      </c>
      <c r="D143" s="8" t="s">
        <v>1004</v>
      </c>
      <c r="E143" s="8" t="s">
        <v>1168</v>
      </c>
      <c r="F143" s="8" t="str">
        <f>UnitControlCenter!$B$34</f>
        <v>2019 dollars / liters</v>
      </c>
      <c r="G143" s="8" t="s">
        <v>1348</v>
      </c>
      <c r="H143" s="8" t="s">
        <v>1345</v>
      </c>
      <c r="I143" s="8" t="s">
        <v>1346</v>
      </c>
      <c r="J143" s="8"/>
      <c r="K143" s="8"/>
      <c r="L143" s="8"/>
      <c r="M143" s="8"/>
      <c r="N143" s="8"/>
      <c r="O143" s="8"/>
      <c r="P143" s="8"/>
      <c r="Q143" s="8"/>
      <c r="R143" s="8"/>
      <c r="S143" s="8"/>
      <c r="T143" s="8"/>
      <c r="U143" s="8"/>
      <c r="V143" s="8"/>
      <c r="W143" s="8"/>
      <c r="X143" s="8"/>
      <c r="Y143" s="8"/>
      <c r="Z143" s="8"/>
    </row>
    <row r="144" spans="1:26" ht="15.75" customHeight="1" x14ac:dyDescent="0.45">
      <c r="A144" s="8" t="s">
        <v>1335</v>
      </c>
      <c r="B144" s="8" t="s">
        <v>312</v>
      </c>
      <c r="C144" s="13">
        <v>1</v>
      </c>
      <c r="D144" s="8" t="s">
        <v>1004</v>
      </c>
      <c r="E144" s="8" t="s">
        <v>1168</v>
      </c>
      <c r="F144" s="8" t="str">
        <f>UnitControlCenter!$B$32</f>
        <v>2019 dollars / metric ton</v>
      </c>
      <c r="G144" s="8" t="s">
        <v>1349</v>
      </c>
      <c r="H144" s="8" t="s">
        <v>1350</v>
      </c>
      <c r="I144" s="8" t="s">
        <v>1351</v>
      </c>
      <c r="J144" s="8"/>
      <c r="K144" s="8"/>
      <c r="L144" s="8"/>
      <c r="M144" s="8"/>
      <c r="N144" s="8"/>
      <c r="O144" s="8"/>
      <c r="P144" s="8"/>
      <c r="Q144" s="8"/>
      <c r="R144" s="8"/>
      <c r="S144" s="8"/>
      <c r="T144" s="8"/>
      <c r="U144" s="8"/>
      <c r="V144" s="8"/>
      <c r="W144" s="8"/>
      <c r="X144" s="8"/>
      <c r="Y144" s="8"/>
      <c r="Z144" s="8"/>
    </row>
    <row r="145" spans="1:26" ht="15.75" customHeight="1" x14ac:dyDescent="0.45">
      <c r="A145" s="50" t="s">
        <v>1335</v>
      </c>
      <c r="B145" s="50" t="s">
        <v>327</v>
      </c>
      <c r="C145" s="51">
        <v>1</v>
      </c>
      <c r="D145" s="50" t="s">
        <v>1004</v>
      </c>
      <c r="E145" s="50" t="s">
        <v>1168</v>
      </c>
      <c r="F145" s="50" t="str">
        <f>UnitControlCenter!$B$35</f>
        <v>2019 dollars / barrel</v>
      </c>
      <c r="G145" s="50" t="s">
        <v>1352</v>
      </c>
      <c r="H145" s="50" t="s">
        <v>1353</v>
      </c>
      <c r="I145" s="50" t="s">
        <v>1354</v>
      </c>
      <c r="J145" s="50"/>
      <c r="K145" s="50"/>
      <c r="L145" s="50"/>
      <c r="M145" s="50"/>
      <c r="N145" s="50"/>
      <c r="O145" s="50"/>
      <c r="P145" s="50"/>
      <c r="Q145" s="50"/>
      <c r="R145" s="50"/>
      <c r="S145" s="50"/>
      <c r="T145" s="8"/>
      <c r="U145" s="8"/>
      <c r="V145" s="8"/>
      <c r="W145" s="8"/>
      <c r="X145" s="8"/>
      <c r="Y145" s="8"/>
      <c r="Z145" s="8"/>
    </row>
    <row r="146" spans="1:26" ht="15.75" customHeight="1" x14ac:dyDescent="0.45">
      <c r="A146" s="8" t="s">
        <v>1335</v>
      </c>
      <c r="B146" s="8" t="s">
        <v>1355</v>
      </c>
      <c r="C146" s="13">
        <v>1</v>
      </c>
      <c r="D146" s="8" t="s">
        <v>1004</v>
      </c>
      <c r="E146" s="8" t="s">
        <v>1168</v>
      </c>
      <c r="F146" s="8" t="str">
        <f>UnitControlCenter!$B$34</f>
        <v>2019 dollars / liters</v>
      </c>
      <c r="G146" s="8" t="s">
        <v>1356</v>
      </c>
      <c r="H146" s="8" t="s">
        <v>1357</v>
      </c>
      <c r="I146" s="8" t="s">
        <v>1358</v>
      </c>
      <c r="J146" s="8"/>
      <c r="K146" s="8"/>
      <c r="L146" s="8"/>
      <c r="M146" s="8"/>
      <c r="N146" s="8"/>
      <c r="O146" s="8"/>
      <c r="P146" s="8"/>
      <c r="Q146" s="8"/>
      <c r="R146" s="8"/>
      <c r="S146" s="8"/>
      <c r="T146" s="8"/>
      <c r="U146" s="8"/>
      <c r="V146" s="8"/>
      <c r="W146" s="8"/>
      <c r="X146" s="8"/>
      <c r="Y146" s="8"/>
      <c r="Z146" s="8"/>
    </row>
    <row r="147" spans="1:26" ht="15.75" customHeight="1" x14ac:dyDescent="0.45">
      <c r="A147" s="8" t="s">
        <v>1335</v>
      </c>
      <c r="B147" s="8" t="s">
        <v>731</v>
      </c>
      <c r="C147" s="13">
        <v>1</v>
      </c>
      <c r="D147" s="8" t="s">
        <v>1004</v>
      </c>
      <c r="E147" s="8" t="s">
        <v>1168</v>
      </c>
      <c r="F147" s="8" t="str">
        <f>UnitControlCenter!$B$36</f>
        <v>2019 dollars / kg</v>
      </c>
      <c r="G147" s="8" t="s">
        <v>1359</v>
      </c>
      <c r="H147" s="8" t="s">
        <v>1360</v>
      </c>
      <c r="I147" s="8" t="s">
        <v>1361</v>
      </c>
      <c r="J147" s="8"/>
      <c r="K147" s="8"/>
      <c r="L147" s="8"/>
      <c r="M147" s="8"/>
      <c r="N147" s="8"/>
      <c r="O147" s="8"/>
      <c r="P147" s="8"/>
      <c r="Q147" s="8"/>
      <c r="R147" s="8"/>
      <c r="S147" s="8"/>
      <c r="T147" s="8"/>
      <c r="U147" s="8"/>
      <c r="V147" s="8"/>
      <c r="W147" s="8"/>
      <c r="X147" s="8"/>
      <c r="Y147" s="8"/>
      <c r="Z147" s="8"/>
    </row>
    <row r="148" spans="1:26" ht="15.75" customHeight="1" x14ac:dyDescent="0.45">
      <c r="A148" s="8" t="s">
        <v>1362</v>
      </c>
      <c r="B148" s="8" t="s">
        <v>1363</v>
      </c>
      <c r="C148" s="13">
        <v>1</v>
      </c>
      <c r="D148" s="8" t="s">
        <v>998</v>
      </c>
      <c r="E148" s="8" t="s">
        <v>999</v>
      </c>
      <c r="F148" s="8" t="str">
        <f>UnitControlCenter!$B$37</f>
        <v>2019 dollars / kilowatt-hour (kWh)</v>
      </c>
      <c r="G148" s="8" t="s">
        <v>1364</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1362</v>
      </c>
      <c r="B149" s="8" t="s">
        <v>1365</v>
      </c>
      <c r="C149" s="13">
        <v>1</v>
      </c>
      <c r="D149" s="8" t="s">
        <v>1004</v>
      </c>
      <c r="E149" s="8" t="s">
        <v>999</v>
      </c>
      <c r="F149" s="8" t="str">
        <f>UnitControlCenter!$B$38</f>
        <v>cost of eqpt. to capture 1 metric ton CO2e/yr (2019 dollars)</v>
      </c>
      <c r="G149" s="8" t="s">
        <v>1366</v>
      </c>
      <c r="H149" s="8" t="s">
        <v>1367</v>
      </c>
      <c r="I149" s="8" t="s">
        <v>1368</v>
      </c>
      <c r="J149" s="8"/>
      <c r="K149" s="8"/>
      <c r="L149" s="8"/>
      <c r="M149" s="8"/>
      <c r="N149" s="8"/>
      <c r="O149" s="8"/>
      <c r="P149" s="8"/>
      <c r="Q149" s="8"/>
      <c r="R149" s="8"/>
      <c r="S149" s="8"/>
      <c r="T149" s="8"/>
      <c r="U149" s="8"/>
      <c r="V149" s="8"/>
      <c r="W149" s="8"/>
      <c r="X149" s="8"/>
      <c r="Y149" s="8"/>
      <c r="Z149" s="8"/>
    </row>
    <row r="150" spans="1:26" ht="15.75" customHeight="1" x14ac:dyDescent="0.45">
      <c r="A150" s="8" t="s">
        <v>1362</v>
      </c>
      <c r="B150" s="8" t="s">
        <v>1369</v>
      </c>
      <c r="C150" s="13">
        <v>1</v>
      </c>
      <c r="D150" s="8" t="s">
        <v>998</v>
      </c>
      <c r="E150" s="8" t="s">
        <v>999</v>
      </c>
      <c r="F150" s="8" t="str">
        <f>UnitControlCenter!$B$39</f>
        <v>million 2019 dollars / megawatt (MW)</v>
      </c>
      <c r="G150" s="8" t="s">
        <v>1370</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1362</v>
      </c>
      <c r="B151" s="50" t="s">
        <v>1371</v>
      </c>
      <c r="C151" s="51">
        <v>1</v>
      </c>
      <c r="D151" s="50" t="s">
        <v>998</v>
      </c>
      <c r="E151" s="50" t="s">
        <v>999</v>
      </c>
      <c r="F151" s="50" t="str">
        <f>UnitControlCenter!$B$39</f>
        <v>million 2019 dollars / megawatt (MW)</v>
      </c>
      <c r="G151" s="50" t="s">
        <v>1372</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1362</v>
      </c>
      <c r="B152" s="8" t="s">
        <v>1373</v>
      </c>
      <c r="C152" s="8">
        <v>1</v>
      </c>
      <c r="D152" s="8" t="s">
        <v>998</v>
      </c>
      <c r="E152" s="8" t="s">
        <v>999</v>
      </c>
      <c r="F152" s="8" t="str">
        <f>UnitControlCenter!$B$39</f>
        <v>million 2019 dollars / megawatt (MW)</v>
      </c>
      <c r="G152" s="8" t="s">
        <v>1374</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1362</v>
      </c>
      <c r="B153" s="8" t="s">
        <v>1375</v>
      </c>
      <c r="C153" s="8">
        <v>1</v>
      </c>
      <c r="D153" s="8" t="s">
        <v>998</v>
      </c>
      <c r="E153" s="8" t="s">
        <v>999</v>
      </c>
      <c r="F153" s="8" t="str">
        <f>UnitControlCenter!$B$40</f>
        <v>cost of eqpt. to produce 1 kg H2/yr (2019 dollars)</v>
      </c>
      <c r="G153" s="8" t="s">
        <v>1376</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1377</v>
      </c>
      <c r="B1" s="54"/>
      <c r="C1" s="6"/>
      <c r="D1" s="6"/>
    </row>
    <row r="2" spans="1:26" ht="14.25" x14ac:dyDescent="0.45">
      <c r="A2" s="1" t="s">
        <v>1378</v>
      </c>
      <c r="B2" s="55" t="s">
        <v>1379</v>
      </c>
      <c r="C2" s="1" t="s">
        <v>1380</v>
      </c>
      <c r="D2" s="1" t="s">
        <v>1381</v>
      </c>
    </row>
    <row r="3" spans="1:26" ht="14.25" x14ac:dyDescent="0.45">
      <c r="A3" s="2" t="s">
        <v>1382</v>
      </c>
      <c r="B3" s="7" t="s">
        <v>1383</v>
      </c>
      <c r="C3" s="56"/>
      <c r="D3" s="57" t="s">
        <v>314</v>
      </c>
    </row>
    <row r="4" spans="1:26" ht="14.25" x14ac:dyDescent="0.45">
      <c r="A4" s="2" t="s">
        <v>1384</v>
      </c>
      <c r="B4" s="58" t="s">
        <v>1385</v>
      </c>
      <c r="C4" s="59"/>
      <c r="D4" s="57" t="s">
        <v>312</v>
      </c>
    </row>
    <row r="5" spans="1:26" ht="14.25" x14ac:dyDescent="0.45">
      <c r="A5" s="57" t="s">
        <v>1386</v>
      </c>
      <c r="B5" s="7" t="s">
        <v>1387</v>
      </c>
      <c r="C5" s="60"/>
      <c r="D5" s="57" t="s">
        <v>310</v>
      </c>
    </row>
    <row r="6" spans="1:26" ht="14.25" x14ac:dyDescent="0.45">
      <c r="A6" s="2" t="s">
        <v>1388</v>
      </c>
      <c r="B6" s="7" t="s">
        <v>1343</v>
      </c>
      <c r="C6" s="61"/>
      <c r="D6" s="57" t="s">
        <v>1389</v>
      </c>
    </row>
    <row r="7" spans="1:26" ht="14.25" x14ac:dyDescent="0.45">
      <c r="A7" s="2" t="s">
        <v>1390</v>
      </c>
      <c r="B7" s="7" t="s">
        <v>1391</v>
      </c>
      <c r="C7" s="62"/>
      <c r="D7" s="57" t="s">
        <v>1392</v>
      </c>
    </row>
    <row r="8" spans="1:26" ht="14.25" x14ac:dyDescent="0.45">
      <c r="A8" s="57" t="s">
        <v>1393</v>
      </c>
      <c r="B8" s="7" t="s">
        <v>1394</v>
      </c>
      <c r="C8" s="63"/>
      <c r="D8" s="57" t="s">
        <v>306</v>
      </c>
    </row>
    <row r="9" spans="1:26" ht="14.25" x14ac:dyDescent="0.45">
      <c r="A9" s="2" t="s">
        <v>1395</v>
      </c>
      <c r="B9" s="7" t="s">
        <v>1396</v>
      </c>
      <c r="C9" s="64"/>
      <c r="D9" s="57" t="s">
        <v>323</v>
      </c>
    </row>
    <row r="10" spans="1:26" ht="14.25" x14ac:dyDescent="0.45">
      <c r="A10" s="2" t="s">
        <v>1397</v>
      </c>
      <c r="B10" s="65" t="s">
        <v>1398</v>
      </c>
      <c r="C10" s="66"/>
      <c r="D10" s="57" t="s">
        <v>303</v>
      </c>
    </row>
    <row r="11" spans="1:26" ht="14.25" x14ac:dyDescent="0.45">
      <c r="A11" s="2" t="s">
        <v>1399</v>
      </c>
      <c r="B11" s="7" t="s">
        <v>1400</v>
      </c>
      <c r="C11" s="67"/>
      <c r="D11" s="57" t="s">
        <v>300</v>
      </c>
    </row>
    <row r="12" spans="1:26" ht="14.25" x14ac:dyDescent="0.45">
      <c r="A12" s="2" t="s">
        <v>1401</v>
      </c>
      <c r="B12" s="58" t="s">
        <v>1402</v>
      </c>
      <c r="C12" s="68"/>
      <c r="D12" s="57" t="s">
        <v>1403</v>
      </c>
    </row>
    <row r="13" spans="1:26" ht="14.25" x14ac:dyDescent="0.45">
      <c r="A13" s="57" t="s">
        <v>1404</v>
      </c>
      <c r="B13" s="7" t="s">
        <v>1405</v>
      </c>
      <c r="C13" s="69"/>
      <c r="D13" s="57" t="s">
        <v>329</v>
      </c>
    </row>
    <row r="14" spans="1:26" ht="14.25" x14ac:dyDescent="0.45">
      <c r="A14" s="2" t="s">
        <v>1406</v>
      </c>
      <c r="B14" s="58" t="s">
        <v>1407</v>
      </c>
      <c r="C14" s="70"/>
      <c r="D14" s="57" t="s">
        <v>316</v>
      </c>
    </row>
    <row r="15" spans="1:26" ht="14.25" x14ac:dyDescent="0.45">
      <c r="A15" s="2" t="s">
        <v>1408</v>
      </c>
      <c r="B15" s="58" t="s">
        <v>1409</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1410</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1411</v>
      </c>
      <c r="B17" s="7" t="s">
        <v>1412</v>
      </c>
      <c r="C17" s="73"/>
      <c r="D17" s="57" t="s">
        <v>318</v>
      </c>
    </row>
    <row r="18" spans="1:26" ht="14.25" x14ac:dyDescent="0.45">
      <c r="A18" s="2" t="s">
        <v>1413</v>
      </c>
      <c r="B18" s="58" t="s">
        <v>1414</v>
      </c>
      <c r="C18" s="74"/>
      <c r="D18" s="57" t="s">
        <v>297</v>
      </c>
    </row>
    <row r="19" spans="1:26" ht="14.25" x14ac:dyDescent="0.45">
      <c r="A19" s="2" t="s">
        <v>1415</v>
      </c>
      <c r="B19" s="7" t="s">
        <v>1416</v>
      </c>
      <c r="C19" s="75"/>
      <c r="D19" s="57" t="s">
        <v>320</v>
      </c>
    </row>
    <row r="20" spans="1:26" ht="14.25" x14ac:dyDescent="0.45">
      <c r="A20" s="2" t="s">
        <v>1417</v>
      </c>
      <c r="B20" s="58" t="s">
        <v>1418</v>
      </c>
      <c r="C20" s="76"/>
      <c r="D20" s="57" t="s">
        <v>291</v>
      </c>
    </row>
    <row r="21" spans="1:26" ht="15.75" customHeight="1" x14ac:dyDescent="0.45">
      <c r="A21" s="57" t="s">
        <v>1419</v>
      </c>
      <c r="B21" s="7" t="s">
        <v>1420</v>
      </c>
      <c r="C21" s="77"/>
      <c r="D21" s="57" t="s">
        <v>1421</v>
      </c>
    </row>
    <row r="22" spans="1:26" ht="15.75" customHeight="1" x14ac:dyDescent="0.45">
      <c r="B22" s="7"/>
    </row>
    <row r="23" spans="1:26" ht="15.75" customHeight="1" x14ac:dyDescent="0.45">
      <c r="A23" s="5" t="s">
        <v>1422</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1378</v>
      </c>
      <c r="B24" s="55" t="s">
        <v>1379</v>
      </c>
      <c r="C24" s="1" t="s">
        <v>1380</v>
      </c>
      <c r="D24" s="1" t="s">
        <v>1423</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1395</v>
      </c>
      <c r="B25" s="7" t="s">
        <v>1396</v>
      </c>
      <c r="C25" s="64"/>
      <c r="D25" s="57" t="s">
        <v>1424</v>
      </c>
    </row>
    <row r="26" spans="1:26" ht="15.75" customHeight="1" x14ac:dyDescent="0.45">
      <c r="A26" s="2" t="s">
        <v>1397</v>
      </c>
      <c r="B26" s="65" t="s">
        <v>1398</v>
      </c>
      <c r="C26" s="66"/>
      <c r="D26" s="2" t="s">
        <v>1425</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1413</v>
      </c>
      <c r="B27" s="7" t="s">
        <v>1414</v>
      </c>
      <c r="C27" s="74"/>
      <c r="D27" s="57" t="s">
        <v>57</v>
      </c>
    </row>
    <row r="28" spans="1:26" ht="15.75" customHeight="1" x14ac:dyDescent="0.45">
      <c r="A28" s="57" t="s">
        <v>1388</v>
      </c>
      <c r="B28" s="7" t="s">
        <v>1343</v>
      </c>
      <c r="C28" s="61"/>
      <c r="D28" s="57" t="s">
        <v>705</v>
      </c>
    </row>
    <row r="29" spans="1:26" ht="15.75" customHeight="1" x14ac:dyDescent="0.45">
      <c r="A29" s="57" t="s">
        <v>1417</v>
      </c>
      <c r="B29" s="7">
        <v>969696</v>
      </c>
      <c r="C29" s="76"/>
      <c r="D29" s="57" t="s">
        <v>433</v>
      </c>
    </row>
    <row r="30" spans="1:26" ht="15.75" customHeight="1" x14ac:dyDescent="0.45">
      <c r="A30" s="57" t="s">
        <v>1384</v>
      </c>
      <c r="B30" s="7" t="s">
        <v>1385</v>
      </c>
      <c r="C30" s="59"/>
      <c r="D30" s="57" t="s">
        <v>1026</v>
      </c>
    </row>
    <row r="31" spans="1:26" ht="15.75" customHeight="1" x14ac:dyDescent="0.45">
      <c r="A31" s="57" t="s">
        <v>1399</v>
      </c>
      <c r="B31" s="7" t="s">
        <v>1400</v>
      </c>
      <c r="C31" s="67"/>
      <c r="D31" s="57" t="s">
        <v>468</v>
      </c>
    </row>
    <row r="32" spans="1:26" ht="15.75" customHeight="1" x14ac:dyDescent="0.45">
      <c r="A32" s="2" t="s">
        <v>1411</v>
      </c>
      <c r="B32" s="7" t="s">
        <v>1412</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1382</v>
      </c>
      <c r="B33" s="7" t="s">
        <v>1383</v>
      </c>
      <c r="C33" s="78"/>
      <c r="D33" s="57" t="s">
        <v>1022</v>
      </c>
    </row>
    <row r="34" spans="1:26" ht="15.75" customHeight="1" x14ac:dyDescent="0.45">
      <c r="A34" s="2" t="s">
        <v>1408</v>
      </c>
      <c r="B34" s="58" t="s">
        <v>1409</v>
      </c>
      <c r="C34" s="71"/>
      <c r="D34" s="2" t="s">
        <v>1426</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1427</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1378</v>
      </c>
      <c r="B37" s="55" t="s">
        <v>1379</v>
      </c>
      <c r="C37" s="1" t="s">
        <v>1380</v>
      </c>
      <c r="D37" s="1" t="s">
        <v>1381</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1413</v>
      </c>
      <c r="B38" s="58" t="s">
        <v>1414</v>
      </c>
      <c r="C38" s="74"/>
      <c r="D38" s="2" t="s">
        <v>1428</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1417</v>
      </c>
      <c r="B39" s="7">
        <v>969696</v>
      </c>
      <c r="C39" s="76"/>
      <c r="D39" s="2" t="s">
        <v>1429</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1384</v>
      </c>
      <c r="B40" s="7" t="s">
        <v>1385</v>
      </c>
      <c r="C40" s="59"/>
      <c r="D40" s="2" t="s">
        <v>1430</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1408</v>
      </c>
      <c r="B41" s="58" t="s">
        <v>1409</v>
      </c>
      <c r="C41" s="71"/>
      <c r="D41" s="2" t="s">
        <v>1431</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1432</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1378</v>
      </c>
      <c r="B44" s="55" t="s">
        <v>1379</v>
      </c>
      <c r="C44" s="1" t="s">
        <v>1380</v>
      </c>
      <c r="D44" s="1" t="s">
        <v>1381</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1384</v>
      </c>
      <c r="B45" s="7" t="s">
        <v>1385</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1406</v>
      </c>
      <c r="B46" s="58" t="s">
        <v>1407</v>
      </c>
      <c r="C46" s="70"/>
      <c r="D46" s="2" t="s">
        <v>1433</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1413</v>
      </c>
      <c r="B47" s="58" t="s">
        <v>1414</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1417</v>
      </c>
      <c r="B48" s="58" t="s">
        <v>1418</v>
      </c>
      <c r="C48" s="76"/>
      <c r="D48" s="2" t="s">
        <v>1031</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1434</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1378</v>
      </c>
      <c r="B51" s="55" t="s">
        <v>1379</v>
      </c>
      <c r="C51" s="1" t="s">
        <v>1380</v>
      </c>
      <c r="D51" s="1" t="s">
        <v>1381</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1413</v>
      </c>
      <c r="B52" s="58" t="s">
        <v>1414</v>
      </c>
      <c r="C52" s="74"/>
      <c r="D52" s="2" t="s">
        <v>1435</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1395</v>
      </c>
      <c r="B53" s="7" t="s">
        <v>1396</v>
      </c>
      <c r="C53" s="64"/>
      <c r="D53" s="2" t="s">
        <v>1436</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1388</v>
      </c>
      <c r="B54" s="7" t="s">
        <v>1343</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1384</v>
      </c>
      <c r="B55" s="58" t="s">
        <v>1385</v>
      </c>
      <c r="C55" s="59"/>
      <c r="D55" s="2" t="s">
        <v>1437</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1406</v>
      </c>
      <c r="B56" s="58" t="s">
        <v>1407</v>
      </c>
      <c r="C56" s="70"/>
      <c r="D56" s="2" t="s">
        <v>1053</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1438</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1378</v>
      </c>
      <c r="B59" s="55" t="s">
        <v>1379</v>
      </c>
      <c r="C59" s="1" t="s">
        <v>1380</v>
      </c>
      <c r="D59" s="1" t="s">
        <v>1381</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1395</v>
      </c>
      <c r="B60" s="7" t="s">
        <v>1396</v>
      </c>
      <c r="C60" s="64"/>
      <c r="D60" s="2" t="s">
        <v>1439</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1413</v>
      </c>
      <c r="B61" s="58" t="s">
        <v>1414</v>
      </c>
      <c r="C61" s="74"/>
      <c r="D61" s="2" t="s">
        <v>1440</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1382</v>
      </c>
      <c r="B62" s="7" t="s">
        <v>1383</v>
      </c>
      <c r="C62" s="78"/>
      <c r="D62" s="2" t="s">
        <v>1441</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1419</v>
      </c>
      <c r="B63" s="7" t="s">
        <v>1420</v>
      </c>
      <c r="C63" s="77"/>
      <c r="D63" s="2" t="s">
        <v>1442</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1411</v>
      </c>
      <c r="B64" s="7" t="s">
        <v>1412</v>
      </c>
      <c r="C64" s="73"/>
      <c r="D64" s="2" t="s">
        <v>1443</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1444</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1378</v>
      </c>
      <c r="B67" s="55" t="s">
        <v>1379</v>
      </c>
      <c r="C67" s="1" t="s">
        <v>1380</v>
      </c>
      <c r="D67" s="1" t="s">
        <v>1381</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1413</v>
      </c>
      <c r="B68" s="58" t="s">
        <v>1414</v>
      </c>
      <c r="C68" s="74"/>
      <c r="D68" s="2" t="s">
        <v>1445</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1395</v>
      </c>
      <c r="B69" s="7" t="s">
        <v>1396</v>
      </c>
      <c r="C69" s="64"/>
      <c r="D69" s="2" t="s">
        <v>1446</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1388</v>
      </c>
      <c r="B70" s="7" t="s">
        <v>1343</v>
      </c>
      <c r="C70" s="61"/>
      <c r="D70" s="2" t="s">
        <v>1447</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1406</v>
      </c>
      <c r="B71" s="58" t="s">
        <v>1407</v>
      </c>
      <c r="C71" s="70"/>
      <c r="D71" s="2" t="s">
        <v>1053</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1074</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1378</v>
      </c>
      <c r="B74" s="55" t="s">
        <v>1379</v>
      </c>
      <c r="C74" s="1" t="s">
        <v>1380</v>
      </c>
      <c r="D74" s="1" t="s">
        <v>1381</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1395</v>
      </c>
      <c r="B75" s="7" t="s">
        <v>1396</v>
      </c>
      <c r="C75" s="64"/>
      <c r="D75" s="2" t="s">
        <v>1448</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1384</v>
      </c>
      <c r="B76" s="58" t="s">
        <v>1385</v>
      </c>
      <c r="C76" s="59"/>
      <c r="D76" s="2" t="s">
        <v>1449</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1406</v>
      </c>
      <c r="B77" s="58" t="s">
        <v>1407</v>
      </c>
      <c r="C77" s="70"/>
      <c r="D77" s="2" t="s">
        <v>1053</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1450</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1378</v>
      </c>
      <c r="B80" s="55" t="s">
        <v>1379</v>
      </c>
      <c r="C80" s="1" t="s">
        <v>1380</v>
      </c>
      <c r="D80" s="1" t="s">
        <v>1381</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1413</v>
      </c>
      <c r="B81" s="58" t="s">
        <v>1414</v>
      </c>
      <c r="C81" s="74"/>
      <c r="D81" s="2" t="s">
        <v>1451</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1419</v>
      </c>
      <c r="B82" s="7" t="s">
        <v>1420</v>
      </c>
      <c r="C82" s="77"/>
      <c r="D82" s="2" t="s">
        <v>1452</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1411</v>
      </c>
      <c r="B83" s="7" t="s">
        <v>1412</v>
      </c>
      <c r="C83" s="73"/>
      <c r="D83" s="2" t="s">
        <v>1453</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1406</v>
      </c>
      <c r="B84" s="58" t="s">
        <v>1407</v>
      </c>
      <c r="C84" s="70"/>
      <c r="D84" s="2" t="s">
        <v>1053</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1454</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1378</v>
      </c>
      <c r="B87" s="55" t="s">
        <v>1379</v>
      </c>
      <c r="C87" s="1" t="s">
        <v>1380</v>
      </c>
      <c r="D87" s="1" t="s">
        <v>1381</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1406</v>
      </c>
      <c r="B88" s="58" t="s">
        <v>1407</v>
      </c>
      <c r="C88" s="70"/>
      <c r="D88" s="2" t="s">
        <v>1455</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1395</v>
      </c>
      <c r="B89" s="7" t="s">
        <v>1396</v>
      </c>
      <c r="C89" s="64"/>
      <c r="D89" s="2" t="s">
        <v>1456</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1411</v>
      </c>
      <c r="B90" s="7" t="s">
        <v>1412</v>
      </c>
      <c r="C90" s="73"/>
      <c r="D90" s="2" t="s">
        <v>1457</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1399</v>
      </c>
      <c r="B91" s="7" t="s">
        <v>1400</v>
      </c>
      <c r="C91" s="67"/>
      <c r="D91" s="2" t="s">
        <v>1458</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1388</v>
      </c>
      <c r="B92" s="7" t="s">
        <v>1343</v>
      </c>
      <c r="C92" s="61"/>
      <c r="D92" s="2" t="s">
        <v>1459</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1417</v>
      </c>
      <c r="B93" s="58" t="s">
        <v>1418</v>
      </c>
      <c r="C93" s="76"/>
      <c r="D93" s="2" t="s">
        <v>1460</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1413</v>
      </c>
      <c r="B94" s="58" t="s">
        <v>1414</v>
      </c>
      <c r="C94" s="74"/>
      <c r="D94" s="2" t="s">
        <v>1461</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1384</v>
      </c>
      <c r="B95" s="58" t="s">
        <v>1385</v>
      </c>
      <c r="C95" s="59"/>
      <c r="D95" s="2" t="s">
        <v>1462</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1382</v>
      </c>
      <c r="B96" s="7" t="s">
        <v>1383</v>
      </c>
      <c r="C96" s="78"/>
      <c r="D96" s="2" t="s">
        <v>1463</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1464</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1378</v>
      </c>
      <c r="B99" s="55" t="s">
        <v>1379</v>
      </c>
      <c r="C99" s="1" t="s">
        <v>1380</v>
      </c>
      <c r="D99" s="1" t="s">
        <v>1381</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1384</v>
      </c>
      <c r="B100" s="58" t="s">
        <v>1385</v>
      </c>
      <c r="C100" s="59"/>
      <c r="D100" s="2" t="s">
        <v>1465</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1388</v>
      </c>
      <c r="B101" s="7" t="s">
        <v>1343</v>
      </c>
      <c r="C101" s="61"/>
      <c r="D101" s="2" t="s">
        <v>1466</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1413</v>
      </c>
      <c r="B102" s="58" t="s">
        <v>1414</v>
      </c>
      <c r="C102" s="74"/>
      <c r="D102" s="2" t="s">
        <v>1467</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1395</v>
      </c>
      <c r="B103" s="7" t="s">
        <v>1396</v>
      </c>
      <c r="C103" s="64"/>
      <c r="D103" s="2" t="s">
        <v>1468</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1406</v>
      </c>
      <c r="B104" s="58" t="s">
        <v>1407</v>
      </c>
      <c r="C104" s="70"/>
      <c r="D104" s="2" t="s">
        <v>1053</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1469</v>
      </c>
      <c r="B106" s="54"/>
      <c r="C106" s="6"/>
      <c r="D106" s="6"/>
    </row>
    <row r="107" spans="1:26" ht="15.75" customHeight="1" x14ac:dyDescent="0.45">
      <c r="A107" s="1" t="s">
        <v>1378</v>
      </c>
      <c r="B107" s="55" t="s">
        <v>1379</v>
      </c>
      <c r="C107" s="1" t="s">
        <v>1380</v>
      </c>
      <c r="D107" s="1" t="s">
        <v>1381</v>
      </c>
    </row>
    <row r="108" spans="1:26" ht="15.75" customHeight="1" x14ac:dyDescent="0.45">
      <c r="A108" s="2" t="s">
        <v>1388</v>
      </c>
      <c r="B108" s="7" t="s">
        <v>1343</v>
      </c>
      <c r="C108" s="61"/>
      <c r="D108" s="57" t="s">
        <v>816</v>
      </c>
    </row>
    <row r="109" spans="1:26" ht="15.75" customHeight="1" x14ac:dyDescent="0.45">
      <c r="A109" s="57" t="s">
        <v>1417</v>
      </c>
      <c r="B109" s="58" t="s">
        <v>1418</v>
      </c>
      <c r="C109" s="76"/>
      <c r="D109" s="57" t="s">
        <v>823</v>
      </c>
    </row>
    <row r="110" spans="1:26" ht="15.75" customHeight="1" x14ac:dyDescent="0.45">
      <c r="A110" s="57" t="s">
        <v>1413</v>
      </c>
      <c r="B110" s="58" t="s">
        <v>1414</v>
      </c>
      <c r="C110" s="74"/>
      <c r="D110" s="57" t="s">
        <v>820</v>
      </c>
    </row>
    <row r="111" spans="1:26" ht="15.75" customHeight="1" x14ac:dyDescent="0.45">
      <c r="A111" s="57" t="s">
        <v>1382</v>
      </c>
      <c r="B111" s="7" t="s">
        <v>1383</v>
      </c>
      <c r="C111" s="56"/>
      <c r="D111" s="57" t="s">
        <v>835</v>
      </c>
      <c r="E111" s="7"/>
    </row>
    <row r="112" spans="1:26" ht="15.75" customHeight="1" x14ac:dyDescent="0.45">
      <c r="A112" s="2" t="s">
        <v>1395</v>
      </c>
      <c r="B112" s="7" t="s">
        <v>1396</v>
      </c>
      <c r="C112" s="64"/>
      <c r="D112" s="57" t="s">
        <v>832</v>
      </c>
    </row>
    <row r="113" spans="1:4" ht="15.75" customHeight="1" x14ac:dyDescent="0.45">
      <c r="A113" s="57" t="s">
        <v>1406</v>
      </c>
      <c r="B113" s="58" t="s">
        <v>1407</v>
      </c>
      <c r="C113" s="70"/>
      <c r="D113" s="57" t="s">
        <v>826</v>
      </c>
    </row>
    <row r="114" spans="1:4" ht="15.75" customHeight="1" x14ac:dyDescent="0.45">
      <c r="A114" s="57" t="s">
        <v>1384</v>
      </c>
      <c r="B114" s="58" t="s">
        <v>1385</v>
      </c>
      <c r="C114" s="59"/>
      <c r="D114" s="57" t="s">
        <v>1470</v>
      </c>
    </row>
    <row r="115" spans="1:4" ht="15.75" customHeight="1" x14ac:dyDescent="0.45">
      <c r="B115" s="7"/>
    </row>
    <row r="116" spans="1:4" ht="15.75" customHeight="1" x14ac:dyDescent="0.45">
      <c r="A116" s="5" t="s">
        <v>1471</v>
      </c>
      <c r="B116" s="54"/>
      <c r="C116" s="6"/>
      <c r="D116" s="6"/>
    </row>
    <row r="117" spans="1:4" ht="15.75" customHeight="1" x14ac:dyDescent="0.45">
      <c r="A117" s="1" t="s">
        <v>1378</v>
      </c>
      <c r="B117" s="55" t="s">
        <v>1379</v>
      </c>
      <c r="C117" s="1" t="s">
        <v>1380</v>
      </c>
      <c r="D117" s="1" t="s">
        <v>1381</v>
      </c>
    </row>
    <row r="118" spans="1:4" ht="15.75" customHeight="1" x14ac:dyDescent="0.45">
      <c r="A118" s="2" t="s">
        <v>1413</v>
      </c>
      <c r="B118" s="58" t="s">
        <v>1414</v>
      </c>
      <c r="C118" s="74"/>
      <c r="D118" s="57" t="s">
        <v>139</v>
      </c>
    </row>
    <row r="119" spans="1:4" ht="15.75" customHeight="1" x14ac:dyDescent="0.45">
      <c r="A119" s="2" t="s">
        <v>1397</v>
      </c>
      <c r="B119" s="65" t="s">
        <v>1398</v>
      </c>
      <c r="C119" s="66"/>
      <c r="D119" s="57" t="s">
        <v>1472</v>
      </c>
    </row>
    <row r="120" spans="1:4" ht="15.75" customHeight="1" x14ac:dyDescent="0.45">
      <c r="A120" s="2" t="s">
        <v>1419</v>
      </c>
      <c r="B120" s="7" t="s">
        <v>1420</v>
      </c>
      <c r="C120" s="77"/>
      <c r="D120" s="57" t="s">
        <v>1473</v>
      </c>
    </row>
    <row r="121" spans="1:4" ht="15.75" customHeight="1" x14ac:dyDescent="0.45">
      <c r="A121" s="2" t="s">
        <v>1384</v>
      </c>
      <c r="B121" s="58" t="s">
        <v>1385</v>
      </c>
      <c r="C121" s="59"/>
      <c r="D121" s="57" t="s">
        <v>1474</v>
      </c>
    </row>
    <row r="122" spans="1:4" ht="15.75" customHeight="1" x14ac:dyDescent="0.45">
      <c r="A122" s="2" t="s">
        <v>1399</v>
      </c>
      <c r="B122" s="7" t="s">
        <v>1400</v>
      </c>
      <c r="C122" s="67"/>
      <c r="D122" s="57" t="s">
        <v>1475</v>
      </c>
    </row>
    <row r="123" spans="1:4" ht="15.75" customHeight="1" x14ac:dyDescent="0.45">
      <c r="A123" s="2" t="s">
        <v>1395</v>
      </c>
      <c r="B123" s="7" t="s">
        <v>1396</v>
      </c>
      <c r="C123" s="64"/>
      <c r="D123" s="57" t="s">
        <v>1476</v>
      </c>
    </row>
    <row r="124" spans="1:4" ht="15.75" customHeight="1" x14ac:dyDescent="0.45">
      <c r="A124" s="2" t="s">
        <v>1393</v>
      </c>
      <c r="B124" s="7" t="s">
        <v>1394</v>
      </c>
      <c r="C124" s="63"/>
      <c r="D124" s="57" t="s">
        <v>1477</v>
      </c>
    </row>
    <row r="125" spans="1:4" ht="15.75" customHeight="1" x14ac:dyDescent="0.45">
      <c r="A125" s="2" t="s">
        <v>1406</v>
      </c>
      <c r="B125" s="58" t="s">
        <v>1407</v>
      </c>
      <c r="C125" s="70"/>
      <c r="D125" s="57" t="s">
        <v>1478</v>
      </c>
    </row>
    <row r="126" spans="1:4" ht="15.75" customHeight="1" x14ac:dyDescent="0.45">
      <c r="A126" s="2" t="s">
        <v>1388</v>
      </c>
      <c r="B126" s="7" t="s">
        <v>1343</v>
      </c>
      <c r="C126" s="61"/>
      <c r="D126" s="57" t="s">
        <v>1479</v>
      </c>
    </row>
    <row r="127" spans="1:4" ht="15.75" customHeight="1" x14ac:dyDescent="0.45">
      <c r="A127" s="2" t="s">
        <v>1411</v>
      </c>
      <c r="B127" s="7" t="s">
        <v>1412</v>
      </c>
      <c r="C127" s="73"/>
      <c r="D127" s="57" t="s">
        <v>1480</v>
      </c>
    </row>
    <row r="128" spans="1:4" ht="15.75" customHeight="1" x14ac:dyDescent="0.45">
      <c r="A128" s="2" t="s">
        <v>1417</v>
      </c>
      <c r="B128" s="58" t="s">
        <v>1418</v>
      </c>
      <c r="C128" s="76"/>
      <c r="D128" s="57" t="s">
        <v>1481</v>
      </c>
    </row>
    <row r="129" spans="1:8" ht="15.75" customHeight="1" x14ac:dyDescent="0.45">
      <c r="B129" s="7"/>
    </row>
    <row r="130" spans="1:8" ht="15.75" customHeight="1" x14ac:dyDescent="0.45">
      <c r="A130" s="5" t="s">
        <v>1482</v>
      </c>
      <c r="B130" s="54"/>
      <c r="C130" s="6"/>
      <c r="D130" s="6"/>
    </row>
    <row r="131" spans="1:8" ht="15.75" customHeight="1" x14ac:dyDescent="0.45">
      <c r="A131" s="1" t="s">
        <v>1378</v>
      </c>
      <c r="B131" s="55" t="s">
        <v>1379</v>
      </c>
      <c r="C131" s="1" t="s">
        <v>1380</v>
      </c>
      <c r="D131" s="1" t="s">
        <v>1381</v>
      </c>
      <c r="F131" s="2"/>
      <c r="G131" s="2"/>
      <c r="H131" s="2"/>
    </row>
    <row r="132" spans="1:8" ht="15.75" customHeight="1" x14ac:dyDescent="0.45">
      <c r="A132" s="2" t="s">
        <v>1384</v>
      </c>
      <c r="B132" s="58" t="s">
        <v>1385</v>
      </c>
      <c r="C132" s="59"/>
      <c r="D132" s="57" t="s">
        <v>1483</v>
      </c>
      <c r="F132" s="2"/>
      <c r="G132" s="7"/>
      <c r="H132" s="2"/>
    </row>
    <row r="133" spans="1:8" ht="15.75" customHeight="1" x14ac:dyDescent="0.45">
      <c r="A133" s="2" t="s">
        <v>1417</v>
      </c>
      <c r="B133" s="58" t="s">
        <v>1418</v>
      </c>
      <c r="C133" s="76"/>
      <c r="D133" s="57" t="s">
        <v>1484</v>
      </c>
      <c r="F133" s="2"/>
      <c r="G133" s="7"/>
      <c r="H133" s="2"/>
    </row>
    <row r="134" spans="1:8" ht="15.75" customHeight="1" x14ac:dyDescent="0.45">
      <c r="A134" s="2" t="s">
        <v>1388</v>
      </c>
      <c r="B134" s="7" t="s">
        <v>1343</v>
      </c>
      <c r="C134" s="61"/>
      <c r="D134" s="57" t="s">
        <v>1485</v>
      </c>
      <c r="F134" s="2"/>
      <c r="G134" s="7"/>
      <c r="H134" s="2"/>
    </row>
    <row r="135" spans="1:8" ht="15.75" customHeight="1" x14ac:dyDescent="0.45">
      <c r="A135" s="2" t="s">
        <v>1395</v>
      </c>
      <c r="B135" s="7" t="s">
        <v>1396</v>
      </c>
      <c r="C135" s="64"/>
      <c r="D135" s="57" t="s">
        <v>1486</v>
      </c>
      <c r="F135" s="2"/>
      <c r="G135" s="7"/>
      <c r="H135" s="2"/>
    </row>
    <row r="136" spans="1:8" ht="15.75" customHeight="1" x14ac:dyDescent="0.45">
      <c r="A136" s="2" t="s">
        <v>1413</v>
      </c>
      <c r="B136" s="58" t="s">
        <v>1414</v>
      </c>
      <c r="C136" s="74"/>
      <c r="D136" s="57" t="s">
        <v>1487</v>
      </c>
      <c r="F136" s="2"/>
      <c r="G136" s="7"/>
      <c r="H136" s="2"/>
    </row>
    <row r="137" spans="1:8" ht="15.75" customHeight="1" x14ac:dyDescent="0.45">
      <c r="A137" s="2" t="s">
        <v>1406</v>
      </c>
      <c r="B137" s="58" t="s">
        <v>1407</v>
      </c>
      <c r="C137" s="70"/>
      <c r="D137" s="57" t="s">
        <v>470</v>
      </c>
      <c r="F137" s="2"/>
      <c r="G137" s="7"/>
      <c r="H137" s="2"/>
    </row>
    <row r="138" spans="1:8" ht="15.75" customHeight="1" x14ac:dyDescent="0.45">
      <c r="B138" s="7"/>
      <c r="F138" s="2"/>
      <c r="G138" s="2"/>
      <c r="H138" s="2"/>
    </row>
    <row r="139" spans="1:8" ht="15.75" customHeight="1" x14ac:dyDescent="0.45">
      <c r="A139" s="5" t="s">
        <v>1488</v>
      </c>
      <c r="B139" s="54"/>
      <c r="C139" s="6"/>
      <c r="D139" s="6"/>
      <c r="F139" s="2"/>
      <c r="G139" s="2"/>
      <c r="H139" s="2"/>
    </row>
    <row r="140" spans="1:8" ht="15.75" customHeight="1" x14ac:dyDescent="0.45">
      <c r="A140" s="1" t="s">
        <v>1378</v>
      </c>
      <c r="B140" s="55" t="s">
        <v>1379</v>
      </c>
      <c r="C140" s="1" t="s">
        <v>1380</v>
      </c>
      <c r="D140" s="1" t="s">
        <v>1381</v>
      </c>
    </row>
    <row r="141" spans="1:8" ht="15.75" customHeight="1" x14ac:dyDescent="0.45">
      <c r="A141" s="2" t="s">
        <v>1406</v>
      </c>
      <c r="B141" s="58" t="s">
        <v>1407</v>
      </c>
      <c r="C141" s="70"/>
      <c r="D141" s="57" t="s">
        <v>212</v>
      </c>
    </row>
    <row r="142" spans="1:8" ht="15.75" customHeight="1" x14ac:dyDescent="0.45">
      <c r="A142" s="2" t="s">
        <v>1384</v>
      </c>
      <c r="B142" s="58" t="s">
        <v>1385</v>
      </c>
      <c r="C142" s="59"/>
      <c r="D142" s="57" t="s">
        <v>210</v>
      </c>
    </row>
    <row r="143" spans="1:8" ht="15.75" customHeight="1" x14ac:dyDescent="0.45">
      <c r="A143" s="2" t="s">
        <v>1388</v>
      </c>
      <c r="B143" s="7" t="s">
        <v>1343</v>
      </c>
      <c r="C143" s="61"/>
      <c r="D143" s="57" t="s">
        <v>208</v>
      </c>
    </row>
    <row r="144" spans="1:8" ht="15.75" customHeight="1" x14ac:dyDescent="0.45">
      <c r="A144" s="2" t="s">
        <v>1395</v>
      </c>
      <c r="B144" s="7" t="s">
        <v>1396</v>
      </c>
      <c r="C144" s="64"/>
      <c r="D144" s="57" t="s">
        <v>206</v>
      </c>
    </row>
    <row r="145" spans="1:26" ht="15.75" customHeight="1" x14ac:dyDescent="0.45">
      <c r="A145" s="2" t="s">
        <v>1413</v>
      </c>
      <c r="B145" s="58" t="s">
        <v>1414</v>
      </c>
      <c r="C145" s="74"/>
      <c r="D145" s="57" t="s">
        <v>199</v>
      </c>
    </row>
    <row r="146" spans="1:26" ht="15.75" customHeight="1" x14ac:dyDescent="0.45">
      <c r="B146" s="7"/>
    </row>
    <row r="147" spans="1:26" ht="15.75" customHeight="1" x14ac:dyDescent="0.45">
      <c r="A147" s="5" t="s">
        <v>1489</v>
      </c>
      <c r="B147" s="54"/>
      <c r="C147" s="6"/>
      <c r="D147" s="6"/>
    </row>
    <row r="148" spans="1:26" ht="15.75" customHeight="1" x14ac:dyDescent="0.45">
      <c r="A148" s="1" t="s">
        <v>1378</v>
      </c>
      <c r="B148" s="55" t="s">
        <v>1379</v>
      </c>
      <c r="C148" s="1" t="s">
        <v>1380</v>
      </c>
      <c r="D148" s="1" t="s">
        <v>1381</v>
      </c>
    </row>
    <row r="149" spans="1:26" ht="15.75" customHeight="1" x14ac:dyDescent="0.45">
      <c r="A149" s="2" t="s">
        <v>1397</v>
      </c>
      <c r="B149" s="65" t="s">
        <v>1398</v>
      </c>
      <c r="C149" s="66"/>
      <c r="D149" s="57" t="s">
        <v>219</v>
      </c>
    </row>
    <row r="150" spans="1:26" ht="15.75" customHeight="1" x14ac:dyDescent="0.45">
      <c r="A150" s="2" t="s">
        <v>1384</v>
      </c>
      <c r="B150" s="58" t="s">
        <v>1385</v>
      </c>
      <c r="C150" s="59"/>
      <c r="D150" s="57" t="s">
        <v>215</v>
      </c>
    </row>
    <row r="151" spans="1:26" ht="15.75" customHeight="1" x14ac:dyDescent="0.45">
      <c r="A151" s="2" t="s">
        <v>1417</v>
      </c>
      <c r="B151" s="58" t="s">
        <v>1418</v>
      </c>
      <c r="C151" s="76"/>
      <c r="D151" s="57" t="s">
        <v>198</v>
      </c>
    </row>
    <row r="152" spans="1:26" ht="15.75" customHeight="1" x14ac:dyDescent="0.45">
      <c r="B152" s="7"/>
    </row>
    <row r="153" spans="1:26" ht="15.75" customHeight="1" x14ac:dyDescent="0.45">
      <c r="A153" s="5" t="s">
        <v>1490</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1378</v>
      </c>
      <c r="B154" s="55" t="s">
        <v>1379</v>
      </c>
      <c r="C154" s="1" t="s">
        <v>1380</v>
      </c>
      <c r="D154" s="1" t="s">
        <v>1381</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1382</v>
      </c>
      <c r="B155" s="7" t="s">
        <v>1383</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1388</v>
      </c>
      <c r="B156" s="7" t="s">
        <v>1343</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1413</v>
      </c>
      <c r="B157" s="58" t="s">
        <v>1414</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1393</v>
      </c>
      <c r="B158" s="7" t="s">
        <v>1394</v>
      </c>
      <c r="C158" s="63"/>
      <c r="D158" s="2" t="s">
        <v>1491</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1395</v>
      </c>
      <c r="B159" s="7" t="s">
        <v>1396</v>
      </c>
      <c r="C159" s="64"/>
      <c r="D159" s="2" t="s">
        <v>1492</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1384</v>
      </c>
      <c r="B160" s="58" t="s">
        <v>1385</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1399</v>
      </c>
      <c r="B161" s="7" t="s">
        <v>1400</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1406</v>
      </c>
      <c r="B162" s="58" t="s">
        <v>1407</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1417</v>
      </c>
      <c r="B163" s="58" t="s">
        <v>1418</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1493</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1378</v>
      </c>
      <c r="B166" s="55" t="s">
        <v>1379</v>
      </c>
      <c r="C166" s="1" t="s">
        <v>1380</v>
      </c>
      <c r="D166" s="1" t="s">
        <v>1381</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1382</v>
      </c>
      <c r="B167" s="7" t="s">
        <v>1383</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1411</v>
      </c>
      <c r="B168" s="7" t="s">
        <v>1412</v>
      </c>
      <c r="C168" s="73"/>
      <c r="D168" s="2" t="s">
        <v>1494</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1384</v>
      </c>
      <c r="B169" s="58" t="s">
        <v>1385</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1388</v>
      </c>
      <c r="B170" s="7" t="s">
        <v>1343</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1413</v>
      </c>
      <c r="B171" s="58" t="s">
        <v>1414</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1395</v>
      </c>
      <c r="B172" s="7" t="s">
        <v>1396</v>
      </c>
      <c r="C172" s="64"/>
      <c r="D172" s="2" t="s">
        <v>1495</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1417</v>
      </c>
      <c r="B173" s="58" t="s">
        <v>1418</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1408</v>
      </c>
      <c r="B174" s="58" t="s">
        <v>1409</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1410</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1406</v>
      </c>
      <c r="B176" s="58" t="s">
        <v>1407</v>
      </c>
      <c r="C176" s="70"/>
      <c r="D176" s="2" t="s">
        <v>1496</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1497</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1378</v>
      </c>
      <c r="B179" s="55" t="s">
        <v>1379</v>
      </c>
      <c r="C179" s="1" t="s">
        <v>1380</v>
      </c>
      <c r="D179" s="1" t="s">
        <v>1381</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1382</v>
      </c>
      <c r="B180" s="7" t="s">
        <v>1383</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1417</v>
      </c>
      <c r="B181" s="58" t="s">
        <v>1418</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1411</v>
      </c>
      <c r="B182" s="7" t="s">
        <v>1412</v>
      </c>
      <c r="C182" s="73"/>
      <c r="D182" s="2" t="s">
        <v>1494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1384</v>
      </c>
      <c r="B183" s="58" t="s">
        <v>1385</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1393</v>
      </c>
      <c r="B184" s="7" t="s">
        <v>1394</v>
      </c>
      <c r="C184" s="63"/>
      <c r="D184" s="2" t="s">
        <v>1498</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1408</v>
      </c>
      <c r="B185" s="58" t="s">
        <v>1409</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1406</v>
      </c>
      <c r="B186" s="58" t="s">
        <v>1407</v>
      </c>
      <c r="C186" s="70"/>
      <c r="D186" s="2" t="s">
        <v>1496</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1395</v>
      </c>
      <c r="B187" s="7" t="s">
        <v>1396</v>
      </c>
      <c r="C187" s="64"/>
      <c r="D187" s="2" t="s">
        <v>1495</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1413</v>
      </c>
      <c r="B188" s="58" t="s">
        <v>1414</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1388</v>
      </c>
      <c r="B189" s="7" t="s">
        <v>1343</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1499</v>
      </c>
      <c r="B191" s="54"/>
      <c r="C191" s="6"/>
      <c r="D191" s="6"/>
    </row>
    <row r="192" spans="1:26" ht="15.75" customHeight="1" x14ac:dyDescent="0.45">
      <c r="A192" s="1" t="s">
        <v>1378</v>
      </c>
      <c r="B192" s="55" t="s">
        <v>1379</v>
      </c>
      <c r="C192" s="1" t="s">
        <v>1380</v>
      </c>
      <c r="D192" s="1" t="s">
        <v>1381</v>
      </c>
    </row>
    <row r="193" spans="1:26" ht="15.75" customHeight="1" x14ac:dyDescent="0.45">
      <c r="A193" s="2" t="s">
        <v>1382</v>
      </c>
      <c r="B193" s="7" t="s">
        <v>1383</v>
      </c>
      <c r="C193" s="56"/>
      <c r="D193" s="2" t="s">
        <v>314</v>
      </c>
    </row>
    <row r="194" spans="1:26" ht="15.75" customHeight="1" x14ac:dyDescent="0.45">
      <c r="A194" s="2" t="s">
        <v>1419</v>
      </c>
      <c r="B194" s="7" t="s">
        <v>1420</v>
      </c>
      <c r="C194" s="77"/>
      <c r="D194" s="57" t="s">
        <v>1500</v>
      </c>
    </row>
    <row r="195" spans="1:26" ht="15.75" customHeight="1" x14ac:dyDescent="0.45">
      <c r="A195" s="2" t="s">
        <v>1404</v>
      </c>
      <c r="B195" s="7" t="s">
        <v>1405</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1384</v>
      </c>
      <c r="B196" s="58" t="s">
        <v>1385</v>
      </c>
      <c r="C196" s="59"/>
      <c r="D196" s="57" t="s">
        <v>312</v>
      </c>
    </row>
    <row r="197" spans="1:26" ht="15.75" customHeight="1" x14ac:dyDescent="0.45">
      <c r="A197" s="2" t="s">
        <v>1388</v>
      </c>
      <c r="B197" s="7" t="s">
        <v>1343</v>
      </c>
      <c r="C197" s="61"/>
      <c r="D197" s="57" t="s">
        <v>1501</v>
      </c>
      <c r="E197" s="2"/>
    </row>
    <row r="198" spans="1:26" ht="15.75" customHeight="1" x14ac:dyDescent="0.45">
      <c r="A198" s="2" t="s">
        <v>1393</v>
      </c>
      <c r="B198" s="7" t="s">
        <v>1394</v>
      </c>
      <c r="C198" s="63"/>
      <c r="D198" s="57" t="s">
        <v>1502</v>
      </c>
      <c r="E198" s="2"/>
    </row>
    <row r="199" spans="1:26" ht="15.75" customHeight="1" x14ac:dyDescent="0.45">
      <c r="A199" s="2" t="s">
        <v>1397</v>
      </c>
      <c r="B199" s="65" t="s">
        <v>1398</v>
      </c>
      <c r="C199" s="66"/>
      <c r="D199" s="57" t="s">
        <v>303</v>
      </c>
      <c r="E199" s="2"/>
    </row>
    <row r="200" spans="1:26" ht="15.75" customHeight="1" x14ac:dyDescent="0.45">
      <c r="A200" s="2" t="s">
        <v>1399</v>
      </c>
      <c r="B200" s="7" t="s">
        <v>1400</v>
      </c>
      <c r="C200" s="67"/>
      <c r="D200" s="57" t="s">
        <v>300</v>
      </c>
    </row>
    <row r="201" spans="1:26" ht="15.75" customHeight="1" x14ac:dyDescent="0.45">
      <c r="A201" s="2" t="s">
        <v>1406</v>
      </c>
      <c r="B201" s="58" t="s">
        <v>1407</v>
      </c>
      <c r="C201" s="70"/>
      <c r="D201" s="57" t="s">
        <v>1503</v>
      </c>
    </row>
    <row r="202" spans="1:26" ht="15.75" customHeight="1" x14ac:dyDescent="0.45">
      <c r="A202" s="2" t="s">
        <v>1413</v>
      </c>
      <c r="B202" s="58" t="s">
        <v>1414</v>
      </c>
      <c r="C202" s="74"/>
      <c r="D202" s="57" t="s">
        <v>423</v>
      </c>
    </row>
    <row r="203" spans="1:26" ht="15.75" customHeight="1" x14ac:dyDescent="0.45">
      <c r="A203" s="2" t="s">
        <v>1415</v>
      </c>
      <c r="B203" s="7" t="s">
        <v>1416</v>
      </c>
      <c r="C203" s="75"/>
      <c r="D203" s="57" t="s">
        <v>320</v>
      </c>
    </row>
    <row r="204" spans="1:26" ht="15.75" customHeight="1" x14ac:dyDescent="0.45">
      <c r="A204" s="2" t="s">
        <v>1417</v>
      </c>
      <c r="B204" s="58" t="s">
        <v>1418</v>
      </c>
      <c r="C204" s="76"/>
      <c r="D204" s="57" t="s">
        <v>291</v>
      </c>
    </row>
    <row r="205" spans="1:26" ht="15.75" customHeight="1" x14ac:dyDescent="0.45">
      <c r="A205" s="2" t="s">
        <v>1410</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1504</v>
      </c>
      <c r="B207" s="54"/>
      <c r="C207" s="6"/>
      <c r="D207" s="6"/>
    </row>
    <row r="208" spans="1:26" ht="15.75" customHeight="1" x14ac:dyDescent="0.45">
      <c r="A208" s="1" t="s">
        <v>1378</v>
      </c>
      <c r="B208" s="55" t="s">
        <v>1379</v>
      </c>
      <c r="C208" s="1" t="s">
        <v>1380</v>
      </c>
      <c r="D208" s="1" t="s">
        <v>1381</v>
      </c>
    </row>
    <row r="209" spans="1:26" ht="15.75" customHeight="1" x14ac:dyDescent="0.45">
      <c r="A209" s="2" t="s">
        <v>1382</v>
      </c>
      <c r="B209" s="7" t="s">
        <v>1383</v>
      </c>
      <c r="C209" s="56"/>
      <c r="D209" s="2" t="s">
        <v>731</v>
      </c>
    </row>
    <row r="210" spans="1:26" ht="15.75" customHeight="1" x14ac:dyDescent="0.45">
      <c r="A210" s="2" t="s">
        <v>1388</v>
      </c>
      <c r="B210" s="7" t="s">
        <v>1343</v>
      </c>
      <c r="C210" s="61"/>
      <c r="D210" s="2" t="s">
        <v>705</v>
      </c>
    </row>
    <row r="211" spans="1:26" ht="15.75" customHeight="1" x14ac:dyDescent="0.45">
      <c r="A211" s="2" t="s">
        <v>1411</v>
      </c>
      <c r="B211" s="7" t="s">
        <v>1412</v>
      </c>
      <c r="C211" s="73"/>
      <c r="D211" s="2" t="s">
        <v>1494</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1404</v>
      </c>
      <c r="B212" s="7" t="s">
        <v>1405</v>
      </c>
      <c r="C212" s="69"/>
      <c r="D212" s="2" t="s">
        <v>329</v>
      </c>
    </row>
    <row r="213" spans="1:26" ht="15.75" customHeight="1" x14ac:dyDescent="0.45">
      <c r="A213" s="2" t="s">
        <v>1419</v>
      </c>
      <c r="B213" s="7" t="s">
        <v>1420</v>
      </c>
      <c r="C213" s="77"/>
      <c r="D213" s="2" t="s">
        <v>1500</v>
      </c>
    </row>
    <row r="214" spans="1:26" ht="15.75" customHeight="1" x14ac:dyDescent="0.45">
      <c r="A214" s="2" t="s">
        <v>1384</v>
      </c>
      <c r="B214" s="58" t="s">
        <v>1385</v>
      </c>
      <c r="C214" s="59"/>
      <c r="D214" s="2" t="s">
        <v>312</v>
      </c>
    </row>
    <row r="215" spans="1:26" ht="15.75" customHeight="1" x14ac:dyDescent="0.45">
      <c r="A215" s="2" t="s">
        <v>1399</v>
      </c>
      <c r="B215" s="7" t="s">
        <v>1400</v>
      </c>
      <c r="C215" s="67"/>
      <c r="D215" s="2" t="s">
        <v>1505</v>
      </c>
    </row>
    <row r="216" spans="1:26" ht="15.75" customHeight="1" x14ac:dyDescent="0.45">
      <c r="A216" s="2" t="s">
        <v>1417</v>
      </c>
      <c r="B216" s="58" t="s">
        <v>1418</v>
      </c>
      <c r="C216" s="76"/>
      <c r="D216" s="2" t="s">
        <v>1506</v>
      </c>
    </row>
    <row r="217" spans="1:26" ht="15.75" customHeight="1" x14ac:dyDescent="0.45">
      <c r="A217" s="2" t="s">
        <v>1413</v>
      </c>
      <c r="B217" s="58" t="s">
        <v>1414</v>
      </c>
      <c r="C217" s="74"/>
      <c r="D217" s="2" t="s">
        <v>423</v>
      </c>
    </row>
    <row r="218" spans="1:26" ht="15.75" customHeight="1" x14ac:dyDescent="0.45">
      <c r="A218" s="2" t="s">
        <v>1406</v>
      </c>
      <c r="B218" s="58" t="s">
        <v>1407</v>
      </c>
      <c r="C218" s="70"/>
      <c r="D218" s="2" t="s">
        <v>1503</v>
      </c>
    </row>
    <row r="219" spans="1:26" ht="15.75" customHeight="1" x14ac:dyDescent="0.45">
      <c r="A219" s="2" t="s">
        <v>1410</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1507</v>
      </c>
      <c r="B1" s="5" t="s">
        <v>1508</v>
      </c>
      <c r="C1" s="2"/>
      <c r="D1" s="2"/>
      <c r="E1" s="2"/>
      <c r="F1" s="2"/>
      <c r="G1" s="2"/>
      <c r="H1" s="2"/>
      <c r="I1" s="2"/>
      <c r="J1" s="2"/>
      <c r="K1" s="2"/>
      <c r="L1" s="2"/>
      <c r="M1" s="2"/>
      <c r="N1" s="2"/>
      <c r="O1" s="2"/>
      <c r="P1" s="2"/>
      <c r="Q1" s="2"/>
      <c r="R1" s="2"/>
      <c r="S1" s="2"/>
      <c r="T1" s="2"/>
      <c r="U1" s="2"/>
      <c r="V1" s="2"/>
      <c r="W1" s="2"/>
      <c r="X1" s="2"/>
      <c r="Y1" s="2"/>
      <c r="Z1" s="2"/>
    </row>
    <row r="2" spans="1:26" ht="57" x14ac:dyDescent="0.45">
      <c r="A2" s="2" t="s">
        <v>1509</v>
      </c>
      <c r="B2" s="2" t="s">
        <v>1510</v>
      </c>
      <c r="C2" s="34" t="s">
        <v>1511</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09" t="s">
        <v>1512</v>
      </c>
      <c r="B2" s="410"/>
      <c r="C2" s="80"/>
      <c r="D2" s="80"/>
      <c r="E2" s="80"/>
      <c r="F2" s="80"/>
      <c r="G2" s="80"/>
      <c r="H2" s="81" t="s">
        <v>1513</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1514</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1515</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11" t="s">
        <v>1516</v>
      </c>
      <c r="B6" s="91" t="s">
        <v>1517</v>
      </c>
      <c r="C6" s="91" t="s">
        <v>1518</v>
      </c>
      <c r="D6" s="91" t="s">
        <v>1519</v>
      </c>
      <c r="E6" s="91" t="s">
        <v>1520</v>
      </c>
      <c r="F6" s="91" t="s">
        <v>69</v>
      </c>
      <c r="G6" s="91" t="s">
        <v>1521</v>
      </c>
      <c r="H6" s="92" t="s">
        <v>1522</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12"/>
      <c r="B7" s="403" t="s">
        <v>1523</v>
      </c>
      <c r="C7" s="404"/>
      <c r="D7" s="404"/>
      <c r="E7" s="404"/>
      <c r="F7" s="404"/>
      <c r="G7" s="404"/>
      <c r="H7" s="413"/>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1524</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1525</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1526</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1527</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1528</v>
      </c>
      <c r="B12" s="94">
        <v>91629.370482590966</v>
      </c>
      <c r="C12" s="94">
        <v>1.4735737854395401</v>
      </c>
      <c r="D12" s="94">
        <v>3.9920183432871799</v>
      </c>
      <c r="E12" s="98" t="s">
        <v>1529</v>
      </c>
      <c r="F12" s="98" t="s">
        <v>1529</v>
      </c>
      <c r="G12" s="98" t="s">
        <v>1529</v>
      </c>
      <c r="H12" s="98" t="s">
        <v>1529</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1530</v>
      </c>
      <c r="B13" s="94">
        <v>37351.881265080003</v>
      </c>
      <c r="C13" s="94">
        <v>0.53066270834184004</v>
      </c>
      <c r="D13" s="94">
        <v>1.46891755470721</v>
      </c>
      <c r="E13" s="98" t="s">
        <v>1531</v>
      </c>
      <c r="F13" s="98" t="s">
        <v>1531</v>
      </c>
      <c r="G13" s="98" t="s">
        <v>1531</v>
      </c>
      <c r="H13" s="98" t="s">
        <v>1531</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1532</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1533</v>
      </c>
      <c r="B15" s="94">
        <v>15833.362692272412</v>
      </c>
      <c r="C15" s="94">
        <v>0.31493370324221998</v>
      </c>
      <c r="D15" s="94">
        <v>3.8972554430759997E-2</v>
      </c>
      <c r="E15" s="98" t="s">
        <v>1531</v>
      </c>
      <c r="F15" s="98" t="s">
        <v>1531</v>
      </c>
      <c r="G15" s="98" t="s">
        <v>1531</v>
      </c>
      <c r="H15" s="98" t="s">
        <v>1531</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1534</v>
      </c>
      <c r="B16" s="94">
        <v>2361.4498195508245</v>
      </c>
      <c r="C16" s="94">
        <v>4.6172392042799999E-2</v>
      </c>
      <c r="D16" s="94">
        <v>5.5027659779799997E-3</v>
      </c>
      <c r="E16" s="98" t="s">
        <v>1531</v>
      </c>
      <c r="F16" s="98" t="s">
        <v>1531</v>
      </c>
      <c r="G16" s="98" t="s">
        <v>1531</v>
      </c>
      <c r="H16" s="98" t="s">
        <v>1531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1535</v>
      </c>
      <c r="B17" s="94">
        <v>59023.328275370499</v>
      </c>
      <c r="C17" s="94">
        <v>2.1554914688364302</v>
      </c>
      <c r="D17" s="94">
        <v>0.30008772315408999</v>
      </c>
      <c r="E17" s="98" t="s">
        <v>1531</v>
      </c>
      <c r="F17" s="98" t="s">
        <v>1531</v>
      </c>
      <c r="G17" s="98" t="s">
        <v>1531</v>
      </c>
      <c r="H17" s="98" t="s">
        <v>1531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1536</v>
      </c>
      <c r="B18" s="94">
        <v>39449.929632540938</v>
      </c>
      <c r="C18" s="94">
        <v>2.7785145090735601</v>
      </c>
      <c r="D18" s="94">
        <v>0.44558169692187</v>
      </c>
      <c r="E18" s="98" t="s">
        <v>1531</v>
      </c>
      <c r="F18" s="98" t="s">
        <v>1531</v>
      </c>
      <c r="G18" s="98" t="s">
        <v>1531</v>
      </c>
      <c r="H18" s="98" t="s">
        <v>1531</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1537</v>
      </c>
      <c r="B19" s="94">
        <v>18332.634642509543</v>
      </c>
      <c r="C19" s="94">
        <v>0.95653115776621001</v>
      </c>
      <c r="D19" s="94">
        <v>0.13832804148342001</v>
      </c>
      <c r="E19" s="98" t="s">
        <v>1531</v>
      </c>
      <c r="F19" s="98" t="s">
        <v>1531</v>
      </c>
      <c r="G19" s="98" t="s">
        <v>1531</v>
      </c>
      <c r="H19" s="98" t="s">
        <v>1531</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1538</v>
      </c>
      <c r="B20" s="94">
        <v>40277.820146618338</v>
      </c>
      <c r="C20" s="94">
        <v>2.8564332862604398</v>
      </c>
      <c r="D20" s="94">
        <v>0.45243514565912002</v>
      </c>
      <c r="E20" s="98" t="s">
        <v>1531</v>
      </c>
      <c r="F20" s="98" t="s">
        <v>1531</v>
      </c>
      <c r="G20" s="98" t="s">
        <v>1531</v>
      </c>
      <c r="H20" s="98" t="s">
        <v>1531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1539</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1540</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1541</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1542</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1543</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1544</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1545</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1546</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1547</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1548</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1549</v>
      </c>
      <c r="B31" s="94">
        <v>261.51131595348204</v>
      </c>
      <c r="C31" s="94">
        <v>1.8048170748290002E-2</v>
      </c>
      <c r="D31" s="94">
        <v>2.6187488083799998E-3</v>
      </c>
      <c r="E31" s="98" t="s">
        <v>1531</v>
      </c>
      <c r="F31" s="98" t="s">
        <v>1531</v>
      </c>
      <c r="G31" s="98" t="s">
        <v>1531</v>
      </c>
      <c r="H31" s="98" t="s">
        <v>1531</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1550</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1551</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1552</v>
      </c>
      <c r="B34" s="94">
        <v>27566.307103419644</v>
      </c>
      <c r="C34" s="94">
        <v>0.48826677857</v>
      </c>
      <c r="D34" s="94">
        <v>0.78160963399831995</v>
      </c>
      <c r="E34" s="98" t="s">
        <v>1529</v>
      </c>
      <c r="F34" s="98" t="s">
        <v>1529</v>
      </c>
      <c r="G34" s="98" t="s">
        <v>1529</v>
      </c>
      <c r="H34" s="98" t="s">
        <v>1529</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1553</v>
      </c>
      <c r="B35" s="94">
        <v>34002.287986912896</v>
      </c>
      <c r="C35" s="94">
        <v>11055.771442863903</v>
      </c>
      <c r="D35" s="94" t="s">
        <v>1554</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1555</v>
      </c>
      <c r="B36" s="94" t="s">
        <v>1556</v>
      </c>
      <c r="C36" s="94">
        <v>2828.7199595292841</v>
      </c>
      <c r="D36" s="94" t="s">
        <v>1529</v>
      </c>
      <c r="E36" s="98" t="s">
        <v>1529</v>
      </c>
      <c r="F36" s="98" t="s">
        <v>1529</v>
      </c>
      <c r="G36" s="98" t="s">
        <v>1529</v>
      </c>
      <c r="H36" s="98" t="s">
        <v>1529</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1557</v>
      </c>
      <c r="B37" s="94" t="s">
        <v>1558</v>
      </c>
      <c r="C37" s="94">
        <v>2828.7199595292841</v>
      </c>
      <c r="D37" s="98" t="s">
        <v>1529</v>
      </c>
      <c r="E37" s="98" t="s">
        <v>1529</v>
      </c>
      <c r="F37" s="98" t="s">
        <v>1529</v>
      </c>
      <c r="G37" s="98" t="s">
        <v>1529</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1559</v>
      </c>
      <c r="B38" s="94" t="s">
        <v>1529</v>
      </c>
      <c r="C38" s="94" t="s">
        <v>1529</v>
      </c>
      <c r="D38" s="98" t="s">
        <v>1529</v>
      </c>
      <c r="E38" s="98" t="s">
        <v>1529</v>
      </c>
      <c r="F38" s="98" t="s">
        <v>1529</v>
      </c>
      <c r="G38" s="98" t="s">
        <v>1529</v>
      </c>
      <c r="H38" s="98" t="s">
        <v>1529</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1560</v>
      </c>
      <c r="B39" s="94" t="s">
        <v>1561</v>
      </c>
      <c r="C39" s="94" t="s">
        <v>1561</v>
      </c>
      <c r="D39" s="98" t="s">
        <v>1529</v>
      </c>
      <c r="E39" s="94" t="s">
        <v>1529</v>
      </c>
      <c r="F39" s="94" t="s">
        <v>1529</v>
      </c>
      <c r="G39" s="94" t="s">
        <v>1529</v>
      </c>
      <c r="H39" s="94" t="s">
        <v>1529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1562</v>
      </c>
      <c r="B40" s="94">
        <v>34002.287986912896</v>
      </c>
      <c r="C40" s="94">
        <v>8227.0514833346188</v>
      </c>
      <c r="D40" s="94" t="s">
        <v>1554</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1563</v>
      </c>
      <c r="B41" s="94">
        <v>3926.5617484940558</v>
      </c>
      <c r="C41" s="94">
        <v>1839.7509697257183</v>
      </c>
      <c r="D41" s="94" t="s">
        <v>1529</v>
      </c>
      <c r="E41" s="98" t="s">
        <v>1529</v>
      </c>
      <c r="F41" s="98" t="s">
        <v>1529</v>
      </c>
      <c r="G41" s="98" t="s">
        <v>1529</v>
      </c>
      <c r="H41" s="98" t="s">
        <v>1529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1564</v>
      </c>
      <c r="B42" s="94">
        <v>30075.726238418836</v>
      </c>
      <c r="C42" s="94">
        <v>6387.3005136089005</v>
      </c>
      <c r="D42" s="104" t="s">
        <v>285</v>
      </c>
      <c r="E42" s="104" t="s">
        <v>285</v>
      </c>
      <c r="F42" s="104" t="s">
        <v>285</v>
      </c>
      <c r="G42" s="98" t="s">
        <v>1529</v>
      </c>
      <c r="H42" s="98" t="s">
        <v>1529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1565</v>
      </c>
      <c r="B43" s="94" t="s">
        <v>1531</v>
      </c>
      <c r="C43" s="94" t="s">
        <v>1531</v>
      </c>
      <c r="D43" s="94" t="s">
        <v>1558</v>
      </c>
      <c r="E43" s="98" t="s">
        <v>1529</v>
      </c>
      <c r="F43" s="98" t="s">
        <v>1529</v>
      </c>
      <c r="G43" s="98" t="s">
        <v>1529</v>
      </c>
      <c r="H43" s="98" t="s">
        <v>1529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1566</v>
      </c>
      <c r="B44" s="94" t="s">
        <v>1531</v>
      </c>
      <c r="C44" s="94" t="s">
        <v>1531</v>
      </c>
      <c r="D44" s="94" t="s">
        <v>1529</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1567</v>
      </c>
      <c r="B45" s="94" t="s">
        <v>1568</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1569</v>
      </c>
      <c r="B46" s="94" t="s">
        <v>1568</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1570</v>
      </c>
      <c r="B47" s="94" t="s">
        <v>1568</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1571</v>
      </c>
      <c r="B48" s="94" t="s">
        <v>1568</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1572</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1573</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1574</v>
      </c>
      <c r="B51" s="94">
        <v>60125.445140869939</v>
      </c>
      <c r="C51" s="94" t="s">
        <v>1575</v>
      </c>
      <c r="D51" s="94">
        <v>1.9373340798485601</v>
      </c>
      <c r="E51" s="98">
        <v>242.16675998106996</v>
      </c>
      <c r="F51" s="98">
        <v>100.74137215212509</v>
      </c>
      <c r="G51" s="98">
        <v>15.11120582281877</v>
      </c>
      <c r="H51" s="98" t="s">
        <v>1558</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1576</v>
      </c>
      <c r="B52" s="94">
        <v>53013.804994533784</v>
      </c>
      <c r="C52" s="94">
        <v>5.2928930187330101</v>
      </c>
      <c r="D52" s="94">
        <v>1.34422679840838</v>
      </c>
      <c r="E52" s="98">
        <v>1461.8466432691168</v>
      </c>
      <c r="F52" s="98">
        <v>31.9253864621991</v>
      </c>
      <c r="G52" s="98">
        <v>38.837058169271103</v>
      </c>
      <c r="H52" s="98" t="s">
        <v>1558</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1577</v>
      </c>
      <c r="B53" s="94" t="s">
        <v>1531</v>
      </c>
      <c r="C53" s="94" t="s">
        <v>1531</v>
      </c>
      <c r="D53" s="94" t="s">
        <v>1531</v>
      </c>
      <c r="E53" s="98" t="s">
        <v>1531</v>
      </c>
      <c r="F53" s="98" t="s">
        <v>1531</v>
      </c>
      <c r="G53" s="98" t="s">
        <v>1531</v>
      </c>
      <c r="H53" s="98" t="s">
        <v>1558</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1578</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1579</v>
      </c>
      <c r="B55" s="94" t="s">
        <v>1529</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1580</v>
      </c>
      <c r="B56" s="98" t="s">
        <v>1529</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1581</v>
      </c>
      <c r="B57" s="98" t="s">
        <v>1529</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1582</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09" t="s">
        <v>1583</v>
      </c>
      <c r="B63" s="410"/>
      <c r="C63" s="110"/>
      <c r="D63" s="110"/>
      <c r="E63" s="110"/>
      <c r="F63" s="110"/>
      <c r="G63" s="110"/>
      <c r="H63" s="110"/>
      <c r="I63" s="110"/>
      <c r="J63" s="81" t="s">
        <v>1513</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1584</v>
      </c>
      <c r="B64" s="111"/>
      <c r="C64" s="112"/>
      <c r="D64" s="112"/>
      <c r="E64" s="112"/>
      <c r="F64" s="112"/>
      <c r="G64" s="112"/>
      <c r="H64" s="112"/>
      <c r="I64" s="113"/>
      <c r="J64" s="84" t="s">
        <v>1514</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1515</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14" t="s">
        <v>1516</v>
      </c>
      <c r="B66" s="416" t="s">
        <v>1585</v>
      </c>
      <c r="C66" s="418"/>
      <c r="D66" s="416" t="s">
        <v>1586</v>
      </c>
      <c r="E66" s="417"/>
      <c r="F66" s="418"/>
      <c r="G66" s="416" t="s">
        <v>1587</v>
      </c>
      <c r="H66" s="417"/>
      <c r="I66" s="417"/>
      <c r="J66" s="418"/>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15"/>
      <c r="B67" s="423" t="s">
        <v>1588</v>
      </c>
      <c r="C67" s="424"/>
      <c r="D67" s="421" t="s">
        <v>1589</v>
      </c>
      <c r="E67" s="432" t="s">
        <v>1590</v>
      </c>
      <c r="F67" s="419" t="s">
        <v>1591</v>
      </c>
      <c r="G67" s="421" t="s">
        <v>1592</v>
      </c>
      <c r="H67" s="421" t="s">
        <v>1593</v>
      </c>
      <c r="I67" s="421" t="s">
        <v>1594</v>
      </c>
      <c r="J67" s="115" t="s">
        <v>1595</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15"/>
      <c r="B68" s="425"/>
      <c r="C68" s="426"/>
      <c r="D68" s="422"/>
      <c r="E68" s="433"/>
      <c r="F68" s="420"/>
      <c r="G68" s="422"/>
      <c r="H68" s="422"/>
      <c r="I68" s="422"/>
      <c r="J68" s="115" t="s">
        <v>1596</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07"/>
      <c r="B69" s="116" t="s">
        <v>1597</v>
      </c>
      <c r="C69" s="117" t="s">
        <v>1598</v>
      </c>
      <c r="D69" s="117" t="s">
        <v>1599</v>
      </c>
      <c r="E69" s="434" t="s">
        <v>1600</v>
      </c>
      <c r="F69" s="402"/>
      <c r="G69" s="434" t="s">
        <v>1523</v>
      </c>
      <c r="H69" s="404"/>
      <c r="I69" s="404"/>
      <c r="J69" s="402"/>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1601</v>
      </c>
      <c r="B70" s="119">
        <v>90755923.471859097</v>
      </c>
      <c r="C70" s="119" t="s">
        <v>1602</v>
      </c>
      <c r="D70" s="104" t="s">
        <v>285</v>
      </c>
      <c r="E70" s="104" t="s">
        <v>285</v>
      </c>
      <c r="F70" s="104" t="s">
        <v>285</v>
      </c>
      <c r="G70" s="119">
        <v>5898324.0428000446</v>
      </c>
      <c r="H70" s="119">
        <v>408.35696677759381</v>
      </c>
      <c r="I70" s="119">
        <v>189.12714426309179</v>
      </c>
      <c r="J70" s="119" t="s">
        <v>1529</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1603</v>
      </c>
      <c r="B71" s="119">
        <v>41048584.764514551</v>
      </c>
      <c r="C71" s="119" t="s">
        <v>1602</v>
      </c>
      <c r="D71" s="119">
        <v>62.931039997341408</v>
      </c>
      <c r="E71" s="119">
        <v>3.52494541628755</v>
      </c>
      <c r="F71" s="119">
        <v>3.0082217641413198</v>
      </c>
      <c r="G71" s="119">
        <v>2583230.1296499241</v>
      </c>
      <c r="H71" s="119">
        <v>144.69402071076638</v>
      </c>
      <c r="I71" s="119">
        <v>123.48324607581239</v>
      </c>
      <c r="J71" s="119" t="s">
        <v>1529</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1604</v>
      </c>
      <c r="B72" s="119">
        <v>23519357.579458129</v>
      </c>
      <c r="C72" s="119" t="s">
        <v>1602</v>
      </c>
      <c r="D72" s="119">
        <v>90.497806537874951</v>
      </c>
      <c r="E72" s="119">
        <v>1.21588815206167</v>
      </c>
      <c r="F72" s="119">
        <v>1.7407297697783899</v>
      </c>
      <c r="G72" s="119">
        <v>2128450.2721209046</v>
      </c>
      <c r="H72" s="119">
        <v>28.596908224964999</v>
      </c>
      <c r="I72" s="119">
        <v>40.94084590462586</v>
      </c>
      <c r="J72" s="119" t="s">
        <v>1529</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1605</v>
      </c>
      <c r="B73" s="119">
        <v>23570539.178288817</v>
      </c>
      <c r="C73" s="119" t="s">
        <v>1602</v>
      </c>
      <c r="D73" s="119">
        <v>49.799374911752352</v>
      </c>
      <c r="E73" s="119">
        <v>2.1745844072035601</v>
      </c>
      <c r="F73" s="119">
        <v>0.67749502045596</v>
      </c>
      <c r="G73" s="119">
        <v>1173798.117411752</v>
      </c>
      <c r="H73" s="119">
        <v>51.256126966487528</v>
      </c>
      <c r="I73" s="119">
        <v>15.96892292275283</v>
      </c>
      <c r="J73" s="119" t="s">
        <v>1529</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1606</v>
      </c>
      <c r="B74" s="119">
        <v>354960.13317807659</v>
      </c>
      <c r="C74" s="119" t="s">
        <v>1602</v>
      </c>
      <c r="D74" s="119">
        <v>36.188637587137229</v>
      </c>
      <c r="E74" s="119">
        <v>1.4634612284029999E-2</v>
      </c>
      <c r="F74" s="119">
        <v>3.6586530710080298</v>
      </c>
      <c r="G74" s="119">
        <v>12845.523617463377</v>
      </c>
      <c r="H74" s="119">
        <v>5.1947039253499999E-3</v>
      </c>
      <c r="I74" s="119">
        <v>1.29867598133739</v>
      </c>
      <c r="J74" s="119" t="s">
        <v>1529</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1607</v>
      </c>
      <c r="B75" s="119" t="s">
        <v>1608</v>
      </c>
      <c r="C75" s="119" t="s">
        <v>1602</v>
      </c>
      <c r="D75" s="119" t="s">
        <v>1575</v>
      </c>
      <c r="E75" s="119" t="s">
        <v>1608</v>
      </c>
      <c r="F75" s="119" t="s">
        <v>1608</v>
      </c>
      <c r="G75" s="119" t="s">
        <v>1608</v>
      </c>
      <c r="H75" s="119" t="s">
        <v>1608</v>
      </c>
      <c r="I75" s="119" t="s">
        <v>1608</v>
      </c>
      <c r="J75" s="119" t="s">
        <v>1529</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1609</v>
      </c>
      <c r="B76" s="119">
        <v>2262481.8164195279</v>
      </c>
      <c r="C76" s="119" t="s">
        <v>1602</v>
      </c>
      <c r="D76" s="119">
        <v>91.682189249888026</v>
      </c>
      <c r="E76" s="119">
        <v>81.240306480044197</v>
      </c>
      <c r="F76" s="119">
        <v>3.2864146463418802</v>
      </c>
      <c r="G76" s="104" t="s">
        <v>285</v>
      </c>
      <c r="H76" s="119">
        <v>183.80471617144954</v>
      </c>
      <c r="I76" s="119">
        <v>7.4354533785633103</v>
      </c>
      <c r="J76" s="119" t="s">
        <v>1529</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1610</v>
      </c>
      <c r="B77" s="119">
        <v>29762022.260808125</v>
      </c>
      <c r="C77" s="119" t="s">
        <v>1602</v>
      </c>
      <c r="D77" s="104" t="s">
        <v>285</v>
      </c>
      <c r="E77" s="104" t="s">
        <v>285</v>
      </c>
      <c r="F77" s="104" t="s">
        <v>285</v>
      </c>
      <c r="G77" s="119">
        <v>2400873.6657572738</v>
      </c>
      <c r="H77" s="119">
        <v>18.809665429896491</v>
      </c>
      <c r="I77" s="119">
        <v>53.678578682515393</v>
      </c>
      <c r="J77" s="119" t="s">
        <v>1529</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1603</v>
      </c>
      <c r="B78" s="119">
        <v>1289345.7754762077</v>
      </c>
      <c r="C78" s="119" t="s">
        <v>1602</v>
      </c>
      <c r="D78" s="119">
        <v>75.916604291867131</v>
      </c>
      <c r="E78" s="119">
        <v>0.55742962317857003</v>
      </c>
      <c r="F78" s="119">
        <v>0.26313069688668</v>
      </c>
      <c r="G78" s="119">
        <v>97882.753032217806</v>
      </c>
      <c r="H78" s="119">
        <v>0.71871952977057996</v>
      </c>
      <c r="I78" s="119">
        <v>0.33926645242894998</v>
      </c>
      <c r="J78" s="119" t="s">
        <v>1529</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1604</v>
      </c>
      <c r="B79" s="119">
        <v>21878947.484241422</v>
      </c>
      <c r="C79" s="119" t="s">
        <v>1602</v>
      </c>
      <c r="D79" s="119">
        <v>90.672980650773226</v>
      </c>
      <c r="E79" s="119">
        <v>0.58668472467876998</v>
      </c>
      <c r="F79" s="119">
        <v>1.77797611499722</v>
      </c>
      <c r="G79" s="119">
        <v>1983829.3818979058</v>
      </c>
      <c r="H79" s="119">
        <v>12.836044281053409</v>
      </c>
      <c r="I79" s="119">
        <v>38.900246048259731</v>
      </c>
      <c r="J79" s="119" t="s">
        <v>1529</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1605</v>
      </c>
      <c r="B80" s="119">
        <v>6345684.0682639154</v>
      </c>
      <c r="C80" s="119" t="s">
        <v>1602</v>
      </c>
      <c r="D80" s="119">
        <v>50.236464685713393</v>
      </c>
      <c r="E80" s="119">
        <v>0.82650596865051995</v>
      </c>
      <c r="F80" s="119">
        <v>2.27343322755635</v>
      </c>
      <c r="G80" s="119">
        <v>318784.73360203428</v>
      </c>
      <c r="H80" s="119">
        <v>5.2447457575906498</v>
      </c>
      <c r="I80" s="119">
        <v>14.426489012366121</v>
      </c>
      <c r="J80" s="119" t="s">
        <v>1529</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1611</v>
      </c>
      <c r="B81" s="119">
        <v>52888.086599901522</v>
      </c>
      <c r="C81" s="119" t="s">
        <v>1602</v>
      </c>
      <c r="D81" s="119">
        <v>7.1244253543551004</v>
      </c>
      <c r="E81" s="119" t="s">
        <v>1529</v>
      </c>
      <c r="F81" s="119" t="s">
        <v>1529</v>
      </c>
      <c r="G81" s="119">
        <v>376.79722511566661</v>
      </c>
      <c r="H81" s="119" t="s">
        <v>1529</v>
      </c>
      <c r="I81" s="119" t="s">
        <v>1529</v>
      </c>
      <c r="J81" s="119" t="s">
        <v>1529</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1612</v>
      </c>
      <c r="B82" s="119" t="s">
        <v>1608</v>
      </c>
      <c r="C82" s="119" t="s">
        <v>1602</v>
      </c>
      <c r="D82" s="119" t="s">
        <v>1575</v>
      </c>
      <c r="E82" s="119" t="s">
        <v>1608</v>
      </c>
      <c r="F82" s="119" t="s">
        <v>1608</v>
      </c>
      <c r="G82" s="119" t="s">
        <v>1608</v>
      </c>
      <c r="H82" s="119" t="s">
        <v>1608</v>
      </c>
      <c r="I82" s="119" t="s">
        <v>1608</v>
      </c>
      <c r="J82" s="119" t="s">
        <v>1529</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1613</v>
      </c>
      <c r="B83" s="119">
        <v>195156.84622667928</v>
      </c>
      <c r="C83" s="119" t="s">
        <v>1602</v>
      </c>
      <c r="D83" s="119">
        <v>97.735736802039924</v>
      </c>
      <c r="E83" s="119">
        <v>5.2039483513959997E-2</v>
      </c>
      <c r="F83" s="119">
        <v>6.4446468078199995E-2</v>
      </c>
      <c r="G83" s="119">
        <v>19073.798157926904</v>
      </c>
      <c r="H83" s="119">
        <v>1.015586148185E-2</v>
      </c>
      <c r="I83" s="119">
        <v>1.2577169460589999E-2</v>
      </c>
      <c r="J83" s="119" t="s">
        <v>1529</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1614</v>
      </c>
      <c r="B84" s="119">
        <v>27293843.201051373</v>
      </c>
      <c r="C84" s="119" t="s">
        <v>1602</v>
      </c>
      <c r="D84" s="104" t="s">
        <v>285</v>
      </c>
      <c r="E84" s="104" t="s">
        <v>285</v>
      </c>
      <c r="F84" s="104" t="s">
        <v>285</v>
      </c>
      <c r="G84" s="119">
        <v>2271892.4140096027</v>
      </c>
      <c r="H84" s="119">
        <v>16.80542893611511</v>
      </c>
      <c r="I84" s="119">
        <v>48.217642784520997</v>
      </c>
      <c r="J84" s="119" t="s">
        <v>1529</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1603</v>
      </c>
      <c r="B85" s="119">
        <v>1236752.5627825302</v>
      </c>
      <c r="C85" s="119" t="s">
        <v>1602</v>
      </c>
      <c r="D85" s="119">
        <v>75.916604291867131</v>
      </c>
      <c r="E85" s="119">
        <v>0.55742962317856004</v>
      </c>
      <c r="F85" s="119">
        <v>0.26313069688668</v>
      </c>
      <c r="G85" s="119">
        <v>93890.054915713903</v>
      </c>
      <c r="H85" s="119">
        <v>0.68940251503699002</v>
      </c>
      <c r="I85" s="119">
        <v>0.32542756372135001</v>
      </c>
      <c r="J85" s="119" t="s">
        <v>1529</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1604</v>
      </c>
      <c r="B86" s="119">
        <v>21788977.80107145</v>
      </c>
      <c r="C86" s="119" t="s">
        <v>1602</v>
      </c>
      <c r="D86" s="119">
        <v>90.672980650773226</v>
      </c>
      <c r="E86" s="119">
        <v>0.58668472467876998</v>
      </c>
      <c r="F86" s="119">
        <v>1.77797611499722</v>
      </c>
      <c r="G86" s="119">
        <v>1975671.5625566789</v>
      </c>
      <c r="H86" s="119">
        <v>12.7832604422534</v>
      </c>
      <c r="I86" s="119">
        <v>38.740282100509653</v>
      </c>
      <c r="J86" s="119" t="s">
        <v>1529</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1605</v>
      </c>
      <c r="B87" s="119">
        <v>4020067.9043708127</v>
      </c>
      <c r="C87" s="119" t="s">
        <v>1602</v>
      </c>
      <c r="D87" s="119">
        <v>50.236464685713393</v>
      </c>
      <c r="E87" s="119">
        <v>0.82650596865051995</v>
      </c>
      <c r="F87" s="119">
        <v>2.27343322755635</v>
      </c>
      <c r="G87" s="119">
        <v>201953.99931209418</v>
      </c>
      <c r="H87" s="119">
        <v>3.3226101173428702</v>
      </c>
      <c r="I87" s="119">
        <v>9.13935595082941</v>
      </c>
      <c r="J87" s="119" t="s">
        <v>1529</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1615</v>
      </c>
      <c r="B88" s="119">
        <v>52888.086599901522</v>
      </c>
      <c r="C88" s="119" t="s">
        <v>1602</v>
      </c>
      <c r="D88" s="119">
        <v>7.1244253543551004</v>
      </c>
      <c r="E88" s="119" t="s">
        <v>1529</v>
      </c>
      <c r="F88" s="119" t="s">
        <v>1529</v>
      </c>
      <c r="G88" s="119">
        <v>376.79722511566661</v>
      </c>
      <c r="H88" s="119" t="s">
        <v>1529</v>
      </c>
      <c r="I88" s="119" t="s">
        <v>1529</v>
      </c>
      <c r="J88" s="119" t="s">
        <v>1529</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1616</v>
      </c>
      <c r="B89" s="119" t="s">
        <v>1608</v>
      </c>
      <c r="C89" s="119" t="s">
        <v>1602</v>
      </c>
      <c r="D89" s="119" t="s">
        <v>1575</v>
      </c>
      <c r="E89" s="119" t="s">
        <v>1608</v>
      </c>
      <c r="F89" s="119" t="s">
        <v>1608</v>
      </c>
      <c r="G89" s="119" t="s">
        <v>1608</v>
      </c>
      <c r="H89" s="119" t="s">
        <v>1608</v>
      </c>
      <c r="I89" s="119" t="s">
        <v>1608</v>
      </c>
      <c r="J89" s="119" t="s">
        <v>1529</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1617</v>
      </c>
      <c r="B90" s="119">
        <v>195156.84622667928</v>
      </c>
      <c r="C90" s="119" t="s">
        <v>1602</v>
      </c>
      <c r="D90" s="119">
        <v>97.735736802039924</v>
      </c>
      <c r="E90" s="119">
        <v>5.2039483513959997E-2</v>
      </c>
      <c r="F90" s="119">
        <v>6.4446468078199995E-2</v>
      </c>
      <c r="G90" s="119">
        <v>19073.798157926904</v>
      </c>
      <c r="H90" s="119">
        <v>1.015586148185E-2</v>
      </c>
      <c r="I90" s="119">
        <v>1.2577169460589999E-2</v>
      </c>
      <c r="J90" s="119" t="s">
        <v>1529</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1618</v>
      </c>
      <c r="B91" s="119">
        <v>27293843.201051373</v>
      </c>
      <c r="C91" s="119" t="s">
        <v>1602</v>
      </c>
      <c r="D91" s="104" t="s">
        <v>285</v>
      </c>
      <c r="E91" s="104" t="s">
        <v>285</v>
      </c>
      <c r="F91" s="104" t="s">
        <v>285</v>
      </c>
      <c r="G91" s="119">
        <v>2271892.4140096027</v>
      </c>
      <c r="H91" s="119">
        <v>16.80542893611511</v>
      </c>
      <c r="I91" s="119">
        <v>48.217642784520997</v>
      </c>
      <c r="J91" s="119" t="s">
        <v>1529</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1619</v>
      </c>
      <c r="B92" s="98">
        <v>1236752.5627825302</v>
      </c>
      <c r="C92" s="98" t="s">
        <v>1602</v>
      </c>
      <c r="D92" s="119">
        <v>75.916604291867131</v>
      </c>
      <c r="E92" s="119">
        <v>0.55742962317856004</v>
      </c>
      <c r="F92" s="119">
        <v>0.26313069688668</v>
      </c>
      <c r="G92" s="98">
        <v>93890.054915713903</v>
      </c>
      <c r="H92" s="98">
        <v>0.68940251503699002</v>
      </c>
      <c r="I92" s="98">
        <v>0.32542756372135001</v>
      </c>
      <c r="J92" s="98" t="s">
        <v>1529</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1620</v>
      </c>
      <c r="B93" s="98">
        <v>21788977.80107145</v>
      </c>
      <c r="C93" s="98" t="s">
        <v>1602</v>
      </c>
      <c r="D93" s="119">
        <v>90.672980650773226</v>
      </c>
      <c r="E93" s="119">
        <v>0.58668472467876998</v>
      </c>
      <c r="F93" s="119">
        <v>1.77797611499722</v>
      </c>
      <c r="G93" s="98">
        <v>1975671.5625566789</v>
      </c>
      <c r="H93" s="98">
        <v>12.7832604422534</v>
      </c>
      <c r="I93" s="98">
        <v>38.740282100509653</v>
      </c>
      <c r="J93" s="98" t="s">
        <v>1529</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1621</v>
      </c>
      <c r="B94" s="98">
        <v>4020067.9043708127</v>
      </c>
      <c r="C94" s="98" t="s">
        <v>1602</v>
      </c>
      <c r="D94" s="119">
        <v>50.236464685713393</v>
      </c>
      <c r="E94" s="119">
        <v>0.82650596865051995</v>
      </c>
      <c r="F94" s="119">
        <v>2.27343322755635</v>
      </c>
      <c r="G94" s="98">
        <v>201953.99931209418</v>
      </c>
      <c r="H94" s="98">
        <v>3.3226101173428702</v>
      </c>
      <c r="I94" s="98">
        <v>9.13935595082941</v>
      </c>
      <c r="J94" s="98" t="s">
        <v>1529</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1622</v>
      </c>
      <c r="B95" s="98">
        <v>52888.086599901522</v>
      </c>
      <c r="C95" s="98" t="s">
        <v>1602</v>
      </c>
      <c r="D95" s="119">
        <v>7.1244253543551004</v>
      </c>
      <c r="E95" s="119" t="s">
        <v>1529</v>
      </c>
      <c r="F95" s="119" t="s">
        <v>1529</v>
      </c>
      <c r="G95" s="98">
        <v>376.79722511566661</v>
      </c>
      <c r="H95" s="98" t="s">
        <v>1529</v>
      </c>
      <c r="I95" s="98" t="s">
        <v>1529</v>
      </c>
      <c r="J95" s="98" t="s">
        <v>1529</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1623</v>
      </c>
      <c r="B96" s="98" t="s">
        <v>1561</v>
      </c>
      <c r="C96" s="98" t="s">
        <v>1529</v>
      </c>
      <c r="D96" s="119" t="s">
        <v>1575</v>
      </c>
      <c r="E96" s="119" t="s">
        <v>1561</v>
      </c>
      <c r="F96" s="119" t="s">
        <v>1561</v>
      </c>
      <c r="G96" s="98" t="s">
        <v>1561</v>
      </c>
      <c r="H96" s="98" t="s">
        <v>1561</v>
      </c>
      <c r="I96" s="98" t="s">
        <v>1561</v>
      </c>
      <c r="J96" s="98" t="s">
        <v>1529</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1602</v>
      </c>
      <c r="D97" s="119">
        <v>97.735736802039924</v>
      </c>
      <c r="E97" s="119">
        <v>5.2039483513959997E-2</v>
      </c>
      <c r="F97" s="119">
        <v>6.4446468078199995E-2</v>
      </c>
      <c r="G97" s="98">
        <v>19073.798157926904</v>
      </c>
      <c r="H97" s="98">
        <v>1.015586148185E-2</v>
      </c>
      <c r="I97" s="98">
        <v>1.2577169460589999E-2</v>
      </c>
      <c r="J97" s="98" t="s">
        <v>1529</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1624</v>
      </c>
      <c r="B98" s="119" t="s">
        <v>1568</v>
      </c>
      <c r="C98" s="119" t="s">
        <v>1602</v>
      </c>
      <c r="D98" s="104" t="s">
        <v>285</v>
      </c>
      <c r="E98" s="104" t="s">
        <v>285</v>
      </c>
      <c r="F98" s="104" t="s">
        <v>285</v>
      </c>
      <c r="G98" s="119" t="s">
        <v>1568</v>
      </c>
      <c r="H98" s="119" t="s">
        <v>1568</v>
      </c>
      <c r="I98" s="119" t="s">
        <v>1568</v>
      </c>
      <c r="J98" s="119" t="s">
        <v>1529</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1619</v>
      </c>
      <c r="B99" s="98" t="s">
        <v>1531</v>
      </c>
      <c r="C99" s="98" t="s">
        <v>1602</v>
      </c>
      <c r="D99" s="119" t="s">
        <v>1568</v>
      </c>
      <c r="E99" s="119" t="s">
        <v>1531</v>
      </c>
      <c r="F99" s="119" t="s">
        <v>1531</v>
      </c>
      <c r="G99" s="98" t="s">
        <v>1531</v>
      </c>
      <c r="H99" s="98" t="s">
        <v>1531</v>
      </c>
      <c r="I99" s="98" t="s">
        <v>1531</v>
      </c>
      <c r="J99" s="98" t="s">
        <v>1529</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1620</v>
      </c>
      <c r="B100" s="98" t="s">
        <v>1531</v>
      </c>
      <c r="C100" s="98" t="s">
        <v>1602</v>
      </c>
      <c r="D100" s="119" t="s">
        <v>1568</v>
      </c>
      <c r="E100" s="119" t="s">
        <v>1531</v>
      </c>
      <c r="F100" s="119" t="s">
        <v>1531</v>
      </c>
      <c r="G100" s="98" t="s">
        <v>1531</v>
      </c>
      <c r="H100" s="98" t="s">
        <v>1531</v>
      </c>
      <c r="I100" s="98" t="s">
        <v>1531</v>
      </c>
      <c r="J100" s="98" t="s">
        <v>1529</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1621</v>
      </c>
      <c r="B101" s="98" t="s">
        <v>1531</v>
      </c>
      <c r="C101" s="98" t="s">
        <v>1602</v>
      </c>
      <c r="D101" s="119" t="s">
        <v>1568</v>
      </c>
      <c r="E101" s="119" t="s">
        <v>1531</v>
      </c>
      <c r="F101" s="119" t="s">
        <v>1531</v>
      </c>
      <c r="G101" s="98" t="s">
        <v>1531</v>
      </c>
      <c r="H101" s="98" t="s">
        <v>1531</v>
      </c>
      <c r="I101" s="98" t="s">
        <v>1531</v>
      </c>
      <c r="J101" s="98" t="s">
        <v>1529</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1622</v>
      </c>
      <c r="B102" s="98" t="s">
        <v>1529</v>
      </c>
      <c r="C102" s="98" t="s">
        <v>1602</v>
      </c>
      <c r="D102" s="119" t="s">
        <v>1529</v>
      </c>
      <c r="E102" s="119" t="s">
        <v>1529</v>
      </c>
      <c r="F102" s="119" t="s">
        <v>1529</v>
      </c>
      <c r="G102" s="98" t="s">
        <v>1529</v>
      </c>
      <c r="H102" s="98" t="s">
        <v>1529</v>
      </c>
      <c r="I102" s="98" t="s">
        <v>1529</v>
      </c>
      <c r="J102" s="98" t="s">
        <v>1529</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1623</v>
      </c>
      <c r="B103" s="98" t="s">
        <v>1529</v>
      </c>
      <c r="C103" s="98" t="s">
        <v>1602</v>
      </c>
      <c r="D103" s="119" t="s">
        <v>1529</v>
      </c>
      <c r="E103" s="119" t="s">
        <v>1529</v>
      </c>
      <c r="F103" s="119" t="s">
        <v>1529</v>
      </c>
      <c r="G103" s="98" t="s">
        <v>1529</v>
      </c>
      <c r="H103" s="98" t="s">
        <v>1529</v>
      </c>
      <c r="I103" s="98" t="s">
        <v>1529</v>
      </c>
      <c r="J103" s="98" t="s">
        <v>1529</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1531</v>
      </c>
      <c r="C104" s="98" t="s">
        <v>1602</v>
      </c>
      <c r="D104" s="119" t="s">
        <v>1568</v>
      </c>
      <c r="E104" s="119" t="s">
        <v>1531</v>
      </c>
      <c r="F104" s="119" t="s">
        <v>1531</v>
      </c>
      <c r="G104" s="98" t="s">
        <v>1531</v>
      </c>
      <c r="H104" s="98" t="s">
        <v>1531</v>
      </c>
      <c r="I104" s="98" t="s">
        <v>1531</v>
      </c>
      <c r="J104" s="98" t="s">
        <v>1529</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1625</v>
      </c>
      <c r="B105" s="119" t="s">
        <v>1568</v>
      </c>
      <c r="C105" s="119" t="s">
        <v>1602</v>
      </c>
      <c r="D105" s="104" t="s">
        <v>285</v>
      </c>
      <c r="E105" s="104" t="s">
        <v>285</v>
      </c>
      <c r="F105" s="104" t="s">
        <v>285</v>
      </c>
      <c r="G105" s="119" t="s">
        <v>1568</v>
      </c>
      <c r="H105" s="119" t="s">
        <v>1568</v>
      </c>
      <c r="I105" s="119" t="s">
        <v>1568</v>
      </c>
      <c r="J105" s="119" t="s">
        <v>1529</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1619</v>
      </c>
      <c r="B106" s="98" t="s">
        <v>1531</v>
      </c>
      <c r="C106" s="98" t="s">
        <v>1602</v>
      </c>
      <c r="D106" s="119" t="s">
        <v>1568</v>
      </c>
      <c r="E106" s="119" t="s">
        <v>1531</v>
      </c>
      <c r="F106" s="119" t="s">
        <v>1531</v>
      </c>
      <c r="G106" s="98" t="s">
        <v>1531</v>
      </c>
      <c r="H106" s="98" t="s">
        <v>1531</v>
      </c>
      <c r="I106" s="98" t="s">
        <v>1531</v>
      </c>
      <c r="J106" s="98" t="s">
        <v>1529</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1620</v>
      </c>
      <c r="B107" s="98" t="s">
        <v>1531</v>
      </c>
      <c r="C107" s="98" t="s">
        <v>1602</v>
      </c>
      <c r="D107" s="119" t="s">
        <v>1568</v>
      </c>
      <c r="E107" s="119" t="s">
        <v>1531</v>
      </c>
      <c r="F107" s="119" t="s">
        <v>1531</v>
      </c>
      <c r="G107" s="98" t="s">
        <v>1531</v>
      </c>
      <c r="H107" s="98" t="s">
        <v>1531</v>
      </c>
      <c r="I107" s="98" t="s">
        <v>1531</v>
      </c>
      <c r="J107" s="98" t="s">
        <v>1529</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1621</v>
      </c>
      <c r="B108" s="98" t="s">
        <v>1531</v>
      </c>
      <c r="C108" s="98" t="s">
        <v>1602</v>
      </c>
      <c r="D108" s="119" t="s">
        <v>1568</v>
      </c>
      <c r="E108" s="119" t="s">
        <v>1531</v>
      </c>
      <c r="F108" s="119" t="s">
        <v>1531</v>
      </c>
      <c r="G108" s="98" t="s">
        <v>1531</v>
      </c>
      <c r="H108" s="98" t="s">
        <v>1531</v>
      </c>
      <c r="I108" s="98" t="s">
        <v>1531</v>
      </c>
      <c r="J108" s="98" t="s">
        <v>1529</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1622</v>
      </c>
      <c r="B109" s="98" t="s">
        <v>1529</v>
      </c>
      <c r="C109" s="98" t="s">
        <v>1602</v>
      </c>
      <c r="D109" s="119" t="s">
        <v>1529</v>
      </c>
      <c r="E109" s="119" t="s">
        <v>1529</v>
      </c>
      <c r="F109" s="119" t="s">
        <v>1529</v>
      </c>
      <c r="G109" s="98" t="s">
        <v>1529</v>
      </c>
      <c r="H109" s="98" t="s">
        <v>1529</v>
      </c>
      <c r="I109" s="98" t="s">
        <v>1529</v>
      </c>
      <c r="J109" s="98" t="s">
        <v>1529</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1623</v>
      </c>
      <c r="B110" s="98" t="s">
        <v>1529</v>
      </c>
      <c r="C110" s="98" t="s">
        <v>1602</v>
      </c>
      <c r="D110" s="119" t="s">
        <v>1529</v>
      </c>
      <c r="E110" s="119" t="s">
        <v>1529</v>
      </c>
      <c r="F110" s="119" t="s">
        <v>1529</v>
      </c>
      <c r="G110" s="98" t="s">
        <v>1529</v>
      </c>
      <c r="H110" s="98" t="s">
        <v>1529</v>
      </c>
      <c r="I110" s="98" t="s">
        <v>1529</v>
      </c>
      <c r="J110" s="98" t="s">
        <v>1529</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1531</v>
      </c>
      <c r="C111" s="98" t="s">
        <v>1602</v>
      </c>
      <c r="D111" s="119" t="s">
        <v>1568</v>
      </c>
      <c r="E111" s="119" t="s">
        <v>1531</v>
      </c>
      <c r="F111" s="119" t="s">
        <v>1531</v>
      </c>
      <c r="G111" s="98" t="s">
        <v>1531</v>
      </c>
      <c r="H111" s="98" t="s">
        <v>1531</v>
      </c>
      <c r="I111" s="98" t="s">
        <v>1531</v>
      </c>
      <c r="J111" s="98" t="s">
        <v>1529</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1528</v>
      </c>
      <c r="B112" s="119">
        <v>1798794.3293697285</v>
      </c>
      <c r="C112" s="119" t="s">
        <v>1602</v>
      </c>
      <c r="D112" s="104" t="s">
        <v>285</v>
      </c>
      <c r="E112" s="104" t="s">
        <v>285</v>
      </c>
      <c r="F112" s="104" t="s">
        <v>285</v>
      </c>
      <c r="G112" s="119">
        <v>91629.370482590966</v>
      </c>
      <c r="H112" s="119">
        <v>1.4735737854395401</v>
      </c>
      <c r="I112" s="119">
        <v>3.9920183432871799</v>
      </c>
      <c r="J112" s="119" t="s">
        <v>1529</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1603</v>
      </c>
      <c r="B113" s="98">
        <v>48317.318520779081</v>
      </c>
      <c r="C113" s="119" t="s">
        <v>1602</v>
      </c>
      <c r="D113" s="119">
        <v>75.916604291867117</v>
      </c>
      <c r="E113" s="119">
        <v>0.55742962317863998</v>
      </c>
      <c r="F113" s="119">
        <v>0.26313069688671997</v>
      </c>
      <c r="G113" s="98">
        <v>3668.0867505860874</v>
      </c>
      <c r="H113" s="98">
        <v>2.6933504656040001E-2</v>
      </c>
      <c r="I113" s="98">
        <v>1.2713769694069999E-2</v>
      </c>
      <c r="J113" s="98" t="s">
        <v>1529</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1604</v>
      </c>
      <c r="B114" s="98">
        <v>581.33577479362009</v>
      </c>
      <c r="C114" s="119" t="s">
        <v>1602</v>
      </c>
      <c r="D114" s="119">
        <v>90.672980650773226</v>
      </c>
      <c r="E114" s="119">
        <v>0.58668472467753996</v>
      </c>
      <c r="F114" s="119">
        <v>1.77797611500331</v>
      </c>
      <c r="G114" s="98">
        <v>52.711447459464168</v>
      </c>
      <c r="H114" s="98">
        <v>3.4106081897999999E-4</v>
      </c>
      <c r="I114" s="98">
        <v>1.0336011223800001E-3</v>
      </c>
      <c r="J114" s="98" t="s">
        <v>1529</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1605</v>
      </c>
      <c r="B115" s="98">
        <v>1749895.6750741557</v>
      </c>
      <c r="C115" s="119" t="s">
        <v>1602</v>
      </c>
      <c r="D115" s="119">
        <v>50.236464685713393</v>
      </c>
      <c r="E115" s="119">
        <v>0.82650596865051995</v>
      </c>
      <c r="F115" s="119">
        <v>2.27343322755635</v>
      </c>
      <c r="G115" s="98">
        <v>87908.572284545415</v>
      </c>
      <c r="H115" s="98">
        <v>1.4462992199645199</v>
      </c>
      <c r="I115" s="98">
        <v>3.9782709724707299</v>
      </c>
      <c r="J115" s="98" t="s">
        <v>1529</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1626</v>
      </c>
      <c r="B116" s="98" t="s">
        <v>1561</v>
      </c>
      <c r="C116" s="119" t="s">
        <v>1602</v>
      </c>
      <c r="D116" s="119" t="s">
        <v>1575</v>
      </c>
      <c r="E116" s="119" t="s">
        <v>1529</v>
      </c>
      <c r="F116" s="119" t="s">
        <v>1529</v>
      </c>
      <c r="G116" s="98" t="s">
        <v>1561</v>
      </c>
      <c r="H116" s="98" t="s">
        <v>1529</v>
      </c>
      <c r="I116" s="98" t="s">
        <v>1529</v>
      </c>
      <c r="J116" s="98" t="s">
        <v>1529</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1627</v>
      </c>
      <c r="B117" s="98" t="s">
        <v>1561</v>
      </c>
      <c r="C117" s="119" t="s">
        <v>1602</v>
      </c>
      <c r="D117" s="119" t="s">
        <v>1575</v>
      </c>
      <c r="E117" s="119" t="s">
        <v>1529</v>
      </c>
      <c r="F117" s="119" t="s">
        <v>1529</v>
      </c>
      <c r="G117" s="98" t="s">
        <v>1561</v>
      </c>
      <c r="H117" s="98" t="s">
        <v>1529</v>
      </c>
      <c r="I117" s="98" t="s">
        <v>1529</v>
      </c>
      <c r="J117" s="98" t="s">
        <v>1529</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1628</v>
      </c>
      <c r="B118" s="98" t="s">
        <v>1531</v>
      </c>
      <c r="C118" s="119" t="s">
        <v>1602</v>
      </c>
      <c r="D118" s="119" t="s">
        <v>1629</v>
      </c>
      <c r="E118" s="119" t="s">
        <v>1531</v>
      </c>
      <c r="F118" s="119" t="s">
        <v>1531</v>
      </c>
      <c r="G118" s="98" t="s">
        <v>1531</v>
      </c>
      <c r="H118" s="98" t="s">
        <v>1531</v>
      </c>
      <c r="I118" s="98" t="s">
        <v>1531</v>
      </c>
      <c r="J118" s="98" t="s">
        <v>1529</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1630</v>
      </c>
      <c r="B119" s="119">
        <v>669384.7303870226</v>
      </c>
      <c r="C119" s="119" t="s">
        <v>1602</v>
      </c>
      <c r="D119" s="104" t="s">
        <v>285</v>
      </c>
      <c r="E119" s="104" t="s">
        <v>285</v>
      </c>
      <c r="F119" s="104" t="s">
        <v>285</v>
      </c>
      <c r="G119" s="119">
        <v>37351.881265080003</v>
      </c>
      <c r="H119" s="119">
        <v>0.53066270834184004</v>
      </c>
      <c r="I119" s="119">
        <v>1.46891755470721</v>
      </c>
      <c r="J119" s="119" t="s">
        <v>1529</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1603</v>
      </c>
      <c r="B120" s="119">
        <v>4275.8941728983318</v>
      </c>
      <c r="C120" s="119" t="s">
        <v>1602</v>
      </c>
      <c r="D120" s="119">
        <v>75.916604291867117</v>
      </c>
      <c r="E120" s="119">
        <v>0.55742962317852995</v>
      </c>
      <c r="F120" s="119">
        <v>0.26313069688704999</v>
      </c>
      <c r="G120" s="119">
        <v>324.61136591782309</v>
      </c>
      <c r="H120" s="119">
        <v>2.38351007755E-3</v>
      </c>
      <c r="I120" s="119">
        <v>1.12511901353E-3</v>
      </c>
      <c r="J120" s="119" t="s">
        <v>1529</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1604</v>
      </c>
      <c r="B121" s="119">
        <v>89388.347395177188</v>
      </c>
      <c r="C121" s="119" t="s">
        <v>1602</v>
      </c>
      <c r="D121" s="119">
        <v>90.672980650773226</v>
      </c>
      <c r="E121" s="119">
        <v>0.58668472467876998</v>
      </c>
      <c r="F121" s="119">
        <v>1.77797611499723</v>
      </c>
      <c r="G121" s="119">
        <v>8105.1078937674956</v>
      </c>
      <c r="H121" s="119">
        <v>5.2442777981030003E-2</v>
      </c>
      <c r="I121" s="119">
        <v>0.1589303466277</v>
      </c>
      <c r="J121" s="119" t="s">
        <v>1529</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1605</v>
      </c>
      <c r="B122" s="119">
        <v>575720.48881894711</v>
      </c>
      <c r="C122" s="119" t="s">
        <v>1602</v>
      </c>
      <c r="D122" s="119">
        <v>50.236464685713393</v>
      </c>
      <c r="E122" s="119">
        <v>0.82650596865053005</v>
      </c>
      <c r="F122" s="119">
        <v>2.27343322755635</v>
      </c>
      <c r="G122" s="119">
        <v>28922.162005394686</v>
      </c>
      <c r="H122" s="119">
        <v>0.47583642028326001</v>
      </c>
      <c r="I122" s="119">
        <v>1.3088620890659799</v>
      </c>
      <c r="J122" s="119" t="s">
        <v>1529</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1631</v>
      </c>
      <c r="B123" s="119" t="s">
        <v>1561</v>
      </c>
      <c r="C123" s="119" t="s">
        <v>1602</v>
      </c>
      <c r="D123" s="119" t="s">
        <v>1575</v>
      </c>
      <c r="E123" s="119" t="s">
        <v>1529</v>
      </c>
      <c r="F123" s="119" t="s">
        <v>1529</v>
      </c>
      <c r="G123" s="119" t="s">
        <v>1561</v>
      </c>
      <c r="H123" s="119" t="s">
        <v>1529</v>
      </c>
      <c r="I123" s="119" t="s">
        <v>1529</v>
      </c>
      <c r="J123" s="119" t="s">
        <v>1529</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1632</v>
      </c>
      <c r="B124" s="119" t="s">
        <v>1561</v>
      </c>
      <c r="C124" s="119" t="s">
        <v>1602</v>
      </c>
      <c r="D124" s="119" t="s">
        <v>1575</v>
      </c>
      <c r="E124" s="119" t="s">
        <v>1529</v>
      </c>
      <c r="F124" s="119" t="s">
        <v>1529</v>
      </c>
      <c r="G124" s="119" t="s">
        <v>1561</v>
      </c>
      <c r="H124" s="119" t="s">
        <v>1529</v>
      </c>
      <c r="I124" s="119" t="s">
        <v>1529</v>
      </c>
      <c r="J124" s="119" t="s">
        <v>1529</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1633</v>
      </c>
      <c r="B125" s="119" t="s">
        <v>1531</v>
      </c>
      <c r="C125" s="119" t="s">
        <v>1602</v>
      </c>
      <c r="D125" s="119" t="s">
        <v>1629</v>
      </c>
      <c r="E125" s="119" t="s">
        <v>1531</v>
      </c>
      <c r="F125" s="119" t="s">
        <v>1531</v>
      </c>
      <c r="G125" s="119" t="s">
        <v>1531</v>
      </c>
      <c r="H125" s="119" t="s">
        <v>1531</v>
      </c>
      <c r="I125" s="119" t="s">
        <v>1531</v>
      </c>
      <c r="J125" s="119" t="s">
        <v>1529</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1634</v>
      </c>
      <c r="B126" s="119">
        <v>669384.7303870226</v>
      </c>
      <c r="C126" s="119" t="s">
        <v>1602</v>
      </c>
      <c r="D126" s="104" t="s">
        <v>285</v>
      </c>
      <c r="E126" s="104" t="s">
        <v>285</v>
      </c>
      <c r="F126" s="104" t="s">
        <v>285</v>
      </c>
      <c r="G126" s="119">
        <v>37351.881265080003</v>
      </c>
      <c r="H126" s="119">
        <v>0.53066270834184004</v>
      </c>
      <c r="I126" s="119">
        <v>1.46891755470721</v>
      </c>
      <c r="J126" s="119" t="s">
        <v>1529</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1619</v>
      </c>
      <c r="B127" s="98">
        <v>4275.8941728983318</v>
      </c>
      <c r="C127" s="119" t="s">
        <v>1602</v>
      </c>
      <c r="D127" s="119">
        <v>75.916604291867117</v>
      </c>
      <c r="E127" s="119">
        <v>0.55742962317852995</v>
      </c>
      <c r="F127" s="119">
        <v>0.26313069688704999</v>
      </c>
      <c r="G127" s="98">
        <v>324.61136591782309</v>
      </c>
      <c r="H127" s="98">
        <v>2.38351007755E-3</v>
      </c>
      <c r="I127" s="98">
        <v>1.12511901353E-3</v>
      </c>
      <c r="J127" s="98" t="s">
        <v>1529</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1620</v>
      </c>
      <c r="B128" s="98">
        <v>89388.347395177188</v>
      </c>
      <c r="C128" s="119" t="s">
        <v>1602</v>
      </c>
      <c r="D128" s="119">
        <v>90.672980650773226</v>
      </c>
      <c r="E128" s="119">
        <v>0.58668472467876998</v>
      </c>
      <c r="F128" s="119">
        <v>1.77797611499723</v>
      </c>
      <c r="G128" s="98">
        <v>8105.1078937674956</v>
      </c>
      <c r="H128" s="98">
        <v>5.2442777981030003E-2</v>
      </c>
      <c r="I128" s="98">
        <v>0.1589303466277</v>
      </c>
      <c r="J128" s="98" t="s">
        <v>1529</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1621</v>
      </c>
      <c r="B129" s="98">
        <v>575720.48881894711</v>
      </c>
      <c r="C129" s="119" t="s">
        <v>1602</v>
      </c>
      <c r="D129" s="119">
        <v>50.236464685713393</v>
      </c>
      <c r="E129" s="119">
        <v>0.82650596865053005</v>
      </c>
      <c r="F129" s="119">
        <v>2.27343322755635</v>
      </c>
      <c r="G129" s="98">
        <v>28922.162005394686</v>
      </c>
      <c r="H129" s="98">
        <v>0.47583642028326001</v>
      </c>
      <c r="I129" s="98">
        <v>1.3088620890659799</v>
      </c>
      <c r="J129" s="98" t="s">
        <v>1529</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1622</v>
      </c>
      <c r="B130" s="98" t="s">
        <v>1561</v>
      </c>
      <c r="C130" s="119" t="s">
        <v>1602</v>
      </c>
      <c r="D130" s="119" t="s">
        <v>1575</v>
      </c>
      <c r="E130" s="119" t="s">
        <v>1529</v>
      </c>
      <c r="F130" s="119" t="s">
        <v>1529</v>
      </c>
      <c r="G130" s="98" t="s">
        <v>1561</v>
      </c>
      <c r="H130" s="98" t="s">
        <v>1529</v>
      </c>
      <c r="I130" s="98" t="s">
        <v>1529</v>
      </c>
      <c r="J130" s="98" t="s">
        <v>1529</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1623</v>
      </c>
      <c r="B131" s="98" t="s">
        <v>1561</v>
      </c>
      <c r="C131" s="119" t="s">
        <v>1602</v>
      </c>
      <c r="D131" s="119" t="s">
        <v>1575</v>
      </c>
      <c r="E131" s="119" t="s">
        <v>1529</v>
      </c>
      <c r="F131" s="119" t="s">
        <v>1529</v>
      </c>
      <c r="G131" s="98" t="s">
        <v>1561</v>
      </c>
      <c r="H131" s="98" t="s">
        <v>1529</v>
      </c>
      <c r="I131" s="98" t="s">
        <v>1529</v>
      </c>
      <c r="J131" s="98" t="s">
        <v>1529</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1531</v>
      </c>
      <c r="C132" s="119" t="s">
        <v>1602</v>
      </c>
      <c r="D132" s="119" t="s">
        <v>1629</v>
      </c>
      <c r="E132" s="119" t="s">
        <v>1531</v>
      </c>
      <c r="F132" s="119" t="s">
        <v>1531</v>
      </c>
      <c r="G132" s="98" t="s">
        <v>1531</v>
      </c>
      <c r="H132" s="98" t="s">
        <v>1531</v>
      </c>
      <c r="I132" s="98" t="s">
        <v>1531</v>
      </c>
      <c r="J132" s="98" t="s">
        <v>1529</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1635</v>
      </c>
      <c r="B133" s="119" t="s">
        <v>1636</v>
      </c>
      <c r="C133" s="119" t="s">
        <v>1602</v>
      </c>
      <c r="D133" s="104" t="s">
        <v>285</v>
      </c>
      <c r="E133" s="104" t="s">
        <v>285</v>
      </c>
      <c r="F133" s="104" t="s">
        <v>285</v>
      </c>
      <c r="G133" s="119" t="s">
        <v>1636</v>
      </c>
      <c r="H133" s="119" t="s">
        <v>1629</v>
      </c>
      <c r="I133" s="119" t="s">
        <v>1629</v>
      </c>
      <c r="J133" s="119" t="s">
        <v>1529</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1619</v>
      </c>
      <c r="B134" s="98" t="s">
        <v>1531</v>
      </c>
      <c r="C134" s="119" t="s">
        <v>1602</v>
      </c>
      <c r="D134" s="119" t="s">
        <v>1629</v>
      </c>
      <c r="E134" s="119" t="s">
        <v>1531</v>
      </c>
      <c r="F134" s="119" t="s">
        <v>1531</v>
      </c>
      <c r="G134" s="98" t="s">
        <v>1531</v>
      </c>
      <c r="H134" s="98" t="s">
        <v>1531</v>
      </c>
      <c r="I134" s="98" t="s">
        <v>1531</v>
      </c>
      <c r="J134" s="98" t="s">
        <v>1529</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1620</v>
      </c>
      <c r="B135" s="98" t="s">
        <v>1531</v>
      </c>
      <c r="C135" s="119" t="s">
        <v>1602</v>
      </c>
      <c r="D135" s="119" t="s">
        <v>1629</v>
      </c>
      <c r="E135" s="119" t="s">
        <v>1531</v>
      </c>
      <c r="F135" s="119" t="s">
        <v>1531</v>
      </c>
      <c r="G135" s="98" t="s">
        <v>1531</v>
      </c>
      <c r="H135" s="98" t="s">
        <v>1531</v>
      </c>
      <c r="I135" s="98" t="s">
        <v>1531</v>
      </c>
      <c r="J135" s="98" t="s">
        <v>1529</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1621</v>
      </c>
      <c r="B136" s="98" t="s">
        <v>1531</v>
      </c>
      <c r="C136" s="119" t="s">
        <v>1602</v>
      </c>
      <c r="D136" s="119" t="s">
        <v>1629</v>
      </c>
      <c r="E136" s="119" t="s">
        <v>1531</v>
      </c>
      <c r="F136" s="119" t="s">
        <v>1531</v>
      </c>
      <c r="G136" s="98" t="s">
        <v>1531</v>
      </c>
      <c r="H136" s="98" t="s">
        <v>1531</v>
      </c>
      <c r="I136" s="98" t="s">
        <v>1531</v>
      </c>
      <c r="J136" s="98" t="s">
        <v>1529</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1622</v>
      </c>
      <c r="B137" s="98" t="s">
        <v>1561</v>
      </c>
      <c r="C137" s="119" t="s">
        <v>1602</v>
      </c>
      <c r="D137" s="119" t="s">
        <v>1575</v>
      </c>
      <c r="E137" s="119" t="s">
        <v>1529</v>
      </c>
      <c r="F137" s="119" t="s">
        <v>1529</v>
      </c>
      <c r="G137" s="98" t="s">
        <v>1561</v>
      </c>
      <c r="H137" s="98" t="s">
        <v>1529</v>
      </c>
      <c r="I137" s="98" t="s">
        <v>1529</v>
      </c>
      <c r="J137" s="98" t="s">
        <v>1529</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1623</v>
      </c>
      <c r="B138" s="98" t="s">
        <v>1561</v>
      </c>
      <c r="C138" s="119" t="s">
        <v>1529</v>
      </c>
      <c r="D138" s="119" t="s">
        <v>1575</v>
      </c>
      <c r="E138" s="119" t="s">
        <v>1529</v>
      </c>
      <c r="F138" s="119" t="s">
        <v>1529</v>
      </c>
      <c r="G138" s="98" t="s">
        <v>1561</v>
      </c>
      <c r="H138" s="98" t="s">
        <v>1529</v>
      </c>
      <c r="I138" s="98" t="s">
        <v>1529</v>
      </c>
      <c r="J138" s="98" t="s">
        <v>1529</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1531</v>
      </c>
      <c r="C139" s="119" t="s">
        <v>1602</v>
      </c>
      <c r="D139" s="119" t="s">
        <v>1629</v>
      </c>
      <c r="E139" s="119" t="s">
        <v>1531</v>
      </c>
      <c r="F139" s="119" t="s">
        <v>1531</v>
      </c>
      <c r="G139" s="98" t="s">
        <v>1531</v>
      </c>
      <c r="H139" s="98" t="s">
        <v>1531</v>
      </c>
      <c r="I139" s="98" t="s">
        <v>1531</v>
      </c>
      <c r="J139" s="98" t="s">
        <v>1529</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1637</v>
      </c>
      <c r="B140" s="119" t="s">
        <v>1636</v>
      </c>
      <c r="C140" s="119" t="s">
        <v>1602</v>
      </c>
      <c r="D140" s="104" t="s">
        <v>285</v>
      </c>
      <c r="E140" s="104" t="s">
        <v>285</v>
      </c>
      <c r="F140" s="104" t="s">
        <v>285</v>
      </c>
      <c r="G140" s="119" t="s">
        <v>1636</v>
      </c>
      <c r="H140" s="119" t="s">
        <v>1629</v>
      </c>
      <c r="I140" s="119" t="s">
        <v>1629</v>
      </c>
      <c r="J140" s="119" t="s">
        <v>1529</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1619</v>
      </c>
      <c r="B141" s="98" t="s">
        <v>1531</v>
      </c>
      <c r="C141" s="119" t="s">
        <v>1602</v>
      </c>
      <c r="D141" s="119" t="s">
        <v>1629</v>
      </c>
      <c r="E141" s="119" t="s">
        <v>1531</v>
      </c>
      <c r="F141" s="119" t="s">
        <v>1531</v>
      </c>
      <c r="G141" s="98" t="s">
        <v>1531</v>
      </c>
      <c r="H141" s="98" t="s">
        <v>1531</v>
      </c>
      <c r="I141" s="98" t="s">
        <v>1531</v>
      </c>
      <c r="J141" s="98" t="s">
        <v>1529</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1620</v>
      </c>
      <c r="B142" s="98" t="s">
        <v>1531</v>
      </c>
      <c r="C142" s="119" t="s">
        <v>1602</v>
      </c>
      <c r="D142" s="119" t="s">
        <v>1629</v>
      </c>
      <c r="E142" s="119" t="s">
        <v>1531</v>
      </c>
      <c r="F142" s="119" t="s">
        <v>1531</v>
      </c>
      <c r="G142" s="98" t="s">
        <v>1531</v>
      </c>
      <c r="H142" s="98" t="s">
        <v>1531</v>
      </c>
      <c r="I142" s="98" t="s">
        <v>1531</v>
      </c>
      <c r="J142" s="98" t="s">
        <v>1529</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1621</v>
      </c>
      <c r="B143" s="98" t="s">
        <v>1531</v>
      </c>
      <c r="C143" s="119" t="s">
        <v>1602</v>
      </c>
      <c r="D143" s="119" t="s">
        <v>1629</v>
      </c>
      <c r="E143" s="119" t="s">
        <v>1531</v>
      </c>
      <c r="F143" s="119" t="s">
        <v>1531</v>
      </c>
      <c r="G143" s="98" t="s">
        <v>1531</v>
      </c>
      <c r="H143" s="98" t="s">
        <v>1531</v>
      </c>
      <c r="I143" s="98" t="s">
        <v>1531</v>
      </c>
      <c r="J143" s="98" t="s">
        <v>1529</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1622</v>
      </c>
      <c r="B144" s="98" t="s">
        <v>1561</v>
      </c>
      <c r="C144" s="119" t="s">
        <v>1602</v>
      </c>
      <c r="D144" s="119" t="s">
        <v>1575</v>
      </c>
      <c r="E144" s="119" t="s">
        <v>1529</v>
      </c>
      <c r="F144" s="119" t="s">
        <v>1529</v>
      </c>
      <c r="G144" s="98" t="s">
        <v>1561</v>
      </c>
      <c r="H144" s="98" t="s">
        <v>1529</v>
      </c>
      <c r="I144" s="98" t="s">
        <v>1529</v>
      </c>
      <c r="J144" s="98" t="s">
        <v>1529</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1623</v>
      </c>
      <c r="B145" s="98" t="s">
        <v>1561</v>
      </c>
      <c r="C145" s="119" t="s">
        <v>1602</v>
      </c>
      <c r="D145" s="119" t="s">
        <v>1575</v>
      </c>
      <c r="E145" s="119" t="s">
        <v>1529</v>
      </c>
      <c r="F145" s="119" t="s">
        <v>1529</v>
      </c>
      <c r="G145" s="98" t="s">
        <v>1561</v>
      </c>
      <c r="H145" s="98" t="s">
        <v>1529</v>
      </c>
      <c r="I145" s="98" t="s">
        <v>1529</v>
      </c>
      <c r="J145" s="98" t="s">
        <v>1529</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1531</v>
      </c>
      <c r="C146" s="119" t="s">
        <v>1602</v>
      </c>
      <c r="D146" s="119" t="s">
        <v>1629</v>
      </c>
      <c r="E146" s="119" t="s">
        <v>1531</v>
      </c>
      <c r="F146" s="119" t="s">
        <v>1531</v>
      </c>
      <c r="G146" s="98" t="s">
        <v>1531</v>
      </c>
      <c r="H146" s="98" t="s">
        <v>1531</v>
      </c>
      <c r="I146" s="98" t="s">
        <v>1531</v>
      </c>
      <c r="J146" s="98" t="s">
        <v>1529</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1638</v>
      </c>
      <c r="B147" s="119">
        <v>15120490.730406368</v>
      </c>
      <c r="C147" s="119" t="s">
        <v>1602</v>
      </c>
      <c r="D147" s="104" t="s">
        <v>285</v>
      </c>
      <c r="E147" s="104" t="s">
        <v>285</v>
      </c>
      <c r="F147" s="104" t="s">
        <v>285</v>
      </c>
      <c r="G147" s="119">
        <v>827736.99678500753</v>
      </c>
      <c r="H147" s="119">
        <v>68.862221138839416</v>
      </c>
      <c r="I147" s="119">
        <v>9.7094872215471408</v>
      </c>
      <c r="J147" s="119" t="s">
        <v>1529</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1603</v>
      </c>
      <c r="B148" s="119">
        <v>4565972.2107583312</v>
      </c>
      <c r="C148" s="119" t="s">
        <v>1602</v>
      </c>
      <c r="D148" s="119">
        <v>70.99781036811325</v>
      </c>
      <c r="E148" s="119">
        <v>1.8278799533954899</v>
      </c>
      <c r="F148" s="119">
        <v>0.36557472266550001</v>
      </c>
      <c r="G148" s="119">
        <v>324174.02916549484</v>
      </c>
      <c r="H148" s="119">
        <v>8.3460490718060196</v>
      </c>
      <c r="I148" s="119">
        <v>1.66920402464635</v>
      </c>
      <c r="J148" s="119" t="s">
        <v>1529</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1604</v>
      </c>
      <c r="B149" s="119">
        <v>1284581.747612813</v>
      </c>
      <c r="C149" s="119" t="s">
        <v>1602</v>
      </c>
      <c r="D149" s="119">
        <v>89.664789629236893</v>
      </c>
      <c r="E149" s="119">
        <v>9.5</v>
      </c>
      <c r="F149" s="119">
        <v>1.425</v>
      </c>
      <c r="G149" s="119">
        <v>115181.75216126036</v>
      </c>
      <c r="H149" s="119">
        <v>12.20352660232173</v>
      </c>
      <c r="I149" s="119">
        <v>1.83052899034826</v>
      </c>
      <c r="J149" s="119" t="s">
        <v>1529</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1605</v>
      </c>
      <c r="B150" s="119">
        <v>7731061.8469675658</v>
      </c>
      <c r="C150" s="119" t="s">
        <v>1602</v>
      </c>
      <c r="D150" s="119">
        <v>50.236464685713401</v>
      </c>
      <c r="E150" s="119">
        <v>0.9</v>
      </c>
      <c r="F150" s="119">
        <v>0.09</v>
      </c>
      <c r="G150" s="119">
        <v>388381.21545825229</v>
      </c>
      <c r="H150" s="119">
        <v>6.9579556622708099</v>
      </c>
      <c r="I150" s="119">
        <v>0.69579556622708005</v>
      </c>
      <c r="J150" s="119" t="s">
        <v>1529</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1639</v>
      </c>
      <c r="B151" s="119" t="s">
        <v>1561</v>
      </c>
      <c r="C151" s="119" t="s">
        <v>1602</v>
      </c>
      <c r="D151" s="119" t="s">
        <v>1575</v>
      </c>
      <c r="E151" s="119" t="s">
        <v>1529</v>
      </c>
      <c r="F151" s="119" t="s">
        <v>1529</v>
      </c>
      <c r="G151" s="119" t="s">
        <v>1561</v>
      </c>
      <c r="H151" s="119" t="s">
        <v>1529</v>
      </c>
      <c r="I151" s="119" t="s">
        <v>1529</v>
      </c>
      <c r="J151" s="119" t="s">
        <v>1529</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1640</v>
      </c>
      <c r="B152" s="119" t="s">
        <v>1561</v>
      </c>
      <c r="C152" s="119" t="s">
        <v>1602</v>
      </c>
      <c r="D152" s="119" t="s">
        <v>1575</v>
      </c>
      <c r="E152" s="119" t="s">
        <v>1529</v>
      </c>
      <c r="F152" s="119" t="s">
        <v>1529</v>
      </c>
      <c r="G152" s="119" t="s">
        <v>1561</v>
      </c>
      <c r="H152" s="119" t="s">
        <v>1529</v>
      </c>
      <c r="I152" s="119" t="s">
        <v>1529</v>
      </c>
      <c r="J152" s="119" t="s">
        <v>1529</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1641</v>
      </c>
      <c r="B153" s="119">
        <v>1538874.9250676585</v>
      </c>
      <c r="C153" s="119" t="s">
        <v>1602</v>
      </c>
      <c r="D153" s="119">
        <v>88.855499101210185</v>
      </c>
      <c r="E153" s="119">
        <v>26.87332747372087</v>
      </c>
      <c r="F153" s="119">
        <v>3.58311032982945</v>
      </c>
      <c r="G153" s="119">
        <v>136737.49952122421</v>
      </c>
      <c r="H153" s="119">
        <v>41.354689802440859</v>
      </c>
      <c r="I153" s="119">
        <v>5.5139586403254501</v>
      </c>
      <c r="J153" s="119" t="s">
        <v>1529</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1533</v>
      </c>
      <c r="B154" s="119">
        <v>311761.36956621875</v>
      </c>
      <c r="C154" s="119" t="s">
        <v>1602</v>
      </c>
      <c r="D154" s="104" t="s">
        <v>285</v>
      </c>
      <c r="E154" s="104" t="s">
        <v>285</v>
      </c>
      <c r="F154" s="104" t="s">
        <v>285</v>
      </c>
      <c r="G154" s="119">
        <v>15833.362692272412</v>
      </c>
      <c r="H154" s="119">
        <v>0.31493370324221998</v>
      </c>
      <c r="I154" s="119">
        <v>3.8972554430759997E-2</v>
      </c>
      <c r="J154" s="119" t="s">
        <v>1529</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1603</v>
      </c>
      <c r="B155" s="98">
        <v>8248.0281145173576</v>
      </c>
      <c r="C155" s="119" t="s">
        <v>1602</v>
      </c>
      <c r="D155" s="119">
        <v>70.997810368113264</v>
      </c>
      <c r="E155" s="119">
        <v>5.0556271065087204</v>
      </c>
      <c r="F155" s="119">
        <v>1.4118601077709101</v>
      </c>
      <c r="G155" s="98">
        <v>585.59193598537013</v>
      </c>
      <c r="H155" s="98">
        <v>4.1698954511000003E-2</v>
      </c>
      <c r="I155" s="98">
        <v>1.1645061862660001E-2</v>
      </c>
      <c r="J155" s="98" t="s">
        <v>1529</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1604</v>
      </c>
      <c r="B156" s="98">
        <v>8.4583051969128302</v>
      </c>
      <c r="C156" s="119" t="s">
        <v>1602</v>
      </c>
      <c r="D156" s="119">
        <v>89.664789629236893</v>
      </c>
      <c r="E156" s="119">
        <v>9.4999999999205702</v>
      </c>
      <c r="F156" s="119">
        <v>1.42500000052011</v>
      </c>
      <c r="G156" s="98">
        <v>0.75841215610107005</v>
      </c>
      <c r="H156" s="98">
        <v>8.0353899370000004E-5</v>
      </c>
      <c r="I156" s="98">
        <v>1.205308491E-5</v>
      </c>
      <c r="J156" s="98" t="s">
        <v>1529</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1605</v>
      </c>
      <c r="B157" s="98">
        <v>303504.88314650446</v>
      </c>
      <c r="C157" s="119" t="s">
        <v>1602</v>
      </c>
      <c r="D157" s="119">
        <v>50.236464685713393</v>
      </c>
      <c r="E157" s="119">
        <v>0.89999999999999003</v>
      </c>
      <c r="F157" s="119">
        <v>9.0000000000019995E-2</v>
      </c>
      <c r="G157" s="98">
        <v>15247.012344130941</v>
      </c>
      <c r="H157" s="98">
        <v>0.27315439483185</v>
      </c>
      <c r="I157" s="98">
        <v>2.7315439483189999E-2</v>
      </c>
      <c r="J157" s="98" t="s">
        <v>1529</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1642</v>
      </c>
      <c r="B158" s="98" t="s">
        <v>1561</v>
      </c>
      <c r="C158" s="119" t="s">
        <v>1602</v>
      </c>
      <c r="D158" s="119" t="s">
        <v>1575</v>
      </c>
      <c r="E158" s="119" t="s">
        <v>1529</v>
      </c>
      <c r="F158" s="119" t="s">
        <v>1529</v>
      </c>
      <c r="G158" s="98" t="s">
        <v>1561</v>
      </c>
      <c r="H158" s="98" t="s">
        <v>1529</v>
      </c>
      <c r="I158" s="98" t="s">
        <v>1529</v>
      </c>
      <c r="J158" s="98" t="s">
        <v>1529</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1643</v>
      </c>
      <c r="B159" s="98" t="s">
        <v>1561</v>
      </c>
      <c r="C159" s="119" t="s">
        <v>1602</v>
      </c>
      <c r="D159" s="119" t="s">
        <v>1575</v>
      </c>
      <c r="E159" s="119" t="s">
        <v>1529</v>
      </c>
      <c r="F159" s="119" t="s">
        <v>1529</v>
      </c>
      <c r="G159" s="98" t="s">
        <v>1561</v>
      </c>
      <c r="H159" s="98" t="s">
        <v>1529</v>
      </c>
      <c r="I159" s="98" t="s">
        <v>1529</v>
      </c>
      <c r="J159" s="98" t="s">
        <v>1529</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1644</v>
      </c>
      <c r="B160" s="98" t="s">
        <v>1531</v>
      </c>
      <c r="C160" s="119" t="s">
        <v>1602</v>
      </c>
      <c r="D160" s="119" t="s">
        <v>1629</v>
      </c>
      <c r="E160" s="119" t="s">
        <v>1531</v>
      </c>
      <c r="F160" s="119" t="s">
        <v>1531</v>
      </c>
      <c r="G160" s="98" t="s">
        <v>1531</v>
      </c>
      <c r="H160" s="98" t="s">
        <v>1531</v>
      </c>
      <c r="I160" s="98" t="s">
        <v>1531</v>
      </c>
      <c r="J160" s="98" t="s">
        <v>1529</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1534</v>
      </c>
      <c r="B161" s="119">
        <v>46586.599915433631</v>
      </c>
      <c r="C161" s="119" t="s">
        <v>1602</v>
      </c>
      <c r="D161" s="104" t="s">
        <v>285</v>
      </c>
      <c r="E161" s="104" t="s">
        <v>285</v>
      </c>
      <c r="F161" s="104" t="s">
        <v>285</v>
      </c>
      <c r="G161" s="119">
        <v>2361.4498195508245</v>
      </c>
      <c r="H161" s="119">
        <v>4.6172392042799999E-2</v>
      </c>
      <c r="I161" s="119">
        <v>5.5027659779799997E-3</v>
      </c>
      <c r="J161" s="119" t="s">
        <v>1529</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1603</v>
      </c>
      <c r="B162" s="98">
        <v>962.06007968185315</v>
      </c>
      <c r="C162" s="119" t="s">
        <v>1602</v>
      </c>
      <c r="D162" s="119">
        <v>70.99781036811325</v>
      </c>
      <c r="E162" s="119">
        <v>5.0556271065092204</v>
      </c>
      <c r="F162" s="119">
        <v>1.41186010776913</v>
      </c>
      <c r="G162" s="98">
        <v>68.304159099984133</v>
      </c>
      <c r="H162" s="98">
        <v>4.8638170169300003E-3</v>
      </c>
      <c r="I162" s="98">
        <v>1.35829424778E-3</v>
      </c>
      <c r="J162" s="98" t="s">
        <v>1529</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1604</v>
      </c>
      <c r="B163" s="98">
        <v>28.661531824936901</v>
      </c>
      <c r="C163" s="119" t="s">
        <v>1602</v>
      </c>
      <c r="D163" s="119">
        <v>89.664789629237063</v>
      </c>
      <c r="E163" s="119">
        <v>9.5000000001081393</v>
      </c>
      <c r="F163" s="119">
        <v>1.4249999999813301</v>
      </c>
      <c r="G163" s="98">
        <v>2.56993022153465</v>
      </c>
      <c r="H163" s="98">
        <v>2.7228455233999999E-4</v>
      </c>
      <c r="I163" s="98">
        <v>4.0842682850000001E-5</v>
      </c>
      <c r="J163" s="98" t="s">
        <v>1529</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1605</v>
      </c>
      <c r="B164" s="98">
        <v>45595.878303926838</v>
      </c>
      <c r="C164" s="119" t="s">
        <v>1602</v>
      </c>
      <c r="D164" s="119">
        <v>50.236464685713393</v>
      </c>
      <c r="E164" s="119">
        <v>0.89999999999990998</v>
      </c>
      <c r="F164" s="119">
        <v>8.9999999999929997E-2</v>
      </c>
      <c r="G164" s="98">
        <v>2290.5757302293059</v>
      </c>
      <c r="H164" s="98">
        <v>4.1036290473530003E-2</v>
      </c>
      <c r="I164" s="98">
        <v>4.1036290473499999E-3</v>
      </c>
      <c r="J164" s="98" t="s">
        <v>1529</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1645</v>
      </c>
      <c r="B165" s="98" t="s">
        <v>1561</v>
      </c>
      <c r="C165" s="119" t="s">
        <v>1602</v>
      </c>
      <c r="D165" s="119" t="s">
        <v>1575</v>
      </c>
      <c r="E165" s="119" t="s">
        <v>1529</v>
      </c>
      <c r="F165" s="119" t="s">
        <v>1529</v>
      </c>
      <c r="G165" s="98" t="s">
        <v>1561</v>
      </c>
      <c r="H165" s="98" t="s">
        <v>1529</v>
      </c>
      <c r="I165" s="98" t="s">
        <v>1529</v>
      </c>
      <c r="J165" s="98" t="s">
        <v>1529</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1646</v>
      </c>
      <c r="B166" s="98" t="s">
        <v>1561</v>
      </c>
      <c r="C166" s="119" t="s">
        <v>1602</v>
      </c>
      <c r="D166" s="119" t="s">
        <v>1575</v>
      </c>
      <c r="E166" s="119" t="s">
        <v>1529</v>
      </c>
      <c r="F166" s="119" t="s">
        <v>1529</v>
      </c>
      <c r="G166" s="98" t="s">
        <v>1561</v>
      </c>
      <c r="H166" s="98" t="s">
        <v>1529</v>
      </c>
      <c r="I166" s="98" t="s">
        <v>1529</v>
      </c>
      <c r="J166" s="98" t="s">
        <v>1529</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1647</v>
      </c>
      <c r="B167" s="98" t="s">
        <v>1531</v>
      </c>
      <c r="C167" s="119" t="s">
        <v>1602</v>
      </c>
      <c r="D167" s="119" t="s">
        <v>1629</v>
      </c>
      <c r="E167" s="119" t="s">
        <v>1531</v>
      </c>
      <c r="F167" s="119" t="s">
        <v>1531</v>
      </c>
      <c r="G167" s="98" t="s">
        <v>1531</v>
      </c>
      <c r="H167" s="98" t="s">
        <v>1531</v>
      </c>
      <c r="I167" s="98" t="s">
        <v>1531</v>
      </c>
      <c r="J167" s="98" t="s">
        <v>1529</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1535</v>
      </c>
      <c r="B168" s="119">
        <v>1064721.6108940693</v>
      </c>
      <c r="C168" s="119" t="s">
        <v>1602</v>
      </c>
      <c r="D168" s="104" t="s">
        <v>285</v>
      </c>
      <c r="E168" s="104" t="s">
        <v>285</v>
      </c>
      <c r="F168" s="104" t="s">
        <v>285</v>
      </c>
      <c r="G168" s="119">
        <v>59023.328275370499</v>
      </c>
      <c r="H168" s="119">
        <v>2.1554914688364302</v>
      </c>
      <c r="I168" s="119">
        <v>0.30008772315408999</v>
      </c>
      <c r="J168" s="119" t="s">
        <v>1529</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1603</v>
      </c>
      <c r="B169" s="98">
        <v>27205.397027617873</v>
      </c>
      <c r="C169" s="119" t="s">
        <v>1602</v>
      </c>
      <c r="D169" s="119">
        <v>70.997810368113264</v>
      </c>
      <c r="E169" s="119">
        <v>5.0556271065092098</v>
      </c>
      <c r="F169" s="119">
        <v>1.4118601077708</v>
      </c>
      <c r="G169" s="98">
        <v>1931.5236191560459</v>
      </c>
      <c r="H169" s="98">
        <v>0.13754034265616999</v>
      </c>
      <c r="I169" s="98">
        <v>3.8410214779359998E-2</v>
      </c>
      <c r="J169" s="98" t="s">
        <v>1529</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1604</v>
      </c>
      <c r="B170" s="98">
        <v>126068.20159307546</v>
      </c>
      <c r="C170" s="119" t="s">
        <v>1602</v>
      </c>
      <c r="D170" s="119">
        <v>89.664789629236907</v>
      </c>
      <c r="E170" s="119">
        <v>9.5000000000000195</v>
      </c>
      <c r="F170" s="119">
        <v>1.4249999999999801</v>
      </c>
      <c r="G170" s="98">
        <v>11303.878774779339</v>
      </c>
      <c r="H170" s="98">
        <v>1.1976479151342201</v>
      </c>
      <c r="I170" s="98">
        <v>0.17964718727012999</v>
      </c>
      <c r="J170" s="98" t="s">
        <v>1529</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1605</v>
      </c>
      <c r="B171" s="98">
        <v>911448.01227337588</v>
      </c>
      <c r="C171" s="119" t="s">
        <v>1602</v>
      </c>
      <c r="D171" s="119">
        <v>50.236464685713393</v>
      </c>
      <c r="E171" s="119">
        <v>0.9</v>
      </c>
      <c r="F171" s="119">
        <v>0.09</v>
      </c>
      <c r="G171" s="98">
        <v>45787.925881435112</v>
      </c>
      <c r="H171" s="98">
        <v>0.82030321104603998</v>
      </c>
      <c r="I171" s="98">
        <v>8.2030321104599999E-2</v>
      </c>
      <c r="J171" s="98" t="s">
        <v>1529</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1648</v>
      </c>
      <c r="B172" s="98" t="s">
        <v>1561</v>
      </c>
      <c r="C172" s="119" t="s">
        <v>1602</v>
      </c>
      <c r="D172" s="119" t="s">
        <v>1575</v>
      </c>
      <c r="E172" s="119" t="s">
        <v>1529</v>
      </c>
      <c r="F172" s="119" t="s">
        <v>1529</v>
      </c>
      <c r="G172" s="98" t="s">
        <v>1561</v>
      </c>
      <c r="H172" s="98" t="s">
        <v>1529</v>
      </c>
      <c r="I172" s="98" t="s">
        <v>1529</v>
      </c>
      <c r="J172" s="98" t="s">
        <v>1529</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1649</v>
      </c>
      <c r="B173" s="98" t="s">
        <v>1561</v>
      </c>
      <c r="C173" s="119" t="s">
        <v>1602</v>
      </c>
      <c r="D173" s="119" t="s">
        <v>1575</v>
      </c>
      <c r="E173" s="119" t="s">
        <v>1529</v>
      </c>
      <c r="F173" s="119" t="s">
        <v>1529</v>
      </c>
      <c r="G173" s="98" t="s">
        <v>1561</v>
      </c>
      <c r="H173" s="98" t="s">
        <v>1529</v>
      </c>
      <c r="I173" s="98" t="s">
        <v>1529</v>
      </c>
      <c r="J173" s="98" t="s">
        <v>1529</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1650</v>
      </c>
      <c r="B174" s="98" t="s">
        <v>1531</v>
      </c>
      <c r="C174" s="119" t="s">
        <v>1602</v>
      </c>
      <c r="D174" s="119" t="s">
        <v>1629</v>
      </c>
      <c r="E174" s="119" t="s">
        <v>1531</v>
      </c>
      <c r="F174" s="119" t="s">
        <v>1531</v>
      </c>
      <c r="G174" s="98" t="s">
        <v>1531</v>
      </c>
      <c r="H174" s="98" t="s">
        <v>1531</v>
      </c>
      <c r="I174" s="98" t="s">
        <v>1531</v>
      </c>
      <c r="J174" s="98" t="s">
        <v>1529</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1536</v>
      </c>
      <c r="B175" s="119">
        <v>576940.19055243186</v>
      </c>
      <c r="C175" s="119" t="s">
        <v>1602</v>
      </c>
      <c r="D175" s="104" t="s">
        <v>285</v>
      </c>
      <c r="E175" s="104" t="s">
        <v>285</v>
      </c>
      <c r="F175" s="104" t="s">
        <v>285</v>
      </c>
      <c r="G175" s="119">
        <v>39449.929632540938</v>
      </c>
      <c r="H175" s="119">
        <v>2.7785145090735601</v>
      </c>
      <c r="I175" s="119">
        <v>0.44558169692187</v>
      </c>
      <c r="J175" s="119" t="s">
        <v>1529</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1603</v>
      </c>
      <c r="B176" s="98">
        <v>63455.800650217403</v>
      </c>
      <c r="C176" s="119" t="s">
        <v>1602</v>
      </c>
      <c r="D176" s="119">
        <v>70.997810368113264</v>
      </c>
      <c r="E176" s="119">
        <v>5.0556271065093101</v>
      </c>
      <c r="F176" s="119">
        <v>1.4118601077708299</v>
      </c>
      <c r="G176" s="98">
        <v>4505.2229013209335</v>
      </c>
      <c r="H176" s="98">
        <v>0.32080886583249002</v>
      </c>
      <c r="I176" s="98">
        <v>8.9590713544699996E-2</v>
      </c>
      <c r="J176" s="98" t="s">
        <v>1529</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1604</v>
      </c>
      <c r="B177" s="98">
        <v>232042.98748012487</v>
      </c>
      <c r="C177" s="119" t="s">
        <v>1602</v>
      </c>
      <c r="D177" s="119">
        <v>89.664789629236907</v>
      </c>
      <c r="E177" s="119">
        <v>9.5000000000000195</v>
      </c>
      <c r="F177" s="119">
        <v>1.42500000000001</v>
      </c>
      <c r="G177" s="98">
        <v>20806.085657345051</v>
      </c>
      <c r="H177" s="98">
        <v>2.2044083810611901</v>
      </c>
      <c r="I177" s="98">
        <v>0.33066125715917999</v>
      </c>
      <c r="J177" s="98" t="s">
        <v>1529</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1605</v>
      </c>
      <c r="B178" s="98">
        <v>281441.4024220896</v>
      </c>
      <c r="C178" s="119" t="s">
        <v>1602</v>
      </c>
      <c r="D178" s="119">
        <v>50.236464685713393</v>
      </c>
      <c r="E178" s="119">
        <v>0.9</v>
      </c>
      <c r="F178" s="119">
        <v>9.0000000000010003E-2</v>
      </c>
      <c r="G178" s="98">
        <v>14138.621073874954</v>
      </c>
      <c r="H178" s="98">
        <v>0.25329726217988002</v>
      </c>
      <c r="I178" s="98">
        <v>2.5329726217990001E-2</v>
      </c>
      <c r="J178" s="98" t="s">
        <v>1529</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1651</v>
      </c>
      <c r="B179" s="98" t="s">
        <v>1561</v>
      </c>
      <c r="C179" s="119" t="s">
        <v>1602</v>
      </c>
      <c r="D179" s="119" t="s">
        <v>1575</v>
      </c>
      <c r="E179" s="119" t="s">
        <v>1529</v>
      </c>
      <c r="F179" s="119" t="s">
        <v>1529</v>
      </c>
      <c r="G179" s="98" t="s">
        <v>1561</v>
      </c>
      <c r="H179" s="98" t="s">
        <v>1529</v>
      </c>
      <c r="I179" s="98" t="s">
        <v>1529</v>
      </c>
      <c r="J179" s="98" t="s">
        <v>1529</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1652</v>
      </c>
      <c r="B180" s="98" t="s">
        <v>1561</v>
      </c>
      <c r="C180" s="119" t="s">
        <v>1602</v>
      </c>
      <c r="D180" s="119" t="s">
        <v>1575</v>
      </c>
      <c r="E180" s="119" t="s">
        <v>1529</v>
      </c>
      <c r="F180" s="119" t="s">
        <v>1529</v>
      </c>
      <c r="G180" s="98" t="s">
        <v>1561</v>
      </c>
      <c r="H180" s="98" t="s">
        <v>1529</v>
      </c>
      <c r="I180" s="98" t="s">
        <v>1529</v>
      </c>
      <c r="J180" s="98" t="s">
        <v>1529</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1653</v>
      </c>
      <c r="B181" s="98" t="s">
        <v>1531</v>
      </c>
      <c r="C181" s="119" t="s">
        <v>1602</v>
      </c>
      <c r="D181" s="119" t="s">
        <v>1629</v>
      </c>
      <c r="E181" s="119" t="s">
        <v>1531</v>
      </c>
      <c r="F181" s="119" t="s">
        <v>1531</v>
      </c>
      <c r="G181" s="98" t="s">
        <v>1531</v>
      </c>
      <c r="H181" s="98" t="s">
        <v>1531</v>
      </c>
      <c r="I181" s="98" t="s">
        <v>1531</v>
      </c>
      <c r="J181" s="98" t="s">
        <v>1529</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1537</v>
      </c>
      <c r="B182" s="119">
        <v>302209.38649063988</v>
      </c>
      <c r="C182" s="119" t="s">
        <v>1602</v>
      </c>
      <c r="D182" s="104" t="s">
        <v>285</v>
      </c>
      <c r="E182" s="104" t="s">
        <v>285</v>
      </c>
      <c r="F182" s="104" t="s">
        <v>285</v>
      </c>
      <c r="G182" s="119">
        <v>18332.634642509543</v>
      </c>
      <c r="H182" s="119">
        <v>0.95653115776621001</v>
      </c>
      <c r="I182" s="119">
        <v>0.13832804148342001</v>
      </c>
      <c r="J182" s="119" t="s">
        <v>1529</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1603</v>
      </c>
      <c r="B183" s="98">
        <v>7189.8429764791772</v>
      </c>
      <c r="C183" s="119" t="s">
        <v>1602</v>
      </c>
      <c r="D183" s="119">
        <v>70.997810368113264</v>
      </c>
      <c r="E183" s="119">
        <v>5.0556271065087897</v>
      </c>
      <c r="F183" s="119">
        <v>1.4118601077712101</v>
      </c>
      <c r="G183" s="98">
        <v>510.46310822057961</v>
      </c>
      <c r="H183" s="98">
        <v>3.6349165043429998E-2</v>
      </c>
      <c r="I183" s="98">
        <v>1.015105247963E-2</v>
      </c>
      <c r="J183" s="98" t="s">
        <v>1529</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1604</v>
      </c>
      <c r="B184" s="98">
        <v>76123.767855818005</v>
      </c>
      <c r="C184" s="119" t="s">
        <v>1602</v>
      </c>
      <c r="D184" s="119">
        <v>89.664789629236907</v>
      </c>
      <c r="E184" s="119">
        <v>9.4999999999999893</v>
      </c>
      <c r="F184" s="119">
        <v>1.4249999999999901</v>
      </c>
      <c r="G184" s="98">
        <v>6825.6216305767884</v>
      </c>
      <c r="H184" s="98">
        <v>0.72317579463027004</v>
      </c>
      <c r="I184" s="98">
        <v>0.10847636919454</v>
      </c>
      <c r="J184" s="98" t="s">
        <v>1529</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1605</v>
      </c>
      <c r="B185" s="98">
        <v>218895.7756583427</v>
      </c>
      <c r="C185" s="119" t="s">
        <v>1602</v>
      </c>
      <c r="D185" s="119">
        <v>50.236464685713393</v>
      </c>
      <c r="E185" s="119">
        <v>0.90000000000001001</v>
      </c>
      <c r="F185" s="119">
        <v>0.09</v>
      </c>
      <c r="G185" s="98">
        <v>10996.549903712174</v>
      </c>
      <c r="H185" s="98">
        <v>0.19700619809250999</v>
      </c>
      <c r="I185" s="98">
        <v>1.9700619809249999E-2</v>
      </c>
      <c r="J185" s="98" t="s">
        <v>1529</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1654</v>
      </c>
      <c r="B186" s="98" t="s">
        <v>1561</v>
      </c>
      <c r="C186" s="119" t="s">
        <v>1602</v>
      </c>
      <c r="D186" s="119" t="s">
        <v>1575</v>
      </c>
      <c r="E186" s="119" t="s">
        <v>1529</v>
      </c>
      <c r="F186" s="119" t="s">
        <v>1529</v>
      </c>
      <c r="G186" s="98" t="s">
        <v>1561</v>
      </c>
      <c r="H186" s="98" t="s">
        <v>1529</v>
      </c>
      <c r="I186" s="98" t="s">
        <v>1529</v>
      </c>
      <c r="J186" s="98" t="s">
        <v>1529</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1655</v>
      </c>
      <c r="B187" s="98" t="s">
        <v>1561</v>
      </c>
      <c r="C187" s="119" t="s">
        <v>1602</v>
      </c>
      <c r="D187" s="119" t="s">
        <v>1575</v>
      </c>
      <c r="E187" s="119" t="s">
        <v>1529</v>
      </c>
      <c r="F187" s="119" t="s">
        <v>1529</v>
      </c>
      <c r="G187" s="98" t="s">
        <v>1561</v>
      </c>
      <c r="H187" s="98" t="s">
        <v>1529</v>
      </c>
      <c r="I187" s="98" t="s">
        <v>1529</v>
      </c>
      <c r="J187" s="98" t="s">
        <v>1529</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1656</v>
      </c>
      <c r="B188" s="98" t="s">
        <v>1531</v>
      </c>
      <c r="C188" s="119" t="s">
        <v>1602</v>
      </c>
      <c r="D188" s="119" t="s">
        <v>1629</v>
      </c>
      <c r="E188" s="119" t="s">
        <v>1531</v>
      </c>
      <c r="F188" s="119" t="s">
        <v>1531</v>
      </c>
      <c r="G188" s="98" t="s">
        <v>1531</v>
      </c>
      <c r="H188" s="98" t="s">
        <v>1531</v>
      </c>
      <c r="I188" s="98" t="s">
        <v>1531</v>
      </c>
      <c r="J188" s="98" t="s">
        <v>1529</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1538</v>
      </c>
      <c r="B189" s="119">
        <v>587406.00929786405</v>
      </c>
      <c r="C189" s="119" t="s">
        <v>1602</v>
      </c>
      <c r="D189" s="104" t="s">
        <v>285</v>
      </c>
      <c r="E189" s="104" t="s">
        <v>285</v>
      </c>
      <c r="F189" s="104" t="s">
        <v>285</v>
      </c>
      <c r="G189" s="119">
        <v>40277.820146618338</v>
      </c>
      <c r="H189" s="119">
        <v>2.8564332862604398</v>
      </c>
      <c r="I189" s="119">
        <v>0.45243514565912002</v>
      </c>
      <c r="J189" s="119" t="s">
        <v>1529</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1603</v>
      </c>
      <c r="B190" s="98">
        <v>56478.80183368265</v>
      </c>
      <c r="C190" s="119" t="s">
        <v>1602</v>
      </c>
      <c r="D190" s="119">
        <v>70.997810368113264</v>
      </c>
      <c r="E190" s="119">
        <v>5.05562710650924</v>
      </c>
      <c r="F190" s="119">
        <v>1.4118601077708199</v>
      </c>
      <c r="G190" s="98">
        <v>4009.8712624060481</v>
      </c>
      <c r="H190" s="98">
        <v>0.28553576149352999</v>
      </c>
      <c r="I190" s="98">
        <v>7.9740167243670002E-2</v>
      </c>
      <c r="J190" s="98" t="s">
        <v>1529</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1604</v>
      </c>
      <c r="B191" s="98">
        <v>243379.42302897022</v>
      </c>
      <c r="C191" s="119" t="s">
        <v>1602</v>
      </c>
      <c r="D191" s="119">
        <v>89.664789629236921</v>
      </c>
      <c r="E191" s="119">
        <v>9.5000000000000107</v>
      </c>
      <c r="F191" s="119">
        <v>1.4249999999999901</v>
      </c>
      <c r="G191" s="98">
        <v>21822.564765977673</v>
      </c>
      <c r="H191" s="98">
        <v>2.3121045187752198</v>
      </c>
      <c r="I191" s="98">
        <v>0.34681567781627998</v>
      </c>
      <c r="J191" s="98" t="s">
        <v>1529</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1605</v>
      </c>
      <c r="B192" s="98">
        <v>287547.78443521122</v>
      </c>
      <c r="C192" s="119" t="s">
        <v>1602</v>
      </c>
      <c r="D192" s="119">
        <v>50.236464685713393</v>
      </c>
      <c r="E192" s="119">
        <v>0.9</v>
      </c>
      <c r="F192" s="119">
        <v>0.09</v>
      </c>
      <c r="G192" s="98">
        <v>14445.384118234615</v>
      </c>
      <c r="H192" s="98">
        <v>0.25879300599168997</v>
      </c>
      <c r="I192" s="98">
        <v>2.5879300599169999E-2</v>
      </c>
      <c r="J192" s="98" t="s">
        <v>1529</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1657</v>
      </c>
      <c r="B193" s="98" t="s">
        <v>1561</v>
      </c>
      <c r="C193" s="119" t="s">
        <v>1602</v>
      </c>
      <c r="D193" s="119" t="s">
        <v>1575</v>
      </c>
      <c r="E193" s="119" t="s">
        <v>1529</v>
      </c>
      <c r="F193" s="119" t="s">
        <v>1529</v>
      </c>
      <c r="G193" s="98" t="s">
        <v>1561</v>
      </c>
      <c r="H193" s="98" t="s">
        <v>1529</v>
      </c>
      <c r="I193" s="98" t="s">
        <v>1529</v>
      </c>
      <c r="J193" s="98" t="s">
        <v>1529</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1658</v>
      </c>
      <c r="B194" s="98" t="s">
        <v>1561</v>
      </c>
      <c r="C194" s="119" t="s">
        <v>1602</v>
      </c>
      <c r="D194" s="119" t="s">
        <v>1575</v>
      </c>
      <c r="E194" s="119" t="s">
        <v>1529</v>
      </c>
      <c r="F194" s="119" t="s">
        <v>1529</v>
      </c>
      <c r="G194" s="98" t="s">
        <v>1561</v>
      </c>
      <c r="H194" s="98" t="s">
        <v>1529</v>
      </c>
      <c r="I194" s="98" t="s">
        <v>1529</v>
      </c>
      <c r="J194" s="98" t="s">
        <v>1529</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1659</v>
      </c>
      <c r="B195" s="98" t="s">
        <v>1531</v>
      </c>
      <c r="C195" s="119" t="s">
        <v>1602</v>
      </c>
      <c r="D195" s="119" t="s">
        <v>1629</v>
      </c>
      <c r="E195" s="119" t="s">
        <v>1531</v>
      </c>
      <c r="F195" s="119" t="s">
        <v>1531</v>
      </c>
      <c r="G195" s="98" t="s">
        <v>1531</v>
      </c>
      <c r="H195" s="98" t="s">
        <v>1531</v>
      </c>
      <c r="I195" s="98" t="s">
        <v>1531</v>
      </c>
      <c r="J195" s="98" t="s">
        <v>1529</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1660</v>
      </c>
      <c r="B196" s="119">
        <v>12230865.563689711</v>
      </c>
      <c r="C196" s="119" t="s">
        <v>1602</v>
      </c>
      <c r="D196" s="104" t="s">
        <v>285</v>
      </c>
      <c r="E196" s="104" t="s">
        <v>285</v>
      </c>
      <c r="F196" s="104" t="s">
        <v>285</v>
      </c>
      <c r="G196" s="119">
        <v>652458.47157614492</v>
      </c>
      <c r="H196" s="119">
        <v>59.754144621617762</v>
      </c>
      <c r="I196" s="119">
        <v>8.3285792939198995</v>
      </c>
      <c r="J196" s="119" t="s">
        <v>1529</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1661</v>
      </c>
      <c r="B197" s="119">
        <v>12230865.563689711</v>
      </c>
      <c r="C197" s="119" t="s">
        <v>1602</v>
      </c>
      <c r="D197" s="104" t="s">
        <v>285</v>
      </c>
      <c r="E197" s="104" t="s">
        <v>285</v>
      </c>
      <c r="F197" s="104" t="s">
        <v>285</v>
      </c>
      <c r="G197" s="119">
        <v>652458.47157614492</v>
      </c>
      <c r="H197" s="119">
        <v>59.754144621617762</v>
      </c>
      <c r="I197" s="119">
        <v>8.3285792939198995</v>
      </c>
      <c r="J197" s="119" t="s">
        <v>1529</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1662</v>
      </c>
      <c r="B198" s="119">
        <v>12230865.563689711</v>
      </c>
      <c r="C198" s="119" t="s">
        <v>1602</v>
      </c>
      <c r="D198" s="104" t="s">
        <v>285</v>
      </c>
      <c r="E198" s="104" t="s">
        <v>285</v>
      </c>
      <c r="F198" s="104" t="s">
        <v>285</v>
      </c>
      <c r="G198" s="119">
        <v>652458.47157614492</v>
      </c>
      <c r="H198" s="119">
        <v>59.754144621617762</v>
      </c>
      <c r="I198" s="119">
        <v>8.3285792939198995</v>
      </c>
      <c r="J198" s="119" t="s">
        <v>1529</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1619</v>
      </c>
      <c r="B199" s="98">
        <v>4402432.2800761349</v>
      </c>
      <c r="C199" s="119" t="s">
        <v>1602</v>
      </c>
      <c r="D199" s="119">
        <v>70.99781036811325</v>
      </c>
      <c r="E199" s="119">
        <v>1.7079767925748599</v>
      </c>
      <c r="F199" s="119">
        <v>0.32670769905941</v>
      </c>
      <c r="G199" s="98">
        <v>312563.05217930587</v>
      </c>
      <c r="H199" s="98">
        <v>7.5192521652524702</v>
      </c>
      <c r="I199" s="98">
        <v>1.43830852048855</v>
      </c>
      <c r="J199" s="98" t="s">
        <v>1529</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1620</v>
      </c>
      <c r="B200" s="98">
        <v>606930.24781780271</v>
      </c>
      <c r="C200" s="119" t="s">
        <v>1602</v>
      </c>
      <c r="D200" s="119">
        <v>89.664789629236864</v>
      </c>
      <c r="E200" s="119">
        <v>9.4999999999999893</v>
      </c>
      <c r="F200" s="119">
        <v>1.425</v>
      </c>
      <c r="G200" s="98">
        <v>54420.272990203877</v>
      </c>
      <c r="H200" s="98">
        <v>5.7658373542691201</v>
      </c>
      <c r="I200" s="98">
        <v>0.86487560314037004</v>
      </c>
      <c r="J200" s="98" t="s">
        <v>1529</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1621</v>
      </c>
      <c r="B201" s="98">
        <v>5682628.1107281148</v>
      </c>
      <c r="C201" s="119" t="s">
        <v>1602</v>
      </c>
      <c r="D201" s="119">
        <v>50.236464685713401</v>
      </c>
      <c r="E201" s="119">
        <v>0.9</v>
      </c>
      <c r="F201" s="119">
        <v>0.09</v>
      </c>
      <c r="G201" s="98">
        <v>285475.14640663518</v>
      </c>
      <c r="H201" s="98">
        <v>5.1143652996553097</v>
      </c>
      <c r="I201" s="98">
        <v>0.51143652996553002</v>
      </c>
      <c r="J201" s="98" t="s">
        <v>1529</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1622</v>
      </c>
      <c r="B202" s="98" t="s">
        <v>1561</v>
      </c>
      <c r="C202" s="119" t="s">
        <v>1602</v>
      </c>
      <c r="D202" s="119" t="s">
        <v>1575</v>
      </c>
      <c r="E202" s="119" t="s">
        <v>1529</v>
      </c>
      <c r="F202" s="119" t="s">
        <v>1529</v>
      </c>
      <c r="G202" s="98" t="s">
        <v>1561</v>
      </c>
      <c r="H202" s="98" t="s">
        <v>1529</v>
      </c>
      <c r="I202" s="98" t="s">
        <v>1529</v>
      </c>
      <c r="J202" s="98" t="s">
        <v>1529</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1623</v>
      </c>
      <c r="B203" s="98" t="s">
        <v>1561</v>
      </c>
      <c r="C203" s="119" t="s">
        <v>1602</v>
      </c>
      <c r="D203" s="119" t="s">
        <v>1575</v>
      </c>
      <c r="E203" s="119" t="s">
        <v>1529</v>
      </c>
      <c r="F203" s="119" t="s">
        <v>1529</v>
      </c>
      <c r="G203" s="98" t="s">
        <v>1561</v>
      </c>
      <c r="H203" s="98" t="s">
        <v>1529</v>
      </c>
      <c r="I203" s="98" t="s">
        <v>1529</v>
      </c>
      <c r="J203" s="98" t="s">
        <v>1529</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1602</v>
      </c>
      <c r="D204" s="119">
        <v>88.855499101210185</v>
      </c>
      <c r="E204" s="119">
        <v>26.87332747372087</v>
      </c>
      <c r="F204" s="119">
        <v>3.58311032982945</v>
      </c>
      <c r="G204" s="98">
        <v>136737.49952122421</v>
      </c>
      <c r="H204" s="98">
        <v>41.354689802440859</v>
      </c>
      <c r="I204" s="98">
        <v>5.5139586403254501</v>
      </c>
      <c r="J204" s="98" t="s">
        <v>1529</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1663</v>
      </c>
      <c r="B205" s="119">
        <v>27489513.029265914</v>
      </c>
      <c r="C205" s="119" t="s">
        <v>1602</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1603</v>
      </c>
      <c r="B206" s="119">
        <v>26831260.517648738</v>
      </c>
      <c r="C206" s="119" t="s">
        <v>1602</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1604</v>
      </c>
      <c r="B207" s="119" t="s">
        <v>1561</v>
      </c>
      <c r="C207" s="119" t="s">
        <v>1602</v>
      </c>
      <c r="D207" s="119" t="s">
        <v>1561</v>
      </c>
      <c r="E207" s="119" t="s">
        <v>1561</v>
      </c>
      <c r="F207" s="119" t="s">
        <v>1561</v>
      </c>
      <c r="G207" s="119" t="s">
        <v>1561</v>
      </c>
      <c r="H207" s="119" t="s">
        <v>1561</v>
      </c>
      <c r="I207" s="119" t="s">
        <v>1561</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1605</v>
      </c>
      <c r="B208" s="119">
        <v>658252.51161717589</v>
      </c>
      <c r="C208" s="119" t="s">
        <v>1602</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1664</v>
      </c>
      <c r="B209" s="119" t="s">
        <v>1636</v>
      </c>
      <c r="C209" s="119" t="s">
        <v>1602</v>
      </c>
      <c r="D209" s="119" t="s">
        <v>1636</v>
      </c>
      <c r="E209" s="119" t="s">
        <v>1665</v>
      </c>
      <c r="F209" s="119" t="s">
        <v>1665</v>
      </c>
      <c r="G209" s="119" t="s">
        <v>1636</v>
      </c>
      <c r="H209" s="119" t="s">
        <v>1665</v>
      </c>
      <c r="I209" s="119" t="s">
        <v>1665</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1666</v>
      </c>
      <c r="B210" s="119" t="s">
        <v>1636</v>
      </c>
      <c r="C210" s="119" t="s">
        <v>1602</v>
      </c>
      <c r="D210" s="119" t="s">
        <v>1636</v>
      </c>
      <c r="E210" s="119" t="s">
        <v>1636</v>
      </c>
      <c r="F210" s="119" t="s">
        <v>1636</v>
      </c>
      <c r="G210" s="119" t="s">
        <v>1636</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1667</v>
      </c>
      <c r="B211" s="119">
        <v>2520593.7655260009</v>
      </c>
      <c r="C211" s="119" t="s">
        <v>1602</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1668</v>
      </c>
      <c r="B212" s="98">
        <v>37296.193325856322</v>
      </c>
      <c r="C212" s="119" t="s">
        <v>1602</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1669</v>
      </c>
      <c r="B213" s="98">
        <v>2483297.5722001446</v>
      </c>
      <c r="C213" s="119" t="s">
        <v>1602</v>
      </c>
      <c r="D213" s="119">
        <v>67.965705366615154</v>
      </c>
      <c r="E213" s="119" t="s">
        <v>1561</v>
      </c>
      <c r="F213" s="119">
        <v>2.1213573660618601</v>
      </c>
      <c r="G213" s="98">
        <v>168779.07112978576</v>
      </c>
      <c r="H213" s="98" t="s">
        <v>1561</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1561</v>
      </c>
      <c r="C214" s="119" t="s">
        <v>1602</v>
      </c>
      <c r="D214" s="119" t="s">
        <v>1561</v>
      </c>
      <c r="E214" s="119" t="s">
        <v>1561</v>
      </c>
      <c r="F214" s="119" t="s">
        <v>1561</v>
      </c>
      <c r="G214" s="98" t="s">
        <v>1561</v>
      </c>
      <c r="H214" s="98" t="s">
        <v>1561</v>
      </c>
      <c r="I214" s="98" t="s">
        <v>1561</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1670</v>
      </c>
      <c r="B215" s="119">
        <v>23127210.215754304</v>
      </c>
      <c r="C215" s="119" t="s">
        <v>1602</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1671</v>
      </c>
      <c r="B216" s="119">
        <v>17380108.916861504</v>
      </c>
      <c r="C216" s="119" t="s">
        <v>1602</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1672</v>
      </c>
      <c r="B217" s="119">
        <v>5709315.2607636722</v>
      </c>
      <c r="C217" s="119" t="s">
        <v>1602</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1673</v>
      </c>
      <c r="B218" s="119">
        <v>24144.953187208703</v>
      </c>
      <c r="C218" s="119" t="s">
        <v>1602</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1674</v>
      </c>
      <c r="B219" s="119" t="s">
        <v>1636</v>
      </c>
      <c r="C219" s="119" t="s">
        <v>1602</v>
      </c>
      <c r="D219" s="104" t="s">
        <v>285</v>
      </c>
      <c r="E219" s="104" t="s">
        <v>285</v>
      </c>
      <c r="F219" s="104" t="s">
        <v>285</v>
      </c>
      <c r="G219" s="119" t="s">
        <v>1636</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1605</v>
      </c>
      <c r="B220" s="119">
        <v>13641.084941916404</v>
      </c>
      <c r="C220" s="119" t="s">
        <v>1602</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1675</v>
      </c>
      <c r="B221" s="119" t="s">
        <v>1531</v>
      </c>
      <c r="C221" s="119" t="s">
        <v>1602</v>
      </c>
      <c r="D221" s="119" t="s">
        <v>1531</v>
      </c>
      <c r="E221" s="119" t="s">
        <v>1531</v>
      </c>
      <c r="F221" s="119" t="s">
        <v>1531</v>
      </c>
      <c r="G221" s="119" t="s">
        <v>1531</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1676</v>
      </c>
      <c r="B222" s="119" t="s">
        <v>1636</v>
      </c>
      <c r="C222" s="119" t="s">
        <v>1602</v>
      </c>
      <c r="D222" s="104" t="s">
        <v>285</v>
      </c>
      <c r="E222" s="104" t="s">
        <v>285</v>
      </c>
      <c r="F222" s="104" t="s">
        <v>285</v>
      </c>
      <c r="G222" s="119" t="s">
        <v>1636</v>
      </c>
      <c r="H222" s="119" t="s">
        <v>1636</v>
      </c>
      <c r="I222" s="119" t="s">
        <v>1636</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1677</v>
      </c>
      <c r="B223" s="119">
        <v>9806787.4063548855</v>
      </c>
      <c r="C223" s="119" t="s">
        <v>1602</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1671</v>
      </c>
      <c r="B224" s="98">
        <v>9745864.8996720035</v>
      </c>
      <c r="C224" s="119" t="s">
        <v>1602</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1672</v>
      </c>
      <c r="B225" s="98">
        <v>60503.067046264565</v>
      </c>
      <c r="C225" s="119" t="s">
        <v>1602</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1673</v>
      </c>
      <c r="B226" s="98">
        <v>114.26818396252207</v>
      </c>
      <c r="C226" s="119" t="s">
        <v>1602</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1678</v>
      </c>
      <c r="B227" s="119" t="s">
        <v>1531</v>
      </c>
      <c r="C227" s="119" t="s">
        <v>1602</v>
      </c>
      <c r="D227" s="104" t="s">
        <v>285</v>
      </c>
      <c r="E227" s="104" t="s">
        <v>285</v>
      </c>
      <c r="F227" s="104" t="s">
        <v>285</v>
      </c>
      <c r="G227" s="119" t="s">
        <v>1531</v>
      </c>
      <c r="H227" s="119" t="s">
        <v>1561</v>
      </c>
      <c r="I227" s="119" t="s">
        <v>1561</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1679</v>
      </c>
      <c r="B228" s="98" t="s">
        <v>1531</v>
      </c>
      <c r="C228" s="119" t="s">
        <v>1602</v>
      </c>
      <c r="D228" s="119" t="s">
        <v>1531</v>
      </c>
      <c r="E228" s="119" t="s">
        <v>1561</v>
      </c>
      <c r="F228" s="119" t="s">
        <v>1561</v>
      </c>
      <c r="G228" s="98" t="s">
        <v>1531</v>
      </c>
      <c r="H228" s="98" t="s">
        <v>1561</v>
      </c>
      <c r="I228" s="98" t="s">
        <v>1561</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1605</v>
      </c>
      <c r="B229" s="98">
        <v>305.17145265468201</v>
      </c>
      <c r="C229" s="119" t="s">
        <v>1602</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1680</v>
      </c>
      <c r="B230" s="98" t="s">
        <v>1531</v>
      </c>
      <c r="C230" s="119" t="s">
        <v>1602</v>
      </c>
      <c r="D230" s="119" t="s">
        <v>1531</v>
      </c>
      <c r="E230" s="119" t="s">
        <v>1531</v>
      </c>
      <c r="F230" s="119" t="s">
        <v>1531</v>
      </c>
      <c r="G230" s="98" t="s">
        <v>1531</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1681</v>
      </c>
      <c r="B231" s="119" t="s">
        <v>1531</v>
      </c>
      <c r="C231" s="119" t="s">
        <v>1602</v>
      </c>
      <c r="D231" s="104" t="s">
        <v>285</v>
      </c>
      <c r="E231" s="104" t="s">
        <v>285</v>
      </c>
      <c r="F231" s="104" t="s">
        <v>285</v>
      </c>
      <c r="G231" s="119" t="s">
        <v>1531</v>
      </c>
      <c r="H231" s="119" t="s">
        <v>1531</v>
      </c>
      <c r="I231" s="119" t="s">
        <v>1531</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1531</v>
      </c>
      <c r="C232" s="119" t="s">
        <v>1602</v>
      </c>
      <c r="D232" s="119" t="s">
        <v>1531</v>
      </c>
      <c r="E232" s="119" t="s">
        <v>1531</v>
      </c>
      <c r="F232" s="119" t="s">
        <v>1531</v>
      </c>
      <c r="G232" s="98" t="s">
        <v>1531</v>
      </c>
      <c r="H232" s="98" t="s">
        <v>1531</v>
      </c>
      <c r="I232" s="98" t="s">
        <v>1531</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1682</v>
      </c>
      <c r="B233" s="119">
        <v>7460732.4797155969</v>
      </c>
      <c r="C233" s="119" t="s">
        <v>1602</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1671</v>
      </c>
      <c r="B234" s="98">
        <v>7087324.4595103394</v>
      </c>
      <c r="C234" s="119" t="s">
        <v>1602</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1672</v>
      </c>
      <c r="B235" s="98">
        <v>368052.82160106598</v>
      </c>
      <c r="C235" s="119" t="s">
        <v>1602</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1673</v>
      </c>
      <c r="B236" s="98">
        <v>4691.0096574088002</v>
      </c>
      <c r="C236" s="119" t="s">
        <v>1602</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1683</v>
      </c>
      <c r="B237" s="119" t="s">
        <v>1531</v>
      </c>
      <c r="C237" s="119" t="s">
        <v>1602</v>
      </c>
      <c r="D237" s="104" t="s">
        <v>285</v>
      </c>
      <c r="E237" s="104" t="s">
        <v>285</v>
      </c>
      <c r="F237" s="104" t="s">
        <v>285</v>
      </c>
      <c r="G237" s="119" t="s">
        <v>1531</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1679</v>
      </c>
      <c r="B238" s="98" t="s">
        <v>1531</v>
      </c>
      <c r="C238" s="119" t="s">
        <v>1602</v>
      </c>
      <c r="D238" s="119" t="s">
        <v>1531</v>
      </c>
      <c r="E238" s="119" t="s">
        <v>1531</v>
      </c>
      <c r="F238" s="119" t="s">
        <v>1531</v>
      </c>
      <c r="G238" s="98" t="s">
        <v>1531</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1605</v>
      </c>
      <c r="B239" s="98">
        <v>664.18894678294691</v>
      </c>
      <c r="C239" s="119" t="s">
        <v>1602</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1684</v>
      </c>
      <c r="B240" s="98" t="s">
        <v>1531</v>
      </c>
      <c r="C240" s="119" t="s">
        <v>1602</v>
      </c>
      <c r="D240" s="119" t="s">
        <v>1531</v>
      </c>
      <c r="E240" s="119" t="s">
        <v>1531</v>
      </c>
      <c r="F240" s="119" t="s">
        <v>1531</v>
      </c>
      <c r="G240" s="98" t="s">
        <v>1531</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1685</v>
      </c>
      <c r="B241" s="119" t="s">
        <v>1561</v>
      </c>
      <c r="C241" s="119" t="s">
        <v>1602</v>
      </c>
      <c r="D241" s="104" t="s">
        <v>285</v>
      </c>
      <c r="E241" s="104" t="s">
        <v>285</v>
      </c>
      <c r="F241" s="104" t="s">
        <v>285</v>
      </c>
      <c r="G241" s="119" t="s">
        <v>1561</v>
      </c>
      <c r="H241" s="119" t="s">
        <v>1561</v>
      </c>
      <c r="I241" s="119" t="s">
        <v>1561</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1686</v>
      </c>
      <c r="B242" s="119">
        <v>5835715.7750690123</v>
      </c>
      <c r="C242" s="119" t="s">
        <v>1602</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1671</v>
      </c>
      <c r="B243" s="98">
        <v>522945.00306435529</v>
      </c>
      <c r="C243" s="119" t="s">
        <v>1602</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1672</v>
      </c>
      <c r="B244" s="98">
        <v>5280759.3721163413</v>
      </c>
      <c r="C244" s="119" t="s">
        <v>1602</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1673</v>
      </c>
      <c r="B245" s="98">
        <v>19339.675345837382</v>
      </c>
      <c r="C245" s="119" t="s">
        <v>1602</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1687</v>
      </c>
      <c r="B246" s="119" t="s">
        <v>1531</v>
      </c>
      <c r="C246" s="119" t="s">
        <v>1602</v>
      </c>
      <c r="D246" s="104" t="s">
        <v>285</v>
      </c>
      <c r="E246" s="104" t="s">
        <v>285</v>
      </c>
      <c r="F246" s="104" t="s">
        <v>285</v>
      </c>
      <c r="G246" s="119" t="s">
        <v>1531</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1679</v>
      </c>
      <c r="B247" s="98" t="s">
        <v>1531</v>
      </c>
      <c r="C247" s="119" t="s">
        <v>1602</v>
      </c>
      <c r="D247" s="119" t="s">
        <v>1531</v>
      </c>
      <c r="E247" s="119" t="s">
        <v>1531</v>
      </c>
      <c r="F247" s="119" t="s">
        <v>1531</v>
      </c>
      <c r="G247" s="98" t="s">
        <v>1531</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1605</v>
      </c>
      <c r="B248" s="98">
        <v>12671.724542478776</v>
      </c>
      <c r="C248" s="119" t="s">
        <v>1602</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1688</v>
      </c>
      <c r="B249" s="98" t="s">
        <v>1531</v>
      </c>
      <c r="C249" s="119" t="s">
        <v>1602</v>
      </c>
      <c r="D249" s="119" t="s">
        <v>1531</v>
      </c>
      <c r="E249" s="119" t="s">
        <v>1531</v>
      </c>
      <c r="F249" s="119" t="s">
        <v>1531</v>
      </c>
      <c r="G249" s="98" t="s">
        <v>1531</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1689</v>
      </c>
      <c r="B250" s="119" t="s">
        <v>1561</v>
      </c>
      <c r="C250" s="119" t="s">
        <v>1602</v>
      </c>
      <c r="D250" s="104" t="s">
        <v>285</v>
      </c>
      <c r="E250" s="104" t="s">
        <v>285</v>
      </c>
      <c r="F250" s="104" t="s">
        <v>285</v>
      </c>
      <c r="G250" s="119" t="s">
        <v>1561</v>
      </c>
      <c r="H250" s="119" t="s">
        <v>1561</v>
      </c>
      <c r="I250" s="119" t="s">
        <v>1561</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1690</v>
      </c>
      <c r="B251" s="119">
        <v>23974.554614807723</v>
      </c>
      <c r="C251" s="119" t="s">
        <v>1602</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1671</v>
      </c>
      <c r="B252" s="98">
        <v>23974.554614807723</v>
      </c>
      <c r="C252" s="119" t="s">
        <v>1602</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1672</v>
      </c>
      <c r="B253" s="98" t="s">
        <v>1561</v>
      </c>
      <c r="C253" s="119" t="s">
        <v>1602</v>
      </c>
      <c r="D253" s="119" t="s">
        <v>1561</v>
      </c>
      <c r="E253" s="119" t="s">
        <v>1561</v>
      </c>
      <c r="F253" s="119" t="s">
        <v>1561</v>
      </c>
      <c r="G253" s="98" t="s">
        <v>1561</v>
      </c>
      <c r="H253" s="98" t="s">
        <v>1561</v>
      </c>
      <c r="I253" s="98" t="s">
        <v>1561</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1673</v>
      </c>
      <c r="B254" s="98" t="s">
        <v>1561</v>
      </c>
      <c r="C254" s="119" t="s">
        <v>1602</v>
      </c>
      <c r="D254" s="119" t="s">
        <v>1561</v>
      </c>
      <c r="E254" s="119" t="s">
        <v>1561</v>
      </c>
      <c r="F254" s="119" t="s">
        <v>1561</v>
      </c>
      <c r="G254" s="98" t="s">
        <v>1561</v>
      </c>
      <c r="H254" s="98" t="s">
        <v>1561</v>
      </c>
      <c r="I254" s="98" t="s">
        <v>1561</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1691</v>
      </c>
      <c r="B255" s="119" t="s">
        <v>1561</v>
      </c>
      <c r="C255" s="119" t="s">
        <v>1602</v>
      </c>
      <c r="D255" s="104" t="s">
        <v>285</v>
      </c>
      <c r="E255" s="104" t="s">
        <v>285</v>
      </c>
      <c r="F255" s="104" t="s">
        <v>285</v>
      </c>
      <c r="G255" s="119" t="s">
        <v>1561</v>
      </c>
      <c r="H255" s="119" t="s">
        <v>1561</v>
      </c>
      <c r="I255" s="119" t="s">
        <v>1561</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1605</v>
      </c>
      <c r="B256" s="98" t="s">
        <v>1561</v>
      </c>
      <c r="C256" s="119" t="s">
        <v>1602</v>
      </c>
      <c r="D256" s="119" t="s">
        <v>1561</v>
      </c>
      <c r="E256" s="119" t="s">
        <v>1561</v>
      </c>
      <c r="F256" s="119" t="s">
        <v>1561</v>
      </c>
      <c r="G256" s="98" t="s">
        <v>1561</v>
      </c>
      <c r="H256" s="98" t="s">
        <v>1561</v>
      </c>
      <c r="I256" s="98" t="s">
        <v>1561</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1692</v>
      </c>
      <c r="B257" s="98" t="s">
        <v>1531</v>
      </c>
      <c r="C257" s="119" t="s">
        <v>1602</v>
      </c>
      <c r="D257" s="119" t="s">
        <v>1531</v>
      </c>
      <c r="E257" s="119" t="s">
        <v>1558</v>
      </c>
      <c r="F257" s="119" t="s">
        <v>1558</v>
      </c>
      <c r="G257" s="98" t="s">
        <v>1531</v>
      </c>
      <c r="H257" s="98" t="s">
        <v>1558</v>
      </c>
      <c r="I257" s="98" t="s">
        <v>1558</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1693</v>
      </c>
      <c r="B258" s="119" t="s">
        <v>1561</v>
      </c>
      <c r="C258" s="119" t="s">
        <v>1602</v>
      </c>
      <c r="D258" s="104" t="s">
        <v>285</v>
      </c>
      <c r="E258" s="104" t="s">
        <v>285</v>
      </c>
      <c r="F258" s="104" t="s">
        <v>285</v>
      </c>
      <c r="G258" s="119" t="s">
        <v>1561</v>
      </c>
      <c r="H258" s="119" t="s">
        <v>1561</v>
      </c>
      <c r="I258" s="119" t="s">
        <v>1561</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1694</v>
      </c>
      <c r="B259" s="119" t="s">
        <v>1531</v>
      </c>
      <c r="C259" s="119" t="s">
        <v>1602</v>
      </c>
      <c r="D259" s="104" t="s">
        <v>285</v>
      </c>
      <c r="E259" s="104" t="s">
        <v>285</v>
      </c>
      <c r="F259" s="104" t="s">
        <v>285</v>
      </c>
      <c r="G259" s="119" t="s">
        <v>1531</v>
      </c>
      <c r="H259" s="119" t="s">
        <v>1531</v>
      </c>
      <c r="I259" s="119" t="s">
        <v>1531</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1695</v>
      </c>
      <c r="B260" s="119" t="s">
        <v>1531</v>
      </c>
      <c r="C260" s="119" t="s">
        <v>1602</v>
      </c>
      <c r="D260" s="104" t="s">
        <v>285</v>
      </c>
      <c r="E260" s="104" t="s">
        <v>285</v>
      </c>
      <c r="F260" s="104" t="s">
        <v>285</v>
      </c>
      <c r="G260" s="119" t="s">
        <v>1531</v>
      </c>
      <c r="H260" s="119" t="s">
        <v>1531</v>
      </c>
      <c r="I260" s="119" t="s">
        <v>1531</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1671</v>
      </c>
      <c r="B261" s="98" t="s">
        <v>1531</v>
      </c>
      <c r="C261" s="119" t="s">
        <v>1602</v>
      </c>
      <c r="D261" s="119" t="s">
        <v>1531</v>
      </c>
      <c r="E261" s="119" t="s">
        <v>1531</v>
      </c>
      <c r="F261" s="119" t="s">
        <v>1531</v>
      </c>
      <c r="G261" s="98" t="s">
        <v>1531</v>
      </c>
      <c r="H261" s="98" t="s">
        <v>1531</v>
      </c>
      <c r="I261" s="98" t="s">
        <v>1531</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1696</v>
      </c>
      <c r="B262" s="98" t="s">
        <v>1531</v>
      </c>
      <c r="C262" s="119" t="s">
        <v>1602</v>
      </c>
      <c r="D262" s="119" t="s">
        <v>1531</v>
      </c>
      <c r="E262" s="119" t="s">
        <v>1531</v>
      </c>
      <c r="F262" s="119" t="s">
        <v>1531</v>
      </c>
      <c r="G262" s="98" t="s">
        <v>1531</v>
      </c>
      <c r="H262" s="98" t="s">
        <v>1531</v>
      </c>
      <c r="I262" s="98" t="s">
        <v>1531</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1697</v>
      </c>
      <c r="B263" s="98" t="s">
        <v>1531</v>
      </c>
      <c r="C263" s="119" t="s">
        <v>1602</v>
      </c>
      <c r="D263" s="119" t="s">
        <v>1531</v>
      </c>
      <c r="E263" s="119" t="s">
        <v>1531</v>
      </c>
      <c r="F263" s="119" t="s">
        <v>1531</v>
      </c>
      <c r="G263" s="98" t="s">
        <v>1531</v>
      </c>
      <c r="H263" s="98" t="s">
        <v>1531</v>
      </c>
      <c r="I263" s="98" t="s">
        <v>1531</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1698</v>
      </c>
      <c r="B264" s="119" t="s">
        <v>1531</v>
      </c>
      <c r="C264" s="119" t="s">
        <v>1529</v>
      </c>
      <c r="D264" s="104" t="s">
        <v>285</v>
      </c>
      <c r="E264" s="104" t="s">
        <v>285</v>
      </c>
      <c r="F264" s="104" t="s">
        <v>285</v>
      </c>
      <c r="G264" s="119" t="s">
        <v>1531</v>
      </c>
      <c r="H264" s="119" t="s">
        <v>1531</v>
      </c>
      <c r="I264" s="119" t="s">
        <v>1531</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1621</v>
      </c>
      <c r="B265" s="98" t="s">
        <v>1531</v>
      </c>
      <c r="C265" s="119" t="s">
        <v>1602</v>
      </c>
      <c r="D265" s="119" t="s">
        <v>1531</v>
      </c>
      <c r="E265" s="119" t="s">
        <v>1531</v>
      </c>
      <c r="F265" s="119" t="s">
        <v>1531</v>
      </c>
      <c r="G265" s="98" t="s">
        <v>1531</v>
      </c>
      <c r="H265" s="98" t="s">
        <v>1531</v>
      </c>
      <c r="I265" s="98" t="s">
        <v>1531</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1531</v>
      </c>
      <c r="C266" s="119" t="s">
        <v>1602</v>
      </c>
      <c r="D266" s="119" t="s">
        <v>1531</v>
      </c>
      <c r="E266" s="119" t="s">
        <v>1531</v>
      </c>
      <c r="F266" s="119" t="s">
        <v>1531</v>
      </c>
      <c r="G266" s="98" t="s">
        <v>1531</v>
      </c>
      <c r="H266" s="98" t="s">
        <v>1531</v>
      </c>
      <c r="I266" s="98" t="s">
        <v>1531</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1699</v>
      </c>
      <c r="B267" s="119" t="s">
        <v>1531</v>
      </c>
      <c r="C267" s="119" t="s">
        <v>1529</v>
      </c>
      <c r="D267" s="104" t="s">
        <v>285</v>
      </c>
      <c r="E267" s="104" t="s">
        <v>285</v>
      </c>
      <c r="F267" s="104" t="s">
        <v>285</v>
      </c>
      <c r="G267" s="119" t="s">
        <v>1531</v>
      </c>
      <c r="H267" s="119" t="s">
        <v>1531</v>
      </c>
      <c r="I267" s="119" t="s">
        <v>1531</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1543</v>
      </c>
      <c r="B268" s="119">
        <v>649778.69681183586</v>
      </c>
      <c r="C268" s="119" t="s">
        <v>1602</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1603</v>
      </c>
      <c r="B269" s="98">
        <v>649778.69681183586</v>
      </c>
      <c r="C269" s="119" t="s">
        <v>1602</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1604</v>
      </c>
      <c r="B270" s="98" t="s">
        <v>1561</v>
      </c>
      <c r="C270" s="119" t="s">
        <v>1602</v>
      </c>
      <c r="D270" s="119" t="s">
        <v>1561</v>
      </c>
      <c r="E270" s="119" t="s">
        <v>1561</v>
      </c>
      <c r="F270" s="119" t="s">
        <v>1561</v>
      </c>
      <c r="G270" s="98" t="s">
        <v>1561</v>
      </c>
      <c r="H270" s="98" t="s">
        <v>1561</v>
      </c>
      <c r="I270" s="98" t="s">
        <v>1561</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1605</v>
      </c>
      <c r="B271" s="98" t="s">
        <v>1531</v>
      </c>
      <c r="C271" s="119" t="s">
        <v>1602</v>
      </c>
      <c r="D271" s="119" t="s">
        <v>1531</v>
      </c>
      <c r="E271" s="119" t="s">
        <v>1531</v>
      </c>
      <c r="F271" s="119" t="s">
        <v>1531</v>
      </c>
      <c r="G271" s="98" t="s">
        <v>1531</v>
      </c>
      <c r="H271" s="98" t="s">
        <v>1531</v>
      </c>
      <c r="I271" s="98" t="s">
        <v>1531</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1700</v>
      </c>
      <c r="B272" s="98" t="s">
        <v>1561</v>
      </c>
      <c r="C272" s="119" t="s">
        <v>1602</v>
      </c>
      <c r="D272" s="119" t="s">
        <v>1561</v>
      </c>
      <c r="E272" s="119" t="s">
        <v>1558</v>
      </c>
      <c r="F272" s="119" t="s">
        <v>1558</v>
      </c>
      <c r="G272" s="98" t="s">
        <v>1561</v>
      </c>
      <c r="H272" s="98" t="s">
        <v>1558</v>
      </c>
      <c r="I272" s="98" t="s">
        <v>1558</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1701</v>
      </c>
      <c r="B273" s="119" t="s">
        <v>1531</v>
      </c>
      <c r="C273" s="119" t="s">
        <v>1529</v>
      </c>
      <c r="D273" s="104" t="s">
        <v>285</v>
      </c>
      <c r="E273" s="104" t="s">
        <v>285</v>
      </c>
      <c r="F273" s="104" t="s">
        <v>285</v>
      </c>
      <c r="G273" s="119" t="s">
        <v>1531</v>
      </c>
      <c r="H273" s="119" t="s">
        <v>1529</v>
      </c>
      <c r="I273" s="119" t="s">
        <v>1529</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1702</v>
      </c>
      <c r="B274" s="119">
        <v>547318.92449851346</v>
      </c>
      <c r="C274" s="119" t="s">
        <v>1602</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1703</v>
      </c>
      <c r="B275" s="98">
        <v>270555.52902466076</v>
      </c>
      <c r="C275" s="119" t="s">
        <v>1602</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1704</v>
      </c>
      <c r="B276" s="98">
        <v>276763.39547385264</v>
      </c>
      <c r="C276" s="119" t="s">
        <v>1602</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1671</v>
      </c>
      <c r="B277" s="98" t="s">
        <v>1531</v>
      </c>
      <c r="C277" s="119" t="s">
        <v>1602</v>
      </c>
      <c r="D277" s="119" t="s">
        <v>1531</v>
      </c>
      <c r="E277" s="119" t="s">
        <v>1531</v>
      </c>
      <c r="F277" s="119" t="s">
        <v>1531</v>
      </c>
      <c r="G277" s="98" t="s">
        <v>1531</v>
      </c>
      <c r="H277" s="98" t="s">
        <v>1531</v>
      </c>
      <c r="I277" s="98" t="s">
        <v>1531</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1705</v>
      </c>
      <c r="B278" s="119" t="s">
        <v>1561</v>
      </c>
      <c r="C278" s="119" t="s">
        <v>1529</v>
      </c>
      <c r="D278" s="104" t="s">
        <v>285</v>
      </c>
      <c r="E278" s="104" t="s">
        <v>285</v>
      </c>
      <c r="F278" s="104" t="s">
        <v>285</v>
      </c>
      <c r="G278" s="119" t="s">
        <v>1561</v>
      </c>
      <c r="H278" s="119" t="s">
        <v>1529</v>
      </c>
      <c r="I278" s="119" t="s">
        <v>1529</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1605</v>
      </c>
      <c r="B279" s="98" t="s">
        <v>1531</v>
      </c>
      <c r="C279" s="119" t="s">
        <v>1602</v>
      </c>
      <c r="D279" s="119" t="s">
        <v>1531</v>
      </c>
      <c r="E279" s="119" t="s">
        <v>1531</v>
      </c>
      <c r="F279" s="119" t="s">
        <v>1531</v>
      </c>
      <c r="G279" s="98" t="s">
        <v>1531</v>
      </c>
      <c r="H279" s="98" t="s">
        <v>1531</v>
      </c>
      <c r="I279" s="98" t="s">
        <v>1531</v>
      </c>
      <c r="J279" s="119" t="s">
        <v>1529</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1706</v>
      </c>
      <c r="B280" s="98" t="s">
        <v>1561</v>
      </c>
      <c r="C280" s="119" t="s">
        <v>1602</v>
      </c>
      <c r="D280" s="119" t="s">
        <v>1561</v>
      </c>
      <c r="E280" s="119" t="s">
        <v>1558</v>
      </c>
      <c r="F280" s="119" t="s">
        <v>1558</v>
      </c>
      <c r="G280" s="98" t="s">
        <v>1561</v>
      </c>
      <c r="H280" s="98" t="s">
        <v>1558</v>
      </c>
      <c r="I280" s="98" t="s">
        <v>1558</v>
      </c>
      <c r="J280" s="119" t="s">
        <v>1529</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1707</v>
      </c>
      <c r="B281" s="119" t="s">
        <v>1561</v>
      </c>
      <c r="C281" s="119" t="s">
        <v>1529</v>
      </c>
      <c r="D281" s="104" t="s">
        <v>285</v>
      </c>
      <c r="E281" s="104" t="s">
        <v>285</v>
      </c>
      <c r="F281" s="104" t="s">
        <v>285</v>
      </c>
      <c r="G281" s="119" t="s">
        <v>1561</v>
      </c>
      <c r="H281" s="119" t="s">
        <v>1529</v>
      </c>
      <c r="I281" s="119" t="s">
        <v>1529</v>
      </c>
      <c r="J281" s="119" t="s">
        <v>1529</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1708</v>
      </c>
      <c r="B282" s="119">
        <v>644611.42667525948</v>
      </c>
      <c r="C282" s="119" t="s">
        <v>1602</v>
      </c>
      <c r="D282" s="104" t="s">
        <v>285</v>
      </c>
      <c r="E282" s="104" t="s">
        <v>285</v>
      </c>
      <c r="F282" s="104" t="s">
        <v>285</v>
      </c>
      <c r="G282" s="119">
        <v>32382.999172178999</v>
      </c>
      <c r="H282" s="119">
        <v>14.737803804471721</v>
      </c>
      <c r="I282" s="119">
        <v>4.7773099929134597</v>
      </c>
      <c r="J282" s="119" t="s">
        <v>1529</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1603</v>
      </c>
      <c r="B283" s="119" t="s">
        <v>1709</v>
      </c>
      <c r="C283" s="119" t="s">
        <v>1602</v>
      </c>
      <c r="D283" s="119" t="s">
        <v>1709</v>
      </c>
      <c r="E283" s="119" t="s">
        <v>1709</v>
      </c>
      <c r="F283" s="119" t="s">
        <v>1709</v>
      </c>
      <c r="G283" s="119" t="s">
        <v>1709</v>
      </c>
      <c r="H283" s="119">
        <v>14.737803804471721</v>
      </c>
      <c r="I283" s="119">
        <v>4.7773099929134597</v>
      </c>
      <c r="J283" s="119" t="s">
        <v>1529</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1604</v>
      </c>
      <c r="B284" s="119" t="s">
        <v>1561</v>
      </c>
      <c r="C284" s="119" t="s">
        <v>1602</v>
      </c>
      <c r="D284" s="119" t="s">
        <v>1561</v>
      </c>
      <c r="E284" s="119" t="s">
        <v>1561</v>
      </c>
      <c r="F284" s="119" t="s">
        <v>1561</v>
      </c>
      <c r="G284" s="119" t="s">
        <v>1561</v>
      </c>
      <c r="H284" s="119" t="s">
        <v>1561</v>
      </c>
      <c r="I284" s="119" t="s">
        <v>1561</v>
      </c>
      <c r="J284" s="119" t="s">
        <v>1529</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1605</v>
      </c>
      <c r="B285" s="119">
        <v>644611.42667525948</v>
      </c>
      <c r="C285" s="119" t="s">
        <v>1602</v>
      </c>
      <c r="D285" s="119">
        <v>50.236464685713393</v>
      </c>
      <c r="E285" s="119" t="s">
        <v>1558</v>
      </c>
      <c r="F285" s="119" t="s">
        <v>1558</v>
      </c>
      <c r="G285" s="119">
        <v>32382.999172178999</v>
      </c>
      <c r="H285" s="119" t="s">
        <v>1558</v>
      </c>
      <c r="I285" s="119" t="s">
        <v>1558</v>
      </c>
      <c r="J285" s="119" t="s">
        <v>1529</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1710</v>
      </c>
      <c r="B286" s="119" t="s">
        <v>1636</v>
      </c>
      <c r="C286" s="119" t="s">
        <v>1602</v>
      </c>
      <c r="D286" s="119" t="s">
        <v>1636</v>
      </c>
      <c r="E286" s="119" t="s">
        <v>1561</v>
      </c>
      <c r="F286" s="119" t="s">
        <v>1561</v>
      </c>
      <c r="G286" s="119" t="s">
        <v>1636</v>
      </c>
      <c r="H286" s="119" t="s">
        <v>1561</v>
      </c>
      <c r="I286" s="119" t="s">
        <v>1561</v>
      </c>
      <c r="J286" s="119" t="s">
        <v>1529</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1711</v>
      </c>
      <c r="B287" s="119" t="s">
        <v>1636</v>
      </c>
      <c r="C287" s="119" t="s">
        <v>1602</v>
      </c>
      <c r="D287" s="119" t="s">
        <v>1636</v>
      </c>
      <c r="E287" s="119" t="s">
        <v>1712</v>
      </c>
      <c r="F287" s="119" t="s">
        <v>1712</v>
      </c>
      <c r="G287" s="119" t="s">
        <v>1636</v>
      </c>
      <c r="H287" s="119" t="s">
        <v>1712</v>
      </c>
      <c r="I287" s="119" t="s">
        <v>1712</v>
      </c>
      <c r="J287" s="119" t="s">
        <v>1529</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1713</v>
      </c>
      <c r="B288" s="119">
        <v>644611.42667525948</v>
      </c>
      <c r="C288" s="119" t="s">
        <v>1602</v>
      </c>
      <c r="D288" s="104" t="s">
        <v>285</v>
      </c>
      <c r="E288" s="104" t="s">
        <v>285</v>
      </c>
      <c r="F288" s="104" t="s">
        <v>285</v>
      </c>
      <c r="G288" s="119">
        <v>32382.999172178999</v>
      </c>
      <c r="H288" s="119" t="s">
        <v>1712</v>
      </c>
      <c r="I288" s="119" t="s">
        <v>1712</v>
      </c>
      <c r="J288" s="119" t="s">
        <v>1529</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1603</v>
      </c>
      <c r="B289" s="98" t="s">
        <v>1558</v>
      </c>
      <c r="C289" s="119" t="s">
        <v>1602</v>
      </c>
      <c r="D289" s="119" t="s">
        <v>1558</v>
      </c>
      <c r="E289" s="119" t="s">
        <v>1561</v>
      </c>
      <c r="F289" s="119" t="s">
        <v>1561</v>
      </c>
      <c r="G289" s="98" t="s">
        <v>1558</v>
      </c>
      <c r="H289" s="98" t="s">
        <v>1561</v>
      </c>
      <c r="I289" s="98" t="s">
        <v>1561</v>
      </c>
      <c r="J289" s="119" t="s">
        <v>1529</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1604</v>
      </c>
      <c r="B290" s="98" t="s">
        <v>1561</v>
      </c>
      <c r="C290" s="119" t="s">
        <v>1602</v>
      </c>
      <c r="D290" s="119" t="s">
        <v>1561</v>
      </c>
      <c r="E290" s="119" t="s">
        <v>1561</v>
      </c>
      <c r="F290" s="119" t="s">
        <v>1561</v>
      </c>
      <c r="G290" s="98" t="s">
        <v>1561</v>
      </c>
      <c r="H290" s="98" t="s">
        <v>1561</v>
      </c>
      <c r="I290" s="98" t="s">
        <v>1561</v>
      </c>
      <c r="J290" s="119" t="s">
        <v>1529</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1605</v>
      </c>
      <c r="B291" s="98">
        <v>644611.42667525948</v>
      </c>
      <c r="C291" s="119" t="s">
        <v>1602</v>
      </c>
      <c r="D291" s="119">
        <v>50.236464685713393</v>
      </c>
      <c r="E291" s="119" t="s">
        <v>1558</v>
      </c>
      <c r="F291" s="119" t="s">
        <v>1558</v>
      </c>
      <c r="G291" s="98">
        <v>32382.999172178999</v>
      </c>
      <c r="H291" s="98" t="s">
        <v>1558</v>
      </c>
      <c r="I291" s="98" t="s">
        <v>1558</v>
      </c>
      <c r="J291" s="119" t="s">
        <v>1529</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1714</v>
      </c>
      <c r="B292" s="98" t="s">
        <v>1531</v>
      </c>
      <c r="C292" s="119" t="s">
        <v>1602</v>
      </c>
      <c r="D292" s="119" t="s">
        <v>1531</v>
      </c>
      <c r="E292" s="119" t="s">
        <v>1561</v>
      </c>
      <c r="F292" s="119" t="s">
        <v>1561</v>
      </c>
      <c r="G292" s="98" t="s">
        <v>1531</v>
      </c>
      <c r="H292" s="98" t="s">
        <v>1561</v>
      </c>
      <c r="I292" s="98" t="s">
        <v>1561</v>
      </c>
      <c r="J292" s="119" t="s">
        <v>1529</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1715</v>
      </c>
      <c r="B293" s="98" t="s">
        <v>1561</v>
      </c>
      <c r="C293" s="119" t="s">
        <v>1602</v>
      </c>
      <c r="D293" s="119" t="s">
        <v>1561</v>
      </c>
      <c r="E293" s="119" t="s">
        <v>1561</v>
      </c>
      <c r="F293" s="119" t="s">
        <v>1561</v>
      </c>
      <c r="G293" s="98" t="s">
        <v>1561</v>
      </c>
      <c r="H293" s="98" t="s">
        <v>1561</v>
      </c>
      <c r="I293" s="98" t="s">
        <v>1561</v>
      </c>
      <c r="J293" s="119" t="s">
        <v>1529</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1716</v>
      </c>
      <c r="B294" s="119" t="s">
        <v>1636</v>
      </c>
      <c r="C294" s="119" t="s">
        <v>1602</v>
      </c>
      <c r="D294" s="104" t="s">
        <v>285</v>
      </c>
      <c r="E294" s="104" t="s">
        <v>285</v>
      </c>
      <c r="F294" s="104" t="s">
        <v>285</v>
      </c>
      <c r="G294" s="119" t="s">
        <v>1636</v>
      </c>
      <c r="H294" s="119">
        <v>14.737803804471721</v>
      </c>
      <c r="I294" s="119">
        <v>4.7773099929134597</v>
      </c>
      <c r="J294" s="119" t="s">
        <v>1529</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1717</v>
      </c>
      <c r="B295" s="119" t="s">
        <v>1636</v>
      </c>
      <c r="C295" s="119" t="s">
        <v>1602</v>
      </c>
      <c r="D295" s="104" t="s">
        <v>285</v>
      </c>
      <c r="E295" s="104" t="s">
        <v>285</v>
      </c>
      <c r="F295" s="104" t="s">
        <v>285</v>
      </c>
      <c r="G295" s="119" t="s">
        <v>1636</v>
      </c>
      <c r="H295" s="119">
        <v>14.737803804471721</v>
      </c>
      <c r="I295" s="119">
        <v>4.7773099929134597</v>
      </c>
      <c r="J295" s="119" t="s">
        <v>1529</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1619</v>
      </c>
      <c r="B296" s="98" t="s">
        <v>1531</v>
      </c>
      <c r="C296" s="119" t="s">
        <v>1602</v>
      </c>
      <c r="D296" s="119" t="s">
        <v>1531</v>
      </c>
      <c r="E296" s="119" t="s">
        <v>1531</v>
      </c>
      <c r="F296" s="119" t="s">
        <v>1531</v>
      </c>
      <c r="G296" s="98" t="s">
        <v>1531</v>
      </c>
      <c r="H296" s="98">
        <v>14.737803804471721</v>
      </c>
      <c r="I296" s="98">
        <v>4.7773099929134597</v>
      </c>
      <c r="J296" s="119" t="s">
        <v>1529</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1620</v>
      </c>
      <c r="B297" s="98" t="s">
        <v>1561</v>
      </c>
      <c r="C297" s="119" t="s">
        <v>1602</v>
      </c>
      <c r="D297" s="119" t="s">
        <v>1561</v>
      </c>
      <c r="E297" s="119" t="s">
        <v>1561</v>
      </c>
      <c r="F297" s="119" t="s">
        <v>1561</v>
      </c>
      <c r="G297" s="98" t="s">
        <v>1561</v>
      </c>
      <c r="H297" s="98" t="s">
        <v>1561</v>
      </c>
      <c r="I297" s="98" t="s">
        <v>1561</v>
      </c>
      <c r="J297" s="119" t="s">
        <v>1529</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1621</v>
      </c>
      <c r="B298" s="98" t="s">
        <v>1531</v>
      </c>
      <c r="C298" s="119" t="s">
        <v>1602</v>
      </c>
      <c r="D298" s="119" t="s">
        <v>1531</v>
      </c>
      <c r="E298" s="119" t="s">
        <v>1558</v>
      </c>
      <c r="F298" s="119" t="s">
        <v>1558</v>
      </c>
      <c r="G298" s="98" t="s">
        <v>1531</v>
      </c>
      <c r="H298" s="98" t="s">
        <v>1558</v>
      </c>
      <c r="I298" s="98" t="s">
        <v>1558</v>
      </c>
      <c r="J298" s="119" t="s">
        <v>1529</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1622</v>
      </c>
      <c r="B299" s="98" t="s">
        <v>1561</v>
      </c>
      <c r="C299" s="119" t="s">
        <v>1602</v>
      </c>
      <c r="D299" s="119" t="s">
        <v>1561</v>
      </c>
      <c r="E299" s="119" t="s">
        <v>1561</v>
      </c>
      <c r="F299" s="119" t="s">
        <v>1561</v>
      </c>
      <c r="G299" s="98" t="s">
        <v>1561</v>
      </c>
      <c r="H299" s="98" t="s">
        <v>1561</v>
      </c>
      <c r="I299" s="98" t="s">
        <v>1561</v>
      </c>
      <c r="J299" s="119" t="s">
        <v>1529</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1531</v>
      </c>
      <c r="C300" s="119" t="s">
        <v>1602</v>
      </c>
      <c r="D300" s="119" t="s">
        <v>1531</v>
      </c>
      <c r="E300" s="119" t="s">
        <v>1558</v>
      </c>
      <c r="F300" s="119" t="s">
        <v>1558</v>
      </c>
      <c r="G300" s="98" t="s">
        <v>1531</v>
      </c>
      <c r="H300" s="98" t="s">
        <v>1558</v>
      </c>
      <c r="I300" s="98" t="s">
        <v>1558</v>
      </c>
      <c r="J300" s="119" t="s">
        <v>1529</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1718</v>
      </c>
      <c r="B301" s="119">
        <v>11303238.125626562</v>
      </c>
      <c r="C301" s="119" t="s">
        <v>1602</v>
      </c>
      <c r="D301" s="104" t="s">
        <v>285</v>
      </c>
      <c r="E301" s="104" t="s">
        <v>285</v>
      </c>
      <c r="F301" s="104" t="s">
        <v>285</v>
      </c>
      <c r="G301" s="119">
        <v>581575.34226087632</v>
      </c>
      <c r="H301" s="119">
        <v>204.91913730185334</v>
      </c>
      <c r="I301" s="119">
        <v>4.0749038471008197</v>
      </c>
      <c r="J301" s="119" t="s">
        <v>1529</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1603</v>
      </c>
      <c r="B302" s="119">
        <v>2198593.1136838049</v>
      </c>
      <c r="C302" s="119" t="s">
        <v>1602</v>
      </c>
      <c r="D302" s="119">
        <v>66.484493320042304</v>
      </c>
      <c r="E302" s="119">
        <v>9.4999707944178802</v>
      </c>
      <c r="F302" s="119">
        <v>0.57000553216732996</v>
      </c>
      <c r="G302" s="119">
        <v>146172.34918020194</v>
      </c>
      <c r="H302" s="119">
        <v>20.886570368804421</v>
      </c>
      <c r="I302" s="119">
        <v>1.25321023778476</v>
      </c>
      <c r="J302" s="119" t="s">
        <v>1529</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1604</v>
      </c>
      <c r="B303" s="119">
        <v>112924.73302758516</v>
      </c>
      <c r="C303" s="119" t="s">
        <v>1602</v>
      </c>
      <c r="D303" s="119">
        <v>90.664078459531524</v>
      </c>
      <c r="E303" s="119">
        <v>31.211661957997912</v>
      </c>
      <c r="F303" s="119">
        <v>1.42500000000001</v>
      </c>
      <c r="G303" s="119">
        <v>10238.21685523463</v>
      </c>
      <c r="H303" s="119">
        <v>3.5245685939541498</v>
      </c>
      <c r="I303" s="119">
        <v>0.16091774456430999</v>
      </c>
      <c r="J303" s="119" t="s">
        <v>1529</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1605</v>
      </c>
      <c r="B304" s="119">
        <v>8463270.2337899823</v>
      </c>
      <c r="C304" s="119" t="s">
        <v>1602</v>
      </c>
      <c r="D304" s="119">
        <v>50.236464685713393</v>
      </c>
      <c r="E304" s="119">
        <v>4.4990744131945704</v>
      </c>
      <c r="F304" s="119">
        <v>0.09</v>
      </c>
      <c r="G304" s="119">
        <v>425164.77622543974</v>
      </c>
      <c r="H304" s="119">
        <v>38.076882560795781</v>
      </c>
      <c r="I304" s="119">
        <v>0.76169432104110002</v>
      </c>
      <c r="J304" s="119" t="s">
        <v>1529</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1719</v>
      </c>
      <c r="B305" s="119" t="s">
        <v>1561</v>
      </c>
      <c r="C305" s="119" t="s">
        <v>1602</v>
      </c>
      <c r="D305" s="119" t="s">
        <v>1575</v>
      </c>
      <c r="E305" s="119" t="s">
        <v>1529</v>
      </c>
      <c r="F305" s="119" t="s">
        <v>1529</v>
      </c>
      <c r="G305" s="119" t="s">
        <v>1561</v>
      </c>
      <c r="H305" s="119" t="s">
        <v>1529</v>
      </c>
      <c r="I305" s="119" t="s">
        <v>1529</v>
      </c>
      <c r="J305" s="119" t="s">
        <v>1529</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1720</v>
      </c>
      <c r="B306" s="119" t="s">
        <v>1561</v>
      </c>
      <c r="C306" s="119" t="s">
        <v>1602</v>
      </c>
      <c r="D306" s="119" t="s">
        <v>1575</v>
      </c>
      <c r="E306" s="119" t="s">
        <v>1529</v>
      </c>
      <c r="F306" s="119" t="s">
        <v>1529</v>
      </c>
      <c r="G306" s="119" t="s">
        <v>1561</v>
      </c>
      <c r="H306" s="119" t="s">
        <v>1529</v>
      </c>
      <c r="I306" s="119" t="s">
        <v>1529</v>
      </c>
      <c r="J306" s="119" t="s">
        <v>1529</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1721</v>
      </c>
      <c r="B307" s="119">
        <v>528450.04512518982</v>
      </c>
      <c r="C307" s="119" t="s">
        <v>1602</v>
      </c>
      <c r="D307" s="119">
        <v>97.678084928587992</v>
      </c>
      <c r="E307" s="119">
        <v>269.52616825788527</v>
      </c>
      <c r="F307" s="119">
        <v>3.5936822434384599</v>
      </c>
      <c r="G307" s="119">
        <v>51617.988388254453</v>
      </c>
      <c r="H307" s="119">
        <v>142.43111577829899</v>
      </c>
      <c r="I307" s="119">
        <v>1.8990815437106501</v>
      </c>
      <c r="J307" s="119" t="s">
        <v>1529</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1722</v>
      </c>
      <c r="B308" s="119">
        <v>4174492.6792782918</v>
      </c>
      <c r="C308" s="119" t="s">
        <v>1602</v>
      </c>
      <c r="D308" s="104" t="s">
        <v>285</v>
      </c>
      <c r="E308" s="104" t="s">
        <v>285</v>
      </c>
      <c r="F308" s="104" t="s">
        <v>285</v>
      </c>
      <c r="G308" s="119">
        <v>223479.67618891632</v>
      </c>
      <c r="H308" s="119">
        <v>42.674366835697008</v>
      </c>
      <c r="I308" s="119">
        <v>1.1338347568242</v>
      </c>
      <c r="J308" s="119" t="s">
        <v>1529</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1603</v>
      </c>
      <c r="B309" s="119">
        <v>754962.76096598851</v>
      </c>
      <c r="C309" s="119" t="s">
        <v>1602</v>
      </c>
      <c r="D309" s="119">
        <v>67.966503724599846</v>
      </c>
      <c r="E309" s="119">
        <v>9.5</v>
      </c>
      <c r="F309" s="119">
        <v>0.56999999999999995</v>
      </c>
      <c r="G309" s="119">
        <v>51312.179305129037</v>
      </c>
      <c r="H309" s="119">
        <v>7.1721462291768896</v>
      </c>
      <c r="I309" s="119">
        <v>0.43032877375061002</v>
      </c>
      <c r="J309" s="119" t="s">
        <v>1529</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1604</v>
      </c>
      <c r="B310" s="119">
        <v>102339.36264828738</v>
      </c>
      <c r="C310" s="119" t="s">
        <v>1602</v>
      </c>
      <c r="D310" s="119">
        <v>90.679224037092183</v>
      </c>
      <c r="E310" s="119">
        <v>9.5</v>
      </c>
      <c r="F310" s="119">
        <v>1.425</v>
      </c>
      <c r="G310" s="119">
        <v>9280.0539933972741</v>
      </c>
      <c r="H310" s="119">
        <v>0.97222394515873001</v>
      </c>
      <c r="I310" s="119">
        <v>0.14583359177381</v>
      </c>
      <c r="J310" s="119" t="s">
        <v>1529</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1605</v>
      </c>
      <c r="B311" s="119">
        <v>3242414.5271654259</v>
      </c>
      <c r="C311" s="119" t="s">
        <v>1602</v>
      </c>
      <c r="D311" s="119">
        <v>50.236464685713393</v>
      </c>
      <c r="E311" s="119">
        <v>4.5</v>
      </c>
      <c r="F311" s="119">
        <v>0.09</v>
      </c>
      <c r="G311" s="119">
        <v>162887.44289039</v>
      </c>
      <c r="H311" s="119">
        <v>14.590865372244419</v>
      </c>
      <c r="I311" s="119">
        <v>0.29181730744488998</v>
      </c>
      <c r="J311" s="119" t="s">
        <v>1529</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1723</v>
      </c>
      <c r="B312" s="119" t="s">
        <v>1561</v>
      </c>
      <c r="C312" s="119" t="s">
        <v>1602</v>
      </c>
      <c r="D312" s="119" t="s">
        <v>1575</v>
      </c>
      <c r="E312" s="119" t="s">
        <v>1529</v>
      </c>
      <c r="F312" s="119" t="s">
        <v>1529</v>
      </c>
      <c r="G312" s="119" t="s">
        <v>1561</v>
      </c>
      <c r="H312" s="119" t="s">
        <v>1529</v>
      </c>
      <c r="I312" s="119" t="s">
        <v>1529</v>
      </c>
      <c r="J312" s="119" t="s">
        <v>1529</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1724</v>
      </c>
      <c r="B313" s="119" t="s">
        <v>1561</v>
      </c>
      <c r="C313" s="119" t="s">
        <v>1602</v>
      </c>
      <c r="D313" s="119" t="s">
        <v>1575</v>
      </c>
      <c r="E313" s="119" t="s">
        <v>1529</v>
      </c>
      <c r="F313" s="119" t="s">
        <v>1529</v>
      </c>
      <c r="G313" s="119" t="s">
        <v>1561</v>
      </c>
      <c r="H313" s="119" t="s">
        <v>1529</v>
      </c>
      <c r="I313" s="119" t="s">
        <v>1529</v>
      </c>
      <c r="J313" s="119" t="s">
        <v>1529</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1725</v>
      </c>
      <c r="B314" s="119">
        <v>74776.028498589876</v>
      </c>
      <c r="C314" s="119" t="s">
        <v>1602</v>
      </c>
      <c r="D314" s="119">
        <v>97.328304958721361</v>
      </c>
      <c r="E314" s="119">
        <v>266.65138132460436</v>
      </c>
      <c r="F314" s="119">
        <v>3.5553517509946899</v>
      </c>
      <c r="G314" s="119">
        <v>7277.8241053127949</v>
      </c>
      <c r="H314" s="119">
        <v>19.939131289116968</v>
      </c>
      <c r="I314" s="119">
        <v>0.26585508385488998</v>
      </c>
      <c r="J314" s="119" t="s">
        <v>1529</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1726</v>
      </c>
      <c r="B315" s="119">
        <v>4174492.6792782918</v>
      </c>
      <c r="C315" s="119" t="s">
        <v>1602</v>
      </c>
      <c r="D315" s="104" t="s">
        <v>285</v>
      </c>
      <c r="E315" s="104" t="s">
        <v>285</v>
      </c>
      <c r="F315" s="104" t="s">
        <v>285</v>
      </c>
      <c r="G315" s="119">
        <v>223479.67618891632</v>
      </c>
      <c r="H315" s="119">
        <v>42.674366835697008</v>
      </c>
      <c r="I315" s="119">
        <v>1.1338347568242</v>
      </c>
      <c r="J315" s="119" t="s">
        <v>1529</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1619</v>
      </c>
      <c r="B316" s="98">
        <v>754962.76096598851</v>
      </c>
      <c r="C316" s="119" t="s">
        <v>1602</v>
      </c>
      <c r="D316" s="119">
        <v>67.966503724599846</v>
      </c>
      <c r="E316" s="119">
        <v>9.5</v>
      </c>
      <c r="F316" s="119">
        <v>0.56999999999999995</v>
      </c>
      <c r="G316" s="98">
        <v>51312.179305129037</v>
      </c>
      <c r="H316" s="98">
        <v>7.1721462291768896</v>
      </c>
      <c r="I316" s="98">
        <v>0.43032877375061002</v>
      </c>
      <c r="J316" s="98" t="s">
        <v>1529</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1620</v>
      </c>
      <c r="B317" s="98">
        <v>102339.36264828738</v>
      </c>
      <c r="C317" s="119" t="s">
        <v>1602</v>
      </c>
      <c r="D317" s="119">
        <v>90.679224037092183</v>
      </c>
      <c r="E317" s="119">
        <v>9.5</v>
      </c>
      <c r="F317" s="119">
        <v>1.425</v>
      </c>
      <c r="G317" s="98">
        <v>9280.0539933972741</v>
      </c>
      <c r="H317" s="98">
        <v>0.97222394515873001</v>
      </c>
      <c r="I317" s="98">
        <v>0.14583359177381</v>
      </c>
      <c r="J317" s="98" t="s">
        <v>1529</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1621</v>
      </c>
      <c r="B318" s="98">
        <v>3242414.5271654259</v>
      </c>
      <c r="C318" s="119" t="s">
        <v>1602</v>
      </c>
      <c r="D318" s="119">
        <v>50.236464685713393</v>
      </c>
      <c r="E318" s="119">
        <v>4.5</v>
      </c>
      <c r="F318" s="119">
        <v>0.09</v>
      </c>
      <c r="G318" s="98">
        <v>162887.44289039</v>
      </c>
      <c r="H318" s="98">
        <v>14.590865372244419</v>
      </c>
      <c r="I318" s="98">
        <v>0.29181730744488998</v>
      </c>
      <c r="J318" s="98" t="s">
        <v>1529</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1622</v>
      </c>
      <c r="B319" s="98" t="s">
        <v>1561</v>
      </c>
      <c r="C319" s="119" t="s">
        <v>1602</v>
      </c>
      <c r="D319" s="119" t="s">
        <v>1575</v>
      </c>
      <c r="E319" s="119" t="s">
        <v>1529</v>
      </c>
      <c r="F319" s="119" t="s">
        <v>1529</v>
      </c>
      <c r="G319" s="98" t="s">
        <v>1561</v>
      </c>
      <c r="H319" s="98" t="s">
        <v>1529</v>
      </c>
      <c r="I319" s="98" t="s">
        <v>1529</v>
      </c>
      <c r="J319" s="98" t="s">
        <v>1529</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1623</v>
      </c>
      <c r="B320" s="98" t="s">
        <v>1561</v>
      </c>
      <c r="C320" s="119" t="s">
        <v>1602</v>
      </c>
      <c r="D320" s="119" t="s">
        <v>1575</v>
      </c>
      <c r="E320" s="119" t="s">
        <v>1529</v>
      </c>
      <c r="F320" s="119" t="s">
        <v>1529</v>
      </c>
      <c r="G320" s="98" t="s">
        <v>1561</v>
      </c>
      <c r="H320" s="98" t="s">
        <v>1529</v>
      </c>
      <c r="I320" s="98" t="s">
        <v>1529</v>
      </c>
      <c r="J320" s="98" t="s">
        <v>1529</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1602</v>
      </c>
      <c r="D321" s="119">
        <v>97.328304958721361</v>
      </c>
      <c r="E321" s="119">
        <v>266.65138132460436</v>
      </c>
      <c r="F321" s="119">
        <v>3.5553517509946899</v>
      </c>
      <c r="G321" s="98">
        <v>7277.8241053127949</v>
      </c>
      <c r="H321" s="98">
        <v>19.939131289116968</v>
      </c>
      <c r="I321" s="98">
        <v>0.26585508385488998</v>
      </c>
      <c r="J321" s="98" t="s">
        <v>1529</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1727</v>
      </c>
      <c r="B322" s="119">
        <v>7124869.054540881</v>
      </c>
      <c r="C322" s="119" t="s">
        <v>1602</v>
      </c>
      <c r="D322" s="104" t="s">
        <v>285</v>
      </c>
      <c r="E322" s="104" t="s">
        <v>285</v>
      </c>
      <c r="F322" s="104" t="s">
        <v>285</v>
      </c>
      <c r="G322" s="119">
        <v>357834.15475600655</v>
      </c>
      <c r="H322" s="119">
        <v>162.22672229540805</v>
      </c>
      <c r="I322" s="119">
        <v>2.9384503414682399</v>
      </c>
      <c r="J322" s="119" t="s">
        <v>1529</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1603</v>
      </c>
      <c r="B323" s="119">
        <v>1443615.9049670831</v>
      </c>
      <c r="C323" s="119" t="s">
        <v>1602</v>
      </c>
      <c r="D323" s="119">
        <v>65.709406352494454</v>
      </c>
      <c r="E323" s="119">
        <v>9.5</v>
      </c>
      <c r="F323" s="119">
        <v>0.56999999999999995</v>
      </c>
      <c r="G323" s="119">
        <v>94859.144116406096</v>
      </c>
      <c r="H323" s="119">
        <v>13.71435109718729</v>
      </c>
      <c r="I323" s="119">
        <v>0.82286106583123997</v>
      </c>
      <c r="J323" s="119" t="s">
        <v>1529</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1604</v>
      </c>
      <c r="B324" s="119">
        <v>8899.3961168497008</v>
      </c>
      <c r="C324" s="119" t="s">
        <v>1602</v>
      </c>
      <c r="D324" s="119">
        <v>90.679224037092155</v>
      </c>
      <c r="E324" s="119">
        <v>284.99999999999949</v>
      </c>
      <c r="F324" s="119">
        <v>1.4249999999999099</v>
      </c>
      <c r="G324" s="119">
        <v>806.9903342746419</v>
      </c>
      <c r="H324" s="119">
        <v>2.5363278933021598</v>
      </c>
      <c r="I324" s="119">
        <v>1.2681639466510001E-2</v>
      </c>
      <c r="J324" s="119" t="s">
        <v>1529</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1605</v>
      </c>
      <c r="B325" s="119">
        <v>5218679.7368303481</v>
      </c>
      <c r="C325" s="119" t="s">
        <v>1602</v>
      </c>
      <c r="D325" s="119">
        <v>50.236464685713379</v>
      </c>
      <c r="E325" s="119">
        <v>4.5</v>
      </c>
      <c r="F325" s="119">
        <v>0.09</v>
      </c>
      <c r="G325" s="119">
        <v>262168.0203053258</v>
      </c>
      <c r="H325" s="119">
        <v>23.484058815736571</v>
      </c>
      <c r="I325" s="119">
        <v>0.46968117631473</v>
      </c>
      <c r="J325" s="119" t="s">
        <v>1529</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1728</v>
      </c>
      <c r="B326" s="119" t="s">
        <v>1561</v>
      </c>
      <c r="C326" s="119" t="s">
        <v>1602</v>
      </c>
      <c r="D326" s="119" t="s">
        <v>1575</v>
      </c>
      <c r="E326" s="119" t="s">
        <v>1529</v>
      </c>
      <c r="F326" s="119" t="s">
        <v>1529</v>
      </c>
      <c r="G326" s="119" t="s">
        <v>1561</v>
      </c>
      <c r="H326" s="119" t="s">
        <v>1529</v>
      </c>
      <c r="I326" s="119" t="s">
        <v>1529</v>
      </c>
      <c r="J326" s="119" t="s">
        <v>1529</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1729</v>
      </c>
      <c r="B327" s="119" t="s">
        <v>1561</v>
      </c>
      <c r="C327" s="119" t="s">
        <v>1602</v>
      </c>
      <c r="D327" s="119" t="s">
        <v>1575</v>
      </c>
      <c r="E327" s="119" t="s">
        <v>1529</v>
      </c>
      <c r="F327" s="119" t="s">
        <v>1529</v>
      </c>
      <c r="G327" s="119" t="s">
        <v>1561</v>
      </c>
      <c r="H327" s="119" t="s">
        <v>1529</v>
      </c>
      <c r="I327" s="119" t="s">
        <v>1529</v>
      </c>
      <c r="J327" s="119" t="s">
        <v>1529</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1730</v>
      </c>
      <c r="B328" s="119">
        <v>453674.0166266</v>
      </c>
      <c r="C328" s="119" t="s">
        <v>1602</v>
      </c>
      <c r="D328" s="119">
        <v>97.735736802039924</v>
      </c>
      <c r="E328" s="119">
        <v>270.00000000000006</v>
      </c>
      <c r="F328" s="119">
        <v>3.6</v>
      </c>
      <c r="G328" s="119">
        <v>44340.16428294166</v>
      </c>
      <c r="H328" s="119">
        <v>122.49198448918202</v>
      </c>
      <c r="I328" s="119">
        <v>1.63322645985576</v>
      </c>
      <c r="J328" s="119" t="s">
        <v>1529</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1731</v>
      </c>
      <c r="B329" s="119">
        <v>7124869.054540881</v>
      </c>
      <c r="C329" s="119" t="s">
        <v>1602</v>
      </c>
      <c r="D329" s="104" t="s">
        <v>285</v>
      </c>
      <c r="E329" s="104" t="s">
        <v>285</v>
      </c>
      <c r="F329" s="104" t="s">
        <v>285</v>
      </c>
      <c r="G329" s="119">
        <v>357834.15475600655</v>
      </c>
      <c r="H329" s="119">
        <v>162.22672229540805</v>
      </c>
      <c r="I329" s="119">
        <v>2.9384503414682399</v>
      </c>
      <c r="J329" s="119" t="s">
        <v>1529</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1732</v>
      </c>
      <c r="B330" s="119">
        <v>7124869.054540881</v>
      </c>
      <c r="C330" s="119" t="s">
        <v>1602</v>
      </c>
      <c r="D330" s="104" t="s">
        <v>285</v>
      </c>
      <c r="E330" s="104" t="s">
        <v>285</v>
      </c>
      <c r="F330" s="104" t="s">
        <v>285</v>
      </c>
      <c r="G330" s="119">
        <v>357834.15475600655</v>
      </c>
      <c r="H330" s="119">
        <v>162.22672229540805</v>
      </c>
      <c r="I330" s="119">
        <v>2.9384503414682399</v>
      </c>
      <c r="J330" s="119" t="s">
        <v>1529</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1619</v>
      </c>
      <c r="B331" s="98">
        <v>1443615.9049670831</v>
      </c>
      <c r="C331" s="119" t="s">
        <v>1602</v>
      </c>
      <c r="D331" s="119">
        <v>65.709406352494454</v>
      </c>
      <c r="E331" s="119">
        <v>9.5</v>
      </c>
      <c r="F331" s="119">
        <v>0.56999999999999995</v>
      </c>
      <c r="G331" s="98">
        <v>94859.144116406096</v>
      </c>
      <c r="H331" s="98">
        <v>13.71435109718729</v>
      </c>
      <c r="I331" s="98">
        <v>0.82286106583123997</v>
      </c>
      <c r="J331" s="98" t="s">
        <v>1529</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1620</v>
      </c>
      <c r="B332" s="98">
        <v>8899.3961168497008</v>
      </c>
      <c r="C332" s="119" t="s">
        <v>1602</v>
      </c>
      <c r="D332" s="119">
        <v>90.679224037092155</v>
      </c>
      <c r="E332" s="119">
        <v>284.99999999999949</v>
      </c>
      <c r="F332" s="119">
        <v>1.4249999999999099</v>
      </c>
      <c r="G332" s="98">
        <v>806.9903342746419</v>
      </c>
      <c r="H332" s="98">
        <v>2.5363278933021598</v>
      </c>
      <c r="I332" s="98">
        <v>1.2681639466510001E-2</v>
      </c>
      <c r="J332" s="98" t="s">
        <v>1529</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1621</v>
      </c>
      <c r="B333" s="98">
        <v>5218679.7368303481</v>
      </c>
      <c r="C333" s="119" t="s">
        <v>1602</v>
      </c>
      <c r="D333" s="119">
        <v>50.236464685713379</v>
      </c>
      <c r="E333" s="119">
        <v>4.5</v>
      </c>
      <c r="F333" s="119">
        <v>0.09</v>
      </c>
      <c r="G333" s="98">
        <v>262168.0203053258</v>
      </c>
      <c r="H333" s="98">
        <v>23.484058815736571</v>
      </c>
      <c r="I333" s="98">
        <v>0.46968117631473</v>
      </c>
      <c r="J333" s="98" t="s">
        <v>1529</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1622</v>
      </c>
      <c r="B334" s="98" t="s">
        <v>1561</v>
      </c>
      <c r="C334" s="119" t="s">
        <v>1602</v>
      </c>
      <c r="D334" s="119" t="s">
        <v>1575</v>
      </c>
      <c r="E334" s="119" t="s">
        <v>1529</v>
      </c>
      <c r="F334" s="119" t="s">
        <v>1529</v>
      </c>
      <c r="G334" s="98" t="s">
        <v>1561</v>
      </c>
      <c r="H334" s="98" t="s">
        <v>1529</v>
      </c>
      <c r="I334" s="98" t="s">
        <v>1529</v>
      </c>
      <c r="J334" s="98" t="s">
        <v>1529</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1623</v>
      </c>
      <c r="B335" s="98" t="s">
        <v>1561</v>
      </c>
      <c r="C335" s="119" t="s">
        <v>1602</v>
      </c>
      <c r="D335" s="119" t="s">
        <v>1575</v>
      </c>
      <c r="E335" s="119" t="s">
        <v>1529</v>
      </c>
      <c r="F335" s="119" t="s">
        <v>1529</v>
      </c>
      <c r="G335" s="98" t="s">
        <v>1561</v>
      </c>
      <c r="H335" s="98" t="s">
        <v>1529</v>
      </c>
      <c r="I335" s="98" t="s">
        <v>1529</v>
      </c>
      <c r="J335" s="98" t="s">
        <v>1529</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1602</v>
      </c>
      <c r="D336" s="119">
        <v>97.735736802039924</v>
      </c>
      <c r="E336" s="119">
        <v>270.00000000000006</v>
      </c>
      <c r="F336" s="119">
        <v>3.6</v>
      </c>
      <c r="G336" s="98">
        <v>44340.16428294166</v>
      </c>
      <c r="H336" s="98">
        <v>122.49198448918202</v>
      </c>
      <c r="I336" s="98">
        <v>1.63322645985576</v>
      </c>
      <c r="J336" s="98" t="s">
        <v>1529</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1549</v>
      </c>
      <c r="B337" s="119">
        <v>3876.391807390301</v>
      </c>
      <c r="C337" s="119" t="s">
        <v>1602</v>
      </c>
      <c r="D337" s="104" t="s">
        <v>285</v>
      </c>
      <c r="E337" s="104" t="s">
        <v>285</v>
      </c>
      <c r="F337" s="104" t="s">
        <v>285</v>
      </c>
      <c r="G337" s="119">
        <v>261.51131595348204</v>
      </c>
      <c r="H337" s="119">
        <v>1.8048170748290002E-2</v>
      </c>
      <c r="I337" s="119">
        <v>2.6187488083799998E-3</v>
      </c>
      <c r="J337" s="119" t="s">
        <v>1529</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1603</v>
      </c>
      <c r="B338" s="119">
        <v>14.44775073344322</v>
      </c>
      <c r="C338" s="119" t="s">
        <v>1602</v>
      </c>
      <c r="D338" s="119">
        <v>70.997810368113193</v>
      </c>
      <c r="E338" s="119">
        <v>5.0556271067802703</v>
      </c>
      <c r="F338" s="119">
        <v>1.41186010793935</v>
      </c>
      <c r="G338" s="119">
        <v>1.0257586668187699</v>
      </c>
      <c r="H338" s="119">
        <v>7.3042440239999996E-5</v>
      </c>
      <c r="I338" s="119">
        <v>2.039820291E-5</v>
      </c>
      <c r="J338" s="119" t="s">
        <v>1529</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1604</v>
      </c>
      <c r="B339" s="119">
        <v>1685.97426244808</v>
      </c>
      <c r="C339" s="119" t="s">
        <v>1602</v>
      </c>
      <c r="D339" s="119">
        <v>89.664789629236907</v>
      </c>
      <c r="E339" s="119">
        <v>9.5000000000019202</v>
      </c>
      <c r="F339" s="119">
        <v>1.42500000000088</v>
      </c>
      <c r="G339" s="119">
        <v>151.17252756271495</v>
      </c>
      <c r="H339" s="119">
        <v>1.6016755493259999E-2</v>
      </c>
      <c r="I339" s="119">
        <v>2.40251332399E-3</v>
      </c>
      <c r="J339" s="119" t="s">
        <v>1529</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1605</v>
      </c>
      <c r="B340" s="119">
        <v>2175.9697942087778</v>
      </c>
      <c r="C340" s="119" t="s">
        <v>1602</v>
      </c>
      <c r="D340" s="119">
        <v>50.236464685713393</v>
      </c>
      <c r="E340" s="119">
        <v>0.90000000000097002</v>
      </c>
      <c r="F340" s="119">
        <v>9.0000000000559993E-2</v>
      </c>
      <c r="G340" s="119">
        <v>109.3130297239483</v>
      </c>
      <c r="H340" s="119">
        <v>1.9583728147900001E-3</v>
      </c>
      <c r="I340" s="119">
        <v>1.9583728148000001E-4</v>
      </c>
      <c r="J340" s="119" t="s">
        <v>1529</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1733</v>
      </c>
      <c r="B341" s="119" t="s">
        <v>1561</v>
      </c>
      <c r="C341" s="119" t="s">
        <v>1602</v>
      </c>
      <c r="D341" s="119" t="s">
        <v>1575</v>
      </c>
      <c r="E341" s="119" t="s">
        <v>1529</v>
      </c>
      <c r="F341" s="119" t="s">
        <v>1529</v>
      </c>
      <c r="G341" s="119" t="s">
        <v>1561</v>
      </c>
      <c r="H341" s="119" t="s">
        <v>1529</v>
      </c>
      <c r="I341" s="119" t="s">
        <v>1529</v>
      </c>
      <c r="J341" s="119" t="s">
        <v>1529</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1734</v>
      </c>
      <c r="B342" s="119" t="s">
        <v>1561</v>
      </c>
      <c r="C342" s="119" t="s">
        <v>1602</v>
      </c>
      <c r="D342" s="119" t="s">
        <v>1575</v>
      </c>
      <c r="E342" s="119" t="s">
        <v>1529</v>
      </c>
      <c r="F342" s="119" t="s">
        <v>1529</v>
      </c>
      <c r="G342" s="119" t="s">
        <v>1561</v>
      </c>
      <c r="H342" s="119" t="s">
        <v>1529</v>
      </c>
      <c r="I342" s="119" t="s">
        <v>1529</v>
      </c>
      <c r="J342" s="119" t="s">
        <v>1529</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1735</v>
      </c>
      <c r="B343" s="119" t="s">
        <v>1531</v>
      </c>
      <c r="C343" s="119" t="s">
        <v>1602</v>
      </c>
      <c r="D343" s="119" t="s">
        <v>1629</v>
      </c>
      <c r="E343" s="119" t="s">
        <v>1531</v>
      </c>
      <c r="F343" s="119" t="s">
        <v>1531</v>
      </c>
      <c r="G343" s="119" t="s">
        <v>1531</v>
      </c>
      <c r="H343" s="119" t="s">
        <v>1531</v>
      </c>
      <c r="I343" s="119" t="s">
        <v>1531</v>
      </c>
      <c r="J343" s="119" t="s">
        <v>1529</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1736</v>
      </c>
      <c r="B344" s="119">
        <v>3876.391807390301</v>
      </c>
      <c r="C344" s="119" t="s">
        <v>1602</v>
      </c>
      <c r="D344" s="104" t="s">
        <v>285</v>
      </c>
      <c r="E344" s="104" t="s">
        <v>285</v>
      </c>
      <c r="F344" s="104" t="s">
        <v>285</v>
      </c>
      <c r="G344" s="119">
        <v>261.51131595348204</v>
      </c>
      <c r="H344" s="119">
        <v>1.8048170748290002E-2</v>
      </c>
      <c r="I344" s="119">
        <v>2.6187488083799998E-3</v>
      </c>
      <c r="J344" s="119" t="s">
        <v>1529</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1603</v>
      </c>
      <c r="B345" s="98">
        <v>14.44775073344322</v>
      </c>
      <c r="C345" s="119" t="s">
        <v>1602</v>
      </c>
      <c r="D345" s="119">
        <v>70.997810368113193</v>
      </c>
      <c r="E345" s="119">
        <v>5.0556271067802703</v>
      </c>
      <c r="F345" s="119">
        <v>1.41186010793935</v>
      </c>
      <c r="G345" s="98">
        <v>1.0257586668187699</v>
      </c>
      <c r="H345" s="98">
        <v>7.3042440239999996E-5</v>
      </c>
      <c r="I345" s="98">
        <v>2.039820291E-5</v>
      </c>
      <c r="J345" s="98" t="s">
        <v>1529</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1604</v>
      </c>
      <c r="B346" s="98">
        <v>1685.97426244808</v>
      </c>
      <c r="C346" s="119" t="s">
        <v>1602</v>
      </c>
      <c r="D346" s="119">
        <v>89.664789629236907</v>
      </c>
      <c r="E346" s="119">
        <v>9.5000000000019202</v>
      </c>
      <c r="F346" s="119">
        <v>1.42500000000088</v>
      </c>
      <c r="G346" s="98">
        <v>151.17252756271495</v>
      </c>
      <c r="H346" s="98">
        <v>1.6016755493259999E-2</v>
      </c>
      <c r="I346" s="98">
        <v>2.40251332399E-3</v>
      </c>
      <c r="J346" s="98" t="s">
        <v>1529</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1605</v>
      </c>
      <c r="B347" s="98">
        <v>2175.9697942087778</v>
      </c>
      <c r="C347" s="119" t="s">
        <v>1602</v>
      </c>
      <c r="D347" s="119">
        <v>50.236464685713393</v>
      </c>
      <c r="E347" s="119">
        <v>0.90000000000097002</v>
      </c>
      <c r="F347" s="119">
        <v>9.0000000000559993E-2</v>
      </c>
      <c r="G347" s="98">
        <v>109.3130297239483</v>
      </c>
      <c r="H347" s="98">
        <v>1.9583728147900001E-3</v>
      </c>
      <c r="I347" s="98">
        <v>1.9583728148000001E-4</v>
      </c>
      <c r="J347" s="98" t="s">
        <v>1529</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1737</v>
      </c>
      <c r="B348" s="98" t="s">
        <v>1561</v>
      </c>
      <c r="C348" s="119" t="s">
        <v>1602</v>
      </c>
      <c r="D348" s="119" t="s">
        <v>1575</v>
      </c>
      <c r="E348" s="119" t="s">
        <v>1529</v>
      </c>
      <c r="F348" s="119" t="s">
        <v>1529</v>
      </c>
      <c r="G348" s="98" t="s">
        <v>1561</v>
      </c>
      <c r="H348" s="98" t="s">
        <v>1529</v>
      </c>
      <c r="I348" s="98" t="s">
        <v>1529</v>
      </c>
      <c r="J348" s="98" t="s">
        <v>1529</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1738</v>
      </c>
      <c r="B349" s="98" t="s">
        <v>1561</v>
      </c>
      <c r="C349" s="119" t="s">
        <v>1602</v>
      </c>
      <c r="D349" s="119" t="s">
        <v>1575</v>
      </c>
      <c r="E349" s="119" t="s">
        <v>1529</v>
      </c>
      <c r="F349" s="119" t="s">
        <v>1529</v>
      </c>
      <c r="G349" s="98" t="s">
        <v>1561</v>
      </c>
      <c r="H349" s="98" t="s">
        <v>1529</v>
      </c>
      <c r="I349" s="98" t="s">
        <v>1529</v>
      </c>
      <c r="J349" s="98" t="s">
        <v>1529</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1739</v>
      </c>
      <c r="B350" s="98" t="s">
        <v>1531</v>
      </c>
      <c r="C350" s="119" t="s">
        <v>1602</v>
      </c>
      <c r="D350" s="119" t="s">
        <v>1629</v>
      </c>
      <c r="E350" s="119" t="s">
        <v>1531</v>
      </c>
      <c r="F350" s="119" t="s">
        <v>1531</v>
      </c>
      <c r="G350" s="98" t="s">
        <v>1531</v>
      </c>
      <c r="H350" s="98" t="s">
        <v>1531</v>
      </c>
      <c r="I350" s="98" t="s">
        <v>1531</v>
      </c>
      <c r="J350" s="98" t="s">
        <v>1529</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1740</v>
      </c>
      <c r="B351" s="119" t="s">
        <v>1636</v>
      </c>
      <c r="C351" s="119" t="s">
        <v>1602</v>
      </c>
      <c r="D351" s="104" t="s">
        <v>285</v>
      </c>
      <c r="E351" s="104" t="s">
        <v>285</v>
      </c>
      <c r="F351" s="104" t="s">
        <v>285</v>
      </c>
      <c r="G351" s="119" t="s">
        <v>1636</v>
      </c>
      <c r="H351" s="119" t="s">
        <v>1629</v>
      </c>
      <c r="I351" s="119" t="s">
        <v>1629</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1671</v>
      </c>
      <c r="B352" s="98" t="s">
        <v>1531</v>
      </c>
      <c r="C352" s="119" t="s">
        <v>1602</v>
      </c>
      <c r="D352" s="119" t="s">
        <v>1531</v>
      </c>
      <c r="E352" s="119" t="s">
        <v>1531</v>
      </c>
      <c r="F352" s="119" t="s">
        <v>1531</v>
      </c>
      <c r="G352" s="98" t="s">
        <v>1531</v>
      </c>
      <c r="H352" s="98" t="s">
        <v>1531</v>
      </c>
      <c r="I352" s="98" t="s">
        <v>1531</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1672</v>
      </c>
      <c r="B353" s="98" t="s">
        <v>1531</v>
      </c>
      <c r="C353" s="119" t="s">
        <v>1602</v>
      </c>
      <c r="D353" s="119" t="s">
        <v>1531</v>
      </c>
      <c r="E353" s="119" t="s">
        <v>1531</v>
      </c>
      <c r="F353" s="119" t="s">
        <v>1531</v>
      </c>
      <c r="G353" s="98" t="s">
        <v>1531</v>
      </c>
      <c r="H353" s="98" t="s">
        <v>1531</v>
      </c>
      <c r="I353" s="98" t="s">
        <v>1531</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1673</v>
      </c>
      <c r="B354" s="98" t="s">
        <v>1531</v>
      </c>
      <c r="C354" s="119" t="s">
        <v>1602</v>
      </c>
      <c r="D354" s="119" t="s">
        <v>1531</v>
      </c>
      <c r="E354" s="119" t="s">
        <v>1531</v>
      </c>
      <c r="F354" s="119" t="s">
        <v>1531</v>
      </c>
      <c r="G354" s="98" t="s">
        <v>1531</v>
      </c>
      <c r="H354" s="98" t="s">
        <v>1531</v>
      </c>
      <c r="I354" s="98" t="s">
        <v>1531</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1741</v>
      </c>
      <c r="B355" s="119" t="s">
        <v>1531</v>
      </c>
      <c r="C355" s="119" t="s">
        <v>1602</v>
      </c>
      <c r="D355" s="104" t="s">
        <v>285</v>
      </c>
      <c r="E355" s="104" t="s">
        <v>285</v>
      </c>
      <c r="F355" s="104" t="s">
        <v>285</v>
      </c>
      <c r="G355" s="119" t="s">
        <v>1531</v>
      </c>
      <c r="H355" s="119" t="s">
        <v>1529</v>
      </c>
      <c r="I355" s="119" t="s">
        <v>1529</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1605</v>
      </c>
      <c r="B356" s="98" t="s">
        <v>1531</v>
      </c>
      <c r="C356" s="119" t="s">
        <v>1602</v>
      </c>
      <c r="D356" s="119" t="s">
        <v>1531</v>
      </c>
      <c r="E356" s="119" t="s">
        <v>1531</v>
      </c>
      <c r="F356" s="119" t="s">
        <v>1531</v>
      </c>
      <c r="G356" s="98" t="s">
        <v>1531</v>
      </c>
      <c r="H356" s="98" t="s">
        <v>1531</v>
      </c>
      <c r="I356" s="98" t="s">
        <v>1531</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1742</v>
      </c>
      <c r="B357" s="98" t="s">
        <v>1531</v>
      </c>
      <c r="C357" s="119" t="s">
        <v>1602</v>
      </c>
      <c r="D357" s="119" t="s">
        <v>1531</v>
      </c>
      <c r="E357" s="119" t="s">
        <v>1531</v>
      </c>
      <c r="F357" s="119" t="s">
        <v>1531</v>
      </c>
      <c r="G357" s="98" t="s">
        <v>1531</v>
      </c>
      <c r="H357" s="98" t="s">
        <v>1531</v>
      </c>
      <c r="I357" s="98" t="s">
        <v>1531</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1743</v>
      </c>
      <c r="B358" s="119" t="s">
        <v>1561</v>
      </c>
      <c r="C358" s="119" t="s">
        <v>1529</v>
      </c>
      <c r="D358" s="104" t="s">
        <v>285</v>
      </c>
      <c r="E358" s="104" t="s">
        <v>285</v>
      </c>
      <c r="F358" s="104" t="s">
        <v>285</v>
      </c>
      <c r="G358" s="119" t="s">
        <v>1561</v>
      </c>
      <c r="H358" s="119" t="s">
        <v>1529</v>
      </c>
      <c r="I358" s="119" t="s">
        <v>1529</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1744</v>
      </c>
      <c r="B359" s="119" t="s">
        <v>1636</v>
      </c>
      <c r="C359" s="119" t="s">
        <v>1602</v>
      </c>
      <c r="D359" s="104" t="s">
        <v>285</v>
      </c>
      <c r="E359" s="104" t="s">
        <v>285</v>
      </c>
      <c r="F359" s="104" t="s">
        <v>285</v>
      </c>
      <c r="G359" s="119" t="s">
        <v>1636</v>
      </c>
      <c r="H359" s="119" t="s">
        <v>1629</v>
      </c>
      <c r="I359" s="119" t="s">
        <v>1629</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1703</v>
      </c>
      <c r="B360" s="98" t="s">
        <v>1531</v>
      </c>
      <c r="C360" s="119" t="s">
        <v>1602</v>
      </c>
      <c r="D360" s="119" t="s">
        <v>1531</v>
      </c>
      <c r="E360" s="119" t="s">
        <v>1531</v>
      </c>
      <c r="F360" s="119" t="s">
        <v>1531</v>
      </c>
      <c r="G360" s="98" t="s">
        <v>1531</v>
      </c>
      <c r="H360" s="98" t="s">
        <v>1531</v>
      </c>
      <c r="I360" s="98" t="s">
        <v>1531</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1704</v>
      </c>
      <c r="B361" s="98" t="s">
        <v>1531</v>
      </c>
      <c r="C361" s="119" t="s">
        <v>1602</v>
      </c>
      <c r="D361" s="119" t="s">
        <v>1531</v>
      </c>
      <c r="E361" s="119" t="s">
        <v>1531</v>
      </c>
      <c r="F361" s="119" t="s">
        <v>1531</v>
      </c>
      <c r="G361" s="98" t="s">
        <v>1531</v>
      </c>
      <c r="H361" s="98" t="s">
        <v>1531</v>
      </c>
      <c r="I361" s="98" t="s">
        <v>1531</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1671</v>
      </c>
      <c r="B362" s="98" t="s">
        <v>1531</v>
      </c>
      <c r="C362" s="119" t="s">
        <v>1602</v>
      </c>
      <c r="D362" s="119" t="s">
        <v>1531</v>
      </c>
      <c r="E362" s="119" t="s">
        <v>1531</v>
      </c>
      <c r="F362" s="119" t="s">
        <v>1531</v>
      </c>
      <c r="G362" s="98" t="s">
        <v>1531</v>
      </c>
      <c r="H362" s="98" t="s">
        <v>1531</v>
      </c>
      <c r="I362" s="98" t="s">
        <v>1531</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1745</v>
      </c>
      <c r="B363" s="119" t="s">
        <v>1531</v>
      </c>
      <c r="C363" s="119" t="s">
        <v>1602</v>
      </c>
      <c r="D363" s="104" t="s">
        <v>285</v>
      </c>
      <c r="E363" s="104" t="s">
        <v>285</v>
      </c>
      <c r="F363" s="104" t="s">
        <v>285</v>
      </c>
      <c r="G363" s="119" t="s">
        <v>1531</v>
      </c>
      <c r="H363" s="119" t="s">
        <v>1531</v>
      </c>
      <c r="I363" s="119" t="s">
        <v>1531</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1605</v>
      </c>
      <c r="B364" s="98" t="s">
        <v>1531</v>
      </c>
      <c r="C364" s="119" t="s">
        <v>1602</v>
      </c>
      <c r="D364" s="119" t="s">
        <v>1531</v>
      </c>
      <c r="E364" s="119" t="s">
        <v>1531</v>
      </c>
      <c r="F364" s="119" t="s">
        <v>1531</v>
      </c>
      <c r="G364" s="98" t="s">
        <v>1531</v>
      </c>
      <c r="H364" s="98" t="s">
        <v>1531</v>
      </c>
      <c r="I364" s="98" t="s">
        <v>1531</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1746</v>
      </c>
      <c r="B365" s="98" t="s">
        <v>1531</v>
      </c>
      <c r="C365" s="119" t="s">
        <v>1602</v>
      </c>
      <c r="D365" s="119" t="s">
        <v>1531</v>
      </c>
      <c r="E365" s="119" t="s">
        <v>1531</v>
      </c>
      <c r="F365" s="119" t="s">
        <v>1531</v>
      </c>
      <c r="G365" s="98" t="s">
        <v>1531</v>
      </c>
      <c r="H365" s="98" t="s">
        <v>1531</v>
      </c>
      <c r="I365" s="98" t="s">
        <v>1531</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1747</v>
      </c>
      <c r="B366" s="119" t="s">
        <v>1561</v>
      </c>
      <c r="C366" s="119" t="s">
        <v>1529</v>
      </c>
      <c r="D366" s="104" t="s">
        <v>285</v>
      </c>
      <c r="E366" s="104" t="s">
        <v>285</v>
      </c>
      <c r="F366" s="104" t="s">
        <v>285</v>
      </c>
      <c r="G366" s="119" t="s">
        <v>1561</v>
      </c>
      <c r="H366" s="119" t="s">
        <v>1529</v>
      </c>
      <c r="I366" s="119" t="s">
        <v>1529</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1748</v>
      </c>
      <c r="B367" s="119">
        <v>7080659.3257521326</v>
      </c>
      <c r="C367" s="119" t="s">
        <v>1602</v>
      </c>
      <c r="D367" s="104" t="s">
        <v>285</v>
      </c>
      <c r="E367" s="104" t="s">
        <v>285</v>
      </c>
      <c r="F367" s="104" t="s">
        <v>285</v>
      </c>
      <c r="G367" s="119">
        <v>228671.05819418194</v>
      </c>
      <c r="H367" s="119">
        <v>3.6559890812845302</v>
      </c>
      <c r="I367" s="119">
        <v>2.5045478700810602</v>
      </c>
      <c r="J367" s="119" t="s">
        <v>1529</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1749</v>
      </c>
      <c r="B368" s="119">
        <v>6697922.8901149854</v>
      </c>
      <c r="C368" s="119" t="s">
        <v>1602</v>
      </c>
      <c r="D368" s="104" t="s">
        <v>285</v>
      </c>
      <c r="E368" s="104" t="s">
        <v>285</v>
      </c>
      <c r="F368" s="104" t="s">
        <v>285</v>
      </c>
      <c r="G368" s="119">
        <v>201104.75109076229</v>
      </c>
      <c r="H368" s="119">
        <v>3.1677223027145298</v>
      </c>
      <c r="I368" s="119">
        <v>1.7229382360827401</v>
      </c>
      <c r="J368" s="119" t="s">
        <v>1529</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1750</v>
      </c>
      <c r="B369" s="119">
        <v>302072.04657817504</v>
      </c>
      <c r="C369" s="119" t="s">
        <v>1602</v>
      </c>
      <c r="D369" s="104" t="s">
        <v>285</v>
      </c>
      <c r="E369" s="104" t="s">
        <v>285</v>
      </c>
      <c r="F369" s="104" t="s">
        <v>285</v>
      </c>
      <c r="G369" s="119">
        <v>12468.726392347711</v>
      </c>
      <c r="H369" s="119">
        <v>5.1947039253499999E-3</v>
      </c>
      <c r="I369" s="119">
        <v>1.29867598133739</v>
      </c>
      <c r="J369" s="119" t="s">
        <v>1529</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1619</v>
      </c>
      <c r="B370" s="98" t="s">
        <v>1529</v>
      </c>
      <c r="C370" s="119" t="s">
        <v>1602</v>
      </c>
      <c r="D370" s="119" t="s">
        <v>1529</v>
      </c>
      <c r="E370" s="119" t="s">
        <v>1529</v>
      </c>
      <c r="F370" s="119" t="s">
        <v>1529</v>
      </c>
      <c r="G370" s="98" t="s">
        <v>1529</v>
      </c>
      <c r="H370" s="98" t="s">
        <v>1529</v>
      </c>
      <c r="I370" s="98" t="s">
        <v>1529</v>
      </c>
      <c r="J370" s="98" t="s">
        <v>1529</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1620</v>
      </c>
      <c r="B371" s="98" t="s">
        <v>1529</v>
      </c>
      <c r="C371" s="119" t="s">
        <v>1602</v>
      </c>
      <c r="D371" s="119" t="s">
        <v>1529</v>
      </c>
      <c r="E371" s="119" t="s">
        <v>1529</v>
      </c>
      <c r="F371" s="119" t="s">
        <v>1529</v>
      </c>
      <c r="G371" s="98" t="s">
        <v>1529</v>
      </c>
      <c r="H371" s="98" t="s">
        <v>1529</v>
      </c>
      <c r="I371" s="98" t="s">
        <v>1529</v>
      </c>
      <c r="J371" s="98" t="s">
        <v>1529</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1621</v>
      </c>
      <c r="B372" s="98" t="s">
        <v>1529</v>
      </c>
      <c r="C372" s="119" t="s">
        <v>1602</v>
      </c>
      <c r="D372" s="119" t="s">
        <v>1529</v>
      </c>
      <c r="E372" s="119" t="s">
        <v>1529</v>
      </c>
      <c r="F372" s="119" t="s">
        <v>1529</v>
      </c>
      <c r="G372" s="98" t="s">
        <v>1529</v>
      </c>
      <c r="H372" s="98" t="s">
        <v>1529</v>
      </c>
      <c r="I372" s="98" t="s">
        <v>1529</v>
      </c>
      <c r="J372" s="98" t="s">
        <v>1529</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1622</v>
      </c>
      <c r="B373" s="98">
        <v>302072.04657817504</v>
      </c>
      <c r="C373" s="119" t="s">
        <v>1602</v>
      </c>
      <c r="D373" s="119">
        <v>41.277326166361618</v>
      </c>
      <c r="E373" s="119">
        <v>1.7196903798930002E-2</v>
      </c>
      <c r="F373" s="119">
        <v>4.2992259497314897</v>
      </c>
      <c r="G373" s="98">
        <v>12468.726392347711</v>
      </c>
      <c r="H373" s="98">
        <v>5.1947039253499999E-3</v>
      </c>
      <c r="I373" s="98">
        <v>1.29867598133739</v>
      </c>
      <c r="J373" s="98" t="s">
        <v>1529</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1623</v>
      </c>
      <c r="B374" s="98" t="s">
        <v>1561</v>
      </c>
      <c r="C374" s="119" t="s">
        <v>1602</v>
      </c>
      <c r="D374" s="119" t="s">
        <v>1575</v>
      </c>
      <c r="E374" s="119" t="s">
        <v>1529</v>
      </c>
      <c r="F374" s="119" t="s">
        <v>1529</v>
      </c>
      <c r="G374" s="98" t="s">
        <v>1561</v>
      </c>
      <c r="H374" s="98" t="s">
        <v>1529</v>
      </c>
      <c r="I374" s="98" t="s">
        <v>1529</v>
      </c>
      <c r="J374" s="98" t="s">
        <v>1529</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1529</v>
      </c>
      <c r="C375" s="119" t="s">
        <v>1602</v>
      </c>
      <c r="D375" s="119" t="s">
        <v>1529</v>
      </c>
      <c r="E375" s="119" t="s">
        <v>1529</v>
      </c>
      <c r="F375" s="119" t="s">
        <v>1529</v>
      </c>
      <c r="G375" s="98" t="s">
        <v>1529</v>
      </c>
      <c r="H375" s="98" t="s">
        <v>1529</v>
      </c>
      <c r="I375" s="98" t="s">
        <v>1529</v>
      </c>
      <c r="J375" s="98" t="s">
        <v>1529</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1751</v>
      </c>
      <c r="B376" s="119">
        <v>714190.32359639043</v>
      </c>
      <c r="C376" s="119" t="s">
        <v>1602</v>
      </c>
      <c r="D376" s="104" t="s">
        <v>285</v>
      </c>
      <c r="E376" s="104" t="s">
        <v>285</v>
      </c>
      <c r="F376" s="104" t="s">
        <v>285</v>
      </c>
      <c r="G376" s="119">
        <v>57860.922368929852</v>
      </c>
      <c r="H376" s="119">
        <v>3.1625275987891799</v>
      </c>
      <c r="I376" s="119">
        <v>0.42426225474535001</v>
      </c>
      <c r="J376" s="119" t="s">
        <v>1529</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1619</v>
      </c>
      <c r="B377" s="98">
        <v>654034.1913309677</v>
      </c>
      <c r="C377" s="119" t="s">
        <v>1602</v>
      </c>
      <c r="D377" s="119">
        <v>81.888740073021339</v>
      </c>
      <c r="E377" s="119">
        <v>4.7500000000000098</v>
      </c>
      <c r="F377" s="119">
        <v>0.56999999999999995</v>
      </c>
      <c r="G377" s="98">
        <v>53558.03589277032</v>
      </c>
      <c r="H377" s="98">
        <v>3.1066624088221002</v>
      </c>
      <c r="I377" s="98">
        <v>0.37279948905865001</v>
      </c>
      <c r="J377" s="98" t="s">
        <v>1529</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1620</v>
      </c>
      <c r="B378" s="98">
        <v>34493.418563902516</v>
      </c>
      <c r="C378" s="119" t="s">
        <v>1602</v>
      </c>
      <c r="D378" s="119">
        <v>87.369782150481583</v>
      </c>
      <c r="E378" s="119">
        <v>0.95000000000008</v>
      </c>
      <c r="F378" s="119">
        <v>1.4249999999999701</v>
      </c>
      <c r="G378" s="98">
        <v>3013.6824655535402</v>
      </c>
      <c r="H378" s="98">
        <v>3.2768747635709999E-2</v>
      </c>
      <c r="I378" s="98">
        <v>4.9153121453560003E-2</v>
      </c>
      <c r="J378" s="98" t="s">
        <v>1529</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1621</v>
      </c>
      <c r="B379" s="98">
        <v>25662.713701520213</v>
      </c>
      <c r="C379" s="119" t="s">
        <v>1602</v>
      </c>
      <c r="D379" s="119">
        <v>50.236464685713401</v>
      </c>
      <c r="E379" s="119">
        <v>0.90000000000006997</v>
      </c>
      <c r="F379" s="119">
        <v>9.0000000000119998E-2</v>
      </c>
      <c r="G379" s="98">
        <v>1289.2040106059935</v>
      </c>
      <c r="H379" s="98">
        <v>2.3096442331369999E-2</v>
      </c>
      <c r="I379" s="98">
        <v>2.3096442331399999E-3</v>
      </c>
      <c r="J379" s="98" t="s">
        <v>1529</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1622</v>
      </c>
      <c r="B380" s="98" t="s">
        <v>1561</v>
      </c>
      <c r="C380" s="119" t="s">
        <v>1602</v>
      </c>
      <c r="D380" s="119" t="s">
        <v>1575</v>
      </c>
      <c r="E380" s="119" t="s">
        <v>1561</v>
      </c>
      <c r="F380" s="119" t="s">
        <v>1561</v>
      </c>
      <c r="G380" s="98" t="s">
        <v>1561</v>
      </c>
      <c r="H380" s="98" t="s">
        <v>1561</v>
      </c>
      <c r="I380" s="98" t="s">
        <v>1561</v>
      </c>
      <c r="J380" s="98" t="s">
        <v>1529</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1623</v>
      </c>
      <c r="B381" s="98" t="s">
        <v>1561</v>
      </c>
      <c r="C381" s="119" t="s">
        <v>1602</v>
      </c>
      <c r="D381" s="119" t="s">
        <v>1575</v>
      </c>
      <c r="E381" s="119" t="s">
        <v>1529</v>
      </c>
      <c r="F381" s="119" t="s">
        <v>1529</v>
      </c>
      <c r="G381" s="98" t="s">
        <v>1561</v>
      </c>
      <c r="H381" s="98" t="s">
        <v>1529</v>
      </c>
      <c r="I381" s="98" t="s">
        <v>1529</v>
      </c>
      <c r="J381" s="98" t="s">
        <v>1529</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1558</v>
      </c>
      <c r="C382" s="119" t="s">
        <v>1602</v>
      </c>
      <c r="D382" s="119" t="s">
        <v>1554</v>
      </c>
      <c r="E382" s="119" t="s">
        <v>1558</v>
      </c>
      <c r="F382" s="119" t="s">
        <v>1558</v>
      </c>
      <c r="G382" s="98" t="s">
        <v>1558</v>
      </c>
      <c r="H382" s="98" t="s">
        <v>1558</v>
      </c>
      <c r="I382" s="98" t="s">
        <v>1558</v>
      </c>
      <c r="J382" s="98" t="s">
        <v>1529</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1752</v>
      </c>
      <c r="B383" s="119">
        <v>5681660.5199404201</v>
      </c>
      <c r="C383" s="119" t="s">
        <v>1602</v>
      </c>
      <c r="D383" s="104" t="s">
        <v>285</v>
      </c>
      <c r="E383" s="104" t="s">
        <v>285</v>
      </c>
      <c r="F383" s="104" t="s">
        <v>285</v>
      </c>
      <c r="G383" s="119">
        <v>130775.10232948473</v>
      </c>
      <c r="H383" s="119" t="s">
        <v>1529</v>
      </c>
      <c r="I383" s="119" t="s">
        <v>1529</v>
      </c>
      <c r="J383" s="119" t="s">
        <v>1529</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1619</v>
      </c>
      <c r="B384" s="98">
        <v>5126642.5199793531</v>
      </c>
      <c r="C384" s="119" t="s">
        <v>1602</v>
      </c>
      <c r="D384" s="119">
        <v>20.964589223530609</v>
      </c>
      <c r="E384" s="119" t="s">
        <v>1529</v>
      </c>
      <c r="F384" s="119" t="s">
        <v>1529</v>
      </c>
      <c r="G384" s="98">
        <v>107477.95452725294</v>
      </c>
      <c r="H384" s="98" t="s">
        <v>1529</v>
      </c>
      <c r="I384" s="98" t="s">
        <v>1529</v>
      </c>
      <c r="J384" s="98" t="s">
        <v>1529</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1620</v>
      </c>
      <c r="B385" s="98">
        <v>208410.19601240882</v>
      </c>
      <c r="C385" s="119" t="s">
        <v>1602</v>
      </c>
      <c r="D385" s="119">
        <v>77.670090286689458</v>
      </c>
      <c r="E385" s="119" t="s">
        <v>1529</v>
      </c>
      <c r="F385" s="119" t="s">
        <v>1529</v>
      </c>
      <c r="G385" s="98">
        <v>16187.238740950441</v>
      </c>
      <c r="H385" s="98" t="s">
        <v>1529</v>
      </c>
      <c r="I385" s="98" t="s">
        <v>1529</v>
      </c>
      <c r="J385" s="98" t="s">
        <v>1529</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1621</v>
      </c>
      <c r="B386" s="98">
        <v>346607.8039486584</v>
      </c>
      <c r="C386" s="119" t="s">
        <v>1602</v>
      </c>
      <c r="D386" s="119">
        <v>20.512836065094788</v>
      </c>
      <c r="E386" s="119" t="s">
        <v>1529</v>
      </c>
      <c r="F386" s="119" t="s">
        <v>1529</v>
      </c>
      <c r="G386" s="98">
        <v>7109.9090612813461</v>
      </c>
      <c r="H386" s="98" t="s">
        <v>1529</v>
      </c>
      <c r="I386" s="98" t="s">
        <v>1529</v>
      </c>
      <c r="J386" s="98" t="s">
        <v>1529</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1622</v>
      </c>
      <c r="B387" s="98" t="s">
        <v>1561</v>
      </c>
      <c r="C387" s="119" t="s">
        <v>1602</v>
      </c>
      <c r="D387" s="119" t="s">
        <v>1575</v>
      </c>
      <c r="E387" s="119" t="s">
        <v>1529</v>
      </c>
      <c r="F387" s="119" t="s">
        <v>1529</v>
      </c>
      <c r="G387" s="98" t="s">
        <v>1561</v>
      </c>
      <c r="H387" s="98" t="s">
        <v>1529</v>
      </c>
      <c r="I387" s="98" t="s">
        <v>1529</v>
      </c>
      <c r="J387" s="98" t="s">
        <v>1529</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1623</v>
      </c>
      <c r="B388" s="98" t="s">
        <v>1561</v>
      </c>
      <c r="C388" s="119" t="s">
        <v>1602</v>
      </c>
      <c r="D388" s="119" t="s">
        <v>1575</v>
      </c>
      <c r="E388" s="119" t="s">
        <v>1529</v>
      </c>
      <c r="F388" s="119" t="s">
        <v>1529</v>
      </c>
      <c r="G388" s="98" t="s">
        <v>1561</v>
      </c>
      <c r="H388" s="98" t="s">
        <v>1529</v>
      </c>
      <c r="I388" s="98" t="s">
        <v>1529</v>
      </c>
      <c r="J388" s="98" t="s">
        <v>1529</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1529</v>
      </c>
      <c r="C389" s="119" t="s">
        <v>1602</v>
      </c>
      <c r="D389" s="119" t="s">
        <v>1529</v>
      </c>
      <c r="E389" s="119" t="s">
        <v>1529</v>
      </c>
      <c r="F389" s="119" t="s">
        <v>1529</v>
      </c>
      <c r="G389" s="98" t="s">
        <v>1529</v>
      </c>
      <c r="H389" s="98" t="s">
        <v>1529</v>
      </c>
      <c r="I389" s="98" t="s">
        <v>1529</v>
      </c>
      <c r="J389" s="98" t="s">
        <v>1529</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1753</v>
      </c>
      <c r="B390" s="119">
        <v>382736.43563714705</v>
      </c>
      <c r="C390" s="119" t="s">
        <v>1602</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1754</v>
      </c>
      <c r="B391" s="119">
        <v>382736.43563714705</v>
      </c>
      <c r="C391" s="119" t="s">
        <v>1602</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1619</v>
      </c>
      <c r="B392" s="98">
        <v>382736.43563714705</v>
      </c>
      <c r="C392" s="119" t="s">
        <v>1602</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1620</v>
      </c>
      <c r="B393" s="98" t="s">
        <v>1529</v>
      </c>
      <c r="C393" s="119" t="s">
        <v>1602</v>
      </c>
      <c r="D393" s="119" t="s">
        <v>1529</v>
      </c>
      <c r="E393" s="119" t="s">
        <v>1529</v>
      </c>
      <c r="F393" s="119" t="s">
        <v>1529</v>
      </c>
      <c r="G393" s="98" t="s">
        <v>1529</v>
      </c>
      <c r="H393" s="98" t="s">
        <v>1529</v>
      </c>
      <c r="I393" s="98" t="s">
        <v>1529</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1621</v>
      </c>
      <c r="B394" s="98" t="s">
        <v>1529</v>
      </c>
      <c r="C394" s="119" t="s">
        <v>1602</v>
      </c>
      <c r="D394" s="119" t="s">
        <v>1529</v>
      </c>
      <c r="E394" s="119" t="s">
        <v>1529</v>
      </c>
      <c r="F394" s="119" t="s">
        <v>1529</v>
      </c>
      <c r="G394" s="98" t="s">
        <v>1529</v>
      </c>
      <c r="H394" s="98" t="s">
        <v>1529</v>
      </c>
      <c r="I394" s="98" t="s">
        <v>1529</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1622</v>
      </c>
      <c r="B395" s="98" t="s">
        <v>1529</v>
      </c>
      <c r="C395" s="119" t="s">
        <v>1602</v>
      </c>
      <c r="D395" s="119" t="s">
        <v>1529</v>
      </c>
      <c r="E395" s="119" t="s">
        <v>1529</v>
      </c>
      <c r="F395" s="119" t="s">
        <v>1529</v>
      </c>
      <c r="G395" s="98" t="s">
        <v>1529</v>
      </c>
      <c r="H395" s="98" t="s">
        <v>1529</v>
      </c>
      <c r="I395" s="98" t="s">
        <v>1529</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1529</v>
      </c>
      <c r="C396" s="119" t="s">
        <v>1602</v>
      </c>
      <c r="D396" s="119" t="s">
        <v>1529</v>
      </c>
      <c r="E396" s="119" t="s">
        <v>1529</v>
      </c>
      <c r="F396" s="119" t="s">
        <v>1529</v>
      </c>
      <c r="G396" s="98" t="s">
        <v>1529</v>
      </c>
      <c r="H396" s="98" t="s">
        <v>1529</v>
      </c>
      <c r="I396" s="98" t="s">
        <v>1529</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1755</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1756</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1757</v>
      </c>
      <c r="B399" s="98" t="s">
        <v>1529</v>
      </c>
      <c r="C399" s="119" t="s">
        <v>1602</v>
      </c>
      <c r="D399" s="119" t="s">
        <v>1529</v>
      </c>
      <c r="E399" s="119" t="s">
        <v>1529</v>
      </c>
      <c r="F399" s="119" t="s">
        <v>1529</v>
      </c>
      <c r="G399" s="98" t="s">
        <v>1529</v>
      </c>
      <c r="H399" s="98" t="s">
        <v>1529</v>
      </c>
      <c r="I399" s="98" t="s">
        <v>1529</v>
      </c>
      <c r="J399" s="98" t="s">
        <v>1529</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1758</v>
      </c>
      <c r="B400" s="98" t="s">
        <v>1529</v>
      </c>
      <c r="C400" s="119" t="s">
        <v>1602</v>
      </c>
      <c r="D400" s="119" t="s">
        <v>1529</v>
      </c>
      <c r="E400" s="119" t="s">
        <v>1529</v>
      </c>
      <c r="F400" s="119" t="s">
        <v>1529</v>
      </c>
      <c r="G400" s="98" t="s">
        <v>1529</v>
      </c>
      <c r="H400" s="98" t="s">
        <v>1529</v>
      </c>
      <c r="I400" s="98" t="s">
        <v>1529</v>
      </c>
      <c r="J400" s="98" t="s">
        <v>1529</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1759</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35" t="s">
        <v>1760</v>
      </c>
      <c r="B404" s="436"/>
      <c r="C404" s="436"/>
      <c r="D404" s="436"/>
      <c r="E404" s="436"/>
      <c r="F404" s="436"/>
      <c r="G404" s="400"/>
      <c r="H404" s="131"/>
      <c r="I404" s="131"/>
      <c r="J404" s="131"/>
      <c r="K404" s="131"/>
      <c r="L404" s="131"/>
      <c r="M404" s="132" t="s">
        <v>1513</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1514</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1515</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1516</v>
      </c>
      <c r="B408" s="135" t="s">
        <v>1761</v>
      </c>
      <c r="C408" s="136" t="s">
        <v>1762</v>
      </c>
      <c r="D408" s="136" t="s">
        <v>1763</v>
      </c>
      <c r="E408" s="136" t="s">
        <v>1764</v>
      </c>
      <c r="F408" s="136" t="s">
        <v>1765</v>
      </c>
      <c r="G408" s="137" t="s">
        <v>1766</v>
      </c>
      <c r="H408" s="136" t="s">
        <v>1767</v>
      </c>
      <c r="I408" s="138" t="s">
        <v>1768</v>
      </c>
      <c r="J408" s="136" t="s">
        <v>1769</v>
      </c>
      <c r="K408" s="136" t="s">
        <v>69</v>
      </c>
      <c r="L408" s="136" t="s">
        <v>1521</v>
      </c>
      <c r="M408" s="139" t="s">
        <v>1770</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05" t="s">
        <v>1523</v>
      </c>
      <c r="C409" s="404"/>
      <c r="D409" s="402"/>
      <c r="E409" s="403" t="s">
        <v>1771</v>
      </c>
      <c r="F409" s="404"/>
      <c r="G409" s="402"/>
      <c r="H409" s="403" t="s">
        <v>1523</v>
      </c>
      <c r="I409" s="404"/>
      <c r="J409" s="404"/>
      <c r="K409" s="404"/>
      <c r="L409" s="404"/>
      <c r="M409" s="402"/>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1772</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1773</v>
      </c>
      <c r="B411" s="94">
        <v>70318.070227320059</v>
      </c>
      <c r="C411" s="104" t="s">
        <v>285</v>
      </c>
      <c r="D411" s="104" t="s">
        <v>285</v>
      </c>
      <c r="E411" s="104" t="s">
        <v>285</v>
      </c>
      <c r="F411" s="104" t="s">
        <v>285</v>
      </c>
      <c r="G411" s="104" t="s">
        <v>285</v>
      </c>
      <c r="H411" s="104" t="s">
        <v>285</v>
      </c>
      <c r="I411" s="104" t="s">
        <v>285</v>
      </c>
      <c r="J411" s="94" t="s">
        <v>1529</v>
      </c>
      <c r="K411" s="94" t="s">
        <v>1529</v>
      </c>
      <c r="L411" s="94" t="s">
        <v>1529</v>
      </c>
      <c r="M411" s="94" t="s">
        <v>1529</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1774</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1529</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1775</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1776</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1777</v>
      </c>
      <c r="B415" s="94">
        <v>7643.7059332608324</v>
      </c>
      <c r="C415" s="104" t="s">
        <v>285</v>
      </c>
      <c r="D415" s="104" t="s">
        <v>285</v>
      </c>
      <c r="E415" s="104" t="s">
        <v>285</v>
      </c>
      <c r="F415" s="104" t="s">
        <v>285</v>
      </c>
      <c r="G415" s="104" t="s">
        <v>285</v>
      </c>
      <c r="H415" s="104" t="s">
        <v>285</v>
      </c>
      <c r="I415" s="104" t="s">
        <v>285</v>
      </c>
      <c r="J415" s="94" t="s">
        <v>1529</v>
      </c>
      <c r="K415" s="94" t="s">
        <v>1529</v>
      </c>
      <c r="L415" s="94" t="s">
        <v>1529</v>
      </c>
      <c r="M415" s="94" t="s">
        <v>1529</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1778</v>
      </c>
      <c r="B416" s="94">
        <v>46167.148702873594</v>
      </c>
      <c r="C416" s="94">
        <v>3.4620000000000002</v>
      </c>
      <c r="D416" s="94">
        <v>61.93531767867502</v>
      </c>
      <c r="E416" s="94">
        <v>20040.325102040817</v>
      </c>
      <c r="F416" s="94" t="s">
        <v>1529</v>
      </c>
      <c r="G416" s="94" t="s">
        <v>1529</v>
      </c>
      <c r="H416" s="94" t="s">
        <v>1529</v>
      </c>
      <c r="I416" s="94" t="s">
        <v>1529</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1779</v>
      </c>
      <c r="B417" s="94">
        <v>9195.8411847999996</v>
      </c>
      <c r="C417" s="94" t="s">
        <v>1529</v>
      </c>
      <c r="D417" s="94" t="s">
        <v>1529</v>
      </c>
      <c r="E417" s="104" t="s">
        <v>285</v>
      </c>
      <c r="F417" s="104" t="s">
        <v>285</v>
      </c>
      <c r="G417" s="104" t="s">
        <v>285</v>
      </c>
      <c r="H417" s="104" t="s">
        <v>285</v>
      </c>
      <c r="I417" s="104" t="s">
        <v>285</v>
      </c>
      <c r="J417" s="98" t="s">
        <v>1531</v>
      </c>
      <c r="K417" s="98" t="s">
        <v>1531</v>
      </c>
      <c r="L417" s="98" t="s">
        <v>1531</v>
      </c>
      <c r="M417" s="98" t="s">
        <v>1531</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1780</v>
      </c>
      <c r="B418" s="104" t="s">
        <v>285</v>
      </c>
      <c r="C418" s="104" t="s">
        <v>285</v>
      </c>
      <c r="D418" s="94">
        <v>37.974850892036379</v>
      </c>
      <c r="E418" s="104" t="s">
        <v>285</v>
      </c>
      <c r="F418" s="104" t="s">
        <v>285</v>
      </c>
      <c r="G418" s="104" t="s">
        <v>285</v>
      </c>
      <c r="H418" s="104" t="s">
        <v>285</v>
      </c>
      <c r="I418" s="104" t="s">
        <v>285</v>
      </c>
      <c r="J418" s="98" t="s">
        <v>1531</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1781</v>
      </c>
      <c r="B419" s="94" t="s">
        <v>1529</v>
      </c>
      <c r="C419" s="104" t="s">
        <v>285</v>
      </c>
      <c r="D419" s="94">
        <v>23.960466786638641</v>
      </c>
      <c r="E419" s="104" t="s">
        <v>285</v>
      </c>
      <c r="F419" s="104" t="s">
        <v>285</v>
      </c>
      <c r="G419" s="104" t="s">
        <v>285</v>
      </c>
      <c r="H419" s="104" t="s">
        <v>285</v>
      </c>
      <c r="I419" s="104" t="s">
        <v>285</v>
      </c>
      <c r="J419" s="98" t="s">
        <v>1531</v>
      </c>
      <c r="K419" s="98" t="s">
        <v>1531</v>
      </c>
      <c r="L419" s="98" t="s">
        <v>1531</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1782</v>
      </c>
      <c r="B420" s="94" t="s">
        <v>1558</v>
      </c>
      <c r="C420" s="104" t="s">
        <v>285</v>
      </c>
      <c r="D420" s="94" t="s">
        <v>1558</v>
      </c>
      <c r="E420" s="104" t="s">
        <v>285</v>
      </c>
      <c r="F420" s="104" t="s">
        <v>285</v>
      </c>
      <c r="G420" s="104" t="s">
        <v>285</v>
      </c>
      <c r="H420" s="104" t="s">
        <v>285</v>
      </c>
      <c r="I420" s="104" t="s">
        <v>285</v>
      </c>
      <c r="J420" s="104" t="s">
        <v>285</v>
      </c>
      <c r="K420" s="104" t="s">
        <v>285</v>
      </c>
      <c r="L420" s="98" t="s">
        <v>1531</v>
      </c>
      <c r="M420" s="98" t="s">
        <v>1531</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1783</v>
      </c>
      <c r="B421" s="94">
        <v>91.7</v>
      </c>
      <c r="C421" s="94">
        <v>0.40600000000000003</v>
      </c>
      <c r="D421" s="104" t="s">
        <v>285</v>
      </c>
      <c r="E421" s="104" t="s">
        <v>285</v>
      </c>
      <c r="F421" s="104" t="s">
        <v>285</v>
      </c>
      <c r="G421" s="104" t="s">
        <v>285</v>
      </c>
      <c r="H421" s="104" t="s">
        <v>285</v>
      </c>
      <c r="I421" s="104" t="s">
        <v>285</v>
      </c>
      <c r="J421" s="98" t="s">
        <v>1531</v>
      </c>
      <c r="K421" s="98" t="s">
        <v>1531</v>
      </c>
      <c r="L421" s="98" t="s">
        <v>1531</v>
      </c>
      <c r="M421" s="98" t="s">
        <v>1531</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1784</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1785</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1786</v>
      </c>
      <c r="B424" s="94">
        <v>26971.51186341569</v>
      </c>
      <c r="C424" s="94">
        <v>3.056</v>
      </c>
      <c r="D424" s="104" t="s">
        <v>285</v>
      </c>
      <c r="E424" s="104" t="s">
        <v>285</v>
      </c>
      <c r="F424" s="104" t="s">
        <v>285</v>
      </c>
      <c r="G424" s="104" t="s">
        <v>285</v>
      </c>
      <c r="H424" s="104" t="s">
        <v>285</v>
      </c>
      <c r="I424" s="104" t="s">
        <v>285</v>
      </c>
      <c r="J424" s="98" t="s">
        <v>1531</v>
      </c>
      <c r="K424" s="98" t="s">
        <v>1531</v>
      </c>
      <c r="L424" s="98" t="s">
        <v>1531</v>
      </c>
      <c r="M424" s="98" t="s">
        <v>1531</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1787</v>
      </c>
      <c r="B425" s="104" t="s">
        <v>285</v>
      </c>
      <c r="C425" s="104" t="s">
        <v>285</v>
      </c>
      <c r="D425" s="104" t="s">
        <v>285</v>
      </c>
      <c r="E425" s="94">
        <v>20040.325102040817</v>
      </c>
      <c r="F425" s="94" t="s">
        <v>1529</v>
      </c>
      <c r="G425" s="94" t="s">
        <v>1529</v>
      </c>
      <c r="H425" s="94" t="s">
        <v>1529</v>
      </c>
      <c r="I425" s="94" t="s">
        <v>1529</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1788</v>
      </c>
      <c r="B426" s="94">
        <v>6497.3889360600488</v>
      </c>
      <c r="C426" s="94" t="s">
        <v>1575</v>
      </c>
      <c r="D426" s="94" t="s">
        <v>1529</v>
      </c>
      <c r="E426" s="94" t="s">
        <v>1529</v>
      </c>
      <c r="F426" s="94" t="s">
        <v>1529</v>
      </c>
      <c r="G426" s="94" t="s">
        <v>1529</v>
      </c>
      <c r="H426" s="94" t="s">
        <v>1529</v>
      </c>
      <c r="I426" s="94" t="s">
        <v>1529</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1789</v>
      </c>
      <c r="B427" s="94">
        <v>75167.649661213989</v>
      </c>
      <c r="C427" s="94">
        <v>0.96083966399999998</v>
      </c>
      <c r="D427" s="94" t="s">
        <v>1529</v>
      </c>
      <c r="E427" s="94" t="s">
        <v>1575</v>
      </c>
      <c r="F427" s="94">
        <v>3439.7541856200496</v>
      </c>
      <c r="G427" s="94" t="s">
        <v>1529</v>
      </c>
      <c r="H427" s="94">
        <v>0.12041830440901</v>
      </c>
      <c r="I427" s="94" t="s">
        <v>1529</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1790</v>
      </c>
      <c r="B428" s="94">
        <v>68047.322820320755</v>
      </c>
      <c r="C428" s="94">
        <v>0.57413966400000005</v>
      </c>
      <c r="D428" s="104" t="s">
        <v>285</v>
      </c>
      <c r="E428" s="104" t="s">
        <v>285</v>
      </c>
      <c r="F428" s="104" t="s">
        <v>285</v>
      </c>
      <c r="G428" s="104" t="s">
        <v>285</v>
      </c>
      <c r="H428" s="104" t="s">
        <v>285</v>
      </c>
      <c r="I428" s="104" t="s">
        <v>285</v>
      </c>
      <c r="J428" s="98" t="s">
        <v>1531</v>
      </c>
      <c r="K428" s="98" t="s">
        <v>1531</v>
      </c>
      <c r="L428" s="98" t="s">
        <v>1531</v>
      </c>
      <c r="M428" s="98" t="s">
        <v>1531</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1791</v>
      </c>
      <c r="B429" s="94">
        <v>1391.9</v>
      </c>
      <c r="C429" s="94">
        <v>0.38669999999999999</v>
      </c>
      <c r="D429" s="104" t="s">
        <v>285</v>
      </c>
      <c r="E429" s="104" t="s">
        <v>285</v>
      </c>
      <c r="F429" s="104" t="s">
        <v>285</v>
      </c>
      <c r="G429" s="104" t="s">
        <v>285</v>
      </c>
      <c r="H429" s="104" t="s">
        <v>285</v>
      </c>
      <c r="I429" s="104" t="s">
        <v>285</v>
      </c>
      <c r="J429" s="98" t="s">
        <v>1531</v>
      </c>
      <c r="K429" s="98" t="s">
        <v>1531</v>
      </c>
      <c r="L429" s="98" t="s">
        <v>1531</v>
      </c>
      <c r="M429" s="98" t="s">
        <v>1531</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1792</v>
      </c>
      <c r="B430" s="94">
        <v>4142.0497045616085</v>
      </c>
      <c r="C430" s="104" t="s">
        <v>285</v>
      </c>
      <c r="D430" s="104" t="s">
        <v>285</v>
      </c>
      <c r="E430" s="104" t="s">
        <v>285</v>
      </c>
      <c r="F430" s="94">
        <v>3439.7541856200496</v>
      </c>
      <c r="G430" s="104" t="s">
        <v>285</v>
      </c>
      <c r="H430" s="94" t="s">
        <v>1529</v>
      </c>
      <c r="I430" s="104" t="s">
        <v>285</v>
      </c>
      <c r="J430" s="98" t="s">
        <v>1531</v>
      </c>
      <c r="K430" s="98" t="s">
        <v>1531</v>
      </c>
      <c r="L430" s="98" t="s">
        <v>1531</v>
      </c>
      <c r="M430" s="98" t="s">
        <v>1531</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1793</v>
      </c>
      <c r="B431" s="94">
        <v>2.9424154986548698</v>
      </c>
      <c r="C431" s="104" t="s">
        <v>285</v>
      </c>
      <c r="D431" s="104" t="s">
        <v>285</v>
      </c>
      <c r="E431" s="94" t="s">
        <v>1575</v>
      </c>
      <c r="F431" s="94" t="s">
        <v>1529</v>
      </c>
      <c r="G431" s="94" t="s">
        <v>1529</v>
      </c>
      <c r="H431" s="94">
        <v>0.12041830440901</v>
      </c>
      <c r="I431" s="104" t="s">
        <v>285</v>
      </c>
      <c r="J431" s="98" t="s">
        <v>1531</v>
      </c>
      <c r="K431" s="98" t="s">
        <v>1531</v>
      </c>
      <c r="L431" s="98" t="s">
        <v>1531</v>
      </c>
      <c r="M431" s="98" t="s">
        <v>1531</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1794</v>
      </c>
      <c r="B432" s="94">
        <v>553.25</v>
      </c>
      <c r="C432" s="104" t="s">
        <v>285</v>
      </c>
      <c r="D432" s="104" t="s">
        <v>285</v>
      </c>
      <c r="E432" s="104" t="s">
        <v>285</v>
      </c>
      <c r="F432" s="104" t="s">
        <v>285</v>
      </c>
      <c r="G432" s="104" t="s">
        <v>285</v>
      </c>
      <c r="H432" s="104" t="s">
        <v>285</v>
      </c>
      <c r="I432" s="104" t="s">
        <v>285</v>
      </c>
      <c r="J432" s="98" t="s">
        <v>1531</v>
      </c>
      <c r="K432" s="98" t="s">
        <v>1531</v>
      </c>
      <c r="L432" s="98" t="s">
        <v>1531</v>
      </c>
      <c r="M432" s="98" t="s">
        <v>1531</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1795</v>
      </c>
      <c r="B433" s="94">
        <v>1030.18472083296</v>
      </c>
      <c r="C433" s="104" t="s">
        <v>285</v>
      </c>
      <c r="D433" s="104" t="s">
        <v>285</v>
      </c>
      <c r="E433" s="104" t="s">
        <v>285</v>
      </c>
      <c r="F433" s="104" t="s">
        <v>285</v>
      </c>
      <c r="G433" s="104" t="s">
        <v>285</v>
      </c>
      <c r="H433" s="104" t="s">
        <v>285</v>
      </c>
      <c r="I433" s="104" t="s">
        <v>285</v>
      </c>
      <c r="J433" s="98" t="s">
        <v>1531</v>
      </c>
      <c r="K433" s="98" t="s">
        <v>1531</v>
      </c>
      <c r="L433" s="98" t="s">
        <v>1531</v>
      </c>
      <c r="M433" s="98" t="s">
        <v>1531</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1796</v>
      </c>
      <c r="B434" s="94" t="s">
        <v>1529</v>
      </c>
      <c r="C434" s="94" t="s">
        <v>1529</v>
      </c>
      <c r="D434" s="94" t="s">
        <v>1529</v>
      </c>
      <c r="E434" s="94" t="s">
        <v>1529</v>
      </c>
      <c r="F434" s="94" t="s">
        <v>1529</v>
      </c>
      <c r="G434" s="94" t="s">
        <v>1529</v>
      </c>
      <c r="H434" s="94" t="s">
        <v>1529</v>
      </c>
      <c r="I434" s="94" t="s">
        <v>1529</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1797</v>
      </c>
      <c r="B435" s="94" t="s">
        <v>1531</v>
      </c>
      <c r="C435" s="94" t="s">
        <v>1529</v>
      </c>
      <c r="D435" s="94" t="s">
        <v>1529</v>
      </c>
      <c r="E435" s="104" t="s">
        <v>285</v>
      </c>
      <c r="F435" s="104" t="s">
        <v>285</v>
      </c>
      <c r="G435" s="104" t="s">
        <v>285</v>
      </c>
      <c r="H435" s="104" t="s">
        <v>285</v>
      </c>
      <c r="I435" s="104" t="s">
        <v>285</v>
      </c>
      <c r="J435" s="94" t="s">
        <v>1529</v>
      </c>
      <c r="K435" s="94" t="s">
        <v>1529</v>
      </c>
      <c r="L435" s="94" t="s">
        <v>1529</v>
      </c>
      <c r="M435" s="94" t="s">
        <v>1529</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1798</v>
      </c>
      <c r="B436" s="94" t="s">
        <v>1531</v>
      </c>
      <c r="C436" s="94" t="s">
        <v>1529</v>
      </c>
      <c r="D436" s="94" t="s">
        <v>1529</v>
      </c>
      <c r="E436" s="104" t="s">
        <v>285</v>
      </c>
      <c r="F436" s="104" t="s">
        <v>285</v>
      </c>
      <c r="G436" s="104" t="s">
        <v>285</v>
      </c>
      <c r="H436" s="104" t="s">
        <v>285</v>
      </c>
      <c r="I436" s="104" t="s">
        <v>285</v>
      </c>
      <c r="J436" s="98" t="s">
        <v>1529</v>
      </c>
      <c r="K436" s="98" t="s">
        <v>1529</v>
      </c>
      <c r="L436" s="98" t="s">
        <v>1529</v>
      </c>
      <c r="M436" s="98" t="s">
        <v>1529</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1799</v>
      </c>
      <c r="B437" s="94" t="s">
        <v>1531</v>
      </c>
      <c r="C437" s="94" t="s">
        <v>1529</v>
      </c>
      <c r="D437" s="94" t="s">
        <v>1529</v>
      </c>
      <c r="E437" s="104" t="s">
        <v>285</v>
      </c>
      <c r="F437" s="104" t="s">
        <v>285</v>
      </c>
      <c r="G437" s="104" t="s">
        <v>285</v>
      </c>
      <c r="H437" s="104" t="s">
        <v>285</v>
      </c>
      <c r="I437" s="104" t="s">
        <v>285</v>
      </c>
      <c r="J437" s="98" t="s">
        <v>1529</v>
      </c>
      <c r="K437" s="98" t="s">
        <v>1529</v>
      </c>
      <c r="L437" s="98" t="s">
        <v>1529</v>
      </c>
      <c r="M437" s="98" t="s">
        <v>1529</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1800</v>
      </c>
      <c r="B438" s="94" t="s">
        <v>1531</v>
      </c>
      <c r="C438" s="94" t="s">
        <v>1529</v>
      </c>
      <c r="D438" s="94" t="s">
        <v>1529</v>
      </c>
      <c r="E438" s="104" t="s">
        <v>285</v>
      </c>
      <c r="F438" s="104" t="s">
        <v>285</v>
      </c>
      <c r="G438" s="104" t="s">
        <v>285</v>
      </c>
      <c r="H438" s="104" t="s">
        <v>285</v>
      </c>
      <c r="I438" s="104" t="s">
        <v>285</v>
      </c>
      <c r="J438" s="94" t="s">
        <v>1529</v>
      </c>
      <c r="K438" s="94" t="s">
        <v>1529</v>
      </c>
      <c r="L438" s="94" t="s">
        <v>1529</v>
      </c>
      <c r="M438" s="94" t="s">
        <v>1529</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1801</v>
      </c>
      <c r="B439" s="104" t="s">
        <v>285</v>
      </c>
      <c r="C439" s="104" t="s">
        <v>285</v>
      </c>
      <c r="D439" s="104" t="s">
        <v>285</v>
      </c>
      <c r="E439" s="94">
        <v>202.07636112988695</v>
      </c>
      <c r="F439" s="94">
        <v>3229.7545466721508</v>
      </c>
      <c r="G439" s="94" t="s">
        <v>1529</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1802</v>
      </c>
      <c r="B440" s="104" t="s">
        <v>285</v>
      </c>
      <c r="C440" s="104" t="s">
        <v>285</v>
      </c>
      <c r="D440" s="104" t="s">
        <v>285</v>
      </c>
      <c r="E440" s="94">
        <v>202.07636112988695</v>
      </c>
      <c r="F440" s="94">
        <v>3229.7545466721508</v>
      </c>
      <c r="G440" s="94" t="s">
        <v>1529</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1803</v>
      </c>
      <c r="B441" s="104" t="s">
        <v>285</v>
      </c>
      <c r="C441" s="104" t="s">
        <v>285</v>
      </c>
      <c r="D441" s="104" t="s">
        <v>285</v>
      </c>
      <c r="E441" s="94" t="s">
        <v>1554</v>
      </c>
      <c r="F441" s="94" t="s">
        <v>1554</v>
      </c>
      <c r="G441" s="94" t="s">
        <v>1529</v>
      </c>
      <c r="H441" s="94" t="s">
        <v>1558</v>
      </c>
      <c r="I441" s="94" t="s">
        <v>1558</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1804</v>
      </c>
      <c r="B442" s="104" t="s">
        <v>285</v>
      </c>
      <c r="C442" s="104" t="s">
        <v>285</v>
      </c>
      <c r="D442" s="104" t="s">
        <v>285</v>
      </c>
      <c r="E442" s="94" t="s">
        <v>1554</v>
      </c>
      <c r="F442" s="94" t="s">
        <v>1554</v>
      </c>
      <c r="G442" s="94" t="s">
        <v>1529</v>
      </c>
      <c r="H442" s="94" t="s">
        <v>1558</v>
      </c>
      <c r="I442" s="94" t="s">
        <v>1558</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1805</v>
      </c>
      <c r="B443" s="104" t="s">
        <v>285</v>
      </c>
      <c r="C443" s="104" t="s">
        <v>285</v>
      </c>
      <c r="D443" s="104" t="s">
        <v>285</v>
      </c>
      <c r="E443" s="94" t="s">
        <v>1554</v>
      </c>
      <c r="F443" s="94" t="s">
        <v>1554</v>
      </c>
      <c r="G443" s="94" t="s">
        <v>1529</v>
      </c>
      <c r="H443" s="94" t="s">
        <v>1558</v>
      </c>
      <c r="I443" s="94" t="s">
        <v>1558</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1806</v>
      </c>
      <c r="B444" s="104" t="s">
        <v>285</v>
      </c>
      <c r="C444" s="104" t="s">
        <v>285</v>
      </c>
      <c r="D444" s="104" t="s">
        <v>285</v>
      </c>
      <c r="E444" s="94" t="s">
        <v>1529</v>
      </c>
      <c r="F444" s="94" t="s">
        <v>1529</v>
      </c>
      <c r="G444" s="94" t="s">
        <v>1529</v>
      </c>
      <c r="H444" s="94" t="s">
        <v>1529</v>
      </c>
      <c r="I444" s="94" t="s">
        <v>1529</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1807</v>
      </c>
      <c r="B445" s="104" t="s">
        <v>285</v>
      </c>
      <c r="C445" s="104" t="s">
        <v>285</v>
      </c>
      <c r="D445" s="104" t="s">
        <v>285</v>
      </c>
      <c r="E445" s="94">
        <v>93825.639859999996</v>
      </c>
      <c r="F445" s="94">
        <v>15.660888</v>
      </c>
      <c r="G445" s="94">
        <v>5917.8748952000005</v>
      </c>
      <c r="H445" s="94" t="s">
        <v>1529</v>
      </c>
      <c r="I445" s="94" t="s">
        <v>1529</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1808</v>
      </c>
      <c r="B446" s="104" t="s">
        <v>285</v>
      </c>
      <c r="C446" s="104" t="s">
        <v>285</v>
      </c>
      <c r="D446" s="104" t="s">
        <v>285</v>
      </c>
      <c r="E446" s="94">
        <v>87751.272160000008</v>
      </c>
      <c r="F446" s="94" t="s">
        <v>1529</v>
      </c>
      <c r="G446" s="94" t="s">
        <v>1529</v>
      </c>
      <c r="H446" s="94" t="s">
        <v>1529</v>
      </c>
      <c r="I446" s="94" t="s">
        <v>1529</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1809</v>
      </c>
      <c r="B447" s="104" t="s">
        <v>285</v>
      </c>
      <c r="C447" s="104" t="s">
        <v>285</v>
      </c>
      <c r="D447" s="104" t="s">
        <v>285</v>
      </c>
      <c r="E447" s="94">
        <v>243.34309999999999</v>
      </c>
      <c r="F447" s="94" t="s">
        <v>1529</v>
      </c>
      <c r="G447" s="94" t="s">
        <v>1529</v>
      </c>
      <c r="H447" s="94" t="s">
        <v>1529</v>
      </c>
      <c r="I447" s="94" t="s">
        <v>1529</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1810</v>
      </c>
      <c r="B448" s="104" t="s">
        <v>285</v>
      </c>
      <c r="C448" s="104" t="s">
        <v>285</v>
      </c>
      <c r="D448" s="104" t="s">
        <v>285</v>
      </c>
      <c r="E448" s="94">
        <v>356.6986</v>
      </c>
      <c r="F448" s="94">
        <v>15.660888</v>
      </c>
      <c r="G448" s="94" t="s">
        <v>1529</v>
      </c>
      <c r="H448" s="94" t="s">
        <v>1529</v>
      </c>
      <c r="I448" s="94" t="s">
        <v>1529</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1811</v>
      </c>
      <c r="B449" s="104" t="s">
        <v>285</v>
      </c>
      <c r="C449" s="104" t="s">
        <v>285</v>
      </c>
      <c r="D449" s="104" t="s">
        <v>285</v>
      </c>
      <c r="E449" s="94">
        <v>5474.326</v>
      </c>
      <c r="F449" s="94" t="s">
        <v>1529</v>
      </c>
      <c r="G449" s="94" t="s">
        <v>1529</v>
      </c>
      <c r="H449" s="94" t="s">
        <v>1529</v>
      </c>
      <c r="I449" s="94" t="s">
        <v>1529</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1812</v>
      </c>
      <c r="B450" s="104" t="s">
        <v>285</v>
      </c>
      <c r="C450" s="104" t="s">
        <v>285</v>
      </c>
      <c r="D450" s="104" t="s">
        <v>285</v>
      </c>
      <c r="E450" s="94" t="s">
        <v>1529</v>
      </c>
      <c r="F450" s="94" t="s">
        <v>1529</v>
      </c>
      <c r="G450" s="94" t="s">
        <v>1529</v>
      </c>
      <c r="H450" s="94" t="s">
        <v>1529</v>
      </c>
      <c r="I450" s="94" t="s">
        <v>1529</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1813</v>
      </c>
      <c r="B451" s="104" t="s">
        <v>285</v>
      </c>
      <c r="C451" s="104" t="s">
        <v>285</v>
      </c>
      <c r="D451" s="104" t="s">
        <v>285</v>
      </c>
      <c r="E451" s="94" t="s">
        <v>1529</v>
      </c>
      <c r="F451" s="94" t="s">
        <v>1529</v>
      </c>
      <c r="G451" s="94">
        <v>5917.8748952000005</v>
      </c>
      <c r="H451" s="94" t="s">
        <v>1529</v>
      </c>
      <c r="I451" s="94" t="s">
        <v>1529</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1814</v>
      </c>
      <c r="B452" s="94" t="s">
        <v>1529</v>
      </c>
      <c r="C452" s="94" t="s">
        <v>1529</v>
      </c>
      <c r="D452" s="94">
        <v>14.15208194400004</v>
      </c>
      <c r="E452" s="94" t="s">
        <v>1529</v>
      </c>
      <c r="F452" s="94" t="s">
        <v>1529</v>
      </c>
      <c r="G452" s="94" t="s">
        <v>1529</v>
      </c>
      <c r="H452" s="94">
        <v>0.36221551272187003</v>
      </c>
      <c r="I452" s="94" t="s">
        <v>1529</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1815</v>
      </c>
      <c r="B453" s="104" t="s">
        <v>285</v>
      </c>
      <c r="C453" s="104" t="s">
        <v>285</v>
      </c>
      <c r="D453" s="104" t="s">
        <v>285</v>
      </c>
      <c r="E453" s="94" t="s">
        <v>1529</v>
      </c>
      <c r="F453" s="94" t="s">
        <v>1529</v>
      </c>
      <c r="G453" s="94" t="s">
        <v>1529</v>
      </c>
      <c r="H453" s="94">
        <v>0.36221551272187003</v>
      </c>
      <c r="I453" s="94" t="s">
        <v>1529</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1816</v>
      </c>
      <c r="B454" s="104" t="s">
        <v>285</v>
      </c>
      <c r="C454" s="104" t="s">
        <v>285</v>
      </c>
      <c r="D454" s="104" t="s">
        <v>285</v>
      </c>
      <c r="E454" s="104" t="s">
        <v>285</v>
      </c>
      <c r="F454" s="94" t="s">
        <v>1529</v>
      </c>
      <c r="G454" s="94" t="s">
        <v>285</v>
      </c>
      <c r="H454" s="94" t="s">
        <v>1558</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1817</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1818</v>
      </c>
      <c r="B456" s="94" t="s">
        <v>1529</v>
      </c>
      <c r="C456" s="94" t="s">
        <v>1529</v>
      </c>
      <c r="D456" s="94" t="s">
        <v>1529</v>
      </c>
      <c r="E456" s="94" t="s">
        <v>1529</v>
      </c>
      <c r="F456" s="94" t="s">
        <v>1529</v>
      </c>
      <c r="G456" s="94" t="s">
        <v>1529</v>
      </c>
      <c r="H456" s="94" t="s">
        <v>1529</v>
      </c>
      <c r="I456" s="94" t="s">
        <v>1529</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1819</v>
      </c>
      <c r="B457" s="94" t="s">
        <v>1529</v>
      </c>
      <c r="C457" s="94" t="s">
        <v>1529</v>
      </c>
      <c r="D457" s="94">
        <v>0.41200961784130002</v>
      </c>
      <c r="E457" s="94" t="s">
        <v>1629</v>
      </c>
      <c r="F457" s="94" t="s">
        <v>1629</v>
      </c>
      <c r="G457" s="94" t="s">
        <v>1529</v>
      </c>
      <c r="H457" s="94" t="s">
        <v>1629</v>
      </c>
      <c r="I457" s="94" t="s">
        <v>1629</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1820</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37" t="s">
        <v>1821</v>
      </c>
      <c r="B461" s="436"/>
      <c r="C461" s="436"/>
      <c r="D461" s="436"/>
      <c r="E461" s="436"/>
      <c r="F461" s="436"/>
      <c r="G461" s="436"/>
      <c r="H461" s="436"/>
      <c r="I461" s="436"/>
      <c r="J461" s="436"/>
      <c r="K461" s="436"/>
      <c r="L461" s="436"/>
      <c r="M461" s="436"/>
      <c r="N461" s="436"/>
      <c r="O461" s="436"/>
      <c r="P461" s="436"/>
      <c r="Q461" s="400"/>
      <c r="R461" s="133"/>
      <c r="S461" s="133"/>
      <c r="T461" s="133"/>
      <c r="U461" s="133"/>
      <c r="V461" s="133"/>
      <c r="W461" s="133"/>
      <c r="X461" s="133"/>
      <c r="Y461" s="133"/>
      <c r="Z461" s="133"/>
      <c r="AA461" s="133"/>
      <c r="AB461" s="133"/>
      <c r="AC461" s="133"/>
      <c r="AD461" s="133"/>
      <c r="AE461" s="133"/>
      <c r="AF461" s="151"/>
      <c r="AG461" s="133"/>
      <c r="AH461" s="133"/>
      <c r="AI461" s="132" t="s">
        <v>1513</v>
      </c>
      <c r="AJ461" s="132"/>
    </row>
    <row r="462" spans="1:36" ht="15.75" customHeight="1" x14ac:dyDescent="0.35">
      <c r="A462" s="152" t="s">
        <v>1822</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1514</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1515</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06" t="s">
        <v>1516</v>
      </c>
      <c r="B465" s="155" t="s">
        <v>1823</v>
      </c>
      <c r="C465" s="156" t="s">
        <v>1824</v>
      </c>
      <c r="D465" s="156" t="s">
        <v>1825</v>
      </c>
      <c r="E465" s="156" t="s">
        <v>1826</v>
      </c>
      <c r="F465" s="156" t="s">
        <v>1827</v>
      </c>
      <c r="G465" s="156" t="s">
        <v>1828</v>
      </c>
      <c r="H465" s="156" t="s">
        <v>1829</v>
      </c>
      <c r="I465" s="156" t="s">
        <v>1830</v>
      </c>
      <c r="J465" s="156" t="s">
        <v>1831</v>
      </c>
      <c r="K465" s="156" t="s">
        <v>1832</v>
      </c>
      <c r="L465" s="156" t="s">
        <v>1833</v>
      </c>
      <c r="M465" s="156" t="s">
        <v>1834</v>
      </c>
      <c r="N465" s="156" t="s">
        <v>1835</v>
      </c>
      <c r="O465" s="156" t="s">
        <v>1836</v>
      </c>
      <c r="P465" s="156" t="s">
        <v>1837</v>
      </c>
      <c r="Q465" s="156" t="s">
        <v>1838</v>
      </c>
      <c r="R465" s="156" t="s">
        <v>1839</v>
      </c>
      <c r="S465" s="157" t="s">
        <v>1840</v>
      </c>
      <c r="T465" s="157" t="s">
        <v>1841</v>
      </c>
      <c r="U465" s="158" t="s">
        <v>1842</v>
      </c>
      <c r="V465" s="156" t="s">
        <v>1843</v>
      </c>
      <c r="W465" s="156" t="s">
        <v>1844</v>
      </c>
      <c r="X465" s="156" t="s">
        <v>1845</v>
      </c>
      <c r="Y465" s="156" t="s">
        <v>1846</v>
      </c>
      <c r="Z465" s="156" t="s">
        <v>1847</v>
      </c>
      <c r="AA465" s="156" t="s">
        <v>1848</v>
      </c>
      <c r="AB465" s="156" t="s">
        <v>1849</v>
      </c>
      <c r="AC465" s="156" t="s">
        <v>1850</v>
      </c>
      <c r="AD465" s="157" t="s">
        <v>1851</v>
      </c>
      <c r="AE465" s="157" t="s">
        <v>1852</v>
      </c>
      <c r="AF465" s="158" t="s">
        <v>1853</v>
      </c>
      <c r="AG465" s="156" t="s">
        <v>1854</v>
      </c>
      <c r="AH465" s="158" t="s">
        <v>1855</v>
      </c>
      <c r="AI465" s="157" t="s">
        <v>1856</v>
      </c>
      <c r="AJ465" s="159" t="s">
        <v>1857</v>
      </c>
    </row>
    <row r="466" spans="1:36" ht="15.75" customHeight="1" x14ac:dyDescent="0.35">
      <c r="A466" s="407"/>
      <c r="B466" s="403" t="s">
        <v>1858</v>
      </c>
      <c r="C466" s="404"/>
      <c r="D466" s="404"/>
      <c r="E466" s="404"/>
      <c r="F466" s="404"/>
      <c r="G466" s="404"/>
      <c r="H466" s="404"/>
      <c r="I466" s="404"/>
      <c r="J466" s="404"/>
      <c r="K466" s="404"/>
      <c r="L466" s="404"/>
      <c r="M466" s="404"/>
      <c r="N466" s="404"/>
      <c r="O466" s="404"/>
      <c r="P466" s="404"/>
      <c r="Q466" s="404"/>
      <c r="R466" s="402"/>
      <c r="S466" s="160"/>
      <c r="T466" s="160"/>
      <c r="U466" s="401" t="s">
        <v>1859</v>
      </c>
      <c r="V466" s="402"/>
      <c r="W466" s="403" t="s">
        <v>1860</v>
      </c>
      <c r="X466" s="404"/>
      <c r="Y466" s="404"/>
      <c r="Z466" s="404"/>
      <c r="AA466" s="404"/>
      <c r="AB466" s="404"/>
      <c r="AC466" s="402"/>
      <c r="AD466" s="160"/>
      <c r="AE466" s="160"/>
      <c r="AF466" s="401" t="s">
        <v>1861</v>
      </c>
      <c r="AG466" s="402"/>
      <c r="AH466" s="161" t="s">
        <v>1862</v>
      </c>
      <c r="AI466" s="162" t="s">
        <v>1863</v>
      </c>
      <c r="AJ466" s="163" t="s">
        <v>1864</v>
      </c>
    </row>
    <row r="467" spans="1:36" ht="15.75" customHeight="1" x14ac:dyDescent="0.35">
      <c r="A467" s="150" t="s">
        <v>1865</v>
      </c>
      <c r="B467" s="94">
        <v>1368.879828592615</v>
      </c>
      <c r="C467" s="94">
        <v>511.23099999999999</v>
      </c>
      <c r="D467" s="94" t="s">
        <v>1554</v>
      </c>
      <c r="E467" s="94" t="s">
        <v>1554</v>
      </c>
      <c r="F467" s="94">
        <v>2700.6672400000002</v>
      </c>
      <c r="G467" s="94" t="s">
        <v>1554</v>
      </c>
      <c r="H467" s="94">
        <v>51303.730300000003</v>
      </c>
      <c r="I467" s="94" t="s">
        <v>1554</v>
      </c>
      <c r="J467" s="94">
        <v>2108.0477999999998</v>
      </c>
      <c r="K467" s="94" t="s">
        <v>1554</v>
      </c>
      <c r="L467" s="94" t="s">
        <v>1554</v>
      </c>
      <c r="M467" s="94" t="s">
        <v>1554</v>
      </c>
      <c r="N467" s="94" t="s">
        <v>1554</v>
      </c>
      <c r="O467" s="94" t="s">
        <v>1554</v>
      </c>
      <c r="P467" s="94" t="s">
        <v>1554</v>
      </c>
      <c r="Q467" s="94">
        <v>124.76</v>
      </c>
      <c r="R467" s="94" t="s">
        <v>1554</v>
      </c>
      <c r="S467" s="94" t="s">
        <v>1554</v>
      </c>
      <c r="T467" s="94" t="s">
        <v>1554</v>
      </c>
      <c r="U467" s="94" t="s">
        <v>1529</v>
      </c>
      <c r="V467" s="104" t="s">
        <v>285</v>
      </c>
      <c r="W467" s="94">
        <v>537.36430140833227</v>
      </c>
      <c r="X467" s="94">
        <v>206.34667858055934</v>
      </c>
      <c r="Y467" s="94">
        <v>9.0044223607149796</v>
      </c>
      <c r="Z467" s="94" t="s">
        <v>1554</v>
      </c>
      <c r="AA467" s="94">
        <v>11.369796578319169</v>
      </c>
      <c r="AB467" s="94" t="s">
        <v>1554</v>
      </c>
      <c r="AC467" s="94" t="s">
        <v>1554</v>
      </c>
      <c r="AD467" s="94" t="s">
        <v>1554</v>
      </c>
      <c r="AE467" s="94" t="s">
        <v>1554</v>
      </c>
      <c r="AF467" s="94" t="s">
        <v>1529</v>
      </c>
      <c r="AG467" s="104" t="s">
        <v>285</v>
      </c>
      <c r="AH467" s="94">
        <v>5917.8748952000005</v>
      </c>
      <c r="AI467" s="94">
        <v>513.18586763019005</v>
      </c>
      <c r="AJ467" s="94">
        <v>28.289339760640001</v>
      </c>
    </row>
    <row r="468" spans="1:36" ht="15.75" customHeight="1" x14ac:dyDescent="0.35">
      <c r="A468" s="150" t="s">
        <v>1866</v>
      </c>
      <c r="B468" s="94">
        <v>1354.0760204081632</v>
      </c>
      <c r="C468" s="94" t="s">
        <v>1529</v>
      </c>
      <c r="D468" s="94" t="s">
        <v>1529</v>
      </c>
      <c r="E468" s="94" t="s">
        <v>1529</v>
      </c>
      <c r="F468" s="94" t="s">
        <v>1529</v>
      </c>
      <c r="G468" s="94" t="s">
        <v>1529</v>
      </c>
      <c r="H468" s="94" t="s">
        <v>1529</v>
      </c>
      <c r="I468" s="94" t="s">
        <v>1529</v>
      </c>
      <c r="J468" s="94" t="s">
        <v>1529</v>
      </c>
      <c r="K468" s="94" t="s">
        <v>1529</v>
      </c>
      <c r="L468" s="94" t="s">
        <v>1529</v>
      </c>
      <c r="M468" s="94" t="s">
        <v>1529</v>
      </c>
      <c r="N468" s="94" t="s">
        <v>1529</v>
      </c>
      <c r="O468" s="94" t="s">
        <v>1529</v>
      </c>
      <c r="P468" s="94" t="s">
        <v>1529</v>
      </c>
      <c r="Q468" s="94" t="s">
        <v>1529</v>
      </c>
      <c r="R468" s="94" t="s">
        <v>1529</v>
      </c>
      <c r="S468" s="94" t="s">
        <v>1529</v>
      </c>
      <c r="T468" s="94" t="s">
        <v>1529</v>
      </c>
      <c r="U468" s="94" t="s">
        <v>1529</v>
      </c>
      <c r="V468" s="104" t="s">
        <v>285</v>
      </c>
      <c r="W468" s="94" t="s">
        <v>1529</v>
      </c>
      <c r="X468" s="94" t="s">
        <v>1529</v>
      </c>
      <c r="Y468" s="94" t="s">
        <v>1529</v>
      </c>
      <c r="Z468" s="94" t="s">
        <v>1529</v>
      </c>
      <c r="AA468" s="94" t="s">
        <v>1529</v>
      </c>
      <c r="AB468" s="94" t="s">
        <v>1529</v>
      </c>
      <c r="AC468" s="94" t="s">
        <v>1529</v>
      </c>
      <c r="AD468" s="94" t="s">
        <v>1529</v>
      </c>
      <c r="AE468" s="94" t="s">
        <v>1529</v>
      </c>
      <c r="AF468" s="94" t="s">
        <v>1529</v>
      </c>
      <c r="AG468" s="104" t="s">
        <v>285</v>
      </c>
      <c r="AH468" s="94" t="s">
        <v>1529</v>
      </c>
      <c r="AI468" s="94" t="s">
        <v>1529</v>
      </c>
      <c r="AJ468" s="94" t="s">
        <v>1529</v>
      </c>
    </row>
    <row r="469" spans="1:36" ht="15.75" customHeight="1" x14ac:dyDescent="0.35">
      <c r="A469" s="143" t="s">
        <v>1867</v>
      </c>
      <c r="B469" s="94">
        <v>1354.0760204081632</v>
      </c>
      <c r="C469" s="94" t="s">
        <v>1529</v>
      </c>
      <c r="D469" s="94" t="s">
        <v>1529</v>
      </c>
      <c r="E469" s="94" t="s">
        <v>1529</v>
      </c>
      <c r="F469" s="94" t="s">
        <v>1529</v>
      </c>
      <c r="G469" s="94" t="s">
        <v>1529</v>
      </c>
      <c r="H469" s="94" t="s">
        <v>1529</v>
      </c>
      <c r="I469" s="94" t="s">
        <v>1529</v>
      </c>
      <c r="J469" s="94" t="s">
        <v>1529</v>
      </c>
      <c r="K469" s="94" t="s">
        <v>1529</v>
      </c>
      <c r="L469" s="94" t="s">
        <v>1529</v>
      </c>
      <c r="M469" s="94" t="s">
        <v>1529</v>
      </c>
      <c r="N469" s="94" t="s">
        <v>1529</v>
      </c>
      <c r="O469" s="94" t="s">
        <v>1529</v>
      </c>
      <c r="P469" s="94" t="s">
        <v>1529</v>
      </c>
      <c r="Q469" s="94" t="s">
        <v>1529</v>
      </c>
      <c r="R469" s="94" t="s">
        <v>1529</v>
      </c>
      <c r="S469" s="94" t="s">
        <v>1529</v>
      </c>
      <c r="T469" s="94" t="s">
        <v>1529</v>
      </c>
      <c r="U469" s="94" t="s">
        <v>1529</v>
      </c>
      <c r="V469" s="104" t="s">
        <v>285</v>
      </c>
      <c r="W469" s="94" t="s">
        <v>1529</v>
      </c>
      <c r="X469" s="94" t="s">
        <v>1529</v>
      </c>
      <c r="Y469" s="94" t="s">
        <v>1529</v>
      </c>
      <c r="Z469" s="94" t="s">
        <v>1529</v>
      </c>
      <c r="AA469" s="94" t="s">
        <v>1529</v>
      </c>
      <c r="AB469" s="94" t="s">
        <v>1529</v>
      </c>
      <c r="AC469" s="94" t="s">
        <v>1529</v>
      </c>
      <c r="AD469" s="94" t="s">
        <v>1529</v>
      </c>
      <c r="AE469" s="94" t="s">
        <v>1529</v>
      </c>
      <c r="AF469" s="94" t="s">
        <v>1529</v>
      </c>
      <c r="AG469" s="104" t="s">
        <v>285</v>
      </c>
      <c r="AH469" s="94" t="s">
        <v>1529</v>
      </c>
      <c r="AI469" s="94" t="s">
        <v>1529</v>
      </c>
      <c r="AJ469" s="94" t="s">
        <v>1529</v>
      </c>
    </row>
    <row r="470" spans="1:36" ht="15.75" customHeight="1" x14ac:dyDescent="0.35">
      <c r="A470" s="143" t="s">
        <v>1868</v>
      </c>
      <c r="B470" s="94">
        <v>1354.0760204081632</v>
      </c>
      <c r="C470" s="94" t="s">
        <v>1529</v>
      </c>
      <c r="D470" s="94" t="s">
        <v>1529</v>
      </c>
      <c r="E470" s="94" t="s">
        <v>1529</v>
      </c>
      <c r="F470" s="94" t="s">
        <v>1529</v>
      </c>
      <c r="G470" s="94" t="s">
        <v>1529</v>
      </c>
      <c r="H470" s="94" t="s">
        <v>1529</v>
      </c>
      <c r="I470" s="94" t="s">
        <v>1529</v>
      </c>
      <c r="J470" s="94" t="s">
        <v>1529</v>
      </c>
      <c r="K470" s="94" t="s">
        <v>1529</v>
      </c>
      <c r="L470" s="94" t="s">
        <v>1529</v>
      </c>
      <c r="M470" s="94" t="s">
        <v>1529</v>
      </c>
      <c r="N470" s="94" t="s">
        <v>1529</v>
      </c>
      <c r="O470" s="94" t="s">
        <v>1529</v>
      </c>
      <c r="P470" s="94" t="s">
        <v>1529</v>
      </c>
      <c r="Q470" s="94" t="s">
        <v>1529</v>
      </c>
      <c r="R470" s="94" t="s">
        <v>1529</v>
      </c>
      <c r="S470" s="94" t="s">
        <v>1529</v>
      </c>
      <c r="T470" s="94" t="s">
        <v>1529</v>
      </c>
      <c r="U470" s="94" t="s">
        <v>1529</v>
      </c>
      <c r="V470" s="104" t="s">
        <v>285</v>
      </c>
      <c r="W470" s="94" t="s">
        <v>1529</v>
      </c>
      <c r="X470" s="94" t="s">
        <v>1529</v>
      </c>
      <c r="Y470" s="94" t="s">
        <v>1529</v>
      </c>
      <c r="Z470" s="94" t="s">
        <v>1529</v>
      </c>
      <c r="AA470" s="94" t="s">
        <v>1529</v>
      </c>
      <c r="AB470" s="94" t="s">
        <v>1529</v>
      </c>
      <c r="AC470" s="94" t="s">
        <v>1529</v>
      </c>
      <c r="AD470" s="94" t="s">
        <v>1529</v>
      </c>
      <c r="AE470" s="94" t="s">
        <v>1529</v>
      </c>
      <c r="AF470" s="94" t="s">
        <v>1529</v>
      </c>
      <c r="AG470" s="104" t="s">
        <v>285</v>
      </c>
      <c r="AH470" s="94" t="s">
        <v>1529</v>
      </c>
      <c r="AI470" s="94" t="s">
        <v>1529</v>
      </c>
      <c r="AJ470" s="94" t="s">
        <v>1529</v>
      </c>
    </row>
    <row r="471" spans="1:36" ht="15.75" customHeight="1" x14ac:dyDescent="0.35">
      <c r="A471" s="143" t="s">
        <v>1869</v>
      </c>
      <c r="B471" s="94" t="s">
        <v>1529</v>
      </c>
      <c r="C471" s="94" t="s">
        <v>1529</v>
      </c>
      <c r="D471" s="94" t="s">
        <v>1529</v>
      </c>
      <c r="E471" s="94" t="s">
        <v>1529</v>
      </c>
      <c r="F471" s="94" t="s">
        <v>1529</v>
      </c>
      <c r="G471" s="94" t="s">
        <v>1529</v>
      </c>
      <c r="H471" s="94" t="s">
        <v>1529</v>
      </c>
      <c r="I471" s="94" t="s">
        <v>1529</v>
      </c>
      <c r="J471" s="94" t="s">
        <v>1529</v>
      </c>
      <c r="K471" s="94" t="s">
        <v>1529</v>
      </c>
      <c r="L471" s="94" t="s">
        <v>1529</v>
      </c>
      <c r="M471" s="94" t="s">
        <v>1529</v>
      </c>
      <c r="N471" s="94" t="s">
        <v>1529</v>
      </c>
      <c r="O471" s="94" t="s">
        <v>1529</v>
      </c>
      <c r="P471" s="94" t="s">
        <v>1529</v>
      </c>
      <c r="Q471" s="94" t="s">
        <v>1529</v>
      </c>
      <c r="R471" s="94" t="s">
        <v>1529</v>
      </c>
      <c r="S471" s="94" t="s">
        <v>1529</v>
      </c>
      <c r="T471" s="94" t="s">
        <v>1529</v>
      </c>
      <c r="U471" s="94" t="s">
        <v>1529</v>
      </c>
      <c r="V471" s="104" t="s">
        <v>285</v>
      </c>
      <c r="W471" s="94" t="s">
        <v>1529</v>
      </c>
      <c r="X471" s="94" t="s">
        <v>1529</v>
      </c>
      <c r="Y471" s="94" t="s">
        <v>1529</v>
      </c>
      <c r="Z471" s="94" t="s">
        <v>1529</v>
      </c>
      <c r="AA471" s="94" t="s">
        <v>1529</v>
      </c>
      <c r="AB471" s="94" t="s">
        <v>1529</v>
      </c>
      <c r="AC471" s="94" t="s">
        <v>1529</v>
      </c>
      <c r="AD471" s="94" t="s">
        <v>1529</v>
      </c>
      <c r="AE471" s="94" t="s">
        <v>1529</v>
      </c>
      <c r="AF471" s="94" t="s">
        <v>1529</v>
      </c>
      <c r="AG471" s="104" t="s">
        <v>285</v>
      </c>
      <c r="AH471" s="94" t="s">
        <v>1529</v>
      </c>
      <c r="AI471" s="94" t="s">
        <v>1529</v>
      </c>
      <c r="AJ471" s="94" t="s">
        <v>1529</v>
      </c>
    </row>
    <row r="472" spans="1:36" ht="15.75" customHeight="1" x14ac:dyDescent="0.35">
      <c r="A472" s="143" t="s">
        <v>1870</v>
      </c>
      <c r="B472" s="94" t="s">
        <v>1529</v>
      </c>
      <c r="C472" s="94" t="s">
        <v>1529</v>
      </c>
      <c r="D472" s="94" t="s">
        <v>1529</v>
      </c>
      <c r="E472" s="94" t="s">
        <v>1529</v>
      </c>
      <c r="F472" s="94" t="s">
        <v>1529</v>
      </c>
      <c r="G472" s="94" t="s">
        <v>1529</v>
      </c>
      <c r="H472" s="94" t="s">
        <v>1529</v>
      </c>
      <c r="I472" s="94" t="s">
        <v>1529</v>
      </c>
      <c r="J472" s="94" t="s">
        <v>1529</v>
      </c>
      <c r="K472" s="94" t="s">
        <v>1529</v>
      </c>
      <c r="L472" s="94" t="s">
        <v>1529</v>
      </c>
      <c r="M472" s="94" t="s">
        <v>1529</v>
      </c>
      <c r="N472" s="94" t="s">
        <v>1529</v>
      </c>
      <c r="O472" s="94" t="s">
        <v>1529</v>
      </c>
      <c r="P472" s="94" t="s">
        <v>1529</v>
      </c>
      <c r="Q472" s="94" t="s">
        <v>1529</v>
      </c>
      <c r="R472" s="94" t="s">
        <v>1529</v>
      </c>
      <c r="S472" s="94" t="s">
        <v>1529</v>
      </c>
      <c r="T472" s="94" t="s">
        <v>1529</v>
      </c>
      <c r="U472" s="94" t="s">
        <v>1529</v>
      </c>
      <c r="V472" s="104" t="s">
        <v>285</v>
      </c>
      <c r="W472" s="94" t="s">
        <v>1529</v>
      </c>
      <c r="X472" s="94" t="s">
        <v>1529</v>
      </c>
      <c r="Y472" s="94" t="s">
        <v>1529</v>
      </c>
      <c r="Z472" s="94" t="s">
        <v>1529</v>
      </c>
      <c r="AA472" s="94" t="s">
        <v>1529</v>
      </c>
      <c r="AB472" s="94" t="s">
        <v>1529</v>
      </c>
      <c r="AC472" s="94" t="s">
        <v>1529</v>
      </c>
      <c r="AD472" s="94" t="s">
        <v>1529</v>
      </c>
      <c r="AE472" s="94" t="s">
        <v>1529</v>
      </c>
      <c r="AF472" s="94" t="s">
        <v>1529</v>
      </c>
      <c r="AG472" s="104" t="s">
        <v>285</v>
      </c>
      <c r="AH472" s="94" t="s">
        <v>1529</v>
      </c>
      <c r="AI472" s="94" t="s">
        <v>1529</v>
      </c>
      <c r="AJ472" s="94" t="s">
        <v>1529</v>
      </c>
    </row>
    <row r="473" spans="1:36" ht="15.75" customHeight="1" x14ac:dyDescent="0.35">
      <c r="A473" s="150" t="s">
        <v>1871</v>
      </c>
      <c r="B473" s="94" t="s">
        <v>1529</v>
      </c>
      <c r="C473" s="94" t="s">
        <v>1529</v>
      </c>
      <c r="D473" s="94" t="s">
        <v>1529</v>
      </c>
      <c r="E473" s="94" t="s">
        <v>1529</v>
      </c>
      <c r="F473" s="94" t="s">
        <v>1529</v>
      </c>
      <c r="G473" s="94" t="s">
        <v>1529</v>
      </c>
      <c r="H473" s="94" t="s">
        <v>1575</v>
      </c>
      <c r="I473" s="94" t="s">
        <v>1529</v>
      </c>
      <c r="J473" s="94" t="s">
        <v>1529</v>
      </c>
      <c r="K473" s="94" t="s">
        <v>1529</v>
      </c>
      <c r="L473" s="94" t="s">
        <v>1529</v>
      </c>
      <c r="M473" s="94" t="s">
        <v>1529</v>
      </c>
      <c r="N473" s="94" t="s">
        <v>1529</v>
      </c>
      <c r="O473" s="94" t="s">
        <v>1529</v>
      </c>
      <c r="P473" s="94" t="s">
        <v>1529</v>
      </c>
      <c r="Q473" s="94" t="s">
        <v>1529</v>
      </c>
      <c r="R473" s="94" t="s">
        <v>1529</v>
      </c>
      <c r="S473" s="94" t="s">
        <v>1529</v>
      </c>
      <c r="T473" s="94" t="s">
        <v>1529</v>
      </c>
      <c r="U473" s="94" t="s">
        <v>1529</v>
      </c>
      <c r="V473" s="104" t="s">
        <v>285</v>
      </c>
      <c r="W473" s="94">
        <v>391.00292248704386</v>
      </c>
      <c r="X473" s="94">
        <v>45.101851511540602</v>
      </c>
      <c r="Y473" s="94" t="s">
        <v>1529</v>
      </c>
      <c r="Z473" s="94" t="s">
        <v>1529</v>
      </c>
      <c r="AA473" s="94" t="s">
        <v>1529</v>
      </c>
      <c r="AB473" s="94" t="s">
        <v>1529</v>
      </c>
      <c r="AC473" s="94" t="s">
        <v>1529</v>
      </c>
      <c r="AD473" s="94" t="s">
        <v>1529</v>
      </c>
      <c r="AE473" s="94" t="s">
        <v>1529</v>
      </c>
      <c r="AF473" s="94" t="s">
        <v>1529</v>
      </c>
      <c r="AG473" s="104" t="s">
        <v>285</v>
      </c>
      <c r="AH473" s="94" t="s">
        <v>1529</v>
      </c>
      <c r="AI473" s="94">
        <v>120.41830440901001</v>
      </c>
      <c r="AJ473" s="94" t="s">
        <v>1529</v>
      </c>
    </row>
    <row r="474" spans="1:36" ht="15.75" customHeight="1" x14ac:dyDescent="0.35">
      <c r="A474" s="143" t="s">
        <v>1872</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1529</v>
      </c>
      <c r="Z474" s="94" t="s">
        <v>1529</v>
      </c>
      <c r="AA474" s="94" t="s">
        <v>1529</v>
      </c>
      <c r="AB474" s="94" t="s">
        <v>1529</v>
      </c>
      <c r="AC474" s="94" t="s">
        <v>1529</v>
      </c>
      <c r="AD474" s="94" t="s">
        <v>1529</v>
      </c>
      <c r="AE474" s="94" t="s">
        <v>1529</v>
      </c>
      <c r="AF474" s="94" t="s">
        <v>1529</v>
      </c>
      <c r="AG474" s="104" t="s">
        <v>285</v>
      </c>
      <c r="AH474" s="104" t="s">
        <v>285</v>
      </c>
      <c r="AI474" s="94" t="s">
        <v>1529</v>
      </c>
      <c r="AJ474" s="104" t="s">
        <v>285</v>
      </c>
    </row>
    <row r="475" spans="1:36" ht="15.75" customHeight="1" x14ac:dyDescent="0.35">
      <c r="A475" s="143" t="s">
        <v>1873</v>
      </c>
      <c r="B475" s="94" t="s">
        <v>1529</v>
      </c>
      <c r="C475" s="94" t="s">
        <v>1529</v>
      </c>
      <c r="D475" s="94" t="s">
        <v>1529</v>
      </c>
      <c r="E475" s="94" t="s">
        <v>1529</v>
      </c>
      <c r="F475" s="94" t="s">
        <v>1529</v>
      </c>
      <c r="G475" s="94" t="s">
        <v>1529</v>
      </c>
      <c r="H475" s="94" t="s">
        <v>1561</v>
      </c>
      <c r="I475" s="94" t="s">
        <v>1529</v>
      </c>
      <c r="J475" s="94" t="s">
        <v>1529</v>
      </c>
      <c r="K475" s="94" t="s">
        <v>1529</v>
      </c>
      <c r="L475" s="94" t="s">
        <v>1529</v>
      </c>
      <c r="M475" s="94" t="s">
        <v>1529</v>
      </c>
      <c r="N475" s="94" t="s">
        <v>1529</v>
      </c>
      <c r="O475" s="94" t="s">
        <v>1529</v>
      </c>
      <c r="P475" s="94" t="s">
        <v>1529</v>
      </c>
      <c r="Q475" s="94" t="s">
        <v>1529</v>
      </c>
      <c r="R475" s="94" t="s">
        <v>1529</v>
      </c>
      <c r="S475" s="94" t="s">
        <v>1529</v>
      </c>
      <c r="T475" s="94" t="s">
        <v>1529</v>
      </c>
      <c r="U475" s="94" t="s">
        <v>1529</v>
      </c>
      <c r="V475" s="104" t="s">
        <v>285</v>
      </c>
      <c r="W475" s="94" t="s">
        <v>1529</v>
      </c>
      <c r="X475" s="94" t="s">
        <v>1529</v>
      </c>
      <c r="Y475" s="94" t="s">
        <v>1529</v>
      </c>
      <c r="Z475" s="94" t="s">
        <v>1529</v>
      </c>
      <c r="AA475" s="94" t="s">
        <v>1529</v>
      </c>
      <c r="AB475" s="94" t="s">
        <v>1529</v>
      </c>
      <c r="AC475" s="94" t="s">
        <v>1529</v>
      </c>
      <c r="AD475" s="94" t="s">
        <v>1529</v>
      </c>
      <c r="AE475" s="94" t="s">
        <v>1529</v>
      </c>
      <c r="AF475" s="94" t="s">
        <v>1529</v>
      </c>
      <c r="AG475" s="104" t="s">
        <v>285</v>
      </c>
      <c r="AH475" s="94" t="s">
        <v>1529</v>
      </c>
      <c r="AI475" s="94">
        <v>120.41830440900908</v>
      </c>
      <c r="AJ475" s="104" t="s">
        <v>285</v>
      </c>
    </row>
    <row r="476" spans="1:36" ht="15.75" customHeight="1" x14ac:dyDescent="0.35">
      <c r="A476" s="146" t="s">
        <v>1874</v>
      </c>
      <c r="B476" s="94" t="s">
        <v>1529</v>
      </c>
      <c r="C476" s="94" t="s">
        <v>1529</v>
      </c>
      <c r="D476" s="94" t="s">
        <v>1529</v>
      </c>
      <c r="E476" s="94" t="s">
        <v>1529</v>
      </c>
      <c r="F476" s="94" t="s">
        <v>1529</v>
      </c>
      <c r="G476" s="94" t="s">
        <v>1529</v>
      </c>
      <c r="H476" s="94" t="s">
        <v>1529</v>
      </c>
      <c r="I476" s="94" t="s">
        <v>1529</v>
      </c>
      <c r="J476" s="94" t="s">
        <v>1529</v>
      </c>
      <c r="K476" s="94" t="s">
        <v>1529</v>
      </c>
      <c r="L476" s="94" t="s">
        <v>1529</v>
      </c>
      <c r="M476" s="94" t="s">
        <v>1529</v>
      </c>
      <c r="N476" s="94" t="s">
        <v>1529</v>
      </c>
      <c r="O476" s="94" t="s">
        <v>1529</v>
      </c>
      <c r="P476" s="94" t="s">
        <v>1529</v>
      </c>
      <c r="Q476" s="94" t="s">
        <v>1529</v>
      </c>
      <c r="R476" s="94" t="s">
        <v>1529</v>
      </c>
      <c r="S476" s="94" t="s">
        <v>1529</v>
      </c>
      <c r="T476" s="94" t="s">
        <v>1529</v>
      </c>
      <c r="U476" s="94" t="s">
        <v>1529</v>
      </c>
      <c r="V476" s="104" t="s">
        <v>285</v>
      </c>
      <c r="W476" s="94" t="s">
        <v>1529</v>
      </c>
      <c r="X476" s="94" t="s">
        <v>1529</v>
      </c>
      <c r="Y476" s="94" t="s">
        <v>1529</v>
      </c>
      <c r="Z476" s="94" t="s">
        <v>1529</v>
      </c>
      <c r="AA476" s="94" t="s">
        <v>1529</v>
      </c>
      <c r="AB476" s="94" t="s">
        <v>1529</v>
      </c>
      <c r="AC476" s="94" t="s">
        <v>1529</v>
      </c>
      <c r="AD476" s="94" t="s">
        <v>1529</v>
      </c>
      <c r="AE476" s="94" t="s">
        <v>1529</v>
      </c>
      <c r="AF476" s="94" t="s">
        <v>1529</v>
      </c>
      <c r="AG476" s="104" t="s">
        <v>285</v>
      </c>
      <c r="AH476" s="94" t="s">
        <v>1529</v>
      </c>
      <c r="AI476" s="94" t="s">
        <v>1529</v>
      </c>
      <c r="AJ476" s="94" t="s">
        <v>1529</v>
      </c>
    </row>
    <row r="477" spans="1:36" ht="15.75" customHeight="1" x14ac:dyDescent="0.35">
      <c r="A477" s="164" t="s">
        <v>1801</v>
      </c>
      <c r="B477" s="94">
        <v>13.653808184451821</v>
      </c>
      <c r="C477" s="94" t="s">
        <v>1554</v>
      </c>
      <c r="D477" s="94" t="s">
        <v>1554</v>
      </c>
      <c r="E477" s="94" t="s">
        <v>1554</v>
      </c>
      <c r="F477" s="94" t="s">
        <v>1554</v>
      </c>
      <c r="G477" s="94" t="s">
        <v>1554</v>
      </c>
      <c r="H477" s="94" t="s">
        <v>1554</v>
      </c>
      <c r="I477" s="94" t="s">
        <v>1554</v>
      </c>
      <c r="J477" s="94" t="s">
        <v>1554</v>
      </c>
      <c r="K477" s="94" t="s">
        <v>1554</v>
      </c>
      <c r="L477" s="94" t="s">
        <v>1554</v>
      </c>
      <c r="M477" s="94" t="s">
        <v>1554</v>
      </c>
      <c r="N477" s="94" t="s">
        <v>1554</v>
      </c>
      <c r="O477" s="94" t="s">
        <v>1554</v>
      </c>
      <c r="P477" s="94" t="s">
        <v>1554</v>
      </c>
      <c r="Q477" s="94" t="s">
        <v>1554</v>
      </c>
      <c r="R477" s="94" t="s">
        <v>1554</v>
      </c>
      <c r="S477" s="94" t="s">
        <v>1554</v>
      </c>
      <c r="T477" s="94" t="s">
        <v>1554</v>
      </c>
      <c r="U477" s="94" t="s">
        <v>1529</v>
      </c>
      <c r="V477" s="104" t="s">
        <v>285</v>
      </c>
      <c r="W477" s="94">
        <v>144.24217892128843</v>
      </c>
      <c r="X477" s="94">
        <v>161.24482706901873</v>
      </c>
      <c r="Y477" s="94">
        <v>9.0044223607149796</v>
      </c>
      <c r="Z477" s="94" t="s">
        <v>1554</v>
      </c>
      <c r="AA477" s="94">
        <v>11.369796578319169</v>
      </c>
      <c r="AB477" s="94" t="s">
        <v>1554</v>
      </c>
      <c r="AC477" s="94" t="s">
        <v>1554</v>
      </c>
      <c r="AD477" s="94" t="s">
        <v>1554</v>
      </c>
      <c r="AE477" s="94" t="s">
        <v>1554</v>
      </c>
      <c r="AF477" s="94" t="s">
        <v>1529</v>
      </c>
      <c r="AG477" s="104" t="s">
        <v>285</v>
      </c>
      <c r="AH477" s="94" t="s">
        <v>1529</v>
      </c>
      <c r="AI477" s="94">
        <v>30.55205049930526</v>
      </c>
      <c r="AJ477" s="94">
        <v>28.28933976063529</v>
      </c>
    </row>
    <row r="478" spans="1:36" ht="15.75" customHeight="1" x14ac:dyDescent="0.35">
      <c r="A478" s="143" t="s">
        <v>1802</v>
      </c>
      <c r="B478" s="94">
        <v>13.653808184451821</v>
      </c>
      <c r="C478" s="94" t="s">
        <v>1529</v>
      </c>
      <c r="D478" s="94" t="s">
        <v>1529</v>
      </c>
      <c r="E478" s="94" t="s">
        <v>1529</v>
      </c>
      <c r="F478" s="94" t="s">
        <v>1529</v>
      </c>
      <c r="G478" s="94" t="s">
        <v>1529</v>
      </c>
      <c r="H478" s="94" t="s">
        <v>1529</v>
      </c>
      <c r="I478" s="94" t="s">
        <v>1529</v>
      </c>
      <c r="J478" s="94" t="s">
        <v>1529</v>
      </c>
      <c r="K478" s="94" t="s">
        <v>1529</v>
      </c>
      <c r="L478" s="94" t="s">
        <v>1529</v>
      </c>
      <c r="M478" s="94" t="s">
        <v>1529</v>
      </c>
      <c r="N478" s="94" t="s">
        <v>1529</v>
      </c>
      <c r="O478" s="94" t="s">
        <v>1529</v>
      </c>
      <c r="P478" s="94" t="s">
        <v>1529</v>
      </c>
      <c r="Q478" s="94" t="s">
        <v>1529</v>
      </c>
      <c r="R478" s="94" t="s">
        <v>1529</v>
      </c>
      <c r="S478" s="94" t="s">
        <v>1529</v>
      </c>
      <c r="T478" s="94" t="s">
        <v>1529</v>
      </c>
      <c r="U478" s="94" t="s">
        <v>1529</v>
      </c>
      <c r="V478" s="104" t="s">
        <v>285</v>
      </c>
      <c r="W478" s="94">
        <v>144.24217892128843</v>
      </c>
      <c r="X478" s="94">
        <v>161.24482706901873</v>
      </c>
      <c r="Y478" s="94">
        <v>9.0044223607149796</v>
      </c>
      <c r="Z478" s="94" t="s">
        <v>1529</v>
      </c>
      <c r="AA478" s="94">
        <v>11.369796578319169</v>
      </c>
      <c r="AB478" s="94" t="s">
        <v>1529</v>
      </c>
      <c r="AC478" s="94" t="s">
        <v>1529</v>
      </c>
      <c r="AD478" s="94" t="s">
        <v>1529</v>
      </c>
      <c r="AE478" s="94" t="s">
        <v>1529</v>
      </c>
      <c r="AF478" s="94" t="s">
        <v>1529</v>
      </c>
      <c r="AG478" s="104" t="s">
        <v>285</v>
      </c>
      <c r="AH478" s="94" t="s">
        <v>1529</v>
      </c>
      <c r="AI478" s="94">
        <v>30.55205049930526</v>
      </c>
      <c r="AJ478" s="94">
        <v>28.28933976063529</v>
      </c>
    </row>
    <row r="479" spans="1:36" ht="15.75" customHeight="1" x14ac:dyDescent="0.35">
      <c r="A479" s="143" t="s">
        <v>1803</v>
      </c>
      <c r="B479" s="94" t="s">
        <v>1558</v>
      </c>
      <c r="C479" s="94" t="s">
        <v>1558</v>
      </c>
      <c r="D479" s="94" t="s">
        <v>1558</v>
      </c>
      <c r="E479" s="94" t="s">
        <v>1558</v>
      </c>
      <c r="F479" s="94" t="s">
        <v>1558</v>
      </c>
      <c r="G479" s="94" t="s">
        <v>1558</v>
      </c>
      <c r="H479" s="94" t="s">
        <v>1558</v>
      </c>
      <c r="I479" s="94" t="s">
        <v>1558</v>
      </c>
      <c r="J479" s="94" t="s">
        <v>1558</v>
      </c>
      <c r="K479" s="94" t="s">
        <v>1558</v>
      </c>
      <c r="L479" s="94" t="s">
        <v>1558</v>
      </c>
      <c r="M479" s="94" t="s">
        <v>1558</v>
      </c>
      <c r="N479" s="94" t="s">
        <v>1558</v>
      </c>
      <c r="O479" s="94" t="s">
        <v>1558</v>
      </c>
      <c r="P479" s="94" t="s">
        <v>1558</v>
      </c>
      <c r="Q479" s="94" t="s">
        <v>1558</v>
      </c>
      <c r="R479" s="94" t="s">
        <v>1558</v>
      </c>
      <c r="S479" s="94" t="s">
        <v>1558</v>
      </c>
      <c r="T479" s="94" t="s">
        <v>1558</v>
      </c>
      <c r="U479" s="94" t="s">
        <v>1529</v>
      </c>
      <c r="V479" s="104" t="s">
        <v>285</v>
      </c>
      <c r="W479" s="94" t="s">
        <v>1558</v>
      </c>
      <c r="X479" s="94" t="s">
        <v>1558</v>
      </c>
      <c r="Y479" s="94" t="s">
        <v>1558</v>
      </c>
      <c r="Z479" s="94" t="s">
        <v>1558</v>
      </c>
      <c r="AA479" s="94" t="s">
        <v>1558</v>
      </c>
      <c r="AB479" s="94" t="s">
        <v>1558</v>
      </c>
      <c r="AC479" s="94" t="s">
        <v>1558</v>
      </c>
      <c r="AD479" s="94" t="s">
        <v>1558</v>
      </c>
      <c r="AE479" s="94" t="s">
        <v>1558</v>
      </c>
      <c r="AF479" s="94" t="s">
        <v>1529</v>
      </c>
      <c r="AG479" s="104" t="s">
        <v>285</v>
      </c>
      <c r="AH479" s="94" t="s">
        <v>1529</v>
      </c>
      <c r="AI479" s="94" t="s">
        <v>1558</v>
      </c>
      <c r="AJ479" s="94" t="s">
        <v>1558</v>
      </c>
    </row>
    <row r="480" spans="1:36" ht="15.75" customHeight="1" x14ac:dyDescent="0.35">
      <c r="A480" s="143" t="s">
        <v>1804</v>
      </c>
      <c r="B480" s="94" t="s">
        <v>1558</v>
      </c>
      <c r="C480" s="94" t="s">
        <v>1558</v>
      </c>
      <c r="D480" s="94" t="s">
        <v>1558</v>
      </c>
      <c r="E480" s="94" t="s">
        <v>1558</v>
      </c>
      <c r="F480" s="94" t="s">
        <v>1558</v>
      </c>
      <c r="G480" s="94" t="s">
        <v>1558</v>
      </c>
      <c r="H480" s="94" t="s">
        <v>1558</v>
      </c>
      <c r="I480" s="94" t="s">
        <v>1558</v>
      </c>
      <c r="J480" s="94" t="s">
        <v>1558</v>
      </c>
      <c r="K480" s="94" t="s">
        <v>1558</v>
      </c>
      <c r="L480" s="94" t="s">
        <v>1558</v>
      </c>
      <c r="M480" s="94" t="s">
        <v>1558</v>
      </c>
      <c r="N480" s="94" t="s">
        <v>1558</v>
      </c>
      <c r="O480" s="94" t="s">
        <v>1558</v>
      </c>
      <c r="P480" s="94" t="s">
        <v>1558</v>
      </c>
      <c r="Q480" s="94" t="s">
        <v>1558</v>
      </c>
      <c r="R480" s="94" t="s">
        <v>1558</v>
      </c>
      <c r="S480" s="94" t="s">
        <v>1558</v>
      </c>
      <c r="T480" s="94" t="s">
        <v>1558</v>
      </c>
      <c r="U480" s="94" t="s">
        <v>1529</v>
      </c>
      <c r="V480" s="104" t="s">
        <v>285</v>
      </c>
      <c r="W480" s="94" t="s">
        <v>1558</v>
      </c>
      <c r="X480" s="94" t="s">
        <v>1558</v>
      </c>
      <c r="Y480" s="94" t="s">
        <v>1558</v>
      </c>
      <c r="Z480" s="94" t="s">
        <v>1558</v>
      </c>
      <c r="AA480" s="94" t="s">
        <v>1558</v>
      </c>
      <c r="AB480" s="94" t="s">
        <v>1558</v>
      </c>
      <c r="AC480" s="94" t="s">
        <v>1558</v>
      </c>
      <c r="AD480" s="94" t="s">
        <v>1558</v>
      </c>
      <c r="AE480" s="94" t="s">
        <v>1558</v>
      </c>
      <c r="AF480" s="94" t="s">
        <v>1529</v>
      </c>
      <c r="AG480" s="104" t="s">
        <v>285</v>
      </c>
      <c r="AH480" s="94" t="s">
        <v>1529</v>
      </c>
      <c r="AI480" s="94" t="s">
        <v>1558</v>
      </c>
      <c r="AJ480" s="94" t="s">
        <v>1558</v>
      </c>
    </row>
    <row r="481" spans="1:36" ht="15.75" customHeight="1" x14ac:dyDescent="0.35">
      <c r="A481" s="143" t="s">
        <v>1805</v>
      </c>
      <c r="B481" s="94" t="s">
        <v>1558</v>
      </c>
      <c r="C481" s="94" t="s">
        <v>1558</v>
      </c>
      <c r="D481" s="94" t="s">
        <v>1558</v>
      </c>
      <c r="E481" s="94" t="s">
        <v>1558</v>
      </c>
      <c r="F481" s="94" t="s">
        <v>1558</v>
      </c>
      <c r="G481" s="94" t="s">
        <v>1558</v>
      </c>
      <c r="H481" s="94" t="s">
        <v>1558</v>
      </c>
      <c r="I481" s="94" t="s">
        <v>1558</v>
      </c>
      <c r="J481" s="94" t="s">
        <v>1558</v>
      </c>
      <c r="K481" s="94" t="s">
        <v>1558</v>
      </c>
      <c r="L481" s="94" t="s">
        <v>1558</v>
      </c>
      <c r="M481" s="94" t="s">
        <v>1558</v>
      </c>
      <c r="N481" s="94" t="s">
        <v>1558</v>
      </c>
      <c r="O481" s="94" t="s">
        <v>1558</v>
      </c>
      <c r="P481" s="94" t="s">
        <v>1558</v>
      </c>
      <c r="Q481" s="94" t="s">
        <v>1558</v>
      </c>
      <c r="R481" s="94" t="s">
        <v>1558</v>
      </c>
      <c r="S481" s="94" t="s">
        <v>1558</v>
      </c>
      <c r="T481" s="94" t="s">
        <v>1558</v>
      </c>
      <c r="U481" s="94" t="s">
        <v>1529</v>
      </c>
      <c r="V481" s="104" t="s">
        <v>285</v>
      </c>
      <c r="W481" s="94" t="s">
        <v>1558</v>
      </c>
      <c r="X481" s="94" t="s">
        <v>1558</v>
      </c>
      <c r="Y481" s="94" t="s">
        <v>1558</v>
      </c>
      <c r="Z481" s="94" t="s">
        <v>1558</v>
      </c>
      <c r="AA481" s="94" t="s">
        <v>1558</v>
      </c>
      <c r="AB481" s="94" t="s">
        <v>1558</v>
      </c>
      <c r="AC481" s="94" t="s">
        <v>1558</v>
      </c>
      <c r="AD481" s="94" t="s">
        <v>1558</v>
      </c>
      <c r="AE481" s="94" t="s">
        <v>1558</v>
      </c>
      <c r="AF481" s="94" t="s">
        <v>1529</v>
      </c>
      <c r="AG481" s="104" t="s">
        <v>285</v>
      </c>
      <c r="AH481" s="94" t="s">
        <v>1529</v>
      </c>
      <c r="AI481" s="94" t="s">
        <v>1558</v>
      </c>
      <c r="AJ481" s="94" t="s">
        <v>1558</v>
      </c>
    </row>
    <row r="482" spans="1:36" ht="15.75" customHeight="1" x14ac:dyDescent="0.35">
      <c r="A482" s="143" t="s">
        <v>1875</v>
      </c>
      <c r="B482" s="94" t="s">
        <v>1529</v>
      </c>
      <c r="C482" s="94" t="s">
        <v>1529</v>
      </c>
      <c r="D482" s="94" t="s">
        <v>1529</v>
      </c>
      <c r="E482" s="94" t="s">
        <v>1529</v>
      </c>
      <c r="F482" s="94" t="s">
        <v>1529</v>
      </c>
      <c r="G482" s="94" t="s">
        <v>1529</v>
      </c>
      <c r="H482" s="94" t="s">
        <v>1529</v>
      </c>
      <c r="I482" s="94" t="s">
        <v>1529</v>
      </c>
      <c r="J482" s="94" t="s">
        <v>1529</v>
      </c>
      <c r="K482" s="94" t="s">
        <v>1529</v>
      </c>
      <c r="L482" s="94" t="s">
        <v>1529</v>
      </c>
      <c r="M482" s="94" t="s">
        <v>1529</v>
      </c>
      <c r="N482" s="94" t="s">
        <v>1529</v>
      </c>
      <c r="O482" s="94" t="s">
        <v>1529</v>
      </c>
      <c r="P482" s="94" t="s">
        <v>1529</v>
      </c>
      <c r="Q482" s="94" t="s">
        <v>1529</v>
      </c>
      <c r="R482" s="94" t="s">
        <v>1529</v>
      </c>
      <c r="S482" s="94" t="s">
        <v>1529</v>
      </c>
      <c r="T482" s="94" t="s">
        <v>1529</v>
      </c>
      <c r="U482" s="94" t="s">
        <v>1529</v>
      </c>
      <c r="V482" s="104" t="s">
        <v>285</v>
      </c>
      <c r="W482" s="94" t="s">
        <v>1529</v>
      </c>
      <c r="X482" s="94" t="s">
        <v>1529</v>
      </c>
      <c r="Y482" s="94" t="s">
        <v>1529</v>
      </c>
      <c r="Z482" s="94" t="s">
        <v>1529</v>
      </c>
      <c r="AA482" s="94" t="s">
        <v>1529</v>
      </c>
      <c r="AB482" s="94" t="s">
        <v>1529</v>
      </c>
      <c r="AC482" s="94" t="s">
        <v>1529</v>
      </c>
      <c r="AD482" s="94" t="s">
        <v>1529</v>
      </c>
      <c r="AE482" s="94" t="s">
        <v>1529</v>
      </c>
      <c r="AF482" s="94" t="s">
        <v>1529</v>
      </c>
      <c r="AG482" s="104" t="s">
        <v>285</v>
      </c>
      <c r="AH482" s="94" t="s">
        <v>1529</v>
      </c>
      <c r="AI482" s="94" t="s">
        <v>1529</v>
      </c>
      <c r="AJ482" s="94" t="s">
        <v>1529</v>
      </c>
    </row>
    <row r="483" spans="1:36" ht="15.75" customHeight="1" x14ac:dyDescent="0.35">
      <c r="A483" s="150" t="s">
        <v>1876</v>
      </c>
      <c r="B483" s="94">
        <v>1.1499999999999999</v>
      </c>
      <c r="C483" s="94">
        <v>511.23099999999999</v>
      </c>
      <c r="D483" s="94" t="s">
        <v>1529</v>
      </c>
      <c r="E483" s="94" t="s">
        <v>1529</v>
      </c>
      <c r="F483" s="94">
        <v>2700.6672400000002</v>
      </c>
      <c r="G483" s="94" t="s">
        <v>1529</v>
      </c>
      <c r="H483" s="94">
        <v>51303.730300000003</v>
      </c>
      <c r="I483" s="94" t="s">
        <v>1529</v>
      </c>
      <c r="J483" s="94">
        <v>2108.0477999999998</v>
      </c>
      <c r="K483" s="94" t="s">
        <v>1529</v>
      </c>
      <c r="L483" s="94" t="s">
        <v>1529</v>
      </c>
      <c r="M483" s="94" t="s">
        <v>1529</v>
      </c>
      <c r="N483" s="94" t="s">
        <v>1529</v>
      </c>
      <c r="O483" s="94" t="s">
        <v>1529</v>
      </c>
      <c r="P483" s="94" t="s">
        <v>1529</v>
      </c>
      <c r="Q483" s="94">
        <v>124.76</v>
      </c>
      <c r="R483" s="94" t="s">
        <v>1529</v>
      </c>
      <c r="S483" s="94" t="s">
        <v>1529</v>
      </c>
      <c r="T483" s="94" t="s">
        <v>1529</v>
      </c>
      <c r="U483" s="94" t="s">
        <v>1529</v>
      </c>
      <c r="V483" s="104" t="s">
        <v>285</v>
      </c>
      <c r="W483" s="94">
        <v>2.1192000000000002</v>
      </c>
      <c r="X483" s="94" t="s">
        <v>1529</v>
      </c>
      <c r="Y483" s="94" t="s">
        <v>1529</v>
      </c>
      <c r="Z483" s="94" t="s">
        <v>1529</v>
      </c>
      <c r="AA483" s="94" t="s">
        <v>1529</v>
      </c>
      <c r="AB483" s="94" t="s">
        <v>1529</v>
      </c>
      <c r="AC483" s="94" t="s">
        <v>1529</v>
      </c>
      <c r="AD483" s="94" t="s">
        <v>1529</v>
      </c>
      <c r="AE483" s="94" t="s">
        <v>1529</v>
      </c>
      <c r="AF483" s="94" t="s">
        <v>1529</v>
      </c>
      <c r="AG483" s="104" t="s">
        <v>285</v>
      </c>
      <c r="AH483" s="94">
        <v>5917.8748952000005</v>
      </c>
      <c r="AI483" s="94" t="s">
        <v>1529</v>
      </c>
      <c r="AJ483" s="94" t="s">
        <v>1529</v>
      </c>
    </row>
    <row r="484" spans="1:36" ht="15.75" customHeight="1" x14ac:dyDescent="0.35">
      <c r="A484" s="143" t="s">
        <v>1808</v>
      </c>
      <c r="B484" s="94" t="s">
        <v>1529</v>
      </c>
      <c r="C484" s="94">
        <v>511.23099999999999</v>
      </c>
      <c r="D484" s="94" t="s">
        <v>1529</v>
      </c>
      <c r="E484" s="94" t="s">
        <v>1529</v>
      </c>
      <c r="F484" s="94">
        <v>2675.2572400000004</v>
      </c>
      <c r="G484" s="94" t="s">
        <v>1529</v>
      </c>
      <c r="H484" s="94">
        <v>47305.3603</v>
      </c>
      <c r="I484" s="94" t="s">
        <v>1529</v>
      </c>
      <c r="J484" s="94">
        <v>2108.0477999999998</v>
      </c>
      <c r="K484" s="94" t="s">
        <v>1529</v>
      </c>
      <c r="L484" s="94" t="s">
        <v>1529</v>
      </c>
      <c r="M484" s="94" t="s">
        <v>1529</v>
      </c>
      <c r="N484" s="94" t="s">
        <v>1529</v>
      </c>
      <c r="O484" s="94" t="s">
        <v>1529</v>
      </c>
      <c r="P484" s="94" t="s">
        <v>1529</v>
      </c>
      <c r="Q484" s="94">
        <v>99.2</v>
      </c>
      <c r="R484" s="94" t="s">
        <v>1529</v>
      </c>
      <c r="S484" s="94" t="s">
        <v>1529</v>
      </c>
      <c r="T484" s="94" t="s">
        <v>1529</v>
      </c>
      <c r="U484" s="94" t="s">
        <v>1529</v>
      </c>
      <c r="V484" s="104" t="s">
        <v>285</v>
      </c>
      <c r="W484" s="94" t="s">
        <v>1529</v>
      </c>
      <c r="X484" s="94" t="s">
        <v>1529</v>
      </c>
      <c r="Y484" s="94" t="s">
        <v>1529</v>
      </c>
      <c r="Z484" s="94" t="s">
        <v>1529</v>
      </c>
      <c r="AA484" s="94" t="s">
        <v>1529</v>
      </c>
      <c r="AB484" s="94" t="s">
        <v>1529</v>
      </c>
      <c r="AC484" s="94" t="s">
        <v>1529</v>
      </c>
      <c r="AD484" s="94" t="s">
        <v>1529</v>
      </c>
      <c r="AE484" s="94" t="s">
        <v>1529</v>
      </c>
      <c r="AF484" s="94" t="s">
        <v>1529</v>
      </c>
      <c r="AG484" s="104" t="s">
        <v>285</v>
      </c>
      <c r="AH484" s="94" t="s">
        <v>1529</v>
      </c>
      <c r="AI484" s="94" t="s">
        <v>1529</v>
      </c>
      <c r="AJ484" s="94" t="s">
        <v>1529</v>
      </c>
    </row>
    <row r="485" spans="1:36" ht="15.75" customHeight="1" x14ac:dyDescent="0.35">
      <c r="A485" s="143" t="s">
        <v>1809</v>
      </c>
      <c r="B485" s="94" t="s">
        <v>1529</v>
      </c>
      <c r="C485" s="94" t="s">
        <v>1529</v>
      </c>
      <c r="D485" s="94" t="s">
        <v>1529</v>
      </c>
      <c r="E485" s="94" t="s">
        <v>1529</v>
      </c>
      <c r="F485" s="94" t="s">
        <v>1529</v>
      </c>
      <c r="G485" s="94" t="s">
        <v>1529</v>
      </c>
      <c r="H485" s="94">
        <v>170.17</v>
      </c>
      <c r="I485" s="94" t="s">
        <v>1529</v>
      </c>
      <c r="J485" s="94" t="s">
        <v>1529</v>
      </c>
      <c r="K485" s="94" t="s">
        <v>1529</v>
      </c>
      <c r="L485" s="94" t="s">
        <v>1529</v>
      </c>
      <c r="M485" s="94" t="s">
        <v>1529</v>
      </c>
      <c r="N485" s="94" t="s">
        <v>1529</v>
      </c>
      <c r="O485" s="94" t="s">
        <v>1529</v>
      </c>
      <c r="P485" s="94" t="s">
        <v>1529</v>
      </c>
      <c r="Q485" s="94" t="s">
        <v>1529</v>
      </c>
      <c r="R485" s="94" t="s">
        <v>1529</v>
      </c>
      <c r="S485" s="94" t="s">
        <v>1529</v>
      </c>
      <c r="T485" s="94" t="s">
        <v>1529</v>
      </c>
      <c r="U485" s="94" t="s">
        <v>1529</v>
      </c>
      <c r="V485" s="104" t="s">
        <v>285</v>
      </c>
      <c r="W485" s="94" t="s">
        <v>1529</v>
      </c>
      <c r="X485" s="94" t="s">
        <v>1529</v>
      </c>
      <c r="Y485" s="94" t="s">
        <v>1529</v>
      </c>
      <c r="Z485" s="94" t="s">
        <v>1529</v>
      </c>
      <c r="AA485" s="94" t="s">
        <v>1529</v>
      </c>
      <c r="AB485" s="94" t="s">
        <v>1529</v>
      </c>
      <c r="AC485" s="94" t="s">
        <v>1529</v>
      </c>
      <c r="AD485" s="94" t="s">
        <v>1529</v>
      </c>
      <c r="AE485" s="94" t="s">
        <v>1529</v>
      </c>
      <c r="AF485" s="94" t="s">
        <v>1529</v>
      </c>
      <c r="AG485" s="104" t="s">
        <v>285</v>
      </c>
      <c r="AH485" s="94" t="s">
        <v>1529</v>
      </c>
      <c r="AI485" s="94" t="s">
        <v>1529</v>
      </c>
      <c r="AJ485" s="94" t="s">
        <v>1529</v>
      </c>
    </row>
    <row r="486" spans="1:36" ht="15.75" customHeight="1" x14ac:dyDescent="0.35">
      <c r="A486" s="143" t="s">
        <v>1810</v>
      </c>
      <c r="B486" s="94">
        <v>1.1499999999999999</v>
      </c>
      <c r="C486" s="94" t="s">
        <v>1529</v>
      </c>
      <c r="D486" s="94" t="s">
        <v>1529</v>
      </c>
      <c r="E486" s="94" t="s">
        <v>1529</v>
      </c>
      <c r="F486" s="94">
        <v>25.41</v>
      </c>
      <c r="G486" s="94" t="s">
        <v>1529</v>
      </c>
      <c r="H486" s="94" t="s">
        <v>1529</v>
      </c>
      <c r="I486" s="94" t="s">
        <v>1529</v>
      </c>
      <c r="J486" s="94" t="s">
        <v>1529</v>
      </c>
      <c r="K486" s="94" t="s">
        <v>1529</v>
      </c>
      <c r="L486" s="94" t="s">
        <v>1529</v>
      </c>
      <c r="M486" s="94" t="s">
        <v>1529</v>
      </c>
      <c r="N486" s="94" t="s">
        <v>1529</v>
      </c>
      <c r="O486" s="94" t="s">
        <v>1529</v>
      </c>
      <c r="P486" s="94" t="s">
        <v>1529</v>
      </c>
      <c r="Q486" s="94">
        <v>25.56</v>
      </c>
      <c r="R486" s="94" t="s">
        <v>1529</v>
      </c>
      <c r="S486" s="94" t="s">
        <v>1529</v>
      </c>
      <c r="T486" s="94" t="s">
        <v>1529</v>
      </c>
      <c r="U486" s="94" t="s">
        <v>1529</v>
      </c>
      <c r="V486" s="104" t="s">
        <v>285</v>
      </c>
      <c r="W486" s="94">
        <v>2.1192000000000002</v>
      </c>
      <c r="X486" s="94" t="s">
        <v>1529</v>
      </c>
      <c r="Y486" s="94" t="s">
        <v>1529</v>
      </c>
      <c r="Z486" s="94" t="s">
        <v>1529</v>
      </c>
      <c r="AA486" s="94" t="s">
        <v>1529</v>
      </c>
      <c r="AB486" s="94" t="s">
        <v>1529</v>
      </c>
      <c r="AC486" s="94" t="s">
        <v>1529</v>
      </c>
      <c r="AD486" s="94" t="s">
        <v>1529</v>
      </c>
      <c r="AE486" s="94" t="s">
        <v>1529</v>
      </c>
      <c r="AF486" s="94" t="s">
        <v>1529</v>
      </c>
      <c r="AG486" s="104" t="s">
        <v>285</v>
      </c>
      <c r="AH486" s="94" t="s">
        <v>1529</v>
      </c>
      <c r="AI486" s="94" t="s">
        <v>1529</v>
      </c>
      <c r="AJ486" s="94" t="s">
        <v>1529</v>
      </c>
    </row>
    <row r="487" spans="1:36" ht="15.75" customHeight="1" x14ac:dyDescent="0.35">
      <c r="A487" s="143" t="s">
        <v>1811</v>
      </c>
      <c r="B487" s="94" t="s">
        <v>1529</v>
      </c>
      <c r="C487" s="94" t="s">
        <v>1529</v>
      </c>
      <c r="D487" s="94" t="s">
        <v>1529</v>
      </c>
      <c r="E487" s="94" t="s">
        <v>1529</v>
      </c>
      <c r="F487" s="94" t="s">
        <v>1529</v>
      </c>
      <c r="G487" s="94" t="s">
        <v>1529</v>
      </c>
      <c r="H487" s="94">
        <v>3828.2</v>
      </c>
      <c r="I487" s="94" t="s">
        <v>1529</v>
      </c>
      <c r="J487" s="94" t="s">
        <v>1529</v>
      </c>
      <c r="K487" s="94" t="s">
        <v>1529</v>
      </c>
      <c r="L487" s="94" t="s">
        <v>1529</v>
      </c>
      <c r="M487" s="94" t="s">
        <v>1529</v>
      </c>
      <c r="N487" s="94" t="s">
        <v>1529</v>
      </c>
      <c r="O487" s="94" t="s">
        <v>1529</v>
      </c>
      <c r="P487" s="94" t="s">
        <v>1529</v>
      </c>
      <c r="Q487" s="94" t="s">
        <v>1529</v>
      </c>
      <c r="R487" s="94" t="s">
        <v>1529</v>
      </c>
      <c r="S487" s="94" t="s">
        <v>1529</v>
      </c>
      <c r="T487" s="94" t="s">
        <v>1529</v>
      </c>
      <c r="U487" s="94" t="s">
        <v>1529</v>
      </c>
      <c r="V487" s="104" t="s">
        <v>285</v>
      </c>
      <c r="W487" s="94" t="s">
        <v>1529</v>
      </c>
      <c r="X487" s="94" t="s">
        <v>1529</v>
      </c>
      <c r="Y487" s="94" t="s">
        <v>1529</v>
      </c>
      <c r="Z487" s="94" t="s">
        <v>1529</v>
      </c>
      <c r="AA487" s="94" t="s">
        <v>1529</v>
      </c>
      <c r="AB487" s="94" t="s">
        <v>1529</v>
      </c>
      <c r="AC487" s="94" t="s">
        <v>1529</v>
      </c>
      <c r="AD487" s="94" t="s">
        <v>1529</v>
      </c>
      <c r="AE487" s="94" t="s">
        <v>1529</v>
      </c>
      <c r="AF487" s="94" t="s">
        <v>1529</v>
      </c>
      <c r="AG487" s="104" t="s">
        <v>285</v>
      </c>
      <c r="AH487" s="94" t="s">
        <v>1529</v>
      </c>
      <c r="AI487" s="94" t="s">
        <v>1529</v>
      </c>
      <c r="AJ487" s="94" t="s">
        <v>1529</v>
      </c>
    </row>
    <row r="488" spans="1:36" ht="15.75" customHeight="1" x14ac:dyDescent="0.35">
      <c r="A488" s="143" t="s">
        <v>1812</v>
      </c>
      <c r="B488" s="94" t="s">
        <v>1529</v>
      </c>
      <c r="C488" s="94" t="s">
        <v>1529</v>
      </c>
      <c r="D488" s="94" t="s">
        <v>1529</v>
      </c>
      <c r="E488" s="94" t="s">
        <v>1529</v>
      </c>
      <c r="F488" s="94" t="s">
        <v>1529</v>
      </c>
      <c r="G488" s="94" t="s">
        <v>1529</v>
      </c>
      <c r="H488" s="94" t="s">
        <v>1529</v>
      </c>
      <c r="I488" s="94" t="s">
        <v>1529</v>
      </c>
      <c r="J488" s="94" t="s">
        <v>1529</v>
      </c>
      <c r="K488" s="94" t="s">
        <v>1529</v>
      </c>
      <c r="L488" s="94" t="s">
        <v>1529</v>
      </c>
      <c r="M488" s="94" t="s">
        <v>1529</v>
      </c>
      <c r="N488" s="94" t="s">
        <v>1529</v>
      </c>
      <c r="O488" s="94" t="s">
        <v>1529</v>
      </c>
      <c r="P488" s="94" t="s">
        <v>1529</v>
      </c>
      <c r="Q488" s="94" t="s">
        <v>1529</v>
      </c>
      <c r="R488" s="94" t="s">
        <v>1529</v>
      </c>
      <c r="S488" s="94" t="s">
        <v>1529</v>
      </c>
      <c r="T488" s="94" t="s">
        <v>1529</v>
      </c>
      <c r="U488" s="94" t="s">
        <v>1529</v>
      </c>
      <c r="V488" s="104" t="s">
        <v>285</v>
      </c>
      <c r="W488" s="94" t="s">
        <v>1529</v>
      </c>
      <c r="X488" s="94" t="s">
        <v>1529</v>
      </c>
      <c r="Y488" s="94" t="s">
        <v>1529</v>
      </c>
      <c r="Z488" s="94" t="s">
        <v>1529</v>
      </c>
      <c r="AA488" s="94" t="s">
        <v>1529</v>
      </c>
      <c r="AB488" s="94" t="s">
        <v>1529</v>
      </c>
      <c r="AC488" s="94" t="s">
        <v>1529</v>
      </c>
      <c r="AD488" s="94" t="s">
        <v>1529</v>
      </c>
      <c r="AE488" s="94" t="s">
        <v>1529</v>
      </c>
      <c r="AF488" s="94" t="s">
        <v>1529</v>
      </c>
      <c r="AG488" s="104" t="s">
        <v>285</v>
      </c>
      <c r="AH488" s="94" t="s">
        <v>1529</v>
      </c>
      <c r="AI488" s="94" t="s">
        <v>1529</v>
      </c>
      <c r="AJ488" s="94" t="s">
        <v>1529</v>
      </c>
    </row>
    <row r="489" spans="1:36" ht="15.75" customHeight="1" x14ac:dyDescent="0.35">
      <c r="A489" s="146" t="s">
        <v>1813</v>
      </c>
      <c r="B489" s="94" t="s">
        <v>1529</v>
      </c>
      <c r="C489" s="94" t="s">
        <v>1529</v>
      </c>
      <c r="D489" s="94" t="s">
        <v>1529</v>
      </c>
      <c r="E489" s="94" t="s">
        <v>1529</v>
      </c>
      <c r="F489" s="94" t="s">
        <v>1529</v>
      </c>
      <c r="G489" s="94" t="s">
        <v>1529</v>
      </c>
      <c r="H489" s="94" t="s">
        <v>1529</v>
      </c>
      <c r="I489" s="94" t="s">
        <v>1529</v>
      </c>
      <c r="J489" s="94" t="s">
        <v>1529</v>
      </c>
      <c r="K489" s="94" t="s">
        <v>1529</v>
      </c>
      <c r="L489" s="94" t="s">
        <v>1529</v>
      </c>
      <c r="M489" s="94" t="s">
        <v>1529</v>
      </c>
      <c r="N489" s="94" t="s">
        <v>1529</v>
      </c>
      <c r="O489" s="94" t="s">
        <v>1529</v>
      </c>
      <c r="P489" s="94" t="s">
        <v>1529</v>
      </c>
      <c r="Q489" s="94" t="s">
        <v>1529</v>
      </c>
      <c r="R489" s="94" t="s">
        <v>1529</v>
      </c>
      <c r="S489" s="94" t="s">
        <v>1529</v>
      </c>
      <c r="T489" s="94" t="s">
        <v>1529</v>
      </c>
      <c r="U489" s="94" t="s">
        <v>1529</v>
      </c>
      <c r="V489" s="104" t="s">
        <v>285</v>
      </c>
      <c r="W489" s="94" t="s">
        <v>1529</v>
      </c>
      <c r="X489" s="94" t="s">
        <v>1529</v>
      </c>
      <c r="Y489" s="94" t="s">
        <v>1529</v>
      </c>
      <c r="Z489" s="94" t="s">
        <v>1529</v>
      </c>
      <c r="AA489" s="94" t="s">
        <v>1529</v>
      </c>
      <c r="AB489" s="94" t="s">
        <v>1529</v>
      </c>
      <c r="AC489" s="94" t="s">
        <v>1529</v>
      </c>
      <c r="AD489" s="94" t="s">
        <v>1529</v>
      </c>
      <c r="AE489" s="94" t="s">
        <v>1529</v>
      </c>
      <c r="AF489" s="94" t="s">
        <v>1529</v>
      </c>
      <c r="AG489" s="104" t="s">
        <v>285</v>
      </c>
      <c r="AH489" s="94">
        <v>5917.8748952000005</v>
      </c>
      <c r="AI489" s="94" t="s">
        <v>1529</v>
      </c>
      <c r="AJ489" s="94" t="s">
        <v>1529</v>
      </c>
    </row>
    <row r="490" spans="1:36" ht="15.75" customHeight="1" x14ac:dyDescent="0.35">
      <c r="A490" s="149" t="s">
        <v>1814</v>
      </c>
      <c r="B490" s="94" t="s">
        <v>1529</v>
      </c>
      <c r="C490" s="94" t="s">
        <v>1529</v>
      </c>
      <c r="D490" s="94" t="s">
        <v>1529</v>
      </c>
      <c r="E490" s="94" t="s">
        <v>1529</v>
      </c>
      <c r="F490" s="94" t="s">
        <v>1529</v>
      </c>
      <c r="G490" s="94" t="s">
        <v>1529</v>
      </c>
      <c r="H490" s="94" t="s">
        <v>1529</v>
      </c>
      <c r="I490" s="94" t="s">
        <v>1529</v>
      </c>
      <c r="J490" s="94" t="s">
        <v>1529</v>
      </c>
      <c r="K490" s="94" t="s">
        <v>1529</v>
      </c>
      <c r="L490" s="94" t="s">
        <v>1529</v>
      </c>
      <c r="M490" s="94" t="s">
        <v>1529</v>
      </c>
      <c r="N490" s="94" t="s">
        <v>1529</v>
      </c>
      <c r="O490" s="94" t="s">
        <v>1529</v>
      </c>
      <c r="P490" s="94" t="s">
        <v>1529</v>
      </c>
      <c r="Q490" s="94" t="s">
        <v>1529</v>
      </c>
      <c r="R490" s="94" t="s">
        <v>1529</v>
      </c>
      <c r="S490" s="94" t="s">
        <v>1529</v>
      </c>
      <c r="T490" s="94" t="s">
        <v>1529</v>
      </c>
      <c r="U490" s="94" t="s">
        <v>1529</v>
      </c>
      <c r="V490" s="104" t="s">
        <v>285</v>
      </c>
      <c r="W490" s="94" t="s">
        <v>1529</v>
      </c>
      <c r="X490" s="94" t="s">
        <v>1529</v>
      </c>
      <c r="Y490" s="94" t="s">
        <v>1529</v>
      </c>
      <c r="Z490" s="94" t="s">
        <v>1529</v>
      </c>
      <c r="AA490" s="94" t="s">
        <v>1529</v>
      </c>
      <c r="AB490" s="94" t="s">
        <v>1529</v>
      </c>
      <c r="AC490" s="94" t="s">
        <v>1529</v>
      </c>
      <c r="AD490" s="94" t="s">
        <v>1529</v>
      </c>
      <c r="AE490" s="94" t="s">
        <v>1529</v>
      </c>
      <c r="AF490" s="94" t="s">
        <v>1529</v>
      </c>
      <c r="AG490" s="104" t="s">
        <v>285</v>
      </c>
      <c r="AH490" s="94" t="s">
        <v>1529</v>
      </c>
      <c r="AI490" s="94">
        <v>362.21551272187003</v>
      </c>
      <c r="AJ490" s="94" t="s">
        <v>1529</v>
      </c>
    </row>
    <row r="491" spans="1:36" ht="15.75" customHeight="1" x14ac:dyDescent="0.35">
      <c r="A491" s="143" t="s">
        <v>1815</v>
      </c>
      <c r="B491" s="94" t="s">
        <v>1529</v>
      </c>
      <c r="C491" s="94" t="s">
        <v>1529</v>
      </c>
      <c r="D491" s="94" t="s">
        <v>1529</v>
      </c>
      <c r="E491" s="94" t="s">
        <v>1529</v>
      </c>
      <c r="F491" s="94" t="s">
        <v>1529</v>
      </c>
      <c r="G491" s="94" t="s">
        <v>1529</v>
      </c>
      <c r="H491" s="94" t="s">
        <v>1529</v>
      </c>
      <c r="I491" s="94" t="s">
        <v>1529</v>
      </c>
      <c r="J491" s="94" t="s">
        <v>1529</v>
      </c>
      <c r="K491" s="94" t="s">
        <v>1529</v>
      </c>
      <c r="L491" s="94" t="s">
        <v>1529</v>
      </c>
      <c r="M491" s="94" t="s">
        <v>1529</v>
      </c>
      <c r="N491" s="94" t="s">
        <v>1529</v>
      </c>
      <c r="O491" s="94" t="s">
        <v>1529</v>
      </c>
      <c r="P491" s="94" t="s">
        <v>1529</v>
      </c>
      <c r="Q491" s="94" t="s">
        <v>1529</v>
      </c>
      <c r="R491" s="94" t="s">
        <v>1529</v>
      </c>
      <c r="S491" s="94" t="s">
        <v>1529</v>
      </c>
      <c r="T491" s="94" t="s">
        <v>1529</v>
      </c>
      <c r="U491" s="94" t="s">
        <v>1529</v>
      </c>
      <c r="V491" s="104" t="s">
        <v>285</v>
      </c>
      <c r="W491" s="94" t="s">
        <v>1529</v>
      </c>
      <c r="X491" s="94" t="s">
        <v>1529</v>
      </c>
      <c r="Y491" s="94" t="s">
        <v>1529</v>
      </c>
      <c r="Z491" s="94" t="s">
        <v>1529</v>
      </c>
      <c r="AA491" s="94" t="s">
        <v>1529</v>
      </c>
      <c r="AB491" s="94" t="s">
        <v>1529</v>
      </c>
      <c r="AC491" s="94" t="s">
        <v>1529</v>
      </c>
      <c r="AD491" s="94" t="s">
        <v>1529</v>
      </c>
      <c r="AE491" s="94" t="s">
        <v>1529</v>
      </c>
      <c r="AF491" s="94" t="s">
        <v>1529</v>
      </c>
      <c r="AG491" s="104" t="s">
        <v>285</v>
      </c>
      <c r="AH491" s="94" t="s">
        <v>1529</v>
      </c>
      <c r="AI491" s="94">
        <v>362.21551272186957</v>
      </c>
      <c r="AJ491" s="94" t="s">
        <v>1529</v>
      </c>
    </row>
    <row r="492" spans="1:36" ht="15.75" customHeight="1" x14ac:dyDescent="0.35">
      <c r="A492" s="143" t="s">
        <v>1877</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1529</v>
      </c>
      <c r="X492" s="94" t="s">
        <v>1529</v>
      </c>
      <c r="Y492" s="94" t="s">
        <v>1529</v>
      </c>
      <c r="Z492" s="94" t="s">
        <v>1529</v>
      </c>
      <c r="AA492" s="94" t="s">
        <v>1529</v>
      </c>
      <c r="AB492" s="94" t="s">
        <v>1529</v>
      </c>
      <c r="AC492" s="94" t="s">
        <v>1529</v>
      </c>
      <c r="AD492" s="94" t="s">
        <v>1529</v>
      </c>
      <c r="AE492" s="94" t="s">
        <v>1529</v>
      </c>
      <c r="AF492" s="94" t="s">
        <v>1529</v>
      </c>
      <c r="AG492" s="104" t="s">
        <v>285</v>
      </c>
      <c r="AH492" s="104" t="s">
        <v>285</v>
      </c>
      <c r="AI492" s="94" t="s">
        <v>1558</v>
      </c>
      <c r="AJ492" s="104" t="s">
        <v>285</v>
      </c>
    </row>
    <row r="493" spans="1:36" ht="15.75" customHeight="1" x14ac:dyDescent="0.35">
      <c r="A493" s="143" t="s">
        <v>1818</v>
      </c>
      <c r="B493" s="94" t="s">
        <v>1529</v>
      </c>
      <c r="C493" s="94" t="s">
        <v>1529</v>
      </c>
      <c r="D493" s="94" t="s">
        <v>1529</v>
      </c>
      <c r="E493" s="94" t="s">
        <v>1529</v>
      </c>
      <c r="F493" s="94" t="s">
        <v>1529</v>
      </c>
      <c r="G493" s="94" t="s">
        <v>1529</v>
      </c>
      <c r="H493" s="94" t="s">
        <v>1529</v>
      </c>
      <c r="I493" s="94" t="s">
        <v>1529</v>
      </c>
      <c r="J493" s="94" t="s">
        <v>1529</v>
      </c>
      <c r="K493" s="94" t="s">
        <v>1529</v>
      </c>
      <c r="L493" s="94" t="s">
        <v>1529</v>
      </c>
      <c r="M493" s="94" t="s">
        <v>1529</v>
      </c>
      <c r="N493" s="94" t="s">
        <v>1529</v>
      </c>
      <c r="O493" s="94" t="s">
        <v>1529</v>
      </c>
      <c r="P493" s="94" t="s">
        <v>1529</v>
      </c>
      <c r="Q493" s="94" t="s">
        <v>1529</v>
      </c>
      <c r="R493" s="94" t="s">
        <v>1529</v>
      </c>
      <c r="S493" s="94" t="s">
        <v>1529</v>
      </c>
      <c r="T493" s="94" t="s">
        <v>1529</v>
      </c>
      <c r="U493" s="94" t="s">
        <v>1529</v>
      </c>
      <c r="V493" s="104" t="s">
        <v>285</v>
      </c>
      <c r="W493" s="94" t="s">
        <v>1529</v>
      </c>
      <c r="X493" s="94" t="s">
        <v>1529</v>
      </c>
      <c r="Y493" s="94" t="s">
        <v>1529</v>
      </c>
      <c r="Z493" s="94" t="s">
        <v>1529</v>
      </c>
      <c r="AA493" s="94" t="s">
        <v>1529</v>
      </c>
      <c r="AB493" s="94" t="s">
        <v>1529</v>
      </c>
      <c r="AC493" s="94" t="s">
        <v>1529</v>
      </c>
      <c r="AD493" s="94" t="s">
        <v>1529</v>
      </c>
      <c r="AE493" s="94" t="s">
        <v>1529</v>
      </c>
      <c r="AF493" s="94" t="s">
        <v>1529</v>
      </c>
      <c r="AG493" s="104" t="s">
        <v>285</v>
      </c>
      <c r="AH493" s="94" t="s">
        <v>1529</v>
      </c>
      <c r="AI493" s="94" t="s">
        <v>1529</v>
      </c>
      <c r="AJ493" s="94" t="s">
        <v>1529</v>
      </c>
    </row>
    <row r="494" spans="1:36" ht="15.75" customHeight="1" x14ac:dyDescent="0.35">
      <c r="A494" s="148" t="s">
        <v>1878</v>
      </c>
      <c r="B494" s="94" t="s">
        <v>1629</v>
      </c>
      <c r="C494" s="94" t="s">
        <v>1529</v>
      </c>
      <c r="D494" s="94" t="s">
        <v>1529</v>
      </c>
      <c r="E494" s="94" t="s">
        <v>1529</v>
      </c>
      <c r="F494" s="94" t="s">
        <v>1529</v>
      </c>
      <c r="G494" s="94" t="s">
        <v>1529</v>
      </c>
      <c r="H494" s="94" t="s">
        <v>1529</v>
      </c>
      <c r="I494" s="94" t="s">
        <v>1529</v>
      </c>
      <c r="J494" s="94" t="s">
        <v>1529</v>
      </c>
      <c r="K494" s="94" t="s">
        <v>1529</v>
      </c>
      <c r="L494" s="94" t="s">
        <v>1529</v>
      </c>
      <c r="M494" s="94" t="s">
        <v>1529</v>
      </c>
      <c r="N494" s="94" t="s">
        <v>1529</v>
      </c>
      <c r="O494" s="94" t="s">
        <v>1529</v>
      </c>
      <c r="P494" s="94" t="s">
        <v>1529</v>
      </c>
      <c r="Q494" s="94" t="s">
        <v>1529</v>
      </c>
      <c r="R494" s="94" t="s">
        <v>1529</v>
      </c>
      <c r="S494" s="94" t="s">
        <v>1529</v>
      </c>
      <c r="T494" s="94" t="s">
        <v>1529</v>
      </c>
      <c r="U494" s="94" t="s">
        <v>1529</v>
      </c>
      <c r="V494" s="104" t="s">
        <v>285</v>
      </c>
      <c r="W494" s="94" t="s">
        <v>1629</v>
      </c>
      <c r="X494" s="94" t="s">
        <v>1629</v>
      </c>
      <c r="Y494" s="94" t="s">
        <v>1629</v>
      </c>
      <c r="Z494" s="94" t="s">
        <v>1529</v>
      </c>
      <c r="AA494" s="94" t="s">
        <v>1629</v>
      </c>
      <c r="AB494" s="94" t="s">
        <v>1529</v>
      </c>
      <c r="AC494" s="94" t="s">
        <v>1529</v>
      </c>
      <c r="AD494" s="94" t="s">
        <v>1529</v>
      </c>
      <c r="AE494" s="94" t="s">
        <v>1529</v>
      </c>
      <c r="AF494" s="94" t="s">
        <v>1529</v>
      </c>
      <c r="AG494" s="104" t="s">
        <v>285</v>
      </c>
      <c r="AH494" s="94" t="s">
        <v>1529</v>
      </c>
      <c r="AI494" s="94" t="s">
        <v>1629</v>
      </c>
      <c r="AJ494" s="94" t="s">
        <v>1629</v>
      </c>
    </row>
    <row r="495" spans="1:36" ht="15.75" customHeight="1" x14ac:dyDescent="0.35">
      <c r="A495" s="165" t="s">
        <v>1879</v>
      </c>
      <c r="B495" s="94" t="s">
        <v>1629</v>
      </c>
      <c r="C495" s="94" t="s">
        <v>1529</v>
      </c>
      <c r="D495" s="94" t="s">
        <v>1529</v>
      </c>
      <c r="E495" s="94" t="s">
        <v>1529</v>
      </c>
      <c r="F495" s="94" t="s">
        <v>1529</v>
      </c>
      <c r="G495" s="94" t="s">
        <v>1529</v>
      </c>
      <c r="H495" s="94" t="s">
        <v>1529</v>
      </c>
      <c r="I495" s="94" t="s">
        <v>1529</v>
      </c>
      <c r="J495" s="94" t="s">
        <v>1529</v>
      </c>
      <c r="K495" s="94" t="s">
        <v>1529</v>
      </c>
      <c r="L495" s="94" t="s">
        <v>1529</v>
      </c>
      <c r="M495" s="94" t="s">
        <v>1529</v>
      </c>
      <c r="N495" s="94" t="s">
        <v>1529</v>
      </c>
      <c r="O495" s="94" t="s">
        <v>1529</v>
      </c>
      <c r="P495" s="94" t="s">
        <v>1529</v>
      </c>
      <c r="Q495" s="94" t="s">
        <v>1529</v>
      </c>
      <c r="R495" s="94" t="s">
        <v>1529</v>
      </c>
      <c r="S495" s="94" t="s">
        <v>1529</v>
      </c>
      <c r="T495" s="94" t="s">
        <v>1529</v>
      </c>
      <c r="U495" s="94" t="s">
        <v>1529</v>
      </c>
      <c r="V495" s="104" t="s">
        <v>285</v>
      </c>
      <c r="W495" s="94" t="s">
        <v>1629</v>
      </c>
      <c r="X495" s="94" t="s">
        <v>1629</v>
      </c>
      <c r="Y495" s="94" t="s">
        <v>1629</v>
      </c>
      <c r="Z495" s="94" t="s">
        <v>1529</v>
      </c>
      <c r="AA495" s="94" t="s">
        <v>1629</v>
      </c>
      <c r="AB495" s="94" t="s">
        <v>1529</v>
      </c>
      <c r="AC495" s="94" t="s">
        <v>1529</v>
      </c>
      <c r="AD495" s="94" t="s">
        <v>1529</v>
      </c>
      <c r="AE495" s="94" t="s">
        <v>1529</v>
      </c>
      <c r="AF495" s="94" t="s">
        <v>1529</v>
      </c>
      <c r="AG495" s="104" t="s">
        <v>285</v>
      </c>
      <c r="AH495" s="94" t="s">
        <v>1529</v>
      </c>
      <c r="AI495" s="94" t="s">
        <v>1629</v>
      </c>
      <c r="AJ495" s="94" t="s">
        <v>1629</v>
      </c>
    </row>
    <row r="496" spans="1:36" ht="15.75" customHeight="1" x14ac:dyDescent="0.35">
      <c r="A496" s="166" t="s">
        <v>1880</v>
      </c>
      <c r="B496" s="401" t="s">
        <v>1881</v>
      </c>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02"/>
    </row>
    <row r="497" spans="1:36" ht="15.75" customHeight="1" x14ac:dyDescent="0.35">
      <c r="A497" s="150" t="s">
        <v>1882</v>
      </c>
      <c r="B497" s="94">
        <v>20259.421463170704</v>
      </c>
      <c r="C497" s="94">
        <v>345.08092500000004</v>
      </c>
      <c r="D497" s="94" t="s">
        <v>1554</v>
      </c>
      <c r="E497" s="94" t="s">
        <v>1554</v>
      </c>
      <c r="F497" s="94">
        <v>9452.3353400000015</v>
      </c>
      <c r="G497" s="94" t="s">
        <v>1554</v>
      </c>
      <c r="H497" s="94">
        <v>73364.334329000005</v>
      </c>
      <c r="I497" s="94" t="s">
        <v>1554</v>
      </c>
      <c r="J497" s="94">
        <v>9422.9736659999999</v>
      </c>
      <c r="K497" s="94" t="s">
        <v>1554</v>
      </c>
      <c r="L497" s="94" t="s">
        <v>1554</v>
      </c>
      <c r="M497" s="94" t="s">
        <v>1554</v>
      </c>
      <c r="N497" s="94" t="s">
        <v>1554</v>
      </c>
      <c r="O497" s="94" t="s">
        <v>1554</v>
      </c>
      <c r="P497" s="94" t="s">
        <v>1554</v>
      </c>
      <c r="Q497" s="94">
        <v>1223.8956000000001</v>
      </c>
      <c r="R497" s="94" t="s">
        <v>1554</v>
      </c>
      <c r="S497" s="94" t="s">
        <v>1554</v>
      </c>
      <c r="T497" s="94" t="s">
        <v>1554</v>
      </c>
      <c r="U497" s="94" t="s">
        <v>1529</v>
      </c>
      <c r="V497" s="104" t="s">
        <v>285</v>
      </c>
      <c r="W497" s="94">
        <v>3971.1221874075763</v>
      </c>
      <c r="X497" s="94">
        <v>2517.4294786828241</v>
      </c>
      <c r="Y497" s="94">
        <v>79.509049445113277</v>
      </c>
      <c r="Z497" s="94" t="s">
        <v>1554</v>
      </c>
      <c r="AA497" s="94">
        <v>117.10890475668745</v>
      </c>
      <c r="AB497" s="94" t="s">
        <v>1554</v>
      </c>
      <c r="AC497" s="94" t="s">
        <v>1554</v>
      </c>
      <c r="AD497" s="94" t="s">
        <v>1554</v>
      </c>
      <c r="AE497" s="94" t="s">
        <v>1554</v>
      </c>
      <c r="AF497" s="94" t="s">
        <v>1529</v>
      </c>
      <c r="AG497" s="104" t="s">
        <v>285</v>
      </c>
      <c r="AH497" s="94">
        <v>5917.8748952000005</v>
      </c>
      <c r="AI497" s="94">
        <v>11700.637781968331</v>
      </c>
      <c r="AJ497" s="94">
        <v>486.57664388300799</v>
      </c>
    </row>
    <row r="498" spans="1:36" ht="15.75" customHeight="1" x14ac:dyDescent="0.35">
      <c r="A498" s="167" t="s">
        <v>1883</v>
      </c>
      <c r="B498" s="94">
        <v>20040.325102040817</v>
      </c>
      <c r="C498" s="94" t="s">
        <v>1529</v>
      </c>
      <c r="D498" s="94" t="s">
        <v>1529</v>
      </c>
      <c r="E498" s="94" t="s">
        <v>1529</v>
      </c>
      <c r="F498" s="94" t="s">
        <v>1529</v>
      </c>
      <c r="G498" s="94" t="s">
        <v>1529</v>
      </c>
      <c r="H498" s="94" t="s">
        <v>1529</v>
      </c>
      <c r="I498" s="94" t="s">
        <v>1529</v>
      </c>
      <c r="J498" s="94" t="s">
        <v>1529</v>
      </c>
      <c r="K498" s="94" t="s">
        <v>1529</v>
      </c>
      <c r="L498" s="94" t="s">
        <v>1529</v>
      </c>
      <c r="M498" s="94" t="s">
        <v>1529</v>
      </c>
      <c r="N498" s="94" t="s">
        <v>1529</v>
      </c>
      <c r="O498" s="94" t="s">
        <v>1529</v>
      </c>
      <c r="P498" s="94" t="s">
        <v>1529</v>
      </c>
      <c r="Q498" s="94" t="s">
        <v>1529</v>
      </c>
      <c r="R498" s="94" t="s">
        <v>1529</v>
      </c>
      <c r="S498" s="94" t="s">
        <v>1529</v>
      </c>
      <c r="T498" s="94" t="s">
        <v>1529</v>
      </c>
      <c r="U498" s="94" t="s">
        <v>1529</v>
      </c>
      <c r="V498" s="104" t="s">
        <v>285</v>
      </c>
      <c r="W498" s="94" t="s">
        <v>1529</v>
      </c>
      <c r="X498" s="94" t="s">
        <v>1529</v>
      </c>
      <c r="Y498" s="94" t="s">
        <v>1529</v>
      </c>
      <c r="Z498" s="94" t="s">
        <v>1529</v>
      </c>
      <c r="AA498" s="94" t="s">
        <v>1529</v>
      </c>
      <c r="AB498" s="94" t="s">
        <v>1529</v>
      </c>
      <c r="AC498" s="94" t="s">
        <v>1529</v>
      </c>
      <c r="AD498" s="94" t="s">
        <v>1529</v>
      </c>
      <c r="AE498" s="94" t="s">
        <v>1529</v>
      </c>
      <c r="AF498" s="94" t="s">
        <v>1529</v>
      </c>
      <c r="AG498" s="104" t="s">
        <v>285</v>
      </c>
      <c r="AH498" s="94" t="s">
        <v>1529</v>
      </c>
      <c r="AI498" s="94" t="s">
        <v>1529</v>
      </c>
      <c r="AJ498" s="94" t="s">
        <v>1529</v>
      </c>
    </row>
    <row r="499" spans="1:36" ht="15.75" customHeight="1" x14ac:dyDescent="0.35">
      <c r="A499" s="168" t="s">
        <v>1884</v>
      </c>
      <c r="B499" s="94" t="s">
        <v>1529</v>
      </c>
      <c r="C499" s="94" t="s">
        <v>1529</v>
      </c>
      <c r="D499" s="94" t="s">
        <v>1529</v>
      </c>
      <c r="E499" s="94" t="s">
        <v>1529</v>
      </c>
      <c r="F499" s="94" t="s">
        <v>1529</v>
      </c>
      <c r="G499" s="94" t="s">
        <v>1529</v>
      </c>
      <c r="H499" s="94" t="s">
        <v>1575</v>
      </c>
      <c r="I499" s="94" t="s">
        <v>1529</v>
      </c>
      <c r="J499" s="94" t="s">
        <v>1529</v>
      </c>
      <c r="K499" s="94" t="s">
        <v>1529</v>
      </c>
      <c r="L499" s="94" t="s">
        <v>1529</v>
      </c>
      <c r="M499" s="94" t="s">
        <v>1529</v>
      </c>
      <c r="N499" s="94" t="s">
        <v>1529</v>
      </c>
      <c r="O499" s="94" t="s">
        <v>1529</v>
      </c>
      <c r="P499" s="94" t="s">
        <v>1529</v>
      </c>
      <c r="Q499" s="94" t="s">
        <v>1529</v>
      </c>
      <c r="R499" s="94" t="s">
        <v>1529</v>
      </c>
      <c r="S499" s="94" t="s">
        <v>1529</v>
      </c>
      <c r="T499" s="94" t="s">
        <v>1529</v>
      </c>
      <c r="U499" s="94" t="s">
        <v>1529</v>
      </c>
      <c r="V499" s="104" t="s">
        <v>285</v>
      </c>
      <c r="W499" s="94">
        <v>2889.5115971792543</v>
      </c>
      <c r="X499" s="94">
        <v>550.24258844079532</v>
      </c>
      <c r="Y499" s="94" t="s">
        <v>1529</v>
      </c>
      <c r="Z499" s="94" t="s">
        <v>1529</v>
      </c>
      <c r="AA499" s="94" t="s">
        <v>1529</v>
      </c>
      <c r="AB499" s="94" t="s">
        <v>1529</v>
      </c>
      <c r="AC499" s="94" t="s">
        <v>1529</v>
      </c>
      <c r="AD499" s="94" t="s">
        <v>1529</v>
      </c>
      <c r="AE499" s="94" t="s">
        <v>1529</v>
      </c>
      <c r="AF499" s="94" t="s">
        <v>1529</v>
      </c>
      <c r="AG499" s="104" t="s">
        <v>285</v>
      </c>
      <c r="AH499" s="94" t="s">
        <v>1529</v>
      </c>
      <c r="AI499" s="94">
        <v>2745.5373405254281</v>
      </c>
      <c r="AJ499" s="94" t="s">
        <v>1529</v>
      </c>
    </row>
    <row r="500" spans="1:36" ht="15.75" customHeight="1" x14ac:dyDescent="0.35">
      <c r="A500" s="143" t="s">
        <v>1885</v>
      </c>
      <c r="B500" s="94">
        <v>202.07636112988695</v>
      </c>
      <c r="C500" s="94" t="s">
        <v>1554</v>
      </c>
      <c r="D500" s="94" t="s">
        <v>1554</v>
      </c>
      <c r="E500" s="94" t="s">
        <v>1554</v>
      </c>
      <c r="F500" s="94" t="s">
        <v>1554</v>
      </c>
      <c r="G500" s="94" t="s">
        <v>1554</v>
      </c>
      <c r="H500" s="94" t="s">
        <v>1554</v>
      </c>
      <c r="I500" s="94" t="s">
        <v>1554</v>
      </c>
      <c r="J500" s="94" t="s">
        <v>1554</v>
      </c>
      <c r="K500" s="94" t="s">
        <v>1554</v>
      </c>
      <c r="L500" s="94" t="s">
        <v>1554</v>
      </c>
      <c r="M500" s="94" t="s">
        <v>1554</v>
      </c>
      <c r="N500" s="94" t="s">
        <v>1554</v>
      </c>
      <c r="O500" s="94" t="s">
        <v>1554</v>
      </c>
      <c r="P500" s="94" t="s">
        <v>1554</v>
      </c>
      <c r="Q500" s="94" t="s">
        <v>1554</v>
      </c>
      <c r="R500" s="94" t="s">
        <v>1554</v>
      </c>
      <c r="S500" s="94" t="s">
        <v>1554</v>
      </c>
      <c r="T500" s="94" t="s">
        <v>1554</v>
      </c>
      <c r="U500" s="94" t="s">
        <v>1529</v>
      </c>
      <c r="V500" s="104" t="s">
        <v>285</v>
      </c>
      <c r="W500" s="94">
        <v>1065.9497022283217</v>
      </c>
      <c r="X500" s="94">
        <v>1967.1868902420288</v>
      </c>
      <c r="Y500" s="94">
        <v>79.509049445113277</v>
      </c>
      <c r="Z500" s="94" t="s">
        <v>1554</v>
      </c>
      <c r="AA500" s="94">
        <v>117.10890475668745</v>
      </c>
      <c r="AB500" s="94" t="s">
        <v>1554</v>
      </c>
      <c r="AC500" s="94" t="s">
        <v>1554</v>
      </c>
      <c r="AD500" s="94" t="s">
        <v>1554</v>
      </c>
      <c r="AE500" s="94" t="s">
        <v>1554</v>
      </c>
      <c r="AF500" s="94" t="s">
        <v>1529</v>
      </c>
      <c r="AG500" s="104" t="s">
        <v>285</v>
      </c>
      <c r="AH500" s="94" t="s">
        <v>1529</v>
      </c>
      <c r="AI500" s="94">
        <v>696.58675138415992</v>
      </c>
      <c r="AJ500" s="94">
        <v>486.57664388292699</v>
      </c>
    </row>
    <row r="501" spans="1:36" ht="15.75" customHeight="1" x14ac:dyDescent="0.35">
      <c r="A501" s="167" t="s">
        <v>1886</v>
      </c>
      <c r="B501" s="94">
        <v>17.02</v>
      </c>
      <c r="C501" s="94">
        <v>345.08092500000004</v>
      </c>
      <c r="D501" s="94" t="s">
        <v>1529</v>
      </c>
      <c r="E501" s="94" t="s">
        <v>1529</v>
      </c>
      <c r="F501" s="94">
        <v>9452.3353400000015</v>
      </c>
      <c r="G501" s="94" t="s">
        <v>1529</v>
      </c>
      <c r="H501" s="94">
        <v>73364.334329000005</v>
      </c>
      <c r="I501" s="94" t="s">
        <v>1529</v>
      </c>
      <c r="J501" s="94">
        <v>9422.9736659999999</v>
      </c>
      <c r="K501" s="94" t="s">
        <v>1529</v>
      </c>
      <c r="L501" s="94" t="s">
        <v>1529</v>
      </c>
      <c r="M501" s="94" t="s">
        <v>1529</v>
      </c>
      <c r="N501" s="94" t="s">
        <v>1529</v>
      </c>
      <c r="O501" s="94" t="s">
        <v>1529</v>
      </c>
      <c r="P501" s="94" t="s">
        <v>1529</v>
      </c>
      <c r="Q501" s="94">
        <v>1223.8956000000001</v>
      </c>
      <c r="R501" s="94" t="s">
        <v>1529</v>
      </c>
      <c r="S501" s="94" t="s">
        <v>1529</v>
      </c>
      <c r="T501" s="94" t="s">
        <v>1529</v>
      </c>
      <c r="U501" s="94" t="s">
        <v>1529</v>
      </c>
      <c r="V501" s="104" t="s">
        <v>285</v>
      </c>
      <c r="W501" s="94">
        <v>15.660888</v>
      </c>
      <c r="X501" s="94" t="s">
        <v>1529</v>
      </c>
      <c r="Y501" s="94" t="s">
        <v>1529</v>
      </c>
      <c r="Z501" s="94" t="s">
        <v>1529</v>
      </c>
      <c r="AA501" s="94" t="s">
        <v>1529</v>
      </c>
      <c r="AB501" s="94" t="s">
        <v>1529</v>
      </c>
      <c r="AC501" s="94" t="s">
        <v>1529</v>
      </c>
      <c r="AD501" s="94" t="s">
        <v>1529</v>
      </c>
      <c r="AE501" s="94" t="s">
        <v>1529</v>
      </c>
      <c r="AF501" s="94" t="s">
        <v>1529</v>
      </c>
      <c r="AG501" s="104" t="s">
        <v>285</v>
      </c>
      <c r="AH501" s="94">
        <v>5917.8748952000005</v>
      </c>
      <c r="AI501" s="94" t="s">
        <v>1529</v>
      </c>
      <c r="AJ501" s="94" t="s">
        <v>1529</v>
      </c>
    </row>
    <row r="502" spans="1:36" ht="15.75" customHeight="1" x14ac:dyDescent="0.35">
      <c r="A502" s="143" t="s">
        <v>1887</v>
      </c>
      <c r="B502" s="94" t="s">
        <v>1529</v>
      </c>
      <c r="C502" s="94" t="s">
        <v>1529</v>
      </c>
      <c r="D502" s="94" t="s">
        <v>1529</v>
      </c>
      <c r="E502" s="94" t="s">
        <v>1529</v>
      </c>
      <c r="F502" s="94" t="s">
        <v>1529</v>
      </c>
      <c r="G502" s="94" t="s">
        <v>1529</v>
      </c>
      <c r="H502" s="94" t="s">
        <v>1529</v>
      </c>
      <c r="I502" s="94" t="s">
        <v>1529</v>
      </c>
      <c r="J502" s="94" t="s">
        <v>1529</v>
      </c>
      <c r="K502" s="94" t="s">
        <v>1529</v>
      </c>
      <c r="L502" s="94" t="s">
        <v>1529</v>
      </c>
      <c r="M502" s="94" t="s">
        <v>1529</v>
      </c>
      <c r="N502" s="94" t="s">
        <v>1529</v>
      </c>
      <c r="O502" s="94" t="s">
        <v>1529</v>
      </c>
      <c r="P502" s="94" t="s">
        <v>1529</v>
      </c>
      <c r="Q502" s="94" t="s">
        <v>1529</v>
      </c>
      <c r="R502" s="94" t="s">
        <v>1529</v>
      </c>
      <c r="S502" s="94" t="s">
        <v>1529</v>
      </c>
      <c r="T502" s="94" t="s">
        <v>1529</v>
      </c>
      <c r="U502" s="94" t="s">
        <v>1529</v>
      </c>
      <c r="V502" s="104" t="s">
        <v>285</v>
      </c>
      <c r="W502" s="94" t="s">
        <v>1529</v>
      </c>
      <c r="X502" s="94" t="s">
        <v>1529</v>
      </c>
      <c r="Y502" s="94" t="s">
        <v>1529</v>
      </c>
      <c r="Z502" s="94" t="s">
        <v>1529</v>
      </c>
      <c r="AA502" s="94" t="s">
        <v>1529</v>
      </c>
      <c r="AB502" s="94" t="s">
        <v>1529</v>
      </c>
      <c r="AC502" s="94" t="s">
        <v>1529</v>
      </c>
      <c r="AD502" s="94" t="s">
        <v>1529</v>
      </c>
      <c r="AE502" s="94" t="s">
        <v>1529</v>
      </c>
      <c r="AF502" s="94" t="s">
        <v>1529</v>
      </c>
      <c r="AG502" s="104" t="s">
        <v>285</v>
      </c>
      <c r="AH502" s="94" t="s">
        <v>1529</v>
      </c>
      <c r="AI502" s="94">
        <v>8258.5136900586367</v>
      </c>
      <c r="AJ502" s="94" t="s">
        <v>1529</v>
      </c>
    </row>
    <row r="503" spans="1:36" ht="15.75" customHeight="1" x14ac:dyDescent="0.35">
      <c r="A503" s="169" t="s">
        <v>1888</v>
      </c>
      <c r="B503" s="94" t="s">
        <v>1629</v>
      </c>
      <c r="C503" s="94" t="s">
        <v>1529</v>
      </c>
      <c r="D503" s="94" t="s">
        <v>1529</v>
      </c>
      <c r="E503" s="94" t="s">
        <v>1529</v>
      </c>
      <c r="F503" s="94" t="s">
        <v>1529</v>
      </c>
      <c r="G503" s="94" t="s">
        <v>1529</v>
      </c>
      <c r="H503" s="94" t="s">
        <v>1529</v>
      </c>
      <c r="I503" s="94" t="s">
        <v>1529</v>
      </c>
      <c r="J503" s="94" t="s">
        <v>1529</v>
      </c>
      <c r="K503" s="94" t="s">
        <v>1529</v>
      </c>
      <c r="L503" s="94" t="s">
        <v>1529</v>
      </c>
      <c r="M503" s="94" t="s">
        <v>1529</v>
      </c>
      <c r="N503" s="94" t="s">
        <v>1529</v>
      </c>
      <c r="O503" s="94" t="s">
        <v>1529</v>
      </c>
      <c r="P503" s="94" t="s">
        <v>1529</v>
      </c>
      <c r="Q503" s="94" t="s">
        <v>1529</v>
      </c>
      <c r="R503" s="94" t="s">
        <v>1529</v>
      </c>
      <c r="S503" s="94" t="s">
        <v>1529</v>
      </c>
      <c r="T503" s="94" t="s">
        <v>1529</v>
      </c>
      <c r="U503" s="94" t="s">
        <v>1529</v>
      </c>
      <c r="V503" s="104" t="s">
        <v>285</v>
      </c>
      <c r="W503" s="94" t="s">
        <v>1629</v>
      </c>
      <c r="X503" s="94" t="s">
        <v>1629</v>
      </c>
      <c r="Y503" s="94" t="s">
        <v>1629</v>
      </c>
      <c r="Z503" s="94" t="s">
        <v>1529</v>
      </c>
      <c r="AA503" s="94" t="s">
        <v>1629</v>
      </c>
      <c r="AB503" s="94" t="s">
        <v>1529</v>
      </c>
      <c r="AC503" s="94" t="s">
        <v>1529</v>
      </c>
      <c r="AD503" s="94" t="s">
        <v>1529</v>
      </c>
      <c r="AE503" s="94" t="s">
        <v>1529</v>
      </c>
      <c r="AF503" s="94" t="s">
        <v>1529</v>
      </c>
      <c r="AG503" s="104" t="s">
        <v>285</v>
      </c>
      <c r="AH503" s="94" t="s">
        <v>1529</v>
      </c>
      <c r="AI503" s="94" t="s">
        <v>1629</v>
      </c>
      <c r="AJ503" s="94" t="s">
        <v>1629</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1889</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1890</v>
      </c>
      <c r="B508" s="131"/>
      <c r="C508" s="131"/>
      <c r="D508" s="131"/>
      <c r="E508" s="131"/>
      <c r="F508" s="132"/>
      <c r="G508" s="132" t="s">
        <v>1513</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1891</v>
      </c>
      <c r="B509" s="131"/>
      <c r="C509" s="131"/>
      <c r="D509" s="131"/>
      <c r="E509" s="131"/>
      <c r="F509" s="132"/>
      <c r="G509" s="132" t="s">
        <v>1514</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1515</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1892</v>
      </c>
      <c r="B512" s="171" t="s">
        <v>1893</v>
      </c>
      <c r="C512" s="139" t="s">
        <v>1894</v>
      </c>
      <c r="D512" s="139" t="s">
        <v>1895</v>
      </c>
      <c r="E512" s="139" t="s">
        <v>1896</v>
      </c>
      <c r="F512" s="139" t="s">
        <v>69</v>
      </c>
      <c r="G512" s="139" t="s">
        <v>1521</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1897</v>
      </c>
      <c r="B513" s="405" t="s">
        <v>1523</v>
      </c>
      <c r="C513" s="404"/>
      <c r="D513" s="404"/>
      <c r="E513" s="404"/>
      <c r="F513" s="404"/>
      <c r="G513" s="40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1898</v>
      </c>
      <c r="B514" s="94">
        <v>7853.7090592547993</v>
      </c>
      <c r="C514" s="94">
        <v>9683.8167602284338</v>
      </c>
      <c r="D514" s="94">
        <v>927.61746474238998</v>
      </c>
      <c r="E514" s="94">
        <v>6.1186719260000002</v>
      </c>
      <c r="F514" s="94">
        <v>178.32176849999999</v>
      </c>
      <c r="G514" s="94" t="s">
        <v>1529</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1899</v>
      </c>
      <c r="B515" s="104" t="s">
        <v>285</v>
      </c>
      <c r="C515" s="94">
        <v>9008.2634000282051</v>
      </c>
      <c r="D515" s="94">
        <v>55.48073193690994</v>
      </c>
      <c r="E515" s="104" t="s">
        <v>285</v>
      </c>
      <c r="F515" s="104" t="s">
        <v>285</v>
      </c>
      <c r="G515" s="94" t="s">
        <v>1529</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1900</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1901</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1902</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1903</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1904</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1905</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1906</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1907</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1908</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1909</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1910</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1911</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1912</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1913</v>
      </c>
      <c r="B529" s="104" t="s">
        <v>285</v>
      </c>
      <c r="C529" s="94" t="s">
        <v>1531</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1914</v>
      </c>
      <c r="B530" s="104" t="s">
        <v>285</v>
      </c>
      <c r="C530" s="94" t="s">
        <v>1531</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1915</v>
      </c>
      <c r="B531" s="104" t="s">
        <v>285</v>
      </c>
      <c r="C531" s="94" t="s">
        <v>1531</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1916</v>
      </c>
      <c r="B532" s="104" t="s">
        <v>285</v>
      </c>
      <c r="C532" s="94" t="s">
        <v>1531</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1917</v>
      </c>
      <c r="B533" s="104" t="s">
        <v>285</v>
      </c>
      <c r="C533" s="94" t="s">
        <v>1531</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1918</v>
      </c>
      <c r="B534" s="104" t="s">
        <v>285</v>
      </c>
      <c r="C534" s="94" t="s">
        <v>1531</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1919</v>
      </c>
      <c r="B535" s="104" t="s">
        <v>285</v>
      </c>
      <c r="C535" s="94" t="s">
        <v>1531</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1920</v>
      </c>
      <c r="B536" s="104" t="s">
        <v>285</v>
      </c>
      <c r="C536" s="94" t="s">
        <v>1531</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1921</v>
      </c>
      <c r="B537" s="104" t="s">
        <v>285</v>
      </c>
      <c r="C537" s="94" t="s">
        <v>1531</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1922</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1923</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1924</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1925</v>
      </c>
      <c r="B541" s="104" t="s">
        <v>285</v>
      </c>
      <c r="C541" s="94" t="s">
        <v>1558</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1926</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1927</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1928</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1929</v>
      </c>
      <c r="B545" s="104" t="s">
        <v>285</v>
      </c>
      <c r="C545" s="94" t="s">
        <v>1558</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1930</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1931</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1932</v>
      </c>
      <c r="B548" s="104" t="s">
        <v>285</v>
      </c>
      <c r="C548" s="94">
        <v>2253.5021231299656</v>
      </c>
      <c r="D548" s="94">
        <v>55.48073193690994</v>
      </c>
      <c r="E548" s="104" t="s">
        <v>285</v>
      </c>
      <c r="F548" s="104" t="s">
        <v>285</v>
      </c>
      <c r="G548" s="94" t="s">
        <v>1529</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1933</v>
      </c>
      <c r="B549" s="104" t="s">
        <v>285</v>
      </c>
      <c r="C549" s="94">
        <v>1190.71616749286</v>
      </c>
      <c r="D549" s="94">
        <v>42.685046184607813</v>
      </c>
      <c r="E549" s="104" t="s">
        <v>285</v>
      </c>
      <c r="F549" s="104" t="s">
        <v>285</v>
      </c>
      <c r="G549" s="94" t="s">
        <v>1529</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1902</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1903</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1904</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1905</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1906</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1907</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1908</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1909</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1934</v>
      </c>
      <c r="B558" s="104" t="s">
        <v>285</v>
      </c>
      <c r="C558" s="94">
        <v>1190.71616749286</v>
      </c>
      <c r="D558" s="94">
        <v>42.685046184607813</v>
      </c>
      <c r="E558" s="104" t="s">
        <v>285</v>
      </c>
      <c r="F558" s="104" t="s">
        <v>285</v>
      </c>
      <c r="G558" s="98" t="s">
        <v>1529</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1911</v>
      </c>
      <c r="B559" s="104" t="s">
        <v>285</v>
      </c>
      <c r="C559" s="94">
        <v>1057.4656164906501</v>
      </c>
      <c r="D559" s="94">
        <v>18.671015563378649</v>
      </c>
      <c r="E559" s="104" t="s">
        <v>285</v>
      </c>
      <c r="F559" s="104" t="s">
        <v>285</v>
      </c>
      <c r="G559" s="98" t="s">
        <v>1529</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1912</v>
      </c>
      <c r="B560" s="104" t="s">
        <v>285</v>
      </c>
      <c r="C560" s="94">
        <v>133.25055100220999</v>
      </c>
      <c r="D560" s="94">
        <v>24.014030621229161</v>
      </c>
      <c r="E560" s="104" t="s">
        <v>285</v>
      </c>
      <c r="F560" s="104" t="s">
        <v>285</v>
      </c>
      <c r="G560" s="98" t="s">
        <v>1529</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1913</v>
      </c>
      <c r="B561" s="104" t="s">
        <v>285</v>
      </c>
      <c r="C561" s="94" t="s">
        <v>1531</v>
      </c>
      <c r="D561" s="94" t="s">
        <v>1531</v>
      </c>
      <c r="E561" s="104" t="s">
        <v>285</v>
      </c>
      <c r="F561" s="104" t="s">
        <v>285</v>
      </c>
      <c r="G561" s="98" t="s">
        <v>1529</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1914</v>
      </c>
      <c r="B562" s="104" t="s">
        <v>285</v>
      </c>
      <c r="C562" s="94" t="s">
        <v>1531</v>
      </c>
      <c r="D562" s="94" t="s">
        <v>1531</v>
      </c>
      <c r="E562" s="104" t="s">
        <v>285</v>
      </c>
      <c r="F562" s="104" t="s">
        <v>285</v>
      </c>
      <c r="G562" s="98" t="s">
        <v>1529</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1915</v>
      </c>
      <c r="B563" s="104" t="s">
        <v>285</v>
      </c>
      <c r="C563" s="94" t="s">
        <v>1531</v>
      </c>
      <c r="D563" s="94" t="s">
        <v>1531</v>
      </c>
      <c r="E563" s="104" t="s">
        <v>285</v>
      </c>
      <c r="F563" s="104" t="s">
        <v>285</v>
      </c>
      <c r="G563" s="98" t="s">
        <v>1529</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1916</v>
      </c>
      <c r="B564" s="104" t="s">
        <v>285</v>
      </c>
      <c r="C564" s="94" t="s">
        <v>1531</v>
      </c>
      <c r="D564" s="94" t="s">
        <v>1531</v>
      </c>
      <c r="E564" s="104" t="s">
        <v>285</v>
      </c>
      <c r="F564" s="104" t="s">
        <v>285</v>
      </c>
      <c r="G564" s="98" t="s">
        <v>1529</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1917</v>
      </c>
      <c r="B565" s="104" t="s">
        <v>285</v>
      </c>
      <c r="C565" s="94" t="s">
        <v>1531</v>
      </c>
      <c r="D565" s="94" t="s">
        <v>1531</v>
      </c>
      <c r="E565" s="104" t="s">
        <v>285</v>
      </c>
      <c r="F565" s="104" t="s">
        <v>285</v>
      </c>
      <c r="G565" s="98" t="s">
        <v>1529</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1918</v>
      </c>
      <c r="B566" s="104" t="s">
        <v>285</v>
      </c>
      <c r="C566" s="94" t="s">
        <v>1531</v>
      </c>
      <c r="D566" s="94" t="s">
        <v>1531</v>
      </c>
      <c r="E566" s="104" t="s">
        <v>285</v>
      </c>
      <c r="F566" s="104" t="s">
        <v>285</v>
      </c>
      <c r="G566" s="98" t="s">
        <v>1529</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1919</v>
      </c>
      <c r="B567" s="104" t="s">
        <v>285</v>
      </c>
      <c r="C567" s="94" t="s">
        <v>1531</v>
      </c>
      <c r="D567" s="94" t="s">
        <v>1531</v>
      </c>
      <c r="E567" s="104" t="s">
        <v>285</v>
      </c>
      <c r="F567" s="104" t="s">
        <v>285</v>
      </c>
      <c r="G567" s="98" t="s">
        <v>1529</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1920</v>
      </c>
      <c r="B568" s="104" t="s">
        <v>285</v>
      </c>
      <c r="C568" s="94" t="s">
        <v>1531</v>
      </c>
      <c r="D568" s="94" t="s">
        <v>1531</v>
      </c>
      <c r="E568" s="104" t="s">
        <v>285</v>
      </c>
      <c r="F568" s="104" t="s">
        <v>285</v>
      </c>
      <c r="G568" s="98" t="s">
        <v>1529</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1921</v>
      </c>
      <c r="B569" s="104" t="s">
        <v>285</v>
      </c>
      <c r="C569" s="94" t="s">
        <v>1531</v>
      </c>
      <c r="D569" s="94" t="s">
        <v>1531</v>
      </c>
      <c r="E569" s="104" t="s">
        <v>285</v>
      </c>
      <c r="F569" s="104" t="s">
        <v>285</v>
      </c>
      <c r="G569" s="98" t="s">
        <v>1529</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1922</v>
      </c>
      <c r="B570" s="104" t="s">
        <v>285</v>
      </c>
      <c r="C570" s="94">
        <v>3.47664809845039</v>
      </c>
      <c r="D570" s="94">
        <v>1.15882913799309</v>
      </c>
      <c r="E570" s="104" t="s">
        <v>285</v>
      </c>
      <c r="F570" s="104" t="s">
        <v>285</v>
      </c>
      <c r="G570" s="98" t="s">
        <v>1529</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1923</v>
      </c>
      <c r="B571" s="104" t="s">
        <v>285</v>
      </c>
      <c r="C571" s="94">
        <v>916.17653441980599</v>
      </c>
      <c r="D571" s="94">
        <v>5.7137253038384097</v>
      </c>
      <c r="E571" s="104" t="s">
        <v>285</v>
      </c>
      <c r="F571" s="104" t="s">
        <v>285</v>
      </c>
      <c r="G571" s="98" t="s">
        <v>1529</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1924</v>
      </c>
      <c r="B572" s="104" t="s">
        <v>285</v>
      </c>
      <c r="C572" s="94">
        <v>143.13277311884897</v>
      </c>
      <c r="D572" s="94">
        <v>5.9231313104706302</v>
      </c>
      <c r="E572" s="104" t="s">
        <v>285</v>
      </c>
      <c r="F572" s="104" t="s">
        <v>285</v>
      </c>
      <c r="G572" s="94" t="s">
        <v>1529</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1925</v>
      </c>
      <c r="B573" s="104" t="s">
        <v>285</v>
      </c>
      <c r="C573" s="94" t="s">
        <v>1558</v>
      </c>
      <c r="D573" s="94" t="s">
        <v>1558</v>
      </c>
      <c r="E573" s="104" t="s">
        <v>285</v>
      </c>
      <c r="F573" s="104" t="s">
        <v>285</v>
      </c>
      <c r="G573" s="98" t="s">
        <v>1529</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1926</v>
      </c>
      <c r="B574" s="104" t="s">
        <v>285</v>
      </c>
      <c r="C574" s="94">
        <v>0.97110900520321997</v>
      </c>
      <c r="D574" s="94">
        <v>8.605344306328E-2</v>
      </c>
      <c r="E574" s="104" t="s">
        <v>285</v>
      </c>
      <c r="F574" s="104" t="s">
        <v>285</v>
      </c>
      <c r="G574" s="98" t="s">
        <v>1529</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1927</v>
      </c>
      <c r="B575" s="104" t="s">
        <v>285</v>
      </c>
      <c r="C575" s="94">
        <v>12.102255140157601</v>
      </c>
      <c r="D575" s="94">
        <v>0.46691353425823001</v>
      </c>
      <c r="E575" s="104" t="s">
        <v>285</v>
      </c>
      <c r="F575" s="104" t="s">
        <v>285</v>
      </c>
      <c r="G575" s="98" t="s">
        <v>1529</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1928</v>
      </c>
      <c r="B576" s="104" t="s">
        <v>285</v>
      </c>
      <c r="C576" s="94">
        <v>0.20352704247281</v>
      </c>
      <c r="D576" s="94">
        <v>8.4830813865599992E-3</v>
      </c>
      <c r="E576" s="104" t="s">
        <v>285</v>
      </c>
      <c r="F576" s="104" t="s">
        <v>285</v>
      </c>
      <c r="G576" s="98" t="s">
        <v>1529</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1929</v>
      </c>
      <c r="B577" s="104" t="s">
        <v>285</v>
      </c>
      <c r="C577" s="94">
        <v>129.43446856752999</v>
      </c>
      <c r="D577" s="94">
        <v>5.3616812517625601</v>
      </c>
      <c r="E577" s="104" t="s">
        <v>285</v>
      </c>
      <c r="F577" s="104" t="s">
        <v>285</v>
      </c>
      <c r="G577" s="98" t="s">
        <v>1529</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1930</v>
      </c>
      <c r="B578" s="104" t="s">
        <v>285</v>
      </c>
      <c r="C578" s="94">
        <v>0.42141336348535002</v>
      </c>
      <c r="D578" s="94" t="s">
        <v>1529</v>
      </c>
      <c r="E578" s="104" t="s">
        <v>285</v>
      </c>
      <c r="F578" s="104" t="s">
        <v>285</v>
      </c>
      <c r="G578" s="94" t="s">
        <v>1529</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1931</v>
      </c>
      <c r="B579" s="104" t="s">
        <v>285</v>
      </c>
      <c r="C579" s="94">
        <v>0.42141336348535002</v>
      </c>
      <c r="D579" s="94" t="s">
        <v>1529</v>
      </c>
      <c r="E579" s="104" t="s">
        <v>285</v>
      </c>
      <c r="F579" s="104" t="s">
        <v>285</v>
      </c>
      <c r="G579" s="98" t="s">
        <v>1529</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1935</v>
      </c>
      <c r="B580" s="104" t="s">
        <v>285</v>
      </c>
      <c r="C580" s="104" t="s">
        <v>285</v>
      </c>
      <c r="D580" s="94" t="s">
        <v>1709</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1936</v>
      </c>
      <c r="B581" s="104" t="s">
        <v>285</v>
      </c>
      <c r="C581" s="94">
        <v>667.06184741502784</v>
      </c>
      <c r="D581" s="104" t="s">
        <v>285</v>
      </c>
      <c r="E581" s="104" t="s">
        <v>285</v>
      </c>
      <c r="F581" s="104" t="s">
        <v>285</v>
      </c>
      <c r="G581" s="94" t="s">
        <v>1529</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1937</v>
      </c>
      <c r="B582" s="104" t="s">
        <v>285</v>
      </c>
      <c r="C582" s="98" t="s">
        <v>1529</v>
      </c>
      <c r="D582" s="94">
        <v>871.87715278448013</v>
      </c>
      <c r="E582" s="98" t="s">
        <v>1529</v>
      </c>
      <c r="F582" s="98" t="s">
        <v>1529</v>
      </c>
      <c r="G582" s="98" t="s">
        <v>1529</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1938</v>
      </c>
      <c r="B583" s="104" t="s">
        <v>285</v>
      </c>
      <c r="C583" s="94" t="s">
        <v>1531</v>
      </c>
      <c r="D583" s="94" t="s">
        <v>1531</v>
      </c>
      <c r="E583" s="98" t="s">
        <v>1531</v>
      </c>
      <c r="F583" s="98" t="s">
        <v>1531</v>
      </c>
      <c r="G583" s="98" t="s">
        <v>1529</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1939</v>
      </c>
      <c r="B584" s="104" t="s">
        <v>285</v>
      </c>
      <c r="C584" s="94">
        <v>8.4915127851999994</v>
      </c>
      <c r="D584" s="94">
        <v>0.25958002099999999</v>
      </c>
      <c r="E584" s="98">
        <v>6.1186719260000002</v>
      </c>
      <c r="F584" s="98">
        <v>178.32176849999999</v>
      </c>
      <c r="G584" s="98" t="s">
        <v>1529</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1940</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1941</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1942</v>
      </c>
      <c r="B587" s="94" t="s">
        <v>1529</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1943</v>
      </c>
      <c r="B588" s="94" t="s">
        <v>1529</v>
      </c>
      <c r="C588" s="94" t="s">
        <v>1529</v>
      </c>
      <c r="D588" s="94" t="s">
        <v>1529</v>
      </c>
      <c r="E588" s="94" t="s">
        <v>1529</v>
      </c>
      <c r="F588" s="94" t="s">
        <v>1529</v>
      </c>
      <c r="G588" s="94" t="s">
        <v>1529</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1944</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1945</v>
      </c>
      <c r="B593" s="131"/>
      <c r="C593" s="131"/>
      <c r="D593" s="131"/>
      <c r="E593" s="131"/>
      <c r="F593" s="131"/>
      <c r="G593" s="132" t="s">
        <v>1513</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1822</v>
      </c>
      <c r="B594" s="131"/>
      <c r="C594" s="131"/>
      <c r="D594" s="131"/>
      <c r="E594" s="131"/>
      <c r="F594" s="131"/>
      <c r="G594" s="132" t="s">
        <v>1514</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1515</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06" t="s">
        <v>1516</v>
      </c>
      <c r="B597" s="179" t="s">
        <v>1946</v>
      </c>
      <c r="C597" s="179" t="s">
        <v>1947</v>
      </c>
      <c r="D597" s="179" t="s">
        <v>1948</v>
      </c>
      <c r="E597" s="179" t="s">
        <v>1949</v>
      </c>
      <c r="F597" s="179" t="s">
        <v>69</v>
      </c>
      <c r="G597" s="179" t="s">
        <v>1521</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07"/>
      <c r="B598" s="408" t="s">
        <v>1523</v>
      </c>
      <c r="C598" s="404"/>
      <c r="D598" s="404"/>
      <c r="E598" s="404"/>
      <c r="F598" s="404"/>
      <c r="G598" s="40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1950</v>
      </c>
      <c r="B599" s="94">
        <v>-753995.51839844999</v>
      </c>
      <c r="C599" s="94">
        <v>531.85881719906831</v>
      </c>
      <c r="D599" s="94">
        <v>32.678873470649037</v>
      </c>
      <c r="E599" s="94">
        <v>260.43433602794096</v>
      </c>
      <c r="F599" s="94">
        <v>8843.7956130299117</v>
      </c>
      <c r="G599" s="94" t="s">
        <v>1554</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1951</v>
      </c>
      <c r="B600" s="94">
        <v>-637978.45490462042</v>
      </c>
      <c r="C600" s="94">
        <v>378.1866677687982</v>
      </c>
      <c r="D600" s="94">
        <v>22.19176572303617</v>
      </c>
      <c r="E600" s="94">
        <v>238.96198502794095</v>
      </c>
      <c r="F600" s="94">
        <v>8485.9231550299119</v>
      </c>
      <c r="G600" s="94" t="s">
        <v>1554</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1952</v>
      </c>
      <c r="B601" s="94">
        <v>-557339.93333333544</v>
      </c>
      <c r="C601" s="94">
        <v>377.62915101810825</v>
      </c>
      <c r="D601" s="94">
        <v>21.879447265204291</v>
      </c>
      <c r="E601" s="98">
        <v>238.96198502794095</v>
      </c>
      <c r="F601" s="98">
        <v>8485.9231550299119</v>
      </c>
      <c r="G601" s="98" t="s">
        <v>1558</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1953</v>
      </c>
      <c r="B602" s="94">
        <v>-81396.25700645188</v>
      </c>
      <c r="C602" s="94" t="s">
        <v>1531</v>
      </c>
      <c r="D602" s="94" t="s">
        <v>1568</v>
      </c>
      <c r="E602" s="98" t="s">
        <v>1529</v>
      </c>
      <c r="F602" s="98" t="s">
        <v>1529</v>
      </c>
      <c r="G602" s="98" t="s">
        <v>1529</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1954</v>
      </c>
      <c r="B603" s="94">
        <v>-666.32376173768955</v>
      </c>
      <c r="C603" s="94" t="s">
        <v>1709</v>
      </c>
      <c r="D603" s="94" t="s">
        <v>1568</v>
      </c>
      <c r="E603" s="94" t="s">
        <v>1529</v>
      </c>
      <c r="F603" s="94" t="s">
        <v>1529</v>
      </c>
      <c r="G603" s="94" t="s">
        <v>1529</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1955</v>
      </c>
      <c r="B604" s="94">
        <v>-26544.318012731943</v>
      </c>
      <c r="C604" s="94" t="s">
        <v>1531</v>
      </c>
      <c r="D604" s="94" t="s">
        <v>1531</v>
      </c>
      <c r="E604" s="98" t="s">
        <v>1529</v>
      </c>
      <c r="F604" s="98" t="s">
        <v>1529</v>
      </c>
      <c r="G604" s="98" t="s">
        <v>1529</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1956</v>
      </c>
      <c r="B605" s="94">
        <v>25877.994250994256</v>
      </c>
      <c r="C605" s="94" t="s">
        <v>1531</v>
      </c>
      <c r="D605" s="94" t="s">
        <v>1568</v>
      </c>
      <c r="E605" s="98" t="s">
        <v>1529</v>
      </c>
      <c r="F605" s="98" t="s">
        <v>1529</v>
      </c>
      <c r="G605" s="98" t="s">
        <v>1529</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1957</v>
      </c>
      <c r="B606" s="94">
        <v>24646.316722482985</v>
      </c>
      <c r="C606" s="94">
        <v>12.663181</v>
      </c>
      <c r="D606" s="94">
        <v>1.1562030000000001</v>
      </c>
      <c r="E606" s="94">
        <v>21.472351</v>
      </c>
      <c r="F606" s="94">
        <v>357.87245799999999</v>
      </c>
      <c r="G606" s="94" t="s">
        <v>1529</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1958</v>
      </c>
      <c r="B607" s="94">
        <v>5491.5160375693067</v>
      </c>
      <c r="C607" s="94">
        <v>12.663181</v>
      </c>
      <c r="D607" s="94">
        <v>1.1562030000000001</v>
      </c>
      <c r="E607" s="98">
        <v>21.472351</v>
      </c>
      <c r="F607" s="98">
        <v>357.87245799999999</v>
      </c>
      <c r="G607" s="98" t="s">
        <v>1529</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1959</v>
      </c>
      <c r="B608" s="94">
        <v>19154.800684913676</v>
      </c>
      <c r="C608" s="94" t="s">
        <v>1531</v>
      </c>
      <c r="D608" s="94" t="s">
        <v>1629</v>
      </c>
      <c r="E608" s="98" t="s">
        <v>1529</v>
      </c>
      <c r="F608" s="98" t="s">
        <v>1529</v>
      </c>
      <c r="G608" s="98" t="s">
        <v>1529</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1960</v>
      </c>
      <c r="B609" s="94">
        <v>-8933.7665940208881</v>
      </c>
      <c r="C609" s="94">
        <v>141.00896843027013</v>
      </c>
      <c r="D609" s="94">
        <v>0.59525414428571</v>
      </c>
      <c r="E609" s="94" t="s">
        <v>1529</v>
      </c>
      <c r="F609" s="94" t="s">
        <v>1529</v>
      </c>
      <c r="G609" s="94" t="s">
        <v>1529</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1961</v>
      </c>
      <c r="B610" s="94">
        <v>-11049.29816119739</v>
      </c>
      <c r="C610" s="94" t="s">
        <v>1558</v>
      </c>
      <c r="D610" s="94">
        <v>0.59215403</v>
      </c>
      <c r="E610" s="98" t="s">
        <v>1529</v>
      </c>
      <c r="F610" s="98" t="s">
        <v>1529</v>
      </c>
      <c r="G610" s="98" t="s">
        <v>1529</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1962</v>
      </c>
      <c r="B611" s="94">
        <v>14.70777500566034</v>
      </c>
      <c r="C611" s="94" t="s">
        <v>1558</v>
      </c>
      <c r="D611" s="94" t="s">
        <v>1554</v>
      </c>
      <c r="E611" s="98" t="s">
        <v>1529</v>
      </c>
      <c r="F611" s="98" t="s">
        <v>1529</v>
      </c>
      <c r="G611" s="98" t="s">
        <v>1529</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1963</v>
      </c>
      <c r="B612" s="94">
        <v>-23028.898012021731</v>
      </c>
      <c r="C612" s="94" t="s">
        <v>1558</v>
      </c>
      <c r="D612" s="94">
        <v>5.8882097066021197</v>
      </c>
      <c r="E612" s="94" t="s">
        <v>1558</v>
      </c>
      <c r="F612" s="94" t="s">
        <v>1558</v>
      </c>
      <c r="G612" s="94" t="s">
        <v>1529</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1964</v>
      </c>
      <c r="B613" s="94">
        <v>-91412.672182165814</v>
      </c>
      <c r="C613" s="94" t="s">
        <v>1558</v>
      </c>
      <c r="D613" s="94">
        <v>5.8882097066021197</v>
      </c>
      <c r="E613" s="98" t="s">
        <v>1558</v>
      </c>
      <c r="F613" s="98" t="s">
        <v>1558</v>
      </c>
      <c r="G613" s="98" t="s">
        <v>1529</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1965</v>
      </c>
      <c r="B614" s="94">
        <v>68383.774170144083</v>
      </c>
      <c r="C614" s="94" t="s">
        <v>1558</v>
      </c>
      <c r="D614" s="94" t="s">
        <v>1709</v>
      </c>
      <c r="E614" s="98" t="s">
        <v>1558</v>
      </c>
      <c r="F614" s="98" t="s">
        <v>1558</v>
      </c>
      <c r="G614" s="98" t="s">
        <v>1529</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1966</v>
      </c>
      <c r="B615" s="94" t="s">
        <v>1558</v>
      </c>
      <c r="C615" s="94" t="s">
        <v>1554</v>
      </c>
      <c r="D615" s="94" t="s">
        <v>1554</v>
      </c>
      <c r="E615" s="94" t="s">
        <v>1529</v>
      </c>
      <c r="F615" s="94" t="s">
        <v>1529</v>
      </c>
      <c r="G615" s="94" t="s">
        <v>1529</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1967</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1968</v>
      </c>
      <c r="B617" s="94" t="s">
        <v>1558</v>
      </c>
      <c r="C617" s="94" t="s">
        <v>1529</v>
      </c>
      <c r="D617" s="94" t="s">
        <v>1529</v>
      </c>
      <c r="E617" s="98" t="s">
        <v>1529</v>
      </c>
      <c r="F617" s="98" t="s">
        <v>1529</v>
      </c>
      <c r="G617" s="98" t="s">
        <v>1529</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1969</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1970</v>
      </c>
      <c r="B619" s="94" t="s">
        <v>1529</v>
      </c>
      <c r="C619" s="94" t="s">
        <v>1529</v>
      </c>
      <c r="D619" s="94">
        <v>0.50193114272688</v>
      </c>
      <c r="E619" s="94" t="s">
        <v>1529</v>
      </c>
      <c r="F619" s="94" t="s">
        <v>1529</v>
      </c>
      <c r="G619" s="94" t="s">
        <v>1529</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1971</v>
      </c>
      <c r="B620" s="94" t="s">
        <v>1529</v>
      </c>
      <c r="C620" s="94" t="s">
        <v>1529</v>
      </c>
      <c r="D620" s="94" t="s">
        <v>1529</v>
      </c>
      <c r="E620" s="94" t="s">
        <v>1529</v>
      </c>
      <c r="F620" s="94" t="s">
        <v>1529</v>
      </c>
      <c r="G620" s="94" t="s">
        <v>1529</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1972</v>
      </c>
      <c r="B621" s="94" t="s">
        <v>1529</v>
      </c>
      <c r="C621" s="94" t="s">
        <v>1529</v>
      </c>
      <c r="D621" s="94" t="s">
        <v>1529</v>
      </c>
      <c r="E621" s="94" t="s">
        <v>1529</v>
      </c>
      <c r="F621" s="94" t="s">
        <v>1529</v>
      </c>
      <c r="G621" s="94" t="s">
        <v>1529</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1973</v>
      </c>
      <c r="B622" s="94" t="s">
        <v>1529</v>
      </c>
      <c r="C622" s="94" t="s">
        <v>1529</v>
      </c>
      <c r="D622" s="94" t="s">
        <v>1529</v>
      </c>
      <c r="E622" s="94" t="s">
        <v>1529</v>
      </c>
      <c r="F622" s="94" t="s">
        <v>1529</v>
      </c>
      <c r="G622" s="94" t="s">
        <v>1529</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1974</v>
      </c>
      <c r="B623" s="94" t="s">
        <v>1529</v>
      </c>
      <c r="C623" s="94" t="s">
        <v>1529</v>
      </c>
      <c r="D623" s="94">
        <v>0.50193114272688</v>
      </c>
      <c r="E623" s="94" t="s">
        <v>1529</v>
      </c>
      <c r="F623" s="94" t="s">
        <v>1529</v>
      </c>
      <c r="G623" s="94" t="s">
        <v>1529</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1975</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27" t="s">
        <v>1976</v>
      </c>
      <c r="B628" s="400"/>
      <c r="C628" s="131"/>
      <c r="D628" s="131"/>
      <c r="E628" s="131"/>
      <c r="F628" s="131"/>
      <c r="G628" s="131"/>
      <c r="H628" s="132" t="s">
        <v>1513</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1822</v>
      </c>
      <c r="B629" s="111"/>
      <c r="C629" s="131"/>
      <c r="D629" s="131"/>
      <c r="E629" s="131"/>
      <c r="F629" s="131"/>
      <c r="G629" s="131"/>
      <c r="H629" s="132" t="s">
        <v>1514</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1515</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28" t="s">
        <v>1977</v>
      </c>
      <c r="B632" s="186" t="s">
        <v>1978</v>
      </c>
      <c r="C632" s="187" t="s">
        <v>1979</v>
      </c>
      <c r="D632" s="187" t="s">
        <v>1980</v>
      </c>
      <c r="E632" s="187" t="s">
        <v>1981</v>
      </c>
      <c r="F632" s="187" t="s">
        <v>69</v>
      </c>
      <c r="G632" s="188" t="s">
        <v>1521</v>
      </c>
      <c r="H632" s="189" t="s">
        <v>1982</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12"/>
      <c r="B633" s="429" t="s">
        <v>1523</v>
      </c>
      <c r="C633" s="404"/>
      <c r="D633" s="404"/>
      <c r="E633" s="404"/>
      <c r="F633" s="404"/>
      <c r="G633" s="404"/>
      <c r="H633" s="413"/>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1983</v>
      </c>
      <c r="B634" s="94" t="s">
        <v>1984</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1985</v>
      </c>
      <c r="B635" s="94" t="s">
        <v>1556</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1986</v>
      </c>
      <c r="B636" s="94" t="s">
        <v>1712</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1987</v>
      </c>
      <c r="B637" s="94" t="s">
        <v>1529</v>
      </c>
      <c r="C637" s="94" t="s">
        <v>1529</v>
      </c>
      <c r="D637" s="104" t="s">
        <v>285</v>
      </c>
      <c r="E637" s="98" t="s">
        <v>1529</v>
      </c>
      <c r="F637" s="98" t="s">
        <v>1529</v>
      </c>
      <c r="G637" s="98" t="s">
        <v>1529</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1988</v>
      </c>
      <c r="B638" s="94" t="s">
        <v>1529</v>
      </c>
      <c r="C638" s="94" t="s">
        <v>1529</v>
      </c>
      <c r="D638" s="104" t="s">
        <v>285</v>
      </c>
      <c r="E638" s="94" t="s">
        <v>1561</v>
      </c>
      <c r="F638" s="94" t="s">
        <v>1561</v>
      </c>
      <c r="G638" s="94" t="s">
        <v>1561</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1989</v>
      </c>
      <c r="B639" s="104" t="s">
        <v>285</v>
      </c>
      <c r="C639" s="94">
        <v>74.571839999999995</v>
      </c>
      <c r="D639" s="94">
        <v>5.5928880000000003</v>
      </c>
      <c r="E639" s="94" t="s">
        <v>1554</v>
      </c>
      <c r="F639" s="94" t="s">
        <v>1554</v>
      </c>
      <c r="G639" s="94" t="s">
        <v>1554</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1990</v>
      </c>
      <c r="B640" s="104" t="s">
        <v>285</v>
      </c>
      <c r="C640" s="94">
        <v>74.571839999999995</v>
      </c>
      <c r="D640" s="94">
        <v>5.5928880000000003</v>
      </c>
      <c r="E640" s="98" t="s">
        <v>1529</v>
      </c>
      <c r="F640" s="98" t="s">
        <v>1529</v>
      </c>
      <c r="G640" s="98" t="s">
        <v>1529</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1991</v>
      </c>
      <c r="B641" s="104" t="s">
        <v>285</v>
      </c>
      <c r="C641" s="94" t="s">
        <v>1531</v>
      </c>
      <c r="D641" s="94" t="s">
        <v>1629</v>
      </c>
      <c r="E641" s="98" t="s">
        <v>1558</v>
      </c>
      <c r="F641" s="98" t="s">
        <v>1558</v>
      </c>
      <c r="G641" s="98" t="s">
        <v>1558</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1992</v>
      </c>
      <c r="B642" s="94" t="s">
        <v>1629</v>
      </c>
      <c r="C642" s="94" t="s">
        <v>1629</v>
      </c>
      <c r="D642" s="94" t="s">
        <v>1629</v>
      </c>
      <c r="E642" s="94" t="s">
        <v>1568</v>
      </c>
      <c r="F642" s="94" t="s">
        <v>1568</v>
      </c>
      <c r="G642" s="94" t="s">
        <v>1568</v>
      </c>
      <c r="H642" s="94" t="s">
        <v>1568</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1993</v>
      </c>
      <c r="B643" s="94" t="s">
        <v>1568</v>
      </c>
      <c r="C643" s="94" t="s">
        <v>1629</v>
      </c>
      <c r="D643" s="94" t="s">
        <v>1629</v>
      </c>
      <c r="E643" s="98" t="s">
        <v>1531</v>
      </c>
      <c r="F643" s="98" t="s">
        <v>1531</v>
      </c>
      <c r="G643" s="98" t="s">
        <v>1531</v>
      </c>
      <c r="H643" s="98" t="s">
        <v>1531</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1994</v>
      </c>
      <c r="B644" s="94" t="s">
        <v>1529</v>
      </c>
      <c r="C644" s="94" t="s">
        <v>1529</v>
      </c>
      <c r="D644" s="94" t="s">
        <v>1529</v>
      </c>
      <c r="E644" s="98" t="s">
        <v>1529</v>
      </c>
      <c r="F644" s="98" t="s">
        <v>1529</v>
      </c>
      <c r="G644" s="98" t="s">
        <v>1529</v>
      </c>
      <c r="H644" s="98" t="s">
        <v>1529</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1995</v>
      </c>
      <c r="B645" s="104" t="s">
        <v>285</v>
      </c>
      <c r="C645" s="94">
        <v>638.961547565243</v>
      </c>
      <c r="D645" s="94">
        <v>14.72825970087135</v>
      </c>
      <c r="E645" s="94" t="s">
        <v>1636</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1996</v>
      </c>
      <c r="B646" s="104" t="s">
        <v>285</v>
      </c>
      <c r="C646" s="94">
        <v>404.26875305889797</v>
      </c>
      <c r="D646" s="94">
        <v>14.72825970087135</v>
      </c>
      <c r="E646" s="98" t="s">
        <v>1561</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1997</v>
      </c>
      <c r="B647" s="104" t="s">
        <v>285</v>
      </c>
      <c r="C647" s="94">
        <v>234.69279450634505</v>
      </c>
      <c r="D647" s="94" t="s">
        <v>1558</v>
      </c>
      <c r="E647" s="98" t="s">
        <v>1561</v>
      </c>
      <c r="F647" s="98" t="s">
        <v>1561</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1998</v>
      </c>
      <c r="B648" s="104" t="s">
        <v>285</v>
      </c>
      <c r="C648" s="94" t="s">
        <v>1531</v>
      </c>
      <c r="D648" s="94" t="s">
        <v>1531</v>
      </c>
      <c r="E648" s="94" t="s">
        <v>1531</v>
      </c>
      <c r="F648" s="94" t="s">
        <v>1531</v>
      </c>
      <c r="G648" s="94" t="s">
        <v>1531</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1999</v>
      </c>
      <c r="B649" s="94" t="s">
        <v>1529</v>
      </c>
      <c r="C649" s="94" t="s">
        <v>1529</v>
      </c>
      <c r="D649" s="94" t="s">
        <v>1529</v>
      </c>
      <c r="E649" s="94" t="s">
        <v>1561</v>
      </c>
      <c r="F649" s="94" t="s">
        <v>1561</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1662</v>
      </c>
      <c r="B650" s="98" t="s">
        <v>1529</v>
      </c>
      <c r="C650" s="98" t="s">
        <v>1529</v>
      </c>
      <c r="D650" s="98" t="s">
        <v>1529</v>
      </c>
      <c r="E650" s="98" t="s">
        <v>1561</v>
      </c>
      <c r="F650" s="98" t="s">
        <v>1561</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2000</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2001</v>
      </c>
      <c r="B652" s="98" t="s">
        <v>1529</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2002</v>
      </c>
      <c r="B653" s="98" t="s">
        <v>1529</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2003</v>
      </c>
      <c r="B654" s="98" t="s">
        <v>1529</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2004</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2005</v>
      </c>
      <c r="B659" s="194" t="s">
        <v>2006</v>
      </c>
      <c r="C659" s="194" t="s">
        <v>2007</v>
      </c>
      <c r="D659" s="194" t="s">
        <v>2008</v>
      </c>
      <c r="E659" s="194" t="s">
        <v>2009</v>
      </c>
      <c r="F659" s="194" t="s">
        <v>69</v>
      </c>
      <c r="G659" s="194" t="s">
        <v>1521</v>
      </c>
      <c r="H659" s="194" t="s">
        <v>2010</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2011</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2012</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2013</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2014</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2015</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2016</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2017</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2018</v>
      </c>
      <c r="B668" s="108" t="s">
        <v>1823</v>
      </c>
      <c r="C668" s="108" t="s">
        <v>1824</v>
      </c>
      <c r="D668" s="108" t="s">
        <v>1825</v>
      </c>
      <c r="E668" s="108" t="s">
        <v>1826</v>
      </c>
      <c r="F668" s="199" t="s">
        <v>1827</v>
      </c>
      <c r="G668" s="199" t="s">
        <v>1828</v>
      </c>
      <c r="H668" s="199" t="s">
        <v>1829</v>
      </c>
      <c r="I668" s="199" t="s">
        <v>1830</v>
      </c>
      <c r="J668" s="199" t="s">
        <v>1831</v>
      </c>
      <c r="K668" s="199" t="s">
        <v>1832</v>
      </c>
      <c r="L668" s="199" t="s">
        <v>1833</v>
      </c>
      <c r="M668" s="199" t="s">
        <v>1834</v>
      </c>
      <c r="N668" s="199" t="s">
        <v>1835</v>
      </c>
      <c r="O668" s="199" t="s">
        <v>1836</v>
      </c>
      <c r="P668" s="199" t="s">
        <v>1837</v>
      </c>
      <c r="Q668" s="199" t="s">
        <v>1838</v>
      </c>
      <c r="R668" s="199" t="s">
        <v>1839</v>
      </c>
      <c r="S668" s="199" t="s">
        <v>1840</v>
      </c>
      <c r="T668" s="199" t="s">
        <v>1841</v>
      </c>
      <c r="U668" s="199" t="s">
        <v>2019</v>
      </c>
      <c r="V668" s="199" t="s">
        <v>1843</v>
      </c>
      <c r="W668" s="199" t="s">
        <v>2020</v>
      </c>
      <c r="X668" s="199" t="s">
        <v>2021</v>
      </c>
      <c r="Y668" s="199" t="s">
        <v>2022</v>
      </c>
      <c r="Z668" s="199" t="s">
        <v>2023</v>
      </c>
      <c r="AA668" s="199" t="s">
        <v>2024</v>
      </c>
      <c r="AB668" s="199" t="s">
        <v>2025</v>
      </c>
      <c r="AC668" s="199" t="s">
        <v>2026</v>
      </c>
      <c r="AD668" s="199" t="s">
        <v>2027</v>
      </c>
      <c r="AE668" s="199" t="s">
        <v>2028</v>
      </c>
      <c r="AF668" s="199" t="s">
        <v>2029</v>
      </c>
      <c r="AG668" s="199" t="s">
        <v>1854</v>
      </c>
      <c r="AH668" s="199" t="s">
        <v>2030</v>
      </c>
      <c r="AI668" s="199" t="s">
        <v>2031</v>
      </c>
      <c r="AJ668" s="199" t="s">
        <v>2032</v>
      </c>
    </row>
    <row r="669" spans="1:36" ht="15.75" customHeight="1" x14ac:dyDescent="0.45">
      <c r="A669" s="8" t="s">
        <v>2033</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2034</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2017</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2035</v>
      </c>
      <c r="B674" s="194" t="s">
        <v>2036</v>
      </c>
      <c r="C674" s="194" t="s">
        <v>2037</v>
      </c>
      <c r="D674" s="194" t="s">
        <v>2038</v>
      </c>
      <c r="E674" s="194" t="s">
        <v>2039</v>
      </c>
      <c r="F674" s="194" t="s">
        <v>69</v>
      </c>
      <c r="G674" s="194" t="s">
        <v>1521</v>
      </c>
      <c r="H674" s="194" t="s">
        <v>2040</v>
      </c>
      <c r="I674" s="194" t="s">
        <v>1433</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2041</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2042</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2043</v>
      </c>
      <c r="B680" s="8">
        <v>-911929</v>
      </c>
      <c r="C680" s="8">
        <v>332</v>
      </c>
      <c r="D680" s="8">
        <v>28</v>
      </c>
      <c r="E680" s="430" t="s">
        <v>2044</v>
      </c>
      <c r="F680" s="431"/>
      <c r="G680" s="431"/>
      <c r="H680" s="431"/>
      <c r="I680" s="431"/>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2045</v>
      </c>
      <c r="B681" s="33">
        <f>B680/1000</f>
        <v>-911.92899999999997</v>
      </c>
      <c r="C681" s="8">
        <f>C680*H694/1000</f>
        <v>9.2959999999999994</v>
      </c>
      <c r="D681" s="8">
        <f>D680*H696/1000</f>
        <v>7.42</v>
      </c>
      <c r="E681" s="431"/>
      <c r="F681" s="431"/>
      <c r="G681" s="431"/>
      <c r="H681" s="431"/>
      <c r="I681" s="431"/>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2046</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2047</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2048</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2049</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2050</v>
      </c>
      <c r="B692" s="206" t="s">
        <v>2051</v>
      </c>
      <c r="C692" s="207" t="s">
        <v>2052</v>
      </c>
      <c r="D692" s="208" t="s">
        <v>2053</v>
      </c>
      <c r="E692" s="208" t="s">
        <v>2054</v>
      </c>
      <c r="F692" s="209" t="s">
        <v>2055</v>
      </c>
      <c r="G692" s="208" t="s">
        <v>2056</v>
      </c>
      <c r="H692" s="209" t="s">
        <v>2057</v>
      </c>
      <c r="I692" s="208" t="s">
        <v>2058</v>
      </c>
      <c r="J692" s="209" t="s">
        <v>2059</v>
      </c>
      <c r="K692" s="208" t="s">
        <v>2060</v>
      </c>
      <c r="L692" s="209" t="s">
        <v>2061</v>
      </c>
      <c r="M692" s="209" t="s">
        <v>2062</v>
      </c>
      <c r="N692" s="209" t="s">
        <v>2063</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2064</v>
      </c>
      <c r="B693" s="211" t="s">
        <v>2065</v>
      </c>
      <c r="C693" s="212" t="s">
        <v>2066</v>
      </c>
      <c r="D693" s="210" t="s">
        <v>2067</v>
      </c>
      <c r="E693" s="210" t="s">
        <v>2068</v>
      </c>
      <c r="F693" s="213">
        <v>1</v>
      </c>
      <c r="G693" s="210" t="s">
        <v>2069</v>
      </c>
      <c r="H693" s="213">
        <v>1</v>
      </c>
      <c r="I693" s="210" t="s">
        <v>2070</v>
      </c>
      <c r="J693" s="213">
        <v>1</v>
      </c>
      <c r="K693" s="210" t="s">
        <v>2071</v>
      </c>
      <c r="L693" s="213">
        <v>1</v>
      </c>
      <c r="M693" s="210" t="s">
        <v>2072</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2073</v>
      </c>
      <c r="B694" s="215" t="s">
        <v>2074</v>
      </c>
      <c r="C694" s="215" t="s">
        <v>2075</v>
      </c>
      <c r="D694" s="214" t="s">
        <v>2076</v>
      </c>
      <c r="E694" s="214" t="s">
        <v>2077</v>
      </c>
      <c r="F694" s="216">
        <v>84</v>
      </c>
      <c r="G694" s="214" t="s">
        <v>2078</v>
      </c>
      <c r="H694" s="216">
        <v>28</v>
      </c>
      <c r="I694" s="214" t="s">
        <v>2079</v>
      </c>
      <c r="J694" s="216">
        <v>67</v>
      </c>
      <c r="K694" s="214" t="s">
        <v>2080</v>
      </c>
      <c r="L694" s="216">
        <v>14</v>
      </c>
      <c r="M694" s="214" t="s">
        <v>2081</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2082</v>
      </c>
      <c r="B695" s="218" t="s">
        <v>2083</v>
      </c>
      <c r="C695" s="218" t="s">
        <v>2084</v>
      </c>
      <c r="D695" s="217" t="s">
        <v>2085</v>
      </c>
      <c r="E695" s="217" t="s">
        <v>2086</v>
      </c>
      <c r="F695" s="219">
        <v>85</v>
      </c>
      <c r="G695" s="217" t="s">
        <v>2087</v>
      </c>
      <c r="H695" s="219">
        <v>30</v>
      </c>
      <c r="I695" s="217" t="s">
        <v>2088</v>
      </c>
      <c r="J695" s="219">
        <v>68</v>
      </c>
      <c r="K695" s="217" t="s">
        <v>2089</v>
      </c>
      <c r="L695" s="219">
        <v>15</v>
      </c>
      <c r="M695" s="217" t="s">
        <v>2090</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2091</v>
      </c>
      <c r="B696" s="221" t="s">
        <v>2092</v>
      </c>
      <c r="C696" s="221" t="s">
        <v>2093</v>
      </c>
      <c r="D696" s="220" t="s">
        <v>2094</v>
      </c>
      <c r="E696" s="220" t="s">
        <v>2095</v>
      </c>
      <c r="F696" s="222">
        <v>264</v>
      </c>
      <c r="G696" s="220" t="s">
        <v>2096</v>
      </c>
      <c r="H696" s="222">
        <v>265</v>
      </c>
      <c r="I696" s="220" t="s">
        <v>2097</v>
      </c>
      <c r="J696" s="222">
        <v>277</v>
      </c>
      <c r="K696" s="220" t="s">
        <v>2098</v>
      </c>
      <c r="L696" s="222">
        <v>282</v>
      </c>
      <c r="M696" s="220" t="s">
        <v>2099</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2100</v>
      </c>
      <c r="B697" s="211" t="s">
        <v>2101</v>
      </c>
      <c r="C697" s="223">
        <v>45</v>
      </c>
      <c r="D697" s="224">
        <v>0.26</v>
      </c>
      <c r="E697" s="210" t="s">
        <v>2102</v>
      </c>
      <c r="F697" s="213">
        <v>6900</v>
      </c>
      <c r="G697" s="210" t="s">
        <v>2103</v>
      </c>
      <c r="H697" s="213">
        <v>4660</v>
      </c>
      <c r="I697" s="210" t="s">
        <v>2104</v>
      </c>
      <c r="J697" s="213">
        <v>6890</v>
      </c>
      <c r="K697" s="210" t="s">
        <v>2105</v>
      </c>
      <c r="L697" s="213">
        <v>4890</v>
      </c>
      <c r="M697" s="210" t="s">
        <v>2106</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2107</v>
      </c>
      <c r="B698" s="215" t="s">
        <v>2108</v>
      </c>
      <c r="C698" s="225">
        <v>100</v>
      </c>
      <c r="D698" s="226">
        <v>0.32</v>
      </c>
      <c r="E698" s="214" t="s">
        <v>2109</v>
      </c>
      <c r="F698" s="227">
        <v>10800</v>
      </c>
      <c r="G698" s="214" t="s">
        <v>2110</v>
      </c>
      <c r="H698" s="227">
        <v>10200</v>
      </c>
      <c r="I698" s="214" t="s">
        <v>2111</v>
      </c>
      <c r="J698" s="227">
        <v>11300</v>
      </c>
      <c r="K698" s="214" t="s">
        <v>2112</v>
      </c>
      <c r="L698" s="227">
        <v>11000</v>
      </c>
      <c r="M698" s="214" t="s">
        <v>2113</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2114</v>
      </c>
      <c r="B699" s="218" t="s">
        <v>2115</v>
      </c>
      <c r="C699" s="228">
        <v>640</v>
      </c>
      <c r="D699" s="229">
        <v>0.25</v>
      </c>
      <c r="E699" s="217" t="s">
        <v>2116</v>
      </c>
      <c r="F699" s="230">
        <v>10900</v>
      </c>
      <c r="G699" s="217" t="s">
        <v>2117</v>
      </c>
      <c r="H699" s="230">
        <v>13900</v>
      </c>
      <c r="I699" s="217" t="s">
        <v>2118</v>
      </c>
      <c r="J699" s="230">
        <v>11700</v>
      </c>
      <c r="K699" s="217" t="s">
        <v>2119</v>
      </c>
      <c r="L699" s="230">
        <v>14200</v>
      </c>
      <c r="M699" s="217" t="s">
        <v>2120</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2121</v>
      </c>
      <c r="B700" s="231" t="s">
        <v>2122</v>
      </c>
      <c r="C700" s="232">
        <v>85</v>
      </c>
      <c r="D700" s="226">
        <v>0.3</v>
      </c>
      <c r="E700" s="214" t="s">
        <v>2123</v>
      </c>
      <c r="F700" s="216">
        <v>6490</v>
      </c>
      <c r="G700" s="214" t="s">
        <v>2124</v>
      </c>
      <c r="H700" s="216">
        <v>5820</v>
      </c>
      <c r="I700" s="214" t="s">
        <v>2125</v>
      </c>
      <c r="J700" s="216">
        <v>6730</v>
      </c>
      <c r="K700" s="214" t="s">
        <v>2126</v>
      </c>
      <c r="L700" s="216">
        <v>6250</v>
      </c>
      <c r="M700" s="214" t="s">
        <v>2127</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2128</v>
      </c>
      <c r="B701" s="233" t="s">
        <v>2129</v>
      </c>
      <c r="C701" s="228">
        <v>190</v>
      </c>
      <c r="D701" s="229">
        <v>0.31</v>
      </c>
      <c r="E701" s="217" t="s">
        <v>2130</v>
      </c>
      <c r="F701" s="219">
        <v>7710</v>
      </c>
      <c r="G701" s="217" t="s">
        <v>2131</v>
      </c>
      <c r="H701" s="219">
        <v>8590</v>
      </c>
      <c r="I701" s="217" t="s">
        <v>2132</v>
      </c>
      <c r="J701" s="219">
        <v>8190</v>
      </c>
      <c r="K701" s="217" t="s">
        <v>2133</v>
      </c>
      <c r="L701" s="219">
        <v>9020</v>
      </c>
      <c r="M701" s="217" t="s">
        <v>2134</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2135</v>
      </c>
      <c r="B702" s="234" t="s">
        <v>2136</v>
      </c>
      <c r="C702" s="235">
        <v>1020</v>
      </c>
      <c r="D702" s="236">
        <v>0.2</v>
      </c>
      <c r="E702" s="220" t="s">
        <v>2137</v>
      </c>
      <c r="F702" s="222">
        <v>5860</v>
      </c>
      <c r="G702" s="220" t="s">
        <v>2138</v>
      </c>
      <c r="H702" s="222">
        <v>7670</v>
      </c>
      <c r="I702" s="220" t="s">
        <v>2139</v>
      </c>
      <c r="J702" s="222">
        <v>6310</v>
      </c>
      <c r="K702" s="220" t="s">
        <v>2140</v>
      </c>
      <c r="L702" s="222">
        <v>7810</v>
      </c>
      <c r="M702" s="220" t="s">
        <v>2141</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2142</v>
      </c>
      <c r="B703" s="211" t="s">
        <v>2143</v>
      </c>
      <c r="C703" s="223">
        <v>1.7</v>
      </c>
      <c r="D703" s="224">
        <v>0.15</v>
      </c>
      <c r="E703" s="210" t="s">
        <v>2144</v>
      </c>
      <c r="F703" s="213">
        <v>543</v>
      </c>
      <c r="G703" s="210" t="s">
        <v>2145</v>
      </c>
      <c r="H703" s="213">
        <v>148</v>
      </c>
      <c r="I703" s="210" t="s">
        <v>2146</v>
      </c>
      <c r="J703" s="213">
        <v>192</v>
      </c>
      <c r="K703" s="210" t="s">
        <v>2147</v>
      </c>
      <c r="L703" s="213">
        <v>26</v>
      </c>
      <c r="M703" s="210" t="s">
        <v>2148</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2149</v>
      </c>
      <c r="B704" s="215" t="s">
        <v>2150</v>
      </c>
      <c r="C704" s="232">
        <v>11.9</v>
      </c>
      <c r="D704" s="226">
        <v>0.21</v>
      </c>
      <c r="E704" s="214" t="s">
        <v>2151</v>
      </c>
      <c r="F704" s="216">
        <v>5280</v>
      </c>
      <c r="G704" s="214" t="s">
        <v>2152</v>
      </c>
      <c r="H704" s="216">
        <v>1760</v>
      </c>
      <c r="I704" s="214" t="s">
        <v>2153</v>
      </c>
      <c r="J704" s="216">
        <v>4200</v>
      </c>
      <c r="K704" s="214" t="s">
        <v>2154</v>
      </c>
      <c r="L704" s="216">
        <v>832</v>
      </c>
      <c r="M704" s="214" t="s">
        <v>2155</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2156</v>
      </c>
      <c r="B705" s="233" t="s">
        <v>2157</v>
      </c>
      <c r="C705" s="237">
        <v>1</v>
      </c>
      <c r="D705" s="229">
        <v>0.17</v>
      </c>
      <c r="E705" s="217" t="s">
        <v>2158</v>
      </c>
      <c r="F705" s="219">
        <v>218</v>
      </c>
      <c r="G705" s="217" t="s">
        <v>2159</v>
      </c>
      <c r="H705" s="219">
        <v>59</v>
      </c>
      <c r="I705" s="217" t="s">
        <v>2160</v>
      </c>
      <c r="J705" s="219">
        <v>70</v>
      </c>
      <c r="K705" s="217" t="s">
        <v>2161</v>
      </c>
      <c r="L705" s="219">
        <v>10</v>
      </c>
      <c r="M705" s="217" t="s">
        <v>2162</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2163</v>
      </c>
      <c r="B706" s="231" t="s">
        <v>2164</v>
      </c>
      <c r="C706" s="232">
        <v>3.4</v>
      </c>
      <c r="D706" s="226">
        <v>0.21</v>
      </c>
      <c r="E706" s="214" t="s">
        <v>2165</v>
      </c>
      <c r="F706" s="216">
        <v>945</v>
      </c>
      <c r="G706" s="214" t="s">
        <v>2166</v>
      </c>
      <c r="H706" s="216">
        <v>258</v>
      </c>
      <c r="I706" s="214" t="s">
        <v>2167</v>
      </c>
      <c r="J706" s="216">
        <v>426</v>
      </c>
      <c r="K706" s="214" t="s">
        <v>2168</v>
      </c>
      <c r="L706" s="216">
        <v>48</v>
      </c>
      <c r="M706" s="214" t="s">
        <v>2169</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2170</v>
      </c>
      <c r="B707" s="233" t="s">
        <v>2171</v>
      </c>
      <c r="C707" s="237">
        <v>1.3</v>
      </c>
      <c r="D707" s="229">
        <v>0.15</v>
      </c>
      <c r="E707" s="217" t="s">
        <v>2172</v>
      </c>
      <c r="F707" s="219">
        <v>292</v>
      </c>
      <c r="G707" s="217" t="s">
        <v>2173</v>
      </c>
      <c r="H707" s="219">
        <v>79</v>
      </c>
      <c r="I707" s="217" t="s">
        <v>2174</v>
      </c>
      <c r="J707" s="219">
        <v>98</v>
      </c>
      <c r="K707" s="217" t="s">
        <v>2175</v>
      </c>
      <c r="L707" s="219">
        <v>14</v>
      </c>
      <c r="M707" s="217" t="s">
        <v>2176</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2177</v>
      </c>
      <c r="B708" s="231" t="s">
        <v>2178</v>
      </c>
      <c r="C708" s="232">
        <v>4</v>
      </c>
      <c r="D708" s="226">
        <v>0.23</v>
      </c>
      <c r="E708" s="214" t="s">
        <v>2179</v>
      </c>
      <c r="F708" s="216">
        <v>1350</v>
      </c>
      <c r="G708" s="214" t="s">
        <v>2180</v>
      </c>
      <c r="H708" s="216">
        <v>370</v>
      </c>
      <c r="I708" s="214" t="s">
        <v>2181</v>
      </c>
      <c r="J708" s="216">
        <v>659</v>
      </c>
      <c r="K708" s="214" t="s">
        <v>2182</v>
      </c>
      <c r="L708" s="216">
        <v>72</v>
      </c>
      <c r="M708" s="214" t="s">
        <v>2183</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2184</v>
      </c>
      <c r="B709" s="233" t="s">
        <v>2185</v>
      </c>
      <c r="C709" s="237">
        <v>5.9</v>
      </c>
      <c r="D709" s="229">
        <v>0.2</v>
      </c>
      <c r="E709" s="217" t="s">
        <v>2186</v>
      </c>
      <c r="F709" s="219">
        <v>1870</v>
      </c>
      <c r="G709" s="217" t="s">
        <v>2187</v>
      </c>
      <c r="H709" s="219">
        <v>527</v>
      </c>
      <c r="I709" s="217" t="s">
        <v>2188</v>
      </c>
      <c r="J709" s="219">
        <v>1120</v>
      </c>
      <c r="K709" s="217" t="s">
        <v>2189</v>
      </c>
      <c r="L709" s="219">
        <v>121</v>
      </c>
      <c r="M709" s="217" t="s">
        <v>2190</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2191</v>
      </c>
      <c r="B710" s="231" t="s">
        <v>2192</v>
      </c>
      <c r="C710" s="232">
        <v>4.3</v>
      </c>
      <c r="D710" s="226">
        <v>0.17</v>
      </c>
      <c r="E710" s="214" t="s">
        <v>2193</v>
      </c>
      <c r="F710" s="216">
        <v>1230</v>
      </c>
      <c r="G710" s="214" t="s">
        <v>2194</v>
      </c>
      <c r="H710" s="216">
        <v>338</v>
      </c>
      <c r="I710" s="214" t="s">
        <v>2195</v>
      </c>
      <c r="J710" s="216">
        <v>624</v>
      </c>
      <c r="K710" s="214" t="s">
        <v>2196</v>
      </c>
      <c r="L710" s="216">
        <v>67</v>
      </c>
      <c r="M710" s="214" t="s">
        <v>2197</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2198</v>
      </c>
      <c r="B711" s="233" t="s">
        <v>2199</v>
      </c>
      <c r="C711" s="237">
        <v>9.1999999999999993</v>
      </c>
      <c r="D711" s="229">
        <v>0.16</v>
      </c>
      <c r="E711" s="217" t="s">
        <v>2200</v>
      </c>
      <c r="F711" s="219">
        <v>2550</v>
      </c>
      <c r="G711" s="217" t="s">
        <v>2201</v>
      </c>
      <c r="H711" s="219">
        <v>782</v>
      </c>
      <c r="I711" s="217" t="s">
        <v>2202</v>
      </c>
      <c r="J711" s="219">
        <v>1850</v>
      </c>
      <c r="K711" s="217" t="s">
        <v>2203</v>
      </c>
      <c r="L711" s="219">
        <v>271</v>
      </c>
      <c r="M711" s="217" t="s">
        <v>2204</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2205</v>
      </c>
      <c r="B712" s="231" t="s">
        <v>2206</v>
      </c>
      <c r="C712" s="232">
        <v>17.2</v>
      </c>
      <c r="D712" s="226">
        <v>0.19</v>
      </c>
      <c r="E712" s="214" t="s">
        <v>2207</v>
      </c>
      <c r="F712" s="216">
        <v>5020</v>
      </c>
      <c r="G712" s="214" t="s">
        <v>2208</v>
      </c>
      <c r="H712" s="216">
        <v>1980</v>
      </c>
      <c r="I712" s="214" t="s">
        <v>2209</v>
      </c>
      <c r="J712" s="216">
        <v>4390</v>
      </c>
      <c r="K712" s="214" t="s">
        <v>2210</v>
      </c>
      <c r="L712" s="216">
        <v>1370</v>
      </c>
      <c r="M712" s="214" t="s">
        <v>2211</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2212</v>
      </c>
      <c r="B713" s="233" t="s">
        <v>2213</v>
      </c>
      <c r="C713" s="237">
        <v>1.9</v>
      </c>
      <c r="D713" s="229">
        <v>0.22</v>
      </c>
      <c r="E713" s="217" t="s">
        <v>2214</v>
      </c>
      <c r="F713" s="219">
        <v>469</v>
      </c>
      <c r="G713" s="217" t="s">
        <v>2215</v>
      </c>
      <c r="H713" s="219">
        <v>127</v>
      </c>
      <c r="I713" s="217" t="s">
        <v>2216</v>
      </c>
      <c r="J713" s="219">
        <v>170</v>
      </c>
      <c r="K713" s="217" t="s">
        <v>2217</v>
      </c>
      <c r="L713" s="219">
        <v>22</v>
      </c>
      <c r="M713" s="217" t="s">
        <v>2218</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2219</v>
      </c>
      <c r="B714" s="231" t="s">
        <v>2220</v>
      </c>
      <c r="C714" s="232">
        <v>5.9</v>
      </c>
      <c r="D714" s="226">
        <v>0.28999999999999998</v>
      </c>
      <c r="E714" s="214" t="s">
        <v>2221</v>
      </c>
      <c r="F714" s="216">
        <v>1860</v>
      </c>
      <c r="G714" s="214" t="s">
        <v>2222</v>
      </c>
      <c r="H714" s="216">
        <v>525</v>
      </c>
      <c r="I714" s="214" t="s">
        <v>2223</v>
      </c>
      <c r="J714" s="216">
        <v>1110</v>
      </c>
      <c r="K714" s="214" t="s">
        <v>2224</v>
      </c>
      <c r="L714" s="216">
        <v>120</v>
      </c>
      <c r="M714" s="214" t="s">
        <v>2225</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2226</v>
      </c>
      <c r="B715" s="238" t="s">
        <v>2227</v>
      </c>
      <c r="C715" s="239" t="s">
        <v>2228</v>
      </c>
      <c r="D715" s="240">
        <v>0.04</v>
      </c>
      <c r="E715" s="239" t="s">
        <v>2229</v>
      </c>
      <c r="F715" s="241">
        <v>5</v>
      </c>
      <c r="G715" s="239" t="s">
        <v>2230</v>
      </c>
      <c r="H715" s="241">
        <v>1</v>
      </c>
      <c r="I715" s="239" t="s">
        <v>2231</v>
      </c>
      <c r="J715" s="241">
        <v>2</v>
      </c>
      <c r="K715" s="239" t="s">
        <v>2232</v>
      </c>
      <c r="L715" s="242" t="s">
        <v>2233</v>
      </c>
      <c r="M715" s="239" t="s">
        <v>2234</v>
      </c>
      <c r="N715" s="242" t="s">
        <v>2235</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2236</v>
      </c>
      <c r="B716" s="211" t="s">
        <v>2237</v>
      </c>
      <c r="C716" s="243">
        <v>222</v>
      </c>
      <c r="D716" s="224">
        <v>0.18</v>
      </c>
      <c r="E716" s="210" t="s">
        <v>2238</v>
      </c>
      <c r="F716" s="244">
        <v>10800</v>
      </c>
      <c r="G716" s="210" t="s">
        <v>2239</v>
      </c>
      <c r="H716" s="244">
        <v>12400</v>
      </c>
      <c r="I716" s="210" t="s">
        <v>2240</v>
      </c>
      <c r="J716" s="244">
        <v>11500</v>
      </c>
      <c r="K716" s="210" t="s">
        <v>2241</v>
      </c>
      <c r="L716" s="244">
        <v>13000</v>
      </c>
      <c r="M716" s="210" t="s">
        <v>2242</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2243</v>
      </c>
      <c r="B717" s="215" t="s">
        <v>2244</v>
      </c>
      <c r="C717" s="232">
        <v>5.2</v>
      </c>
      <c r="D717" s="226">
        <v>0.11</v>
      </c>
      <c r="E717" s="214" t="s">
        <v>2245</v>
      </c>
      <c r="F717" s="245">
        <v>2430</v>
      </c>
      <c r="G717" s="214" t="s">
        <v>2246</v>
      </c>
      <c r="H717" s="245">
        <v>677</v>
      </c>
      <c r="I717" s="214" t="s">
        <v>2247</v>
      </c>
      <c r="J717" s="246">
        <v>1360</v>
      </c>
      <c r="K717" s="214" t="s">
        <v>2248</v>
      </c>
      <c r="L717" s="245">
        <v>145</v>
      </c>
      <c r="M717" s="214" t="s">
        <v>2249</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2250</v>
      </c>
      <c r="B718" s="218" t="s">
        <v>2251</v>
      </c>
      <c r="C718" s="237">
        <v>2.8</v>
      </c>
      <c r="D718" s="229">
        <v>0.02</v>
      </c>
      <c r="E718" s="217" t="s">
        <v>2252</v>
      </c>
      <c r="F718" s="247">
        <v>427</v>
      </c>
      <c r="G718" s="217" t="s">
        <v>2253</v>
      </c>
      <c r="H718" s="247">
        <v>116</v>
      </c>
      <c r="I718" s="217" t="s">
        <v>2254</v>
      </c>
      <c r="J718" s="247">
        <v>177</v>
      </c>
      <c r="K718" s="217" t="s">
        <v>2255</v>
      </c>
      <c r="L718" s="247">
        <v>21</v>
      </c>
      <c r="M718" s="217" t="s">
        <v>2256</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2257</v>
      </c>
      <c r="B719" s="231" t="s">
        <v>2258</v>
      </c>
      <c r="C719" s="232">
        <v>28.2</v>
      </c>
      <c r="D719" s="226">
        <v>0.23</v>
      </c>
      <c r="E719" s="214" t="s">
        <v>2259</v>
      </c>
      <c r="F719" s="245">
        <v>6090</v>
      </c>
      <c r="G719" s="214" t="s">
        <v>2260</v>
      </c>
      <c r="H719" s="246">
        <v>3170</v>
      </c>
      <c r="I719" s="214" t="s">
        <v>2261</v>
      </c>
      <c r="J719" s="246">
        <v>5800</v>
      </c>
      <c r="K719" s="214" t="s">
        <v>2262</v>
      </c>
      <c r="L719" s="245">
        <v>2980</v>
      </c>
      <c r="M719" s="214" t="s">
        <v>2263</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2264</v>
      </c>
      <c r="B720" s="233" t="s">
        <v>2265</v>
      </c>
      <c r="C720" s="237">
        <v>9.6999999999999993</v>
      </c>
      <c r="D720" s="229">
        <v>0.19</v>
      </c>
      <c r="E720" s="217" t="s">
        <v>2266</v>
      </c>
      <c r="F720" s="247">
        <v>3580</v>
      </c>
      <c r="G720" s="217" t="s">
        <v>2267</v>
      </c>
      <c r="H720" s="248">
        <v>1120</v>
      </c>
      <c r="I720" s="217" t="s">
        <v>2268</v>
      </c>
      <c r="J720" s="248">
        <v>2660</v>
      </c>
      <c r="K720" s="217" t="s">
        <v>2269</v>
      </c>
      <c r="L720" s="247">
        <v>412</v>
      </c>
      <c r="M720" s="217" t="s">
        <v>2270</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2271</v>
      </c>
      <c r="B721" s="231" t="s">
        <v>2272</v>
      </c>
      <c r="C721" s="232">
        <v>13.4</v>
      </c>
      <c r="D721" s="226">
        <v>0.16</v>
      </c>
      <c r="E721" s="214" t="s">
        <v>2273</v>
      </c>
      <c r="F721" s="245">
        <v>3710</v>
      </c>
      <c r="G721" s="214" t="s">
        <v>2274</v>
      </c>
      <c r="H721" s="246">
        <v>1300</v>
      </c>
      <c r="I721" s="214" t="s">
        <v>2275</v>
      </c>
      <c r="J721" s="246">
        <v>3050</v>
      </c>
      <c r="K721" s="214" t="s">
        <v>2276</v>
      </c>
      <c r="L721" s="245">
        <v>703</v>
      </c>
      <c r="M721" s="214" t="s">
        <v>2277</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2278</v>
      </c>
      <c r="B722" s="233" t="s">
        <v>2279</v>
      </c>
      <c r="C722" s="237">
        <v>3.5</v>
      </c>
      <c r="D722" s="229">
        <v>0.13</v>
      </c>
      <c r="E722" s="217" t="s">
        <v>2280</v>
      </c>
      <c r="F722" s="247">
        <v>1200</v>
      </c>
      <c r="G722" s="217" t="s">
        <v>2281</v>
      </c>
      <c r="H722" s="247">
        <v>328</v>
      </c>
      <c r="I722" s="217" t="s">
        <v>2282</v>
      </c>
      <c r="J722" s="247">
        <v>549</v>
      </c>
      <c r="K722" s="217" t="s">
        <v>2283</v>
      </c>
      <c r="L722" s="247">
        <v>62</v>
      </c>
      <c r="M722" s="217" t="s">
        <v>2284</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2285</v>
      </c>
      <c r="B723" s="215" t="s">
        <v>2286</v>
      </c>
      <c r="C723" s="232">
        <v>47.1</v>
      </c>
      <c r="D723" s="226">
        <v>0.16</v>
      </c>
      <c r="E723" s="214" t="s">
        <v>2287</v>
      </c>
      <c r="F723" s="245">
        <v>6940</v>
      </c>
      <c r="G723" s="214" t="s">
        <v>2288</v>
      </c>
      <c r="H723" s="246">
        <v>4800</v>
      </c>
      <c r="I723" s="214" t="s">
        <v>2289</v>
      </c>
      <c r="J723" s="246">
        <v>6960</v>
      </c>
      <c r="K723" s="214" t="s">
        <v>2290</v>
      </c>
      <c r="L723" s="245">
        <v>5060</v>
      </c>
      <c r="M723" s="214" t="s">
        <v>2291</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2292</v>
      </c>
      <c r="B724" s="233" t="s">
        <v>2293</v>
      </c>
      <c r="C724" s="237">
        <v>0.4</v>
      </c>
      <c r="D724" s="229">
        <v>0.04</v>
      </c>
      <c r="E724" s="217" t="s">
        <v>2294</v>
      </c>
      <c r="F724" s="247">
        <v>60</v>
      </c>
      <c r="G724" s="217" t="s">
        <v>2295</v>
      </c>
      <c r="H724" s="247">
        <v>16</v>
      </c>
      <c r="I724" s="217" t="s">
        <v>2296</v>
      </c>
      <c r="J724" s="247">
        <v>18</v>
      </c>
      <c r="K724" s="217" t="s">
        <v>2297</v>
      </c>
      <c r="L724" s="247">
        <v>3</v>
      </c>
      <c r="M724" s="217" t="s">
        <v>2298</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2299</v>
      </c>
      <c r="B725" s="231" t="s">
        <v>2300</v>
      </c>
      <c r="C725" s="232">
        <v>1.5</v>
      </c>
      <c r="D725" s="226">
        <v>0.1</v>
      </c>
      <c r="E725" s="214" t="s">
        <v>2301</v>
      </c>
      <c r="F725" s="245">
        <v>506</v>
      </c>
      <c r="G725" s="214" t="s">
        <v>2302</v>
      </c>
      <c r="H725" s="245">
        <v>138</v>
      </c>
      <c r="I725" s="214" t="s">
        <v>2303</v>
      </c>
      <c r="J725" s="245">
        <v>174</v>
      </c>
      <c r="K725" s="214" t="s">
        <v>2304</v>
      </c>
      <c r="L725" s="245">
        <v>24</v>
      </c>
      <c r="M725" s="214" t="s">
        <v>2305</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2306</v>
      </c>
      <c r="B726" s="233" t="s">
        <v>2307</v>
      </c>
      <c r="C726" s="217" t="s">
        <v>2308</v>
      </c>
      <c r="D726" s="229">
        <v>0.02</v>
      </c>
      <c r="E726" s="217" t="s">
        <v>2309</v>
      </c>
      <c r="F726" s="247">
        <v>13</v>
      </c>
      <c r="G726" s="217" t="s">
        <v>2310</v>
      </c>
      <c r="H726" s="247">
        <v>4</v>
      </c>
      <c r="I726" s="217" t="s">
        <v>2311</v>
      </c>
      <c r="J726" s="247">
        <v>4</v>
      </c>
      <c r="K726" s="217" t="s">
        <v>2312</v>
      </c>
      <c r="L726" s="249" t="s">
        <v>2313</v>
      </c>
      <c r="M726" s="217" t="s">
        <v>2314</v>
      </c>
      <c r="N726" s="249" t="s">
        <v>2315</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2316</v>
      </c>
      <c r="B727" s="231" t="s">
        <v>2317</v>
      </c>
      <c r="C727" s="232">
        <v>28.2</v>
      </c>
      <c r="D727" s="226">
        <v>0.27</v>
      </c>
      <c r="E727" s="214" t="s">
        <v>2318</v>
      </c>
      <c r="F727" s="245">
        <v>5080</v>
      </c>
      <c r="G727" s="214" t="s">
        <v>2319</v>
      </c>
      <c r="H727" s="246">
        <v>2640</v>
      </c>
      <c r="I727" s="214" t="s">
        <v>2320</v>
      </c>
      <c r="J727" s="246">
        <v>4830</v>
      </c>
      <c r="K727" s="214" t="s">
        <v>2321</v>
      </c>
      <c r="L727" s="245">
        <v>2480</v>
      </c>
      <c r="M727" s="214" t="s">
        <v>2322</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2323</v>
      </c>
      <c r="B728" s="233" t="s">
        <v>2324</v>
      </c>
      <c r="C728" s="237">
        <v>38.9</v>
      </c>
      <c r="D728" s="229">
        <v>0.26</v>
      </c>
      <c r="E728" s="217" t="s">
        <v>2325</v>
      </c>
      <c r="F728" s="247">
        <v>5360</v>
      </c>
      <c r="G728" s="217" t="s">
        <v>2326</v>
      </c>
      <c r="H728" s="248">
        <v>3350</v>
      </c>
      <c r="I728" s="217" t="s">
        <v>2327</v>
      </c>
      <c r="J728" s="248">
        <v>5280</v>
      </c>
      <c r="K728" s="217" t="s">
        <v>2328</v>
      </c>
      <c r="L728" s="247">
        <v>3440</v>
      </c>
      <c r="M728" s="217" t="s">
        <v>2329</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2330</v>
      </c>
      <c r="B729" s="231" t="s">
        <v>2331</v>
      </c>
      <c r="C729" s="232">
        <v>13.1</v>
      </c>
      <c r="D729" s="226">
        <v>0.23</v>
      </c>
      <c r="E729" s="214" t="s">
        <v>2332</v>
      </c>
      <c r="F729" s="245">
        <v>3480</v>
      </c>
      <c r="G729" s="214" t="s">
        <v>2333</v>
      </c>
      <c r="H729" s="246">
        <v>1210</v>
      </c>
      <c r="I729" s="214" t="s">
        <v>2334</v>
      </c>
      <c r="J729" s="246">
        <v>2840</v>
      </c>
      <c r="K729" s="214" t="s">
        <v>2335</v>
      </c>
      <c r="L729" s="245">
        <v>636</v>
      </c>
      <c r="M729" s="214" t="s">
        <v>2336</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2337</v>
      </c>
      <c r="B730" s="233" t="s">
        <v>2338</v>
      </c>
      <c r="C730" s="237">
        <v>11</v>
      </c>
      <c r="D730" s="218" t="s">
        <v>2339</v>
      </c>
      <c r="E730" s="217" t="s">
        <v>2340</v>
      </c>
      <c r="F730" s="247">
        <v>4110</v>
      </c>
      <c r="G730" s="217" t="s">
        <v>2341</v>
      </c>
      <c r="H730" s="248">
        <v>1330</v>
      </c>
      <c r="I730" s="217" t="s">
        <v>2342</v>
      </c>
      <c r="J730" s="248">
        <v>3190</v>
      </c>
      <c r="K730" s="217" t="s">
        <v>2343</v>
      </c>
      <c r="L730" s="247">
        <v>573</v>
      </c>
      <c r="M730" s="217" t="s">
        <v>2344</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2345</v>
      </c>
      <c r="B731" s="231" t="s">
        <v>2346</v>
      </c>
      <c r="C731" s="225">
        <v>242</v>
      </c>
      <c r="D731" s="226">
        <v>0.24</v>
      </c>
      <c r="E731" s="214" t="s">
        <v>2347</v>
      </c>
      <c r="F731" s="245">
        <v>6940</v>
      </c>
      <c r="G731" s="214" t="s">
        <v>2348</v>
      </c>
      <c r="H731" s="246">
        <v>8060</v>
      </c>
      <c r="I731" s="214" t="s">
        <v>2349</v>
      </c>
      <c r="J731" s="246">
        <v>7400</v>
      </c>
      <c r="K731" s="214" t="s">
        <v>2350</v>
      </c>
      <c r="L731" s="245">
        <v>8400</v>
      </c>
      <c r="M731" s="214" t="s">
        <v>2351</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2352</v>
      </c>
      <c r="B732" s="233" t="s">
        <v>2353</v>
      </c>
      <c r="C732" s="237">
        <v>6.5</v>
      </c>
      <c r="D732" s="218" t="s">
        <v>2354</v>
      </c>
      <c r="E732" s="217" t="s">
        <v>2355</v>
      </c>
      <c r="F732" s="247">
        <v>2510</v>
      </c>
      <c r="G732" s="217" t="s">
        <v>2356</v>
      </c>
      <c r="H732" s="247">
        <v>716</v>
      </c>
      <c r="I732" s="217" t="s">
        <v>2357</v>
      </c>
      <c r="J732" s="248">
        <v>1570</v>
      </c>
      <c r="K732" s="217" t="s">
        <v>2358</v>
      </c>
      <c r="L732" s="247">
        <v>176</v>
      </c>
      <c r="M732" s="217" t="s">
        <v>2359</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2360</v>
      </c>
      <c r="B733" s="231" t="s">
        <v>2361</v>
      </c>
      <c r="C733" s="232">
        <v>47.1</v>
      </c>
      <c r="D733" s="226">
        <v>0.24</v>
      </c>
      <c r="E733" s="214" t="s">
        <v>2362</v>
      </c>
      <c r="F733" s="245">
        <v>6680</v>
      </c>
      <c r="G733" s="214" t="s">
        <v>2363</v>
      </c>
      <c r="H733" s="246">
        <v>4620</v>
      </c>
      <c r="I733" s="214" t="s">
        <v>2364</v>
      </c>
      <c r="J733" s="246">
        <v>6690</v>
      </c>
      <c r="K733" s="214" t="s">
        <v>2365</v>
      </c>
      <c r="L733" s="245">
        <v>4870</v>
      </c>
      <c r="M733" s="214" t="s">
        <v>2366</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2367</v>
      </c>
      <c r="B734" s="233" t="s">
        <v>2368</v>
      </c>
      <c r="C734" s="237">
        <v>3.2</v>
      </c>
      <c r="D734" s="218" t="s">
        <v>2369</v>
      </c>
      <c r="E734" s="217" t="s">
        <v>2370</v>
      </c>
      <c r="F734" s="247">
        <v>863</v>
      </c>
      <c r="G734" s="217" t="s">
        <v>2371</v>
      </c>
      <c r="H734" s="247">
        <v>235</v>
      </c>
      <c r="I734" s="217" t="s">
        <v>2372</v>
      </c>
      <c r="J734" s="247">
        <v>378</v>
      </c>
      <c r="K734" s="217" t="s">
        <v>2373</v>
      </c>
      <c r="L734" s="247">
        <v>44</v>
      </c>
      <c r="M734" s="217" t="s">
        <v>2374</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2375</v>
      </c>
      <c r="B735" s="231" t="s">
        <v>2376</v>
      </c>
      <c r="C735" s="232">
        <v>3.1</v>
      </c>
      <c r="D735" s="215" t="s">
        <v>2377</v>
      </c>
      <c r="E735" s="214" t="s">
        <v>2378</v>
      </c>
      <c r="F735" s="245">
        <v>1070</v>
      </c>
      <c r="G735" s="214" t="s">
        <v>2379</v>
      </c>
      <c r="H735" s="245">
        <v>290</v>
      </c>
      <c r="I735" s="214" t="s">
        <v>2380</v>
      </c>
      <c r="J735" s="245">
        <v>460</v>
      </c>
      <c r="K735" s="214" t="s">
        <v>2381</v>
      </c>
      <c r="L735" s="245">
        <v>54</v>
      </c>
      <c r="M735" s="214" t="s">
        <v>2382</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2383</v>
      </c>
      <c r="B736" s="233" t="s">
        <v>2384</v>
      </c>
      <c r="C736" s="237">
        <v>7.7</v>
      </c>
      <c r="D736" s="229">
        <v>0.24</v>
      </c>
      <c r="E736" s="217" t="s">
        <v>2385</v>
      </c>
      <c r="F736" s="247">
        <v>2920</v>
      </c>
      <c r="G736" s="217" t="s">
        <v>2386</v>
      </c>
      <c r="H736" s="247">
        <v>858</v>
      </c>
      <c r="I736" s="217" t="s">
        <v>2387</v>
      </c>
      <c r="J736" s="248">
        <v>1970</v>
      </c>
      <c r="K736" s="217" t="s">
        <v>2388</v>
      </c>
      <c r="L736" s="247">
        <v>245</v>
      </c>
      <c r="M736" s="217" t="s">
        <v>2389</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2390</v>
      </c>
      <c r="B737" s="231" t="s">
        <v>2391</v>
      </c>
      <c r="C737" s="232">
        <v>1.2</v>
      </c>
      <c r="D737" s="215" t="s">
        <v>2392</v>
      </c>
      <c r="E737" s="214" t="s">
        <v>2393</v>
      </c>
      <c r="F737" s="245">
        <v>278</v>
      </c>
      <c r="G737" s="214" t="s">
        <v>2394</v>
      </c>
      <c r="H737" s="245">
        <v>76</v>
      </c>
      <c r="I737" s="214" t="s">
        <v>2395</v>
      </c>
      <c r="J737" s="245">
        <v>92</v>
      </c>
      <c r="K737" s="214" t="s">
        <v>2396</v>
      </c>
      <c r="L737" s="245">
        <v>13</v>
      </c>
      <c r="M737" s="214" t="s">
        <v>2397</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2398</v>
      </c>
      <c r="B738" s="233" t="s">
        <v>2399</v>
      </c>
      <c r="C738" s="237">
        <v>2.6</v>
      </c>
      <c r="D738" s="229">
        <v>7.0000000000000007E-2</v>
      </c>
      <c r="E738" s="217" t="s">
        <v>2400</v>
      </c>
      <c r="F738" s="247">
        <v>530</v>
      </c>
      <c r="G738" s="217" t="s">
        <v>2401</v>
      </c>
      <c r="H738" s="247">
        <v>144</v>
      </c>
      <c r="I738" s="217" t="s">
        <v>2402</v>
      </c>
      <c r="J738" s="247">
        <v>213</v>
      </c>
      <c r="K738" s="217" t="s">
        <v>2403</v>
      </c>
      <c r="L738" s="247">
        <v>26</v>
      </c>
      <c r="M738" s="217" t="s">
        <v>2404</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2405</v>
      </c>
      <c r="B739" s="231" t="s">
        <v>2406</v>
      </c>
      <c r="C739" s="232">
        <v>28.4</v>
      </c>
      <c r="D739" s="226">
        <v>0.31</v>
      </c>
      <c r="E739" s="214" t="s">
        <v>2407</v>
      </c>
      <c r="F739" s="245">
        <v>4510</v>
      </c>
      <c r="G739" s="214" t="s">
        <v>2408</v>
      </c>
      <c r="H739" s="246">
        <v>2360</v>
      </c>
      <c r="I739" s="214" t="s">
        <v>2409</v>
      </c>
      <c r="J739" s="246">
        <v>4290</v>
      </c>
      <c r="K739" s="214" t="s">
        <v>2410</v>
      </c>
      <c r="L739" s="245">
        <v>2220</v>
      </c>
      <c r="M739" s="214" t="s">
        <v>2411</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2412</v>
      </c>
      <c r="B740" s="233" t="s">
        <v>2413</v>
      </c>
      <c r="C740" s="237">
        <v>8.6999999999999993</v>
      </c>
      <c r="D740" s="229">
        <v>0.22</v>
      </c>
      <c r="E740" s="217" t="s">
        <v>2414</v>
      </c>
      <c r="F740" s="247">
        <v>2660</v>
      </c>
      <c r="G740" s="217" t="s">
        <v>2415</v>
      </c>
      <c r="H740" s="247">
        <v>804</v>
      </c>
      <c r="I740" s="217" t="s">
        <v>2416</v>
      </c>
      <c r="J740" s="248">
        <v>1890</v>
      </c>
      <c r="K740" s="217" t="s">
        <v>2417</v>
      </c>
      <c r="L740" s="247">
        <v>262</v>
      </c>
      <c r="M740" s="217" t="s">
        <v>2418</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2419</v>
      </c>
      <c r="B741" s="231" t="s">
        <v>2420</v>
      </c>
      <c r="C741" s="232">
        <v>16.100000000000001</v>
      </c>
      <c r="D741" s="215" t="s">
        <v>2421</v>
      </c>
      <c r="E741" s="214" t="s">
        <v>2422</v>
      </c>
      <c r="F741" s="245">
        <v>4310</v>
      </c>
      <c r="G741" s="214" t="s">
        <v>2423</v>
      </c>
      <c r="H741" s="246">
        <v>1650</v>
      </c>
      <c r="I741" s="214" t="s">
        <v>2424</v>
      </c>
      <c r="J741" s="246">
        <v>3720</v>
      </c>
      <c r="K741" s="214" t="s">
        <v>2425</v>
      </c>
      <c r="L741" s="245">
        <v>1070</v>
      </c>
      <c r="M741" s="214" t="s">
        <v>2426</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2427</v>
      </c>
      <c r="B742" s="233" t="s">
        <v>2428</v>
      </c>
      <c r="C742" s="217" t="s">
        <v>2429</v>
      </c>
      <c r="D742" s="233" t="s">
        <v>2430</v>
      </c>
      <c r="E742" s="217" t="s">
        <v>2431</v>
      </c>
      <c r="F742" s="249" t="s">
        <v>2432</v>
      </c>
      <c r="G742" s="217" t="s">
        <v>2433</v>
      </c>
      <c r="H742" s="249" t="s">
        <v>2434</v>
      </c>
      <c r="I742" s="217" t="s">
        <v>2435</v>
      </c>
      <c r="J742" s="249" t="s">
        <v>2436</v>
      </c>
      <c r="K742" s="217" t="s">
        <v>2437</v>
      </c>
      <c r="L742" s="249" t="s">
        <v>2438</v>
      </c>
      <c r="M742" s="217" t="s">
        <v>2439</v>
      </c>
      <c r="N742" s="249" t="s">
        <v>2440</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2441</v>
      </c>
      <c r="B743" s="231" t="s">
        <v>2442</v>
      </c>
      <c r="C743" s="214" t="s">
        <v>2443</v>
      </c>
      <c r="D743" s="231" t="s">
        <v>2444</v>
      </c>
      <c r="E743" s="214" t="s">
        <v>2445</v>
      </c>
      <c r="F743" s="250" t="s">
        <v>2446</v>
      </c>
      <c r="G743" s="214" t="s">
        <v>2447</v>
      </c>
      <c r="H743" s="250" t="s">
        <v>2448</v>
      </c>
      <c r="I743" s="214" t="s">
        <v>2449</v>
      </c>
      <c r="J743" s="250" t="s">
        <v>2450</v>
      </c>
      <c r="K743" s="214" t="s">
        <v>2451</v>
      </c>
      <c r="L743" s="250" t="s">
        <v>2452</v>
      </c>
      <c r="M743" s="214" t="s">
        <v>2453</v>
      </c>
      <c r="N743" s="250" t="s">
        <v>2454</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2455</v>
      </c>
      <c r="B744" s="233" t="s">
        <v>2456</v>
      </c>
      <c r="C744" s="217" t="s">
        <v>2457</v>
      </c>
      <c r="D744" s="229">
        <v>0.02</v>
      </c>
      <c r="E744" s="217" t="s">
        <v>2458</v>
      </c>
      <c r="F744" s="249" t="s">
        <v>2459</v>
      </c>
      <c r="G744" s="217" t="s">
        <v>2460</v>
      </c>
      <c r="H744" s="249" t="s">
        <v>2461</v>
      </c>
      <c r="I744" s="217" t="s">
        <v>2462</v>
      </c>
      <c r="J744" s="249" t="s">
        <v>2463</v>
      </c>
      <c r="K744" s="217" t="s">
        <v>2464</v>
      </c>
      <c r="L744" s="249" t="s">
        <v>2465</v>
      </c>
      <c r="M744" s="217" t="s">
        <v>2466</v>
      </c>
      <c r="N744" s="249" t="s">
        <v>2467</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2468</v>
      </c>
      <c r="B745" s="231" t="s">
        <v>2469</v>
      </c>
      <c r="C745" s="214" t="s">
        <v>2470</v>
      </c>
      <c r="D745" s="226">
        <v>0.01</v>
      </c>
      <c r="E745" s="214" t="s">
        <v>2471</v>
      </c>
      <c r="F745" s="250" t="s">
        <v>2472</v>
      </c>
      <c r="G745" s="214" t="s">
        <v>2473</v>
      </c>
      <c r="H745" s="250" t="s">
        <v>2474</v>
      </c>
      <c r="I745" s="214" t="s">
        <v>2475</v>
      </c>
      <c r="J745" s="250" t="s">
        <v>2476</v>
      </c>
      <c r="K745" s="214" t="s">
        <v>2477</v>
      </c>
      <c r="L745" s="250" t="s">
        <v>2478</v>
      </c>
      <c r="M745" s="214" t="s">
        <v>2479</v>
      </c>
      <c r="N745" s="250" t="s">
        <v>2480</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2481</v>
      </c>
      <c r="B746" s="233" t="s">
        <v>2482</v>
      </c>
      <c r="C746" s="217" t="s">
        <v>2483</v>
      </c>
      <c r="D746" s="229">
        <v>0.02</v>
      </c>
      <c r="E746" s="217" t="s">
        <v>2484</v>
      </c>
      <c r="F746" s="247">
        <v>1</v>
      </c>
      <c r="G746" s="217" t="s">
        <v>2485</v>
      </c>
      <c r="H746" s="249" t="s">
        <v>2486</v>
      </c>
      <c r="I746" s="217" t="s">
        <v>2487</v>
      </c>
      <c r="J746" s="249" t="s">
        <v>2488</v>
      </c>
      <c r="K746" s="217" t="s">
        <v>2489</v>
      </c>
      <c r="L746" s="249" t="s">
        <v>2490</v>
      </c>
      <c r="M746" s="217" t="s">
        <v>2491</v>
      </c>
      <c r="N746" s="249" t="s">
        <v>2492</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2493</v>
      </c>
      <c r="B747" s="231" t="s">
        <v>2494</v>
      </c>
      <c r="C747" s="214" t="s">
        <v>2495</v>
      </c>
      <c r="D747" s="226">
        <v>0.02</v>
      </c>
      <c r="E747" s="214" t="s">
        <v>2496</v>
      </c>
      <c r="F747" s="245">
        <v>1</v>
      </c>
      <c r="G747" s="214" t="s">
        <v>2497</v>
      </c>
      <c r="H747" s="250" t="s">
        <v>2498</v>
      </c>
      <c r="I747" s="214" t="s">
        <v>2499</v>
      </c>
      <c r="J747" s="250" t="s">
        <v>2500</v>
      </c>
      <c r="K747" s="214" t="s">
        <v>2501</v>
      </c>
      <c r="L747" s="250" t="s">
        <v>2502</v>
      </c>
      <c r="M747" s="214" t="s">
        <v>2503</v>
      </c>
      <c r="N747" s="250" t="s">
        <v>2504</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2505</v>
      </c>
      <c r="B748" s="233" t="s">
        <v>2506</v>
      </c>
      <c r="C748" s="217" t="s">
        <v>2507</v>
      </c>
      <c r="D748" s="229">
        <v>0.04</v>
      </c>
      <c r="E748" s="217" t="s">
        <v>2508</v>
      </c>
      <c r="F748" s="247">
        <v>4</v>
      </c>
      <c r="G748" s="217" t="s">
        <v>2509</v>
      </c>
      <c r="H748" s="249" t="s">
        <v>2510</v>
      </c>
      <c r="I748" s="217" t="s">
        <v>2511</v>
      </c>
      <c r="J748" s="249" t="s">
        <v>2512</v>
      </c>
      <c r="K748" s="217" t="s">
        <v>2513</v>
      </c>
      <c r="L748" s="249" t="s">
        <v>2514</v>
      </c>
      <c r="M748" s="217" t="s">
        <v>2515</v>
      </c>
      <c r="N748" s="249" t="s">
        <v>2516</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2517</v>
      </c>
      <c r="B749" s="234" t="s">
        <v>2518</v>
      </c>
      <c r="C749" s="220" t="s">
        <v>2519</v>
      </c>
      <c r="D749" s="221" t="s">
        <v>2520</v>
      </c>
      <c r="E749" s="220" t="s">
        <v>2521</v>
      </c>
      <c r="F749" s="251">
        <v>6</v>
      </c>
      <c r="G749" s="220" t="s">
        <v>2522</v>
      </c>
      <c r="H749" s="251">
        <v>2</v>
      </c>
      <c r="I749" s="220" t="s">
        <v>2523</v>
      </c>
      <c r="J749" s="251">
        <v>2</v>
      </c>
      <c r="K749" s="220" t="s">
        <v>2524</v>
      </c>
      <c r="L749" s="252" t="s">
        <v>2525</v>
      </c>
      <c r="M749" s="220" t="s">
        <v>2526</v>
      </c>
      <c r="N749" s="252" t="s">
        <v>2527</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2528</v>
      </c>
      <c r="B750" s="253" t="s">
        <v>2529</v>
      </c>
      <c r="C750" s="210" t="s">
        <v>2530</v>
      </c>
      <c r="D750" s="254">
        <v>0.01</v>
      </c>
      <c r="E750" s="210" t="s">
        <v>2531</v>
      </c>
      <c r="F750" s="255">
        <v>1</v>
      </c>
      <c r="G750" s="210" t="s">
        <v>2532</v>
      </c>
      <c r="H750" s="256" t="s">
        <v>2533</v>
      </c>
      <c r="I750" s="210" t="s">
        <v>2534</v>
      </c>
      <c r="J750" s="256" t="s">
        <v>2535</v>
      </c>
      <c r="K750" s="210" t="s">
        <v>2536</v>
      </c>
      <c r="L750" s="256" t="s">
        <v>2537</v>
      </c>
      <c r="M750" s="210" t="s">
        <v>2538</v>
      </c>
      <c r="N750" s="256" t="s">
        <v>2539</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2540</v>
      </c>
      <c r="B751" s="231" t="s">
        <v>2541</v>
      </c>
      <c r="C751" s="214" t="s">
        <v>2542</v>
      </c>
      <c r="D751" s="257">
        <v>0.01</v>
      </c>
      <c r="E751" s="214" t="s">
        <v>2543</v>
      </c>
      <c r="F751" s="250" t="s">
        <v>2544</v>
      </c>
      <c r="G751" s="214" t="s">
        <v>2545</v>
      </c>
      <c r="H751" s="250" t="s">
        <v>2546</v>
      </c>
      <c r="I751" s="214" t="s">
        <v>2547</v>
      </c>
      <c r="J751" s="250" t="s">
        <v>2548</v>
      </c>
      <c r="K751" s="214" t="s">
        <v>2549</v>
      </c>
      <c r="L751" s="250" t="s">
        <v>2550</v>
      </c>
      <c r="M751" s="214" t="s">
        <v>2551</v>
      </c>
      <c r="N751" s="250" t="s">
        <v>2552</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2553</v>
      </c>
      <c r="B752" s="233" t="s">
        <v>2554</v>
      </c>
      <c r="C752" s="217" t="s">
        <v>2555</v>
      </c>
      <c r="D752" s="258">
        <v>0.03</v>
      </c>
      <c r="E752" s="217" t="s">
        <v>2556</v>
      </c>
      <c r="F752" s="249" t="s">
        <v>2557</v>
      </c>
      <c r="G752" s="217" t="s">
        <v>2558</v>
      </c>
      <c r="H752" s="249" t="s">
        <v>2559</v>
      </c>
      <c r="I752" s="217" t="s">
        <v>2560</v>
      </c>
      <c r="J752" s="249" t="s">
        <v>2561</v>
      </c>
      <c r="K752" s="217" t="s">
        <v>2562</v>
      </c>
      <c r="L752" s="249" t="s">
        <v>2563</v>
      </c>
      <c r="M752" s="217" t="s">
        <v>2564</v>
      </c>
      <c r="N752" s="249" t="s">
        <v>2565</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2566</v>
      </c>
      <c r="B753" s="231" t="s">
        <v>2567</v>
      </c>
      <c r="C753" s="214" t="s">
        <v>2568</v>
      </c>
      <c r="D753" s="257">
        <v>0.03</v>
      </c>
      <c r="E753" s="214" t="s">
        <v>2569</v>
      </c>
      <c r="F753" s="250" t="s">
        <v>2570</v>
      </c>
      <c r="G753" s="214" t="s">
        <v>2571</v>
      </c>
      <c r="H753" s="250" t="s">
        <v>2572</v>
      </c>
      <c r="I753" s="214" t="s">
        <v>2573</v>
      </c>
      <c r="J753" s="250" t="s">
        <v>2574</v>
      </c>
      <c r="K753" s="214" t="s">
        <v>2575</v>
      </c>
      <c r="L753" s="250" t="s">
        <v>2576</v>
      </c>
      <c r="M753" s="214" t="s">
        <v>2577</v>
      </c>
      <c r="N753" s="250" t="s">
        <v>2578</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2579</v>
      </c>
      <c r="B754" s="238" t="s">
        <v>2580</v>
      </c>
      <c r="C754" s="239" t="s">
        <v>2581</v>
      </c>
      <c r="D754" s="259">
        <v>0.03</v>
      </c>
      <c r="E754" s="239" t="s">
        <v>2582</v>
      </c>
      <c r="F754" s="260" t="s">
        <v>2583</v>
      </c>
      <c r="G754" s="239" t="s">
        <v>2584</v>
      </c>
      <c r="H754" s="260" t="s">
        <v>2585</v>
      </c>
      <c r="I754" s="239" t="s">
        <v>2586</v>
      </c>
      <c r="J754" s="260" t="s">
        <v>2587</v>
      </c>
      <c r="K754" s="239" t="s">
        <v>2588</v>
      </c>
      <c r="L754" s="260" t="s">
        <v>2589</v>
      </c>
      <c r="M754" s="239" t="s">
        <v>2590</v>
      </c>
      <c r="N754" s="260" t="s">
        <v>2591</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2592</v>
      </c>
      <c r="B755" s="211" t="s">
        <v>2593</v>
      </c>
      <c r="C755" s="223">
        <v>5</v>
      </c>
      <c r="D755" s="254">
        <v>7.0000000000000007E-2</v>
      </c>
      <c r="E755" s="210" t="s">
        <v>2594</v>
      </c>
      <c r="F755" s="255">
        <v>578</v>
      </c>
      <c r="G755" s="210" t="s">
        <v>2595</v>
      </c>
      <c r="H755" s="255">
        <v>160</v>
      </c>
      <c r="I755" s="210" t="s">
        <v>2596</v>
      </c>
      <c r="J755" s="255">
        <v>317</v>
      </c>
      <c r="K755" s="210" t="s">
        <v>2597</v>
      </c>
      <c r="L755" s="255">
        <v>34</v>
      </c>
      <c r="M755" s="210" t="s">
        <v>2598</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2599</v>
      </c>
      <c r="B756" s="215" t="s">
        <v>2600</v>
      </c>
      <c r="C756" s="225">
        <v>26</v>
      </c>
      <c r="D756" s="257">
        <v>0.17</v>
      </c>
      <c r="E756" s="214" t="s">
        <v>2601</v>
      </c>
      <c r="F756" s="246">
        <v>3480</v>
      </c>
      <c r="G756" s="214" t="s">
        <v>2602</v>
      </c>
      <c r="H756" s="246">
        <v>1730</v>
      </c>
      <c r="I756" s="214" t="s">
        <v>2603</v>
      </c>
      <c r="J756" s="246">
        <v>3280</v>
      </c>
      <c r="K756" s="214" t="s">
        <v>2604</v>
      </c>
      <c r="L756" s="246">
        <v>1570</v>
      </c>
      <c r="M756" s="214" t="s">
        <v>2605</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2606</v>
      </c>
      <c r="B757" s="218" t="s">
        <v>2607</v>
      </c>
      <c r="C757" s="237">
        <v>1</v>
      </c>
      <c r="D757" s="233" t="s">
        <v>2608</v>
      </c>
      <c r="E757" s="217" t="s">
        <v>2609</v>
      </c>
      <c r="F757" s="247">
        <v>45</v>
      </c>
      <c r="G757" s="217" t="s">
        <v>2610</v>
      </c>
      <c r="H757" s="247">
        <v>12</v>
      </c>
      <c r="I757" s="217" t="s">
        <v>2611</v>
      </c>
      <c r="J757" s="247">
        <v>15</v>
      </c>
      <c r="K757" s="217" t="s">
        <v>2612</v>
      </c>
      <c r="L757" s="247">
        <v>2</v>
      </c>
      <c r="M757" s="217" t="s">
        <v>2613</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2614</v>
      </c>
      <c r="B758" s="215" t="s">
        <v>2615</v>
      </c>
      <c r="C758" s="232">
        <v>0.4</v>
      </c>
      <c r="D758" s="231" t="s">
        <v>2616</v>
      </c>
      <c r="E758" s="214" t="s">
        <v>2617</v>
      </c>
      <c r="F758" s="245">
        <v>33</v>
      </c>
      <c r="G758" s="214" t="s">
        <v>2618</v>
      </c>
      <c r="H758" s="245">
        <v>9</v>
      </c>
      <c r="I758" s="214" t="s">
        <v>2619</v>
      </c>
      <c r="J758" s="245">
        <v>10</v>
      </c>
      <c r="K758" s="214" t="s">
        <v>2620</v>
      </c>
      <c r="L758" s="245">
        <v>2</v>
      </c>
      <c r="M758" s="214" t="s">
        <v>2621</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2622</v>
      </c>
      <c r="B759" s="218" t="s">
        <v>2623</v>
      </c>
      <c r="C759" s="237">
        <v>0.4</v>
      </c>
      <c r="D759" s="258">
        <v>0.08</v>
      </c>
      <c r="E759" s="217" t="s">
        <v>2624</v>
      </c>
      <c r="F759" s="247">
        <v>60</v>
      </c>
      <c r="G759" s="217" t="s">
        <v>2625</v>
      </c>
      <c r="H759" s="247">
        <v>16</v>
      </c>
      <c r="I759" s="217" t="s">
        <v>2626</v>
      </c>
      <c r="J759" s="247">
        <v>18</v>
      </c>
      <c r="K759" s="217" t="s">
        <v>2627</v>
      </c>
      <c r="L759" s="247">
        <v>3</v>
      </c>
      <c r="M759" s="217" t="s">
        <v>2628</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2629</v>
      </c>
      <c r="B760" s="234" t="s">
        <v>2630</v>
      </c>
      <c r="C760" s="220" t="s">
        <v>2631</v>
      </c>
      <c r="D760" s="261">
        <v>0.01</v>
      </c>
      <c r="E760" s="220" t="s">
        <v>2632</v>
      </c>
      <c r="F760" s="251">
        <v>3</v>
      </c>
      <c r="G760" s="220" t="s">
        <v>2633</v>
      </c>
      <c r="H760" s="252" t="s">
        <v>2634</v>
      </c>
      <c r="I760" s="220" t="s">
        <v>2635</v>
      </c>
      <c r="J760" s="252" t="s">
        <v>2636</v>
      </c>
      <c r="K760" s="220" t="s">
        <v>2637</v>
      </c>
      <c r="L760" s="252" t="s">
        <v>2638</v>
      </c>
      <c r="M760" s="220" t="s">
        <v>2639</v>
      </c>
      <c r="N760" s="252" t="s">
        <v>2640</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2641</v>
      </c>
      <c r="B761" s="211" t="s">
        <v>2642</v>
      </c>
      <c r="C761" s="223">
        <v>0.8</v>
      </c>
      <c r="D761" s="262">
        <v>4.0000000000000001E-3</v>
      </c>
      <c r="E761" s="210" t="s">
        <v>2643</v>
      </c>
      <c r="F761" s="255">
        <v>9</v>
      </c>
      <c r="G761" s="210" t="s">
        <v>2644</v>
      </c>
      <c r="H761" s="255">
        <v>2</v>
      </c>
      <c r="I761" s="210" t="s">
        <v>2645</v>
      </c>
      <c r="J761" s="255">
        <v>3</v>
      </c>
      <c r="K761" s="210" t="s">
        <v>2646</v>
      </c>
      <c r="L761" s="256" t="s">
        <v>2647</v>
      </c>
      <c r="M761" s="210" t="s">
        <v>2648</v>
      </c>
      <c r="N761" s="256" t="s">
        <v>2649</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2650</v>
      </c>
      <c r="B762" s="215" t="s">
        <v>2651</v>
      </c>
      <c r="C762" s="232">
        <v>0.3</v>
      </c>
      <c r="D762" s="257">
        <v>0.01</v>
      </c>
      <c r="E762" s="214" t="s">
        <v>2652</v>
      </c>
      <c r="F762" s="245">
        <v>4</v>
      </c>
      <c r="G762" s="214" t="s">
        <v>2653</v>
      </c>
      <c r="H762" s="245">
        <v>1</v>
      </c>
      <c r="I762" s="214" t="s">
        <v>2654</v>
      </c>
      <c r="J762" s="245">
        <v>1</v>
      </c>
      <c r="K762" s="214" t="s">
        <v>2655</v>
      </c>
      <c r="L762" s="250" t="s">
        <v>2656</v>
      </c>
      <c r="M762" s="214" t="s">
        <v>2657</v>
      </c>
      <c r="N762" s="250" t="s">
        <v>2658</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2659</v>
      </c>
      <c r="B763" s="218" t="s">
        <v>2660</v>
      </c>
      <c r="C763" s="237">
        <v>5.2</v>
      </c>
      <c r="D763" s="258">
        <v>0.15</v>
      </c>
      <c r="E763" s="217" t="s">
        <v>2661</v>
      </c>
      <c r="F763" s="248">
        <v>1350</v>
      </c>
      <c r="G763" s="217" t="s">
        <v>2662</v>
      </c>
      <c r="H763" s="247">
        <v>376</v>
      </c>
      <c r="I763" s="217" t="s">
        <v>2663</v>
      </c>
      <c r="J763" s="247">
        <v>756</v>
      </c>
      <c r="K763" s="217" t="s">
        <v>2664</v>
      </c>
      <c r="L763" s="247">
        <v>80</v>
      </c>
      <c r="M763" s="217" t="s">
        <v>2665</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2666</v>
      </c>
      <c r="B764" s="215" t="s">
        <v>2667</v>
      </c>
      <c r="C764" s="232">
        <v>2.9</v>
      </c>
      <c r="D764" s="257">
        <v>0.27</v>
      </c>
      <c r="E764" s="214" t="s">
        <v>2668</v>
      </c>
      <c r="F764" s="245">
        <v>848</v>
      </c>
      <c r="G764" s="214" t="s">
        <v>2669</v>
      </c>
      <c r="H764" s="245">
        <v>231</v>
      </c>
      <c r="I764" s="214" t="s">
        <v>2670</v>
      </c>
      <c r="J764" s="245">
        <v>356</v>
      </c>
      <c r="K764" s="214" t="s">
        <v>2671</v>
      </c>
      <c r="L764" s="245">
        <v>42</v>
      </c>
      <c r="M764" s="214" t="s">
        <v>2672</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2673</v>
      </c>
      <c r="B765" s="218" t="s">
        <v>2674</v>
      </c>
      <c r="C765" s="228">
        <v>16</v>
      </c>
      <c r="D765" s="258">
        <v>0.28999999999999998</v>
      </c>
      <c r="E765" s="217" t="s">
        <v>2675</v>
      </c>
      <c r="F765" s="248">
        <v>4590</v>
      </c>
      <c r="G765" s="217" t="s">
        <v>2676</v>
      </c>
      <c r="H765" s="248">
        <v>1750</v>
      </c>
      <c r="I765" s="217" t="s">
        <v>2677</v>
      </c>
      <c r="J765" s="248">
        <v>3950</v>
      </c>
      <c r="K765" s="217" t="s">
        <v>2678</v>
      </c>
      <c r="L765" s="248">
        <v>1130</v>
      </c>
      <c r="M765" s="217" t="s">
        <v>2679</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2680</v>
      </c>
      <c r="B766" s="215" t="s">
        <v>2681</v>
      </c>
      <c r="C766" s="225">
        <v>65</v>
      </c>
      <c r="D766" s="257">
        <v>0.3</v>
      </c>
      <c r="E766" s="214" t="s">
        <v>2682</v>
      </c>
      <c r="F766" s="246">
        <v>7800</v>
      </c>
      <c r="G766" s="214" t="s">
        <v>2683</v>
      </c>
      <c r="H766" s="246">
        <v>6290</v>
      </c>
      <c r="I766" s="214" t="s">
        <v>2684</v>
      </c>
      <c r="J766" s="246">
        <v>7990</v>
      </c>
      <c r="K766" s="214" t="s">
        <v>2685</v>
      </c>
      <c r="L766" s="246">
        <v>6750</v>
      </c>
      <c r="M766" s="214" t="s">
        <v>2686</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2687</v>
      </c>
      <c r="B767" s="233" t="s">
        <v>2688</v>
      </c>
      <c r="C767" s="237">
        <v>3.4</v>
      </c>
      <c r="D767" s="258">
        <v>0.14000000000000001</v>
      </c>
      <c r="E767" s="217" t="s">
        <v>2689</v>
      </c>
      <c r="F767" s="247">
        <v>635</v>
      </c>
      <c r="G767" s="217" t="s">
        <v>2690</v>
      </c>
      <c r="H767" s="247">
        <v>173</v>
      </c>
      <c r="I767" s="217" t="s">
        <v>2691</v>
      </c>
      <c r="J767" s="247">
        <v>286</v>
      </c>
      <c r="K767" s="217" t="s">
        <v>2692</v>
      </c>
      <c r="L767" s="247">
        <v>33</v>
      </c>
      <c r="M767" s="217" t="s">
        <v>2693</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2694</v>
      </c>
      <c r="B768" s="231" t="s">
        <v>2695</v>
      </c>
      <c r="C768" s="232">
        <v>1</v>
      </c>
      <c r="D768" s="257">
        <v>0.13</v>
      </c>
      <c r="E768" s="214" t="s">
        <v>2696</v>
      </c>
      <c r="F768" s="245">
        <v>151</v>
      </c>
      <c r="G768" s="214" t="s">
        <v>2697</v>
      </c>
      <c r="H768" s="245">
        <v>41</v>
      </c>
      <c r="I768" s="214" t="s">
        <v>2698</v>
      </c>
      <c r="J768" s="245">
        <v>49</v>
      </c>
      <c r="K768" s="214" t="s">
        <v>2699</v>
      </c>
      <c r="L768" s="245">
        <v>7</v>
      </c>
      <c r="M768" s="214" t="s">
        <v>2700</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2701</v>
      </c>
      <c r="B769" s="233" t="s">
        <v>2702</v>
      </c>
      <c r="C769" s="237">
        <v>2.9</v>
      </c>
      <c r="D769" s="258">
        <v>0.19</v>
      </c>
      <c r="E769" s="217" t="s">
        <v>2703</v>
      </c>
      <c r="F769" s="247">
        <v>674</v>
      </c>
      <c r="G769" s="217" t="s">
        <v>2704</v>
      </c>
      <c r="H769" s="247">
        <v>184</v>
      </c>
      <c r="I769" s="217" t="s">
        <v>2705</v>
      </c>
      <c r="J769" s="247">
        <v>283</v>
      </c>
      <c r="K769" s="217" t="s">
        <v>2706</v>
      </c>
      <c r="L769" s="247">
        <v>34</v>
      </c>
      <c r="M769" s="217" t="s">
        <v>2707</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2708</v>
      </c>
      <c r="B770" s="234" t="s">
        <v>2709</v>
      </c>
      <c r="C770" s="263">
        <v>20</v>
      </c>
      <c r="D770" s="261">
        <v>0.31</v>
      </c>
      <c r="E770" s="220" t="s">
        <v>2710</v>
      </c>
      <c r="F770" s="264">
        <v>3440</v>
      </c>
      <c r="G770" s="220" t="s">
        <v>2711</v>
      </c>
      <c r="H770" s="264">
        <v>1470</v>
      </c>
      <c r="I770" s="220" t="s">
        <v>2712</v>
      </c>
      <c r="J770" s="264">
        <v>3100</v>
      </c>
      <c r="K770" s="220" t="s">
        <v>2713</v>
      </c>
      <c r="L770" s="264">
        <v>1150</v>
      </c>
      <c r="M770" s="220" t="s">
        <v>2714</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2715</v>
      </c>
      <c r="B771" s="211" t="s">
        <v>2716</v>
      </c>
      <c r="C771" s="243">
        <v>500</v>
      </c>
      <c r="D771" s="254">
        <v>0.2</v>
      </c>
      <c r="E771" s="210" t="s">
        <v>2717</v>
      </c>
      <c r="F771" s="244">
        <v>12800</v>
      </c>
      <c r="G771" s="210" t="s">
        <v>2718</v>
      </c>
      <c r="H771" s="244">
        <v>16100</v>
      </c>
      <c r="I771" s="210" t="s">
        <v>2719</v>
      </c>
      <c r="J771" s="244">
        <v>13700</v>
      </c>
      <c r="K771" s="210" t="s">
        <v>2720</v>
      </c>
      <c r="L771" s="244">
        <v>16500</v>
      </c>
      <c r="M771" s="210" t="s">
        <v>2721</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2722</v>
      </c>
      <c r="B772" s="215" t="s">
        <v>2723</v>
      </c>
      <c r="C772" s="265">
        <v>3200</v>
      </c>
      <c r="D772" s="257">
        <v>0.56999999999999995</v>
      </c>
      <c r="E772" s="214" t="s">
        <v>2724</v>
      </c>
      <c r="F772" s="266">
        <v>17500</v>
      </c>
      <c r="G772" s="214" t="s">
        <v>2725</v>
      </c>
      <c r="H772" s="266">
        <v>23500</v>
      </c>
      <c r="I772" s="214" t="s">
        <v>2726</v>
      </c>
      <c r="J772" s="266">
        <v>18900</v>
      </c>
      <c r="K772" s="214" t="s">
        <v>2727</v>
      </c>
      <c r="L772" s="266">
        <v>23800</v>
      </c>
      <c r="M772" s="214" t="s">
        <v>2728</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2729</v>
      </c>
      <c r="B773" s="218" t="s">
        <v>2730</v>
      </c>
      <c r="C773" s="228">
        <v>800</v>
      </c>
      <c r="D773" s="258">
        <v>0.59</v>
      </c>
      <c r="E773" s="217" t="s">
        <v>2731</v>
      </c>
      <c r="F773" s="267">
        <v>13500</v>
      </c>
      <c r="G773" s="217" t="s">
        <v>2732</v>
      </c>
      <c r="H773" s="267">
        <v>17400</v>
      </c>
      <c r="I773" s="217" t="s">
        <v>2733</v>
      </c>
      <c r="J773" s="267">
        <v>14500</v>
      </c>
      <c r="K773" s="217" t="s">
        <v>2734</v>
      </c>
      <c r="L773" s="267">
        <v>17800</v>
      </c>
      <c r="M773" s="217" t="s">
        <v>2735</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2736</v>
      </c>
      <c r="B774" s="215" t="s">
        <v>2737</v>
      </c>
      <c r="C774" s="225">
        <v>36</v>
      </c>
      <c r="D774" s="257">
        <v>0.2</v>
      </c>
      <c r="E774" s="214" t="s">
        <v>2738</v>
      </c>
      <c r="F774" s="246">
        <v>6840</v>
      </c>
      <c r="G774" s="214" t="s">
        <v>2739</v>
      </c>
      <c r="H774" s="246">
        <v>4090</v>
      </c>
      <c r="I774" s="214" t="s">
        <v>2740</v>
      </c>
      <c r="J774" s="246">
        <v>6690</v>
      </c>
      <c r="K774" s="214" t="s">
        <v>2741</v>
      </c>
      <c r="L774" s="246">
        <v>4140</v>
      </c>
      <c r="M774" s="214" t="s">
        <v>2742</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2743</v>
      </c>
      <c r="B775" s="218" t="s">
        <v>2744</v>
      </c>
      <c r="C775" s="268">
        <v>50000</v>
      </c>
      <c r="D775" s="258">
        <v>0.09</v>
      </c>
      <c r="E775" s="217" t="s">
        <v>2745</v>
      </c>
      <c r="F775" s="248">
        <v>4880</v>
      </c>
      <c r="G775" s="217" t="s">
        <v>2746</v>
      </c>
      <c r="H775" s="248">
        <v>6630</v>
      </c>
      <c r="I775" s="217" t="s">
        <v>2747</v>
      </c>
      <c r="J775" s="248">
        <v>5270</v>
      </c>
      <c r="K775" s="217" t="s">
        <v>2748</v>
      </c>
      <c r="L775" s="248">
        <v>6690</v>
      </c>
      <c r="M775" s="217" t="s">
        <v>2749</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2750</v>
      </c>
      <c r="B776" s="215" t="s">
        <v>2751</v>
      </c>
      <c r="C776" s="265">
        <v>10000</v>
      </c>
      <c r="D776" s="257">
        <v>0.25</v>
      </c>
      <c r="E776" s="214" t="s">
        <v>2752</v>
      </c>
      <c r="F776" s="246">
        <v>8210</v>
      </c>
      <c r="G776" s="214" t="s">
        <v>2753</v>
      </c>
      <c r="H776" s="266">
        <v>11100</v>
      </c>
      <c r="I776" s="214" t="s">
        <v>2754</v>
      </c>
      <c r="J776" s="246">
        <v>8880</v>
      </c>
      <c r="K776" s="214" t="s">
        <v>2755</v>
      </c>
      <c r="L776" s="266">
        <v>11200</v>
      </c>
      <c r="M776" s="214" t="s">
        <v>2756</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2757</v>
      </c>
      <c r="B777" s="218" t="s">
        <v>2758</v>
      </c>
      <c r="C777" s="268">
        <v>3000</v>
      </c>
      <c r="D777" s="233" t="s">
        <v>2759</v>
      </c>
      <c r="E777" s="217" t="s">
        <v>2760</v>
      </c>
      <c r="F777" s="248">
        <v>6850</v>
      </c>
      <c r="G777" s="217" t="s">
        <v>2761</v>
      </c>
      <c r="H777" s="248">
        <v>9200</v>
      </c>
      <c r="I777" s="217" t="s">
        <v>2762</v>
      </c>
      <c r="J777" s="248">
        <v>7400</v>
      </c>
      <c r="K777" s="217" t="s">
        <v>2763</v>
      </c>
      <c r="L777" s="248">
        <v>9310</v>
      </c>
      <c r="M777" s="217" t="s">
        <v>2764</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2765</v>
      </c>
      <c r="B778" s="215" t="s">
        <v>2766</v>
      </c>
      <c r="C778" s="265">
        <v>2600</v>
      </c>
      <c r="D778" s="257">
        <v>0.28000000000000003</v>
      </c>
      <c r="E778" s="214" t="s">
        <v>2767</v>
      </c>
      <c r="F778" s="246">
        <v>6640</v>
      </c>
      <c r="G778" s="214" t="s">
        <v>2768</v>
      </c>
      <c r="H778" s="246">
        <v>8900</v>
      </c>
      <c r="I778" s="214" t="s">
        <v>2769</v>
      </c>
      <c r="J778" s="246">
        <v>7180</v>
      </c>
      <c r="K778" s="214" t="s">
        <v>2770</v>
      </c>
      <c r="L778" s="246">
        <v>9010</v>
      </c>
      <c r="M778" s="214" t="s">
        <v>2771</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2772</v>
      </c>
      <c r="B779" s="269" t="s">
        <v>2773</v>
      </c>
      <c r="C779" s="270">
        <v>3200</v>
      </c>
      <c r="D779" s="259">
        <v>0.32</v>
      </c>
      <c r="E779" s="239" t="s">
        <v>2774</v>
      </c>
      <c r="F779" s="271">
        <v>7110</v>
      </c>
      <c r="G779" s="239" t="s">
        <v>2775</v>
      </c>
      <c r="H779" s="271">
        <v>9540</v>
      </c>
      <c r="I779" s="239" t="s">
        <v>2776</v>
      </c>
      <c r="J779" s="271">
        <v>7680</v>
      </c>
      <c r="K779" s="239" t="s">
        <v>2777</v>
      </c>
      <c r="L779" s="271">
        <v>9660</v>
      </c>
      <c r="M779" s="239" t="s">
        <v>2778</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2779</v>
      </c>
      <c r="B780" s="211" t="s">
        <v>2780</v>
      </c>
      <c r="C780" s="273">
        <v>2600</v>
      </c>
      <c r="D780" s="254">
        <v>0.36</v>
      </c>
      <c r="E780" s="210" t="s">
        <v>2781</v>
      </c>
      <c r="F780" s="274">
        <v>6870</v>
      </c>
      <c r="G780" s="210" t="s">
        <v>2782</v>
      </c>
      <c r="H780" s="274">
        <v>9200</v>
      </c>
      <c r="I780" s="210" t="s">
        <v>2783</v>
      </c>
      <c r="J780" s="274">
        <v>7420</v>
      </c>
      <c r="K780" s="210" t="s">
        <v>2784</v>
      </c>
      <c r="L780" s="274">
        <v>9320</v>
      </c>
      <c r="M780" s="210" t="s">
        <v>2785</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2786</v>
      </c>
      <c r="B781" s="215" t="s">
        <v>2787</v>
      </c>
      <c r="C781" s="214" t="s">
        <v>2788</v>
      </c>
      <c r="D781" s="231" t="s">
        <v>2789</v>
      </c>
      <c r="E781" s="214" t="s">
        <v>2790</v>
      </c>
      <c r="F781" s="245">
        <v>7</v>
      </c>
      <c r="G781" s="214" t="s">
        <v>2791</v>
      </c>
      <c r="H781" s="245">
        <v>2</v>
      </c>
      <c r="I781" s="214" t="s">
        <v>2792</v>
      </c>
      <c r="J781" s="245">
        <v>2</v>
      </c>
      <c r="K781" s="214" t="s">
        <v>2793</v>
      </c>
      <c r="L781" s="250" t="s">
        <v>2794</v>
      </c>
      <c r="M781" s="214" t="s">
        <v>2795</v>
      </c>
      <c r="N781" s="250" t="s">
        <v>2796</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2797</v>
      </c>
      <c r="B782" s="218" t="s">
        <v>2798</v>
      </c>
      <c r="C782" s="268">
        <v>4100</v>
      </c>
      <c r="D782" s="258">
        <v>0.41</v>
      </c>
      <c r="E782" s="217" t="s">
        <v>2799</v>
      </c>
      <c r="F782" s="248">
        <v>6350</v>
      </c>
      <c r="G782" s="217" t="s">
        <v>2800</v>
      </c>
      <c r="H782" s="248">
        <v>8550</v>
      </c>
      <c r="I782" s="217" t="s">
        <v>2801</v>
      </c>
      <c r="J782" s="248">
        <v>6860</v>
      </c>
      <c r="K782" s="217" t="s">
        <v>2802</v>
      </c>
      <c r="L782" s="248">
        <v>8650</v>
      </c>
      <c r="M782" s="217" t="s">
        <v>2803</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2804</v>
      </c>
      <c r="B783" s="215" t="s">
        <v>2805</v>
      </c>
      <c r="C783" s="265">
        <v>3100</v>
      </c>
      <c r="D783" s="257">
        <v>0.44</v>
      </c>
      <c r="E783" s="214" t="s">
        <v>2806</v>
      </c>
      <c r="F783" s="246">
        <v>5890</v>
      </c>
      <c r="G783" s="214" t="s">
        <v>2807</v>
      </c>
      <c r="H783" s="246">
        <v>7910</v>
      </c>
      <c r="I783" s="214" t="s">
        <v>2808</v>
      </c>
      <c r="J783" s="246">
        <v>6370</v>
      </c>
      <c r="K783" s="214" t="s">
        <v>2809</v>
      </c>
      <c r="L783" s="246">
        <v>8010</v>
      </c>
      <c r="M783" s="214" t="s">
        <v>2810</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2811</v>
      </c>
      <c r="B784" s="218" t="s">
        <v>2812</v>
      </c>
      <c r="C784" s="268">
        <v>3000</v>
      </c>
      <c r="D784" s="258">
        <v>0.5</v>
      </c>
      <c r="E784" s="217" t="s">
        <v>2813</v>
      </c>
      <c r="F784" s="248">
        <v>5830</v>
      </c>
      <c r="G784" s="217" t="s">
        <v>2814</v>
      </c>
      <c r="H784" s="248">
        <v>7820</v>
      </c>
      <c r="I784" s="217" t="s">
        <v>2815</v>
      </c>
      <c r="J784" s="248">
        <v>6290</v>
      </c>
      <c r="K784" s="217" t="s">
        <v>2816</v>
      </c>
      <c r="L784" s="248">
        <v>7920</v>
      </c>
      <c r="M784" s="217" t="s">
        <v>2817</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2818</v>
      </c>
      <c r="B785" s="215" t="s">
        <v>2819</v>
      </c>
      <c r="C785" s="265">
        <v>3000</v>
      </c>
      <c r="D785" s="257">
        <v>0.55000000000000004</v>
      </c>
      <c r="E785" s="214" t="s">
        <v>2820</v>
      </c>
      <c r="F785" s="246">
        <v>5680</v>
      </c>
      <c r="G785" s="214" t="s">
        <v>2821</v>
      </c>
      <c r="H785" s="246">
        <v>7620</v>
      </c>
      <c r="I785" s="214" t="s">
        <v>2822</v>
      </c>
      <c r="J785" s="246">
        <v>6130</v>
      </c>
      <c r="K785" s="214" t="s">
        <v>2823</v>
      </c>
      <c r="L785" s="246">
        <v>7710</v>
      </c>
      <c r="M785" s="214" t="s">
        <v>2824</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2825</v>
      </c>
      <c r="B786" s="218" t="s">
        <v>2826</v>
      </c>
      <c r="C786" s="268">
        <v>2000</v>
      </c>
      <c r="D786" s="258">
        <v>0.55000000000000004</v>
      </c>
      <c r="E786" s="217" t="s">
        <v>2827</v>
      </c>
      <c r="F786" s="248">
        <v>5390</v>
      </c>
      <c r="G786" s="217" t="s">
        <v>2828</v>
      </c>
      <c r="H786" s="248">
        <v>7190</v>
      </c>
      <c r="I786" s="217" t="s">
        <v>2829</v>
      </c>
      <c r="J786" s="248">
        <v>5820</v>
      </c>
      <c r="K786" s="217" t="s">
        <v>2830</v>
      </c>
      <c r="L786" s="248">
        <v>7290</v>
      </c>
      <c r="M786" s="217" t="s">
        <v>2831</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2832</v>
      </c>
      <c r="B787" s="215" t="s">
        <v>2833</v>
      </c>
      <c r="C787" s="265">
        <v>2000</v>
      </c>
      <c r="D787" s="257">
        <v>0.56000000000000005</v>
      </c>
      <c r="E787" s="214" t="s">
        <v>2834</v>
      </c>
      <c r="F787" s="246">
        <v>5430</v>
      </c>
      <c r="G787" s="214" t="s">
        <v>2835</v>
      </c>
      <c r="H787" s="246">
        <v>7240</v>
      </c>
      <c r="I787" s="214" t="s">
        <v>2836</v>
      </c>
      <c r="J787" s="246">
        <v>5860</v>
      </c>
      <c r="K787" s="214" t="s">
        <v>2837</v>
      </c>
      <c r="L787" s="246">
        <v>7340</v>
      </c>
      <c r="M787" s="214" t="s">
        <v>2838</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2839</v>
      </c>
      <c r="B788" s="218" t="s">
        <v>2840</v>
      </c>
      <c r="C788" s="268">
        <v>2000</v>
      </c>
      <c r="D788" s="258">
        <v>0.48</v>
      </c>
      <c r="E788" s="217" t="s">
        <v>2841</v>
      </c>
      <c r="F788" s="248">
        <v>4720</v>
      </c>
      <c r="G788" s="217" t="s">
        <v>2842</v>
      </c>
      <c r="H788" s="248">
        <v>6290</v>
      </c>
      <c r="I788" s="217" t="s">
        <v>2843</v>
      </c>
      <c r="J788" s="248">
        <v>5090</v>
      </c>
      <c r="K788" s="217" t="s">
        <v>2844</v>
      </c>
      <c r="L788" s="248">
        <v>6380</v>
      </c>
      <c r="M788" s="217" t="s">
        <v>2845</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2846</v>
      </c>
      <c r="B789" s="215" t="s">
        <v>2847</v>
      </c>
      <c r="C789" s="214" t="s">
        <v>2848</v>
      </c>
      <c r="D789" s="275">
        <v>2E-3</v>
      </c>
      <c r="E789" s="214" t="s">
        <v>2849</v>
      </c>
      <c r="F789" s="250" t="s">
        <v>2850</v>
      </c>
      <c r="G789" s="214" t="s">
        <v>2851</v>
      </c>
      <c r="H789" s="250" t="s">
        <v>2852</v>
      </c>
      <c r="I789" s="214" t="s">
        <v>2853</v>
      </c>
      <c r="J789" s="250" t="s">
        <v>2854</v>
      </c>
      <c r="K789" s="214" t="s">
        <v>2855</v>
      </c>
      <c r="L789" s="250" t="s">
        <v>2856</v>
      </c>
      <c r="M789" s="214" t="s">
        <v>2857</v>
      </c>
      <c r="N789" s="250" t="s">
        <v>2858</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2859</v>
      </c>
      <c r="B790" s="233" t="s">
        <v>2860</v>
      </c>
      <c r="C790" s="217" t="s">
        <v>2861</v>
      </c>
      <c r="D790" s="258">
        <v>0.01</v>
      </c>
      <c r="E790" s="217" t="s">
        <v>2862</v>
      </c>
      <c r="F790" s="249" t="s">
        <v>2863</v>
      </c>
      <c r="G790" s="217" t="s">
        <v>2864</v>
      </c>
      <c r="H790" s="249" t="s">
        <v>2865</v>
      </c>
      <c r="I790" s="217" t="s">
        <v>2866</v>
      </c>
      <c r="J790" s="249" t="s">
        <v>2867</v>
      </c>
      <c r="K790" s="217" t="s">
        <v>2868</v>
      </c>
      <c r="L790" s="249" t="s">
        <v>2869</v>
      </c>
      <c r="M790" s="217" t="s">
        <v>2870</v>
      </c>
      <c r="N790" s="249" t="s">
        <v>2871</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2872</v>
      </c>
      <c r="B791" s="231" t="s">
        <v>2873</v>
      </c>
      <c r="C791" s="214" t="s">
        <v>2874</v>
      </c>
      <c r="D791" s="275">
        <v>3.0000000000000001E-3</v>
      </c>
      <c r="E791" s="214" t="s">
        <v>2875</v>
      </c>
      <c r="F791" s="250" t="s">
        <v>2876</v>
      </c>
      <c r="G791" s="214" t="s">
        <v>2877</v>
      </c>
      <c r="H791" s="250" t="s">
        <v>2878</v>
      </c>
      <c r="I791" s="214" t="s">
        <v>2879</v>
      </c>
      <c r="J791" s="250" t="s">
        <v>2880</v>
      </c>
      <c r="K791" s="214" t="s">
        <v>2881</v>
      </c>
      <c r="L791" s="250" t="s">
        <v>2882</v>
      </c>
      <c r="M791" s="214" t="s">
        <v>2883</v>
      </c>
      <c r="N791" s="250" t="s">
        <v>2884</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2885</v>
      </c>
      <c r="B792" s="233" t="s">
        <v>2886</v>
      </c>
      <c r="C792" s="217" t="s">
        <v>2887</v>
      </c>
      <c r="D792" s="258">
        <v>0.02</v>
      </c>
      <c r="E792" s="217" t="s">
        <v>2888</v>
      </c>
      <c r="F792" s="249" t="s">
        <v>2889</v>
      </c>
      <c r="G792" s="217" t="s">
        <v>2890</v>
      </c>
      <c r="H792" s="249" t="s">
        <v>2891</v>
      </c>
      <c r="I792" s="217" t="s">
        <v>2892</v>
      </c>
      <c r="J792" s="249" t="s">
        <v>2893</v>
      </c>
      <c r="K792" s="217" t="s">
        <v>2894</v>
      </c>
      <c r="L792" s="249" t="s">
        <v>2895</v>
      </c>
      <c r="M792" s="217" t="s">
        <v>2896</v>
      </c>
      <c r="N792" s="249" t="s">
        <v>2897</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2898</v>
      </c>
      <c r="B793" s="234" t="s">
        <v>2899</v>
      </c>
      <c r="C793" s="220" t="s">
        <v>2900</v>
      </c>
      <c r="D793" s="261">
        <v>7.0000000000000007E-2</v>
      </c>
      <c r="E793" s="220" t="s">
        <v>2901</v>
      </c>
      <c r="F793" s="251">
        <v>6</v>
      </c>
      <c r="G793" s="220" t="s">
        <v>2902</v>
      </c>
      <c r="H793" s="251">
        <v>2</v>
      </c>
      <c r="I793" s="220" t="s">
        <v>2903</v>
      </c>
      <c r="J793" s="251">
        <v>2</v>
      </c>
      <c r="K793" s="220" t="s">
        <v>2904</v>
      </c>
      <c r="L793" s="252" t="s">
        <v>2905</v>
      </c>
      <c r="M793" s="220" t="s">
        <v>2906</v>
      </c>
      <c r="N793" s="252" t="s">
        <v>2907</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2908</v>
      </c>
      <c r="B794" s="253" t="s">
        <v>2909</v>
      </c>
      <c r="C794" s="243">
        <v>119</v>
      </c>
      <c r="D794" s="254">
        <v>0.41</v>
      </c>
      <c r="E794" s="210" t="s">
        <v>2910</v>
      </c>
      <c r="F794" s="244">
        <v>12400</v>
      </c>
      <c r="G794" s="210" t="s">
        <v>2911</v>
      </c>
      <c r="H794" s="244">
        <v>12400</v>
      </c>
      <c r="I794" s="210" t="s">
        <v>2912</v>
      </c>
      <c r="J794" s="244">
        <v>13000</v>
      </c>
      <c r="K794" s="210" t="s">
        <v>2913</v>
      </c>
      <c r="L794" s="244">
        <v>13200</v>
      </c>
      <c r="M794" s="210" t="s">
        <v>2914</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2915</v>
      </c>
      <c r="B795" s="231" t="s">
        <v>2916</v>
      </c>
      <c r="C795" s="225">
        <v>24.4</v>
      </c>
      <c r="D795" s="257">
        <v>0.44</v>
      </c>
      <c r="E795" s="214" t="s">
        <v>2917</v>
      </c>
      <c r="F795" s="266">
        <v>11600</v>
      </c>
      <c r="G795" s="214" t="s">
        <v>2918</v>
      </c>
      <c r="H795" s="246">
        <v>5560</v>
      </c>
      <c r="I795" s="214" t="s">
        <v>2919</v>
      </c>
      <c r="J795" s="266">
        <v>10800</v>
      </c>
      <c r="K795" s="214" t="s">
        <v>2920</v>
      </c>
      <c r="L795" s="246">
        <v>4900</v>
      </c>
      <c r="M795" s="214" t="s">
        <v>2921</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2922</v>
      </c>
      <c r="B796" s="218" t="s">
        <v>2923</v>
      </c>
      <c r="C796" s="237">
        <v>4.8</v>
      </c>
      <c r="D796" s="258">
        <v>0.18</v>
      </c>
      <c r="E796" s="217" t="s">
        <v>2924</v>
      </c>
      <c r="F796" s="248">
        <v>1890</v>
      </c>
      <c r="G796" s="217" t="s">
        <v>2925</v>
      </c>
      <c r="H796" s="247">
        <v>523</v>
      </c>
      <c r="I796" s="217" t="s">
        <v>2926</v>
      </c>
      <c r="J796" s="248">
        <v>1020</v>
      </c>
      <c r="K796" s="217" t="s">
        <v>2927</v>
      </c>
      <c r="L796" s="247">
        <v>108</v>
      </c>
      <c r="M796" s="217" t="s">
        <v>2928</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2929</v>
      </c>
      <c r="B797" s="231" t="s">
        <v>2930</v>
      </c>
      <c r="C797" s="225">
        <v>51.6</v>
      </c>
      <c r="D797" s="257">
        <v>0.44</v>
      </c>
      <c r="E797" s="214" t="s">
        <v>2931</v>
      </c>
      <c r="F797" s="246">
        <v>8900</v>
      </c>
      <c r="G797" s="214" t="s">
        <v>2932</v>
      </c>
      <c r="H797" s="246">
        <v>6450</v>
      </c>
      <c r="I797" s="214" t="s">
        <v>2933</v>
      </c>
      <c r="J797" s="246">
        <v>8980</v>
      </c>
      <c r="K797" s="214" t="s">
        <v>2934</v>
      </c>
      <c r="L797" s="246">
        <v>6850</v>
      </c>
      <c r="M797" s="214" t="s">
        <v>2935</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2936</v>
      </c>
      <c r="B798" s="233" t="s">
        <v>2937</v>
      </c>
      <c r="C798" s="237">
        <v>4.3</v>
      </c>
      <c r="D798" s="258">
        <v>0.41</v>
      </c>
      <c r="E798" s="217" t="s">
        <v>2938</v>
      </c>
      <c r="F798" s="248">
        <v>2120</v>
      </c>
      <c r="G798" s="217" t="s">
        <v>2939</v>
      </c>
      <c r="H798" s="247">
        <v>583</v>
      </c>
      <c r="I798" s="217" t="s">
        <v>2940</v>
      </c>
      <c r="J798" s="248">
        <v>1080</v>
      </c>
      <c r="K798" s="217" t="s">
        <v>2941</v>
      </c>
      <c r="L798" s="247">
        <v>116</v>
      </c>
      <c r="M798" s="217" t="s">
        <v>2942</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2943</v>
      </c>
      <c r="B799" s="231" t="s">
        <v>2944</v>
      </c>
      <c r="C799" s="232">
        <v>3.5</v>
      </c>
      <c r="D799" s="257">
        <v>0.42</v>
      </c>
      <c r="E799" s="214" t="s">
        <v>2945</v>
      </c>
      <c r="F799" s="246">
        <v>1800</v>
      </c>
      <c r="G799" s="214" t="s">
        <v>2946</v>
      </c>
      <c r="H799" s="245">
        <v>491</v>
      </c>
      <c r="I799" s="214" t="s">
        <v>2947</v>
      </c>
      <c r="J799" s="245">
        <v>822</v>
      </c>
      <c r="K799" s="214" t="s">
        <v>2948</v>
      </c>
      <c r="L799" s="245">
        <v>93</v>
      </c>
      <c r="M799" s="214" t="s">
        <v>2949</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2950</v>
      </c>
      <c r="B800" s="233" t="s">
        <v>2951</v>
      </c>
      <c r="C800" s="228">
        <v>20.8</v>
      </c>
      <c r="D800" s="233" t="s">
        <v>2952</v>
      </c>
      <c r="E800" s="217" t="s">
        <v>2953</v>
      </c>
      <c r="F800" s="248">
        <v>9710</v>
      </c>
      <c r="G800" s="217" t="s">
        <v>2954</v>
      </c>
      <c r="H800" s="248">
        <v>4240</v>
      </c>
      <c r="I800" s="217" t="s">
        <v>2955</v>
      </c>
      <c r="J800" s="248">
        <v>8820</v>
      </c>
      <c r="K800" s="217" t="s">
        <v>2956</v>
      </c>
      <c r="L800" s="248">
        <v>3400</v>
      </c>
      <c r="M800" s="217" t="s">
        <v>2957</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2958</v>
      </c>
      <c r="B801" s="231" t="s">
        <v>2959</v>
      </c>
      <c r="C801" s="225">
        <v>10.8</v>
      </c>
      <c r="D801" s="257">
        <v>0.45</v>
      </c>
      <c r="E801" s="214" t="s">
        <v>2960</v>
      </c>
      <c r="F801" s="246">
        <v>5550</v>
      </c>
      <c r="G801" s="214" t="s">
        <v>2961</v>
      </c>
      <c r="H801" s="246">
        <v>1790</v>
      </c>
      <c r="I801" s="214" t="s">
        <v>2962</v>
      </c>
      <c r="J801" s="246">
        <v>4280</v>
      </c>
      <c r="K801" s="214" t="s">
        <v>2963</v>
      </c>
      <c r="L801" s="245">
        <v>753</v>
      </c>
      <c r="M801" s="214" t="s">
        <v>2964</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2965</v>
      </c>
      <c r="B802" s="233" t="s">
        <v>2966</v>
      </c>
      <c r="C802" s="237">
        <v>7.5</v>
      </c>
      <c r="D802" s="258">
        <v>0.36</v>
      </c>
      <c r="E802" s="217" t="s">
        <v>2967</v>
      </c>
      <c r="F802" s="248">
        <v>3350</v>
      </c>
      <c r="G802" s="217" t="s">
        <v>2968</v>
      </c>
      <c r="H802" s="247">
        <v>979</v>
      </c>
      <c r="I802" s="217" t="s">
        <v>2969</v>
      </c>
      <c r="J802" s="248">
        <v>2240</v>
      </c>
      <c r="K802" s="217" t="s">
        <v>2970</v>
      </c>
      <c r="L802" s="247">
        <v>273</v>
      </c>
      <c r="M802" s="217" t="s">
        <v>2971</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2972</v>
      </c>
      <c r="B803" s="231" t="s">
        <v>2973</v>
      </c>
      <c r="C803" s="232">
        <v>4.9000000000000004</v>
      </c>
      <c r="D803" s="257">
        <v>0.33</v>
      </c>
      <c r="E803" s="214" t="s">
        <v>2974</v>
      </c>
      <c r="F803" s="246">
        <v>2360</v>
      </c>
      <c r="G803" s="214" t="s">
        <v>2975</v>
      </c>
      <c r="H803" s="245">
        <v>654</v>
      </c>
      <c r="I803" s="214" t="s">
        <v>2976</v>
      </c>
      <c r="J803" s="246">
        <v>1280</v>
      </c>
      <c r="K803" s="214" t="s">
        <v>2977</v>
      </c>
      <c r="L803" s="245">
        <v>136</v>
      </c>
      <c r="M803" s="214" t="s">
        <v>2978</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2979</v>
      </c>
      <c r="B804" s="233" t="s">
        <v>2980</v>
      </c>
      <c r="C804" s="237">
        <v>6.6</v>
      </c>
      <c r="D804" s="258">
        <v>0.31</v>
      </c>
      <c r="E804" s="217" t="s">
        <v>2981</v>
      </c>
      <c r="F804" s="248">
        <v>2900</v>
      </c>
      <c r="G804" s="217" t="s">
        <v>2982</v>
      </c>
      <c r="H804" s="247">
        <v>828</v>
      </c>
      <c r="I804" s="217" t="s">
        <v>2983</v>
      </c>
      <c r="J804" s="248">
        <v>1820</v>
      </c>
      <c r="K804" s="217" t="s">
        <v>2984</v>
      </c>
      <c r="L804" s="247">
        <v>206</v>
      </c>
      <c r="M804" s="217" t="s">
        <v>2985</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2986</v>
      </c>
      <c r="B805" s="231" t="s">
        <v>2987</v>
      </c>
      <c r="C805" s="232">
        <v>5.5</v>
      </c>
      <c r="D805" s="257">
        <v>0.36</v>
      </c>
      <c r="E805" s="214" t="s">
        <v>2988</v>
      </c>
      <c r="F805" s="246">
        <v>2910</v>
      </c>
      <c r="G805" s="214" t="s">
        <v>2989</v>
      </c>
      <c r="H805" s="245">
        <v>812</v>
      </c>
      <c r="I805" s="214" t="s">
        <v>2990</v>
      </c>
      <c r="J805" s="246">
        <v>1670</v>
      </c>
      <c r="K805" s="214" t="s">
        <v>2991</v>
      </c>
      <c r="L805" s="245">
        <v>179</v>
      </c>
      <c r="M805" s="214" t="s">
        <v>2992</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2993</v>
      </c>
      <c r="B806" s="233" t="s">
        <v>2994</v>
      </c>
      <c r="C806" s="237">
        <v>0.3</v>
      </c>
      <c r="D806" s="258">
        <v>0.14000000000000001</v>
      </c>
      <c r="E806" s="217" t="s">
        <v>2995</v>
      </c>
      <c r="F806" s="247">
        <v>69</v>
      </c>
      <c r="G806" s="217" t="s">
        <v>2996</v>
      </c>
      <c r="H806" s="247">
        <v>19</v>
      </c>
      <c r="I806" s="217" t="s">
        <v>2997</v>
      </c>
      <c r="J806" s="247">
        <v>21</v>
      </c>
      <c r="K806" s="217" t="s">
        <v>2998</v>
      </c>
      <c r="L806" s="247">
        <v>3</v>
      </c>
      <c r="M806" s="217" t="s">
        <v>2999</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3000</v>
      </c>
      <c r="B807" s="231" t="s">
        <v>3001</v>
      </c>
      <c r="C807" s="232">
        <v>2.5</v>
      </c>
      <c r="D807" s="257">
        <v>0.26</v>
      </c>
      <c r="E807" s="214" t="s">
        <v>3002</v>
      </c>
      <c r="F807" s="246">
        <v>1110</v>
      </c>
      <c r="G807" s="214" t="s">
        <v>3003</v>
      </c>
      <c r="H807" s="245">
        <v>301</v>
      </c>
      <c r="I807" s="214" t="s">
        <v>3004</v>
      </c>
      <c r="J807" s="245">
        <v>438</v>
      </c>
      <c r="K807" s="214" t="s">
        <v>3005</v>
      </c>
      <c r="L807" s="245">
        <v>54</v>
      </c>
      <c r="M807" s="214" t="s">
        <v>3006</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3007</v>
      </c>
      <c r="B808" s="233" t="s">
        <v>3008</v>
      </c>
      <c r="C808" s="217" t="s">
        <v>3009</v>
      </c>
      <c r="D808" s="258">
        <v>0.04</v>
      </c>
      <c r="E808" s="217" t="s">
        <v>3010</v>
      </c>
      <c r="F808" s="247">
        <v>5</v>
      </c>
      <c r="G808" s="217" t="s">
        <v>3011</v>
      </c>
      <c r="H808" s="247">
        <v>1</v>
      </c>
      <c r="I808" s="217" t="s">
        <v>3012</v>
      </c>
      <c r="J808" s="247">
        <v>1</v>
      </c>
      <c r="K808" s="217" t="s">
        <v>3013</v>
      </c>
      <c r="L808" s="249" t="s">
        <v>3014</v>
      </c>
      <c r="M808" s="217" t="s">
        <v>3015</v>
      </c>
      <c r="N808" s="249" t="s">
        <v>3016</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3017</v>
      </c>
      <c r="B809" s="231" t="s">
        <v>3018</v>
      </c>
      <c r="C809" s="232">
        <v>0.4</v>
      </c>
      <c r="D809" s="257">
        <v>0.13</v>
      </c>
      <c r="E809" s="214" t="s">
        <v>3019</v>
      </c>
      <c r="F809" s="245">
        <v>108</v>
      </c>
      <c r="G809" s="214" t="s">
        <v>3020</v>
      </c>
      <c r="H809" s="245">
        <v>29</v>
      </c>
      <c r="I809" s="214" t="s">
        <v>3021</v>
      </c>
      <c r="J809" s="245">
        <v>33</v>
      </c>
      <c r="K809" s="214" t="s">
        <v>3022</v>
      </c>
      <c r="L809" s="245">
        <v>5</v>
      </c>
      <c r="M809" s="214" t="s">
        <v>3023</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3024</v>
      </c>
      <c r="B810" s="233" t="s">
        <v>3025</v>
      </c>
      <c r="C810" s="217" t="s">
        <v>3026</v>
      </c>
      <c r="D810" s="258">
        <v>0.02</v>
      </c>
      <c r="E810" s="217" t="s">
        <v>3027</v>
      </c>
      <c r="F810" s="247">
        <v>1</v>
      </c>
      <c r="G810" s="217" t="s">
        <v>3028</v>
      </c>
      <c r="H810" s="249" t="s">
        <v>3029</v>
      </c>
      <c r="I810" s="217" t="s">
        <v>3030</v>
      </c>
      <c r="J810" s="249" t="s">
        <v>3031</v>
      </c>
      <c r="K810" s="217" t="s">
        <v>3032</v>
      </c>
      <c r="L810" s="249" t="s">
        <v>3033</v>
      </c>
      <c r="M810" s="217" t="s">
        <v>3034</v>
      </c>
      <c r="N810" s="249" t="s">
        <v>3035</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3036</v>
      </c>
      <c r="B811" s="231" t="s">
        <v>3037</v>
      </c>
      <c r="C811" s="225">
        <v>22.5</v>
      </c>
      <c r="D811" s="257">
        <v>0.53</v>
      </c>
      <c r="E811" s="214" t="s">
        <v>3038</v>
      </c>
      <c r="F811" s="246">
        <v>6720</v>
      </c>
      <c r="G811" s="214" t="s">
        <v>3039</v>
      </c>
      <c r="H811" s="246">
        <v>3070</v>
      </c>
      <c r="I811" s="214" t="s">
        <v>3040</v>
      </c>
      <c r="J811" s="246">
        <v>6180</v>
      </c>
      <c r="K811" s="214" t="s">
        <v>3041</v>
      </c>
      <c r="L811" s="246">
        <v>2580</v>
      </c>
      <c r="M811" s="214" t="s">
        <v>3042</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3043</v>
      </c>
      <c r="B812" s="238" t="s">
        <v>3044</v>
      </c>
      <c r="C812" s="276">
        <v>21.2</v>
      </c>
      <c r="D812" s="259">
        <v>0.44</v>
      </c>
      <c r="E812" s="239" t="s">
        <v>3045</v>
      </c>
      <c r="F812" s="271">
        <v>5940</v>
      </c>
      <c r="G812" s="239" t="s">
        <v>3046</v>
      </c>
      <c r="H812" s="271">
        <v>2620</v>
      </c>
      <c r="I812" s="239" t="s">
        <v>3047</v>
      </c>
      <c r="J812" s="271">
        <v>5410</v>
      </c>
      <c r="K812" s="239" t="s">
        <v>3048</v>
      </c>
      <c r="L812" s="271">
        <v>2130</v>
      </c>
      <c r="M812" s="239" t="s">
        <v>3049</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3050</v>
      </c>
      <c r="B813" s="253" t="s">
        <v>3051</v>
      </c>
      <c r="C813" s="223">
        <v>7.5</v>
      </c>
      <c r="D813" s="254">
        <v>0.44</v>
      </c>
      <c r="E813" s="210" t="s">
        <v>3052</v>
      </c>
      <c r="F813" s="274">
        <v>3180</v>
      </c>
      <c r="G813" s="210" t="s">
        <v>3053</v>
      </c>
      <c r="H813" s="255">
        <v>929</v>
      </c>
      <c r="I813" s="210" t="s">
        <v>3054</v>
      </c>
      <c r="J813" s="274">
        <v>2120</v>
      </c>
      <c r="K813" s="210" t="s">
        <v>3055</v>
      </c>
      <c r="L813" s="255">
        <v>259</v>
      </c>
      <c r="M813" s="210" t="s">
        <v>3056</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3057</v>
      </c>
      <c r="B814" s="231" t="s">
        <v>3058</v>
      </c>
      <c r="C814" s="232">
        <v>2.2000000000000002</v>
      </c>
      <c r="D814" s="257">
        <v>0.32</v>
      </c>
      <c r="E814" s="214" t="s">
        <v>3059</v>
      </c>
      <c r="F814" s="245">
        <v>795</v>
      </c>
      <c r="G814" s="214" t="s">
        <v>3060</v>
      </c>
      <c r="H814" s="245">
        <v>216</v>
      </c>
      <c r="I814" s="214" t="s">
        <v>3061</v>
      </c>
      <c r="J814" s="245">
        <v>302</v>
      </c>
      <c r="K814" s="214" t="s">
        <v>3062</v>
      </c>
      <c r="L814" s="245">
        <v>38</v>
      </c>
      <c r="M814" s="214" t="s">
        <v>3063</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3064</v>
      </c>
      <c r="B815" s="233" t="s">
        <v>3065</v>
      </c>
      <c r="C815" s="237">
        <v>5</v>
      </c>
      <c r="D815" s="258">
        <v>0.35</v>
      </c>
      <c r="E815" s="217" t="s">
        <v>3066</v>
      </c>
      <c r="F815" s="248">
        <v>1910</v>
      </c>
      <c r="G815" s="217" t="s">
        <v>3067</v>
      </c>
      <c r="H815" s="247">
        <v>530</v>
      </c>
      <c r="I815" s="217" t="s">
        <v>3068</v>
      </c>
      <c r="J815" s="248">
        <v>1050</v>
      </c>
      <c r="K815" s="217" t="s">
        <v>3069</v>
      </c>
      <c r="L815" s="247">
        <v>111</v>
      </c>
      <c r="M815" s="217" t="s">
        <v>3070</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3071</v>
      </c>
      <c r="B816" s="231" t="s">
        <v>3072</v>
      </c>
      <c r="C816" s="232">
        <v>6.6</v>
      </c>
      <c r="D816" s="257">
        <v>0.42</v>
      </c>
      <c r="E816" s="214" t="s">
        <v>3073</v>
      </c>
      <c r="F816" s="246">
        <v>2990</v>
      </c>
      <c r="G816" s="214" t="s">
        <v>3074</v>
      </c>
      <c r="H816" s="245">
        <v>854</v>
      </c>
      <c r="I816" s="214" t="s">
        <v>3075</v>
      </c>
      <c r="J816" s="246">
        <v>1880</v>
      </c>
      <c r="K816" s="214" t="s">
        <v>3076</v>
      </c>
      <c r="L816" s="245">
        <v>212</v>
      </c>
      <c r="M816" s="214" t="s">
        <v>3077</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3078</v>
      </c>
      <c r="B817" s="233" t="s">
        <v>3079</v>
      </c>
      <c r="C817" s="237">
        <v>6</v>
      </c>
      <c r="D817" s="233" t="s">
        <v>3080</v>
      </c>
      <c r="E817" s="217" t="s">
        <v>3081</v>
      </c>
      <c r="F817" s="248">
        <v>3150</v>
      </c>
      <c r="G817" s="217" t="s">
        <v>3082</v>
      </c>
      <c r="H817" s="247">
        <v>889</v>
      </c>
      <c r="I817" s="217" t="s">
        <v>3083</v>
      </c>
      <c r="J817" s="248">
        <v>1900</v>
      </c>
      <c r="K817" s="217" t="s">
        <v>3084</v>
      </c>
      <c r="L817" s="247">
        <v>206</v>
      </c>
      <c r="M817" s="217" t="s">
        <v>3085</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3086</v>
      </c>
      <c r="B818" s="231" t="s">
        <v>3087</v>
      </c>
      <c r="C818" s="232">
        <v>3.7</v>
      </c>
      <c r="D818" s="257">
        <v>0.32</v>
      </c>
      <c r="E818" s="214" t="s">
        <v>3088</v>
      </c>
      <c r="F818" s="246">
        <v>1330</v>
      </c>
      <c r="G818" s="214" t="s">
        <v>3089</v>
      </c>
      <c r="H818" s="245">
        <v>363</v>
      </c>
      <c r="I818" s="214" t="s">
        <v>3090</v>
      </c>
      <c r="J818" s="245">
        <v>624</v>
      </c>
      <c r="K818" s="214" t="s">
        <v>3091</v>
      </c>
      <c r="L818" s="245">
        <v>69</v>
      </c>
      <c r="M818" s="214" t="s">
        <v>3092</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3093</v>
      </c>
      <c r="B819" s="233" t="s">
        <v>3094</v>
      </c>
      <c r="C819" s="237">
        <v>3.8</v>
      </c>
      <c r="D819" s="258">
        <v>0.3</v>
      </c>
      <c r="E819" s="217" t="s">
        <v>3095</v>
      </c>
      <c r="F819" s="248">
        <v>1410</v>
      </c>
      <c r="G819" s="217" t="s">
        <v>3096</v>
      </c>
      <c r="H819" s="247">
        <v>387</v>
      </c>
      <c r="I819" s="217" t="s">
        <v>3097</v>
      </c>
      <c r="J819" s="247">
        <v>673</v>
      </c>
      <c r="K819" s="217" t="s">
        <v>3098</v>
      </c>
      <c r="L819" s="247">
        <v>74</v>
      </c>
      <c r="M819" s="217" t="s">
        <v>3099</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3100</v>
      </c>
      <c r="B820" s="231" t="s">
        <v>3101</v>
      </c>
      <c r="C820" s="231" t="s">
        <v>3102</v>
      </c>
      <c r="D820" s="257">
        <v>0.17</v>
      </c>
      <c r="E820" s="214" t="s">
        <v>3103</v>
      </c>
      <c r="F820" s="245">
        <v>62</v>
      </c>
      <c r="G820" s="214" t="s">
        <v>3104</v>
      </c>
      <c r="H820" s="245">
        <v>17</v>
      </c>
      <c r="I820" s="214" t="s">
        <v>3105</v>
      </c>
      <c r="J820" s="245">
        <v>18</v>
      </c>
      <c r="K820" s="214" t="s">
        <v>3106</v>
      </c>
      <c r="L820" s="245">
        <v>3</v>
      </c>
      <c r="M820" s="214" t="s">
        <v>3107</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3108</v>
      </c>
      <c r="B821" s="233" t="s">
        <v>3109</v>
      </c>
      <c r="C821" s="237">
        <v>5.7</v>
      </c>
      <c r="D821" s="258">
        <v>0.37</v>
      </c>
      <c r="E821" s="217" t="s">
        <v>3110</v>
      </c>
      <c r="F821" s="248">
        <v>2560</v>
      </c>
      <c r="G821" s="217" t="s">
        <v>3111</v>
      </c>
      <c r="H821" s="247">
        <v>719</v>
      </c>
      <c r="I821" s="217" t="s">
        <v>3112</v>
      </c>
      <c r="J821" s="248">
        <v>1500</v>
      </c>
      <c r="K821" s="217" t="s">
        <v>3113</v>
      </c>
      <c r="L821" s="247">
        <v>162</v>
      </c>
      <c r="M821" s="217" t="s">
        <v>3114</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3115</v>
      </c>
      <c r="B822" s="231" t="s">
        <v>3116</v>
      </c>
      <c r="C822" s="232">
        <v>3.5</v>
      </c>
      <c r="D822" s="257">
        <v>0.38</v>
      </c>
      <c r="E822" s="214" t="s">
        <v>3117</v>
      </c>
      <c r="F822" s="246">
        <v>1640</v>
      </c>
      <c r="G822" s="214" t="s">
        <v>3118</v>
      </c>
      <c r="H822" s="245">
        <v>446</v>
      </c>
      <c r="I822" s="214" t="s">
        <v>3119</v>
      </c>
      <c r="J822" s="245">
        <v>747</v>
      </c>
      <c r="K822" s="214" t="s">
        <v>3120</v>
      </c>
      <c r="L822" s="245">
        <v>84</v>
      </c>
      <c r="M822" s="214" t="s">
        <v>3121</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3122</v>
      </c>
      <c r="B823" s="233" t="s">
        <v>3123</v>
      </c>
      <c r="C823" s="237">
        <v>3.8</v>
      </c>
      <c r="D823" s="258">
        <v>0.32</v>
      </c>
      <c r="E823" s="217" t="s">
        <v>3124</v>
      </c>
      <c r="F823" s="248">
        <v>1510</v>
      </c>
      <c r="G823" s="217" t="s">
        <v>3125</v>
      </c>
      <c r="H823" s="247">
        <v>413</v>
      </c>
      <c r="I823" s="217" t="s">
        <v>3126</v>
      </c>
      <c r="J823" s="247">
        <v>718</v>
      </c>
      <c r="K823" s="217" t="s">
        <v>3127</v>
      </c>
      <c r="L823" s="247">
        <v>79</v>
      </c>
      <c r="M823" s="217" t="s">
        <v>3128</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3129</v>
      </c>
      <c r="B824" s="231" t="s">
        <v>3130</v>
      </c>
      <c r="C824" s="214" t="s">
        <v>3131</v>
      </c>
      <c r="D824" s="257">
        <v>0.15</v>
      </c>
      <c r="E824" s="214" t="s">
        <v>3132</v>
      </c>
      <c r="F824" s="245">
        <v>50</v>
      </c>
      <c r="G824" s="214" t="s">
        <v>3133</v>
      </c>
      <c r="H824" s="245">
        <v>14</v>
      </c>
      <c r="I824" s="214" t="s">
        <v>3134</v>
      </c>
      <c r="J824" s="245">
        <v>15</v>
      </c>
      <c r="K824" s="214" t="s">
        <v>3135</v>
      </c>
      <c r="L824" s="245">
        <v>2</v>
      </c>
      <c r="M824" s="214" t="s">
        <v>3136</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3137</v>
      </c>
      <c r="B825" s="233" t="s">
        <v>3138</v>
      </c>
      <c r="C825" s="217" t="s">
        <v>3139</v>
      </c>
      <c r="D825" s="258">
        <v>0.05</v>
      </c>
      <c r="E825" s="217" t="s">
        <v>3140</v>
      </c>
      <c r="F825" s="247">
        <v>3</v>
      </c>
      <c r="G825" s="217" t="s">
        <v>3141</v>
      </c>
      <c r="H825" s="249" t="s">
        <v>3142</v>
      </c>
      <c r="I825" s="217" t="s">
        <v>3143</v>
      </c>
      <c r="J825" s="249" t="s">
        <v>3144</v>
      </c>
      <c r="K825" s="217" t="s">
        <v>3145</v>
      </c>
      <c r="L825" s="249" t="s">
        <v>3146</v>
      </c>
      <c r="M825" s="217" t="s">
        <v>3147</v>
      </c>
      <c r="N825" s="249" t="s">
        <v>3148</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3149</v>
      </c>
      <c r="B826" s="231" t="s">
        <v>3150</v>
      </c>
      <c r="C826" s="232">
        <v>0.6</v>
      </c>
      <c r="D826" s="231" t="s">
        <v>3151</v>
      </c>
      <c r="E826" s="214" t="s">
        <v>3152</v>
      </c>
      <c r="F826" s="245">
        <v>215</v>
      </c>
      <c r="G826" s="214" t="s">
        <v>3153</v>
      </c>
      <c r="H826" s="245">
        <v>58</v>
      </c>
      <c r="I826" s="214" t="s">
        <v>3154</v>
      </c>
      <c r="J826" s="245">
        <v>66</v>
      </c>
      <c r="K826" s="214" t="s">
        <v>3155</v>
      </c>
      <c r="L826" s="245">
        <v>10</v>
      </c>
      <c r="M826" s="214" t="s">
        <v>3156</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3157</v>
      </c>
      <c r="B827" s="233" t="s">
        <v>3158</v>
      </c>
      <c r="C827" s="237">
        <v>5</v>
      </c>
      <c r="D827" s="258">
        <v>0.3</v>
      </c>
      <c r="E827" s="217" t="s">
        <v>3159</v>
      </c>
      <c r="F827" s="248">
        <v>2260</v>
      </c>
      <c r="G827" s="217" t="s">
        <v>3160</v>
      </c>
      <c r="H827" s="247">
        <v>627</v>
      </c>
      <c r="I827" s="217" t="s">
        <v>3161</v>
      </c>
      <c r="J827" s="248">
        <v>1240</v>
      </c>
      <c r="K827" s="217" t="s">
        <v>3162</v>
      </c>
      <c r="L827" s="247">
        <v>132</v>
      </c>
      <c r="M827" s="217" t="s">
        <v>3163</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3164</v>
      </c>
      <c r="B828" s="231" t="s">
        <v>3165</v>
      </c>
      <c r="C828" s="214" t="s">
        <v>3166</v>
      </c>
      <c r="D828" s="257">
        <v>0.01</v>
      </c>
      <c r="E828" s="214" t="s">
        <v>3167</v>
      </c>
      <c r="F828" s="250" t="s">
        <v>3168</v>
      </c>
      <c r="G828" s="214" t="s">
        <v>3169</v>
      </c>
      <c r="H828" s="250" t="s">
        <v>3170</v>
      </c>
      <c r="I828" s="214" t="s">
        <v>3171</v>
      </c>
      <c r="J828" s="250" t="s">
        <v>3172</v>
      </c>
      <c r="K828" s="214" t="s">
        <v>3173</v>
      </c>
      <c r="L828" s="250" t="s">
        <v>3174</v>
      </c>
      <c r="M828" s="214" t="s">
        <v>3175</v>
      </c>
      <c r="N828" s="250" t="s">
        <v>3176</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3177</v>
      </c>
      <c r="B829" s="233" t="s">
        <v>3178</v>
      </c>
      <c r="C829" s="237">
        <v>0.3</v>
      </c>
      <c r="D829" s="258">
        <v>0.16</v>
      </c>
      <c r="E829" s="217" t="s">
        <v>3179</v>
      </c>
      <c r="F829" s="247">
        <v>47</v>
      </c>
      <c r="G829" s="217" t="s">
        <v>3180</v>
      </c>
      <c r="H829" s="247">
        <v>13</v>
      </c>
      <c r="I829" s="217" t="s">
        <v>3181</v>
      </c>
      <c r="J829" s="247">
        <v>14</v>
      </c>
      <c r="K829" s="217" t="s">
        <v>3182</v>
      </c>
      <c r="L829" s="247">
        <v>2</v>
      </c>
      <c r="M829" s="217" t="s">
        <v>3183</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3184</v>
      </c>
      <c r="B830" s="231" t="s">
        <v>3185</v>
      </c>
      <c r="C830" s="225">
        <v>13.5</v>
      </c>
      <c r="D830" s="257">
        <v>1.02</v>
      </c>
      <c r="E830" s="214" t="s">
        <v>3186</v>
      </c>
      <c r="F830" s="246">
        <v>8010</v>
      </c>
      <c r="G830" s="214" t="s">
        <v>3187</v>
      </c>
      <c r="H830" s="246">
        <v>2820</v>
      </c>
      <c r="I830" s="214" t="s">
        <v>3188</v>
      </c>
      <c r="J830" s="246">
        <v>6600</v>
      </c>
      <c r="K830" s="214" t="s">
        <v>3189</v>
      </c>
      <c r="L830" s="246">
        <v>1530</v>
      </c>
      <c r="M830" s="214" t="s">
        <v>3190</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3191</v>
      </c>
      <c r="B831" s="233" t="s">
        <v>3192</v>
      </c>
      <c r="C831" s="237">
        <v>4.7</v>
      </c>
      <c r="D831" s="258">
        <v>0.36</v>
      </c>
      <c r="E831" s="217" t="s">
        <v>3193</v>
      </c>
      <c r="F831" s="248">
        <v>1530</v>
      </c>
      <c r="G831" s="217" t="s">
        <v>3194</v>
      </c>
      <c r="H831" s="247">
        <v>421</v>
      </c>
      <c r="I831" s="217" t="s">
        <v>3195</v>
      </c>
      <c r="J831" s="247">
        <v>809</v>
      </c>
      <c r="K831" s="217" t="s">
        <v>3196</v>
      </c>
      <c r="L831" s="247">
        <v>86</v>
      </c>
      <c r="M831" s="217" t="s">
        <v>3197</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3198</v>
      </c>
      <c r="B832" s="231" t="s">
        <v>3199</v>
      </c>
      <c r="C832" s="232">
        <v>4.7</v>
      </c>
      <c r="D832" s="257">
        <v>0.42</v>
      </c>
      <c r="E832" s="214" t="s">
        <v>3200</v>
      </c>
      <c r="F832" s="246">
        <v>1760</v>
      </c>
      <c r="G832" s="214" t="s">
        <v>3201</v>
      </c>
      <c r="H832" s="245">
        <v>486</v>
      </c>
      <c r="I832" s="214" t="s">
        <v>3202</v>
      </c>
      <c r="J832" s="245">
        <v>934</v>
      </c>
      <c r="K832" s="214" t="s">
        <v>3203</v>
      </c>
      <c r="L832" s="245">
        <v>99</v>
      </c>
      <c r="M832" s="214" t="s">
        <v>3204</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3205</v>
      </c>
      <c r="B833" s="233" t="s">
        <v>3206</v>
      </c>
      <c r="C833" s="237">
        <v>4.7</v>
      </c>
      <c r="D833" s="258">
        <v>0.35</v>
      </c>
      <c r="E833" s="217" t="s">
        <v>3207</v>
      </c>
      <c r="F833" s="248">
        <v>1480</v>
      </c>
      <c r="G833" s="217" t="s">
        <v>3208</v>
      </c>
      <c r="H833" s="247">
        <v>407</v>
      </c>
      <c r="I833" s="217" t="s">
        <v>3209</v>
      </c>
      <c r="J833" s="247">
        <v>783</v>
      </c>
      <c r="K833" s="217" t="s">
        <v>3210</v>
      </c>
      <c r="L833" s="247">
        <v>83</v>
      </c>
      <c r="M833" s="217" t="s">
        <v>3211</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3212</v>
      </c>
      <c r="B834" s="231" t="s">
        <v>3213</v>
      </c>
      <c r="C834" s="232">
        <v>0.8</v>
      </c>
      <c r="D834" s="257">
        <v>0.3</v>
      </c>
      <c r="E834" s="214" t="s">
        <v>3214</v>
      </c>
      <c r="F834" s="245">
        <v>209</v>
      </c>
      <c r="G834" s="214" t="s">
        <v>3215</v>
      </c>
      <c r="H834" s="245">
        <v>57</v>
      </c>
      <c r="I834" s="214" t="s">
        <v>3216</v>
      </c>
      <c r="J834" s="245">
        <v>66</v>
      </c>
      <c r="K834" s="214" t="s">
        <v>3217</v>
      </c>
      <c r="L834" s="245">
        <v>10</v>
      </c>
      <c r="M834" s="214" t="s">
        <v>3218</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3219</v>
      </c>
      <c r="B835" s="233" t="s">
        <v>3220</v>
      </c>
      <c r="C835" s="237">
        <v>0.8</v>
      </c>
      <c r="D835" s="233" t="s">
        <v>3221</v>
      </c>
      <c r="E835" s="217" t="s">
        <v>3222</v>
      </c>
      <c r="F835" s="247">
        <v>237</v>
      </c>
      <c r="G835" s="217" t="s">
        <v>3223</v>
      </c>
      <c r="H835" s="247">
        <v>65</v>
      </c>
      <c r="I835" s="217" t="s">
        <v>3224</v>
      </c>
      <c r="J835" s="247">
        <v>75</v>
      </c>
      <c r="K835" s="217" t="s">
        <v>3225</v>
      </c>
      <c r="L835" s="247">
        <v>11</v>
      </c>
      <c r="M835" s="217" t="s">
        <v>3226</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3227</v>
      </c>
      <c r="B836" s="231" t="s">
        <v>3228</v>
      </c>
      <c r="C836" s="232">
        <v>0.8</v>
      </c>
      <c r="D836" s="257">
        <v>0.24</v>
      </c>
      <c r="E836" s="214" t="s">
        <v>3229</v>
      </c>
      <c r="F836" s="245">
        <v>163</v>
      </c>
      <c r="G836" s="214" t="s">
        <v>3230</v>
      </c>
      <c r="H836" s="245">
        <v>44</v>
      </c>
      <c r="I836" s="214" t="s">
        <v>3231</v>
      </c>
      <c r="J836" s="245">
        <v>52</v>
      </c>
      <c r="K836" s="214" t="s">
        <v>3232</v>
      </c>
      <c r="L836" s="245">
        <v>8</v>
      </c>
      <c r="M836" s="214" t="s">
        <v>3233</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3234</v>
      </c>
      <c r="B837" s="233" t="s">
        <v>3235</v>
      </c>
      <c r="C837" s="228">
        <v>25</v>
      </c>
      <c r="D837" s="258">
        <v>0.65</v>
      </c>
      <c r="E837" s="217" t="s">
        <v>3236</v>
      </c>
      <c r="F837" s="267">
        <v>11000</v>
      </c>
      <c r="G837" s="217" t="s">
        <v>3237</v>
      </c>
      <c r="H837" s="248">
        <v>5350</v>
      </c>
      <c r="I837" s="217" t="s">
        <v>3238</v>
      </c>
      <c r="J837" s="267">
        <v>10300</v>
      </c>
      <c r="K837" s="217" t="s">
        <v>3239</v>
      </c>
      <c r="L837" s="248">
        <v>4770</v>
      </c>
      <c r="M837" s="217" t="s">
        <v>3240</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3241</v>
      </c>
      <c r="B838" s="231" t="s">
        <v>3242</v>
      </c>
      <c r="C838" s="225">
        <v>12.9</v>
      </c>
      <c r="D838" s="257">
        <v>0.86</v>
      </c>
      <c r="E838" s="214" t="s">
        <v>3243</v>
      </c>
      <c r="F838" s="246">
        <v>8430</v>
      </c>
      <c r="G838" s="214" t="s">
        <v>3244</v>
      </c>
      <c r="H838" s="246">
        <v>2910</v>
      </c>
      <c r="I838" s="214" t="s">
        <v>3245</v>
      </c>
      <c r="J838" s="246">
        <v>6860</v>
      </c>
      <c r="K838" s="214" t="s">
        <v>3246</v>
      </c>
      <c r="L838" s="246">
        <v>1500</v>
      </c>
      <c r="M838" s="214" t="s">
        <v>3247</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3248</v>
      </c>
      <c r="B839" s="233" t="s">
        <v>3249</v>
      </c>
      <c r="C839" s="237">
        <v>1.9</v>
      </c>
      <c r="D839" s="258">
        <v>0.26</v>
      </c>
      <c r="E839" s="217" t="s">
        <v>3250</v>
      </c>
      <c r="F839" s="247">
        <v>668</v>
      </c>
      <c r="G839" s="217" t="s">
        <v>3251</v>
      </c>
      <c r="H839" s="247">
        <v>182</v>
      </c>
      <c r="I839" s="217" t="s">
        <v>3252</v>
      </c>
      <c r="J839" s="247">
        <v>243</v>
      </c>
      <c r="K839" s="217" t="s">
        <v>3253</v>
      </c>
      <c r="L839" s="247">
        <v>32</v>
      </c>
      <c r="M839" s="217" t="s">
        <v>3254</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3255</v>
      </c>
      <c r="B840" s="231" t="s">
        <v>3256</v>
      </c>
      <c r="C840" s="225">
        <v>12.9</v>
      </c>
      <c r="D840" s="231" t="s">
        <v>3257</v>
      </c>
      <c r="E840" s="214" t="s">
        <v>3258</v>
      </c>
      <c r="F840" s="246">
        <v>7900</v>
      </c>
      <c r="G840" s="214" t="s">
        <v>3259</v>
      </c>
      <c r="H840" s="246">
        <v>2730</v>
      </c>
      <c r="I840" s="214" t="s">
        <v>3260</v>
      </c>
      <c r="J840" s="246">
        <v>6430</v>
      </c>
      <c r="K840" s="214" t="s">
        <v>3261</v>
      </c>
      <c r="L840" s="246">
        <v>1410</v>
      </c>
      <c r="M840" s="214" t="s">
        <v>3262</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3263</v>
      </c>
      <c r="B841" s="233" t="s">
        <v>3264</v>
      </c>
      <c r="C841" s="228">
        <v>12.9</v>
      </c>
      <c r="D841" s="233" t="s">
        <v>3265</v>
      </c>
      <c r="E841" s="217" t="s">
        <v>3266</v>
      </c>
      <c r="F841" s="248">
        <v>8270</v>
      </c>
      <c r="G841" s="217" t="s">
        <v>3267</v>
      </c>
      <c r="H841" s="248">
        <v>2850</v>
      </c>
      <c r="I841" s="217" t="s">
        <v>3268</v>
      </c>
      <c r="J841" s="248">
        <v>6730</v>
      </c>
      <c r="K841" s="217" t="s">
        <v>3269</v>
      </c>
      <c r="L841" s="248">
        <v>1480</v>
      </c>
      <c r="M841" s="217" t="s">
        <v>3270</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3271</v>
      </c>
      <c r="B842" s="231" t="s">
        <v>3272</v>
      </c>
      <c r="C842" s="225">
        <v>25</v>
      </c>
      <c r="D842" s="231" t="s">
        <v>3273</v>
      </c>
      <c r="E842" s="214" t="s">
        <v>3274</v>
      </c>
      <c r="F842" s="266">
        <v>10900</v>
      </c>
      <c r="G842" s="214" t="s">
        <v>3275</v>
      </c>
      <c r="H842" s="246">
        <v>5300</v>
      </c>
      <c r="I842" s="214" t="s">
        <v>3276</v>
      </c>
      <c r="J842" s="266">
        <v>10200</v>
      </c>
      <c r="K842" s="214" t="s">
        <v>3277</v>
      </c>
      <c r="L842" s="246">
        <v>4730</v>
      </c>
      <c r="M842" s="214" t="s">
        <v>3278</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3279</v>
      </c>
      <c r="B843" s="238" t="s">
        <v>3280</v>
      </c>
      <c r="C843" s="276">
        <v>13.5</v>
      </c>
      <c r="D843" s="238" t="s">
        <v>3281</v>
      </c>
      <c r="E843" s="239" t="s">
        <v>3282</v>
      </c>
      <c r="F843" s="272">
        <v>11100</v>
      </c>
      <c r="G843" s="239" t="s">
        <v>3283</v>
      </c>
      <c r="H843" s="271">
        <v>3890</v>
      </c>
      <c r="I843" s="239" t="s">
        <v>3284</v>
      </c>
      <c r="J843" s="271">
        <v>9110</v>
      </c>
      <c r="K843" s="239" t="s">
        <v>3285</v>
      </c>
      <c r="L843" s="271">
        <v>2120</v>
      </c>
      <c r="M843" s="239" t="s">
        <v>3286</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3287</v>
      </c>
      <c r="B844" s="253" t="s">
        <v>3288</v>
      </c>
      <c r="C844" s="243">
        <v>25</v>
      </c>
      <c r="D844" s="253" t="s">
        <v>3289</v>
      </c>
      <c r="E844" s="210" t="s">
        <v>3290</v>
      </c>
      <c r="F844" s="244">
        <v>15100</v>
      </c>
      <c r="G844" s="210" t="s">
        <v>3291</v>
      </c>
      <c r="H844" s="274">
        <v>7330</v>
      </c>
      <c r="I844" s="210" t="s">
        <v>3292</v>
      </c>
      <c r="J844" s="244">
        <v>14100</v>
      </c>
      <c r="K844" s="210" t="s">
        <v>3293</v>
      </c>
      <c r="L844" s="274">
        <v>6530</v>
      </c>
      <c r="M844" s="210" t="s">
        <v>3294</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3295</v>
      </c>
      <c r="B845" s="231" t="s">
        <v>3296</v>
      </c>
      <c r="C845" s="232">
        <v>0.8</v>
      </c>
      <c r="D845" s="231" t="s">
        <v>3297</v>
      </c>
      <c r="E845" s="214" t="s">
        <v>3298</v>
      </c>
      <c r="F845" s="245">
        <v>223</v>
      </c>
      <c r="G845" s="214" t="s">
        <v>3299</v>
      </c>
      <c r="H845" s="245">
        <v>61</v>
      </c>
      <c r="I845" s="214" t="s">
        <v>3300</v>
      </c>
      <c r="J845" s="245">
        <v>70</v>
      </c>
      <c r="K845" s="214" t="s">
        <v>3301</v>
      </c>
      <c r="L845" s="245">
        <v>10</v>
      </c>
      <c r="M845" s="214" t="s">
        <v>3302</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3303</v>
      </c>
      <c r="B846" s="233" t="s">
        <v>3304</v>
      </c>
      <c r="C846" s="217" t="s">
        <v>3305</v>
      </c>
      <c r="D846" s="233" t="s">
        <v>3306</v>
      </c>
      <c r="E846" s="217" t="s">
        <v>3307</v>
      </c>
      <c r="F846" s="249" t="s">
        <v>3308</v>
      </c>
      <c r="G846" s="217" t="s">
        <v>3309</v>
      </c>
      <c r="H846" s="249" t="s">
        <v>3310</v>
      </c>
      <c r="I846" s="217" t="s">
        <v>3311</v>
      </c>
      <c r="J846" s="249" t="s">
        <v>3312</v>
      </c>
      <c r="K846" s="217" t="s">
        <v>3313</v>
      </c>
      <c r="L846" s="249" t="s">
        <v>3314</v>
      </c>
      <c r="M846" s="217" t="s">
        <v>3315</v>
      </c>
      <c r="N846" s="249" t="s">
        <v>3316</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3317</v>
      </c>
      <c r="B847" s="231" t="s">
        <v>3318</v>
      </c>
      <c r="C847" s="232">
        <v>6.2</v>
      </c>
      <c r="D847" s="231" t="s">
        <v>3319</v>
      </c>
      <c r="E847" s="214" t="s">
        <v>3320</v>
      </c>
      <c r="F847" s="246">
        <v>3080</v>
      </c>
      <c r="G847" s="214" t="s">
        <v>3321</v>
      </c>
      <c r="H847" s="245">
        <v>871</v>
      </c>
      <c r="I847" s="214" t="s">
        <v>3322</v>
      </c>
      <c r="J847" s="246">
        <v>1880</v>
      </c>
      <c r="K847" s="214" t="s">
        <v>3323</v>
      </c>
      <c r="L847" s="245">
        <v>207</v>
      </c>
      <c r="M847" s="214" t="s">
        <v>3324</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3325</v>
      </c>
      <c r="B848" s="233" t="s">
        <v>3326</v>
      </c>
      <c r="C848" s="237">
        <v>1</v>
      </c>
      <c r="D848" s="233" t="s">
        <v>3327</v>
      </c>
      <c r="E848" s="217" t="s">
        <v>3328</v>
      </c>
      <c r="F848" s="247">
        <v>204</v>
      </c>
      <c r="G848" s="217" t="s">
        <v>3329</v>
      </c>
      <c r="H848" s="247">
        <v>56</v>
      </c>
      <c r="I848" s="217" t="s">
        <v>3330</v>
      </c>
      <c r="J848" s="247">
        <v>66</v>
      </c>
      <c r="K848" s="217" t="s">
        <v>3331</v>
      </c>
      <c r="L848" s="247">
        <v>10</v>
      </c>
      <c r="M848" s="217" t="s">
        <v>3332</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3333</v>
      </c>
      <c r="B849" s="231" t="s">
        <v>3334</v>
      </c>
      <c r="C849" s="214" t="s">
        <v>3335</v>
      </c>
      <c r="D849" s="231" t="s">
        <v>3336</v>
      </c>
      <c r="E849" s="214" t="s">
        <v>3337</v>
      </c>
      <c r="F849" s="245">
        <v>46</v>
      </c>
      <c r="G849" s="214" t="s">
        <v>3338</v>
      </c>
      <c r="H849" s="245">
        <v>13</v>
      </c>
      <c r="I849" s="214" t="s">
        <v>3339</v>
      </c>
      <c r="J849" s="245">
        <v>14</v>
      </c>
      <c r="K849" s="214" t="s">
        <v>3340</v>
      </c>
      <c r="L849" s="245">
        <v>2</v>
      </c>
      <c r="M849" s="214" t="s">
        <v>3341</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3342</v>
      </c>
      <c r="B850" s="233" t="s">
        <v>3343</v>
      </c>
      <c r="C850" s="237">
        <v>1.1000000000000001</v>
      </c>
      <c r="D850" s="233" t="s">
        <v>3344</v>
      </c>
      <c r="E850" s="217" t="s">
        <v>3345</v>
      </c>
      <c r="F850" s="247">
        <v>528</v>
      </c>
      <c r="G850" s="217" t="s">
        <v>3346</v>
      </c>
      <c r="H850" s="247">
        <v>144</v>
      </c>
      <c r="I850" s="217" t="s">
        <v>3347</v>
      </c>
      <c r="J850" s="247">
        <v>173</v>
      </c>
      <c r="K850" s="217" t="s">
        <v>3348</v>
      </c>
      <c r="L850" s="247">
        <v>25</v>
      </c>
      <c r="M850" s="217" t="s">
        <v>3349</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3350</v>
      </c>
      <c r="B851" s="231" t="s">
        <v>3351</v>
      </c>
      <c r="C851" s="232">
        <v>0.9</v>
      </c>
      <c r="D851" s="231" t="s">
        <v>3352</v>
      </c>
      <c r="E851" s="214" t="s">
        <v>3353</v>
      </c>
      <c r="F851" s="245">
        <v>479</v>
      </c>
      <c r="G851" s="214" t="s">
        <v>3354</v>
      </c>
      <c r="H851" s="245">
        <v>130</v>
      </c>
      <c r="I851" s="214" t="s">
        <v>3355</v>
      </c>
      <c r="J851" s="245">
        <v>153</v>
      </c>
      <c r="K851" s="214" t="s">
        <v>3356</v>
      </c>
      <c r="L851" s="245">
        <v>22</v>
      </c>
      <c r="M851" s="214" t="s">
        <v>3357</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3358</v>
      </c>
      <c r="B852" s="233" t="s">
        <v>3359</v>
      </c>
      <c r="C852" s="237">
        <v>3.3</v>
      </c>
      <c r="D852" s="233" t="s">
        <v>3360</v>
      </c>
      <c r="E852" s="217" t="s">
        <v>3361</v>
      </c>
      <c r="F852" s="248">
        <v>2260</v>
      </c>
      <c r="G852" s="217" t="s">
        <v>3362</v>
      </c>
      <c r="H852" s="247">
        <v>617</v>
      </c>
      <c r="I852" s="217" t="s">
        <v>3363</v>
      </c>
      <c r="J852" s="248">
        <v>1010</v>
      </c>
      <c r="K852" s="217" t="s">
        <v>3364</v>
      </c>
      <c r="L852" s="247">
        <v>115</v>
      </c>
      <c r="M852" s="217" t="s">
        <v>3365</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3366</v>
      </c>
      <c r="B853" s="231" t="s">
        <v>3367</v>
      </c>
      <c r="C853" s="232">
        <v>4.4000000000000004</v>
      </c>
      <c r="D853" s="231" t="s">
        <v>3368</v>
      </c>
      <c r="E853" s="214" t="s">
        <v>3369</v>
      </c>
      <c r="F853" s="246">
        <v>2730</v>
      </c>
      <c r="G853" s="214" t="s">
        <v>3370</v>
      </c>
      <c r="H853" s="245">
        <v>751</v>
      </c>
      <c r="I853" s="214" t="s">
        <v>3371</v>
      </c>
      <c r="J853" s="246">
        <v>1400</v>
      </c>
      <c r="K853" s="214" t="s">
        <v>3372</v>
      </c>
      <c r="L853" s="245">
        <v>150</v>
      </c>
      <c r="M853" s="214" t="s">
        <v>3373</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3374</v>
      </c>
      <c r="B854" s="233" t="s">
        <v>3375</v>
      </c>
      <c r="C854" s="237">
        <v>2</v>
      </c>
      <c r="D854" s="258">
        <v>0.28999999999999998</v>
      </c>
      <c r="E854" s="217" t="s">
        <v>3376</v>
      </c>
      <c r="F854" s="247">
        <v>815</v>
      </c>
      <c r="G854" s="217" t="s">
        <v>3377</v>
      </c>
      <c r="H854" s="247">
        <v>222</v>
      </c>
      <c r="I854" s="217" t="s">
        <v>3378</v>
      </c>
      <c r="J854" s="247">
        <v>301</v>
      </c>
      <c r="K854" s="217" t="s">
        <v>3379</v>
      </c>
      <c r="L854" s="247">
        <v>39</v>
      </c>
      <c r="M854" s="217" t="s">
        <v>3380</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3381</v>
      </c>
      <c r="B855" s="231" t="s">
        <v>3382</v>
      </c>
      <c r="C855" s="232">
        <v>2</v>
      </c>
      <c r="D855" s="257">
        <v>0.56000000000000005</v>
      </c>
      <c r="E855" s="214" t="s">
        <v>3383</v>
      </c>
      <c r="F855" s="245">
        <v>868</v>
      </c>
      <c r="G855" s="214" t="s">
        <v>3384</v>
      </c>
      <c r="H855" s="245">
        <v>236</v>
      </c>
      <c r="I855" s="214" t="s">
        <v>3385</v>
      </c>
      <c r="J855" s="245">
        <v>320</v>
      </c>
      <c r="K855" s="214" t="s">
        <v>3386</v>
      </c>
      <c r="L855" s="245">
        <v>42</v>
      </c>
      <c r="M855" s="214" t="s">
        <v>3387</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3388</v>
      </c>
      <c r="B856" s="233" t="s">
        <v>3389</v>
      </c>
      <c r="C856" s="237">
        <v>2</v>
      </c>
      <c r="D856" s="258">
        <v>0.76</v>
      </c>
      <c r="E856" s="217" t="s">
        <v>3390</v>
      </c>
      <c r="F856" s="247">
        <v>812</v>
      </c>
      <c r="G856" s="217" t="s">
        <v>3391</v>
      </c>
      <c r="H856" s="247">
        <v>221</v>
      </c>
      <c r="I856" s="217" t="s">
        <v>3392</v>
      </c>
      <c r="J856" s="247">
        <v>299</v>
      </c>
      <c r="K856" s="217" t="s">
        <v>3393</v>
      </c>
      <c r="L856" s="247">
        <v>39</v>
      </c>
      <c r="M856" s="217" t="s">
        <v>3394</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3395</v>
      </c>
      <c r="B857" s="231" t="s">
        <v>3396</v>
      </c>
      <c r="C857" s="225">
        <v>40</v>
      </c>
      <c r="D857" s="257">
        <v>0.48</v>
      </c>
      <c r="E857" s="214" t="s">
        <v>3397</v>
      </c>
      <c r="F857" s="246">
        <v>7170</v>
      </c>
      <c r="G857" s="214" t="s">
        <v>3398</v>
      </c>
      <c r="H857" s="246">
        <v>4550</v>
      </c>
      <c r="I857" s="214" t="s">
        <v>3399</v>
      </c>
      <c r="J857" s="246">
        <v>7090</v>
      </c>
      <c r="K857" s="214" t="s">
        <v>3400</v>
      </c>
      <c r="L857" s="246">
        <v>4690</v>
      </c>
      <c r="M857" s="214" t="s">
        <v>3401</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3402</v>
      </c>
      <c r="B858" s="233" t="s">
        <v>3403</v>
      </c>
      <c r="C858" s="217" t="s">
        <v>3404</v>
      </c>
      <c r="D858" s="258">
        <v>0.06</v>
      </c>
      <c r="E858" s="217" t="s">
        <v>3405</v>
      </c>
      <c r="F858" s="247">
        <v>2</v>
      </c>
      <c r="G858" s="217" t="s">
        <v>3406</v>
      </c>
      <c r="H858" s="249" t="s">
        <v>3407</v>
      </c>
      <c r="I858" s="217" t="s">
        <v>3408</v>
      </c>
      <c r="J858" s="249" t="s">
        <v>3409</v>
      </c>
      <c r="K858" s="217" t="s">
        <v>3410</v>
      </c>
      <c r="L858" s="249" t="s">
        <v>3411</v>
      </c>
      <c r="M858" s="217" t="s">
        <v>3412</v>
      </c>
      <c r="N858" s="249" t="s">
        <v>3413</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3414</v>
      </c>
      <c r="B859" s="231" t="s">
        <v>3415</v>
      </c>
      <c r="C859" s="214" t="s">
        <v>3416</v>
      </c>
      <c r="D859" s="257">
        <v>7.0000000000000007E-2</v>
      </c>
      <c r="E859" s="214" t="s">
        <v>3417</v>
      </c>
      <c r="F859" s="245">
        <v>1</v>
      </c>
      <c r="G859" s="214" t="s">
        <v>3418</v>
      </c>
      <c r="H859" s="250" t="s">
        <v>3419</v>
      </c>
      <c r="I859" s="214" t="s">
        <v>3420</v>
      </c>
      <c r="J859" s="250" t="s">
        <v>3421</v>
      </c>
      <c r="K859" s="214" t="s">
        <v>3422</v>
      </c>
      <c r="L859" s="250" t="s">
        <v>3423</v>
      </c>
      <c r="M859" s="214" t="s">
        <v>3424</v>
      </c>
      <c r="N859" s="250" t="s">
        <v>3425</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3426</v>
      </c>
      <c r="B860" s="233" t="s">
        <v>3427</v>
      </c>
      <c r="C860" s="217" t="s">
        <v>3428</v>
      </c>
      <c r="D860" s="258">
        <v>0.05</v>
      </c>
      <c r="E860" s="217" t="s">
        <v>3429</v>
      </c>
      <c r="F860" s="249" t="s">
        <v>3430</v>
      </c>
      <c r="G860" s="217" t="s">
        <v>3431</v>
      </c>
      <c r="H860" s="249" t="s">
        <v>3432</v>
      </c>
      <c r="I860" s="217" t="s">
        <v>3433</v>
      </c>
      <c r="J860" s="249" t="s">
        <v>3434</v>
      </c>
      <c r="K860" s="217" t="s">
        <v>3435</v>
      </c>
      <c r="L860" s="249" t="s">
        <v>3436</v>
      </c>
      <c r="M860" s="217" t="s">
        <v>3437</v>
      </c>
      <c r="N860" s="249" t="s">
        <v>3438</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3439</v>
      </c>
      <c r="B861" s="231" t="s">
        <v>3440</v>
      </c>
      <c r="C861" s="232">
        <v>1.4</v>
      </c>
      <c r="D861" s="257">
        <v>0.21</v>
      </c>
      <c r="E861" s="214" t="s">
        <v>3441</v>
      </c>
      <c r="F861" s="245">
        <v>449</v>
      </c>
      <c r="G861" s="214" t="s">
        <v>3442</v>
      </c>
      <c r="H861" s="245">
        <v>122</v>
      </c>
      <c r="I861" s="214" t="s">
        <v>3443</v>
      </c>
      <c r="J861" s="245">
        <v>153</v>
      </c>
      <c r="K861" s="214" t="s">
        <v>3444</v>
      </c>
      <c r="L861" s="245">
        <v>21</v>
      </c>
      <c r="M861" s="214" t="s">
        <v>3445</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3446</v>
      </c>
      <c r="B862" s="233" t="s">
        <v>3447</v>
      </c>
      <c r="C862" s="228">
        <v>800</v>
      </c>
      <c r="D862" s="258">
        <v>0.65</v>
      </c>
      <c r="E862" s="217" t="s">
        <v>3448</v>
      </c>
      <c r="F862" s="248">
        <v>7500</v>
      </c>
      <c r="G862" s="217" t="s">
        <v>3449</v>
      </c>
      <c r="H862" s="248">
        <v>9710</v>
      </c>
      <c r="I862" s="217" t="s">
        <v>3450</v>
      </c>
      <c r="J862" s="248">
        <v>8070</v>
      </c>
      <c r="K862" s="217" t="s">
        <v>3451</v>
      </c>
      <c r="L862" s="248">
        <v>9910</v>
      </c>
      <c r="M862" s="217" t="s">
        <v>3452</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3453</v>
      </c>
      <c r="B863" s="231" t="s">
        <v>3454</v>
      </c>
      <c r="C863" s="214" t="s">
        <v>3455</v>
      </c>
      <c r="D863" s="257">
        <v>0.02</v>
      </c>
      <c r="E863" s="214" t="s">
        <v>3456</v>
      </c>
      <c r="F863" s="250" t="s">
        <v>3457</v>
      </c>
      <c r="G863" s="214" t="s">
        <v>3458</v>
      </c>
      <c r="H863" s="250" t="s">
        <v>3459</v>
      </c>
      <c r="I863" s="214" t="s">
        <v>3460</v>
      </c>
      <c r="J863" s="250" t="s">
        <v>3461</v>
      </c>
      <c r="K863" s="214" t="s">
        <v>3462</v>
      </c>
      <c r="L863" s="250" t="s">
        <v>3463</v>
      </c>
      <c r="M863" s="214" t="s">
        <v>3464</v>
      </c>
      <c r="N863" s="250" t="s">
        <v>3465</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3466</v>
      </c>
      <c r="B864" s="233" t="s">
        <v>3467</v>
      </c>
      <c r="C864" s="237">
        <v>3.5</v>
      </c>
      <c r="D864" s="233" t="s">
        <v>3468</v>
      </c>
      <c r="E864" s="217" t="s">
        <v>3469</v>
      </c>
      <c r="F864" s="248">
        <v>2150</v>
      </c>
      <c r="G864" s="217" t="s">
        <v>3470</v>
      </c>
      <c r="H864" s="247">
        <v>588</v>
      </c>
      <c r="I864" s="217" t="s">
        <v>3471</v>
      </c>
      <c r="J864" s="247">
        <v>984</v>
      </c>
      <c r="K864" s="217" t="s">
        <v>3472</v>
      </c>
      <c r="L864" s="247">
        <v>111</v>
      </c>
      <c r="M864" s="217" t="s">
        <v>3473</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3474</v>
      </c>
      <c r="B865" s="231" t="s">
        <v>3475</v>
      </c>
      <c r="C865" s="232">
        <v>3.5</v>
      </c>
      <c r="D865" s="231" t="s">
        <v>3476</v>
      </c>
      <c r="E865" s="214" t="s">
        <v>3477</v>
      </c>
      <c r="F865" s="246">
        <v>2130</v>
      </c>
      <c r="G865" s="214" t="s">
        <v>3478</v>
      </c>
      <c r="H865" s="245">
        <v>580</v>
      </c>
      <c r="I865" s="214" t="s">
        <v>3479</v>
      </c>
      <c r="J865" s="245">
        <v>971</v>
      </c>
      <c r="K865" s="214" t="s">
        <v>3480</v>
      </c>
      <c r="L865" s="245">
        <v>110</v>
      </c>
      <c r="M865" s="214" t="s">
        <v>3481</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3482</v>
      </c>
      <c r="B866" s="233" t="s">
        <v>3483</v>
      </c>
      <c r="C866" s="237">
        <v>2.6</v>
      </c>
      <c r="D866" s="233" t="s">
        <v>3484</v>
      </c>
      <c r="E866" s="217" t="s">
        <v>3485</v>
      </c>
      <c r="F866" s="248">
        <v>1380</v>
      </c>
      <c r="G866" s="217" t="s">
        <v>3486</v>
      </c>
      <c r="H866" s="247">
        <v>376</v>
      </c>
      <c r="I866" s="217" t="s">
        <v>3487</v>
      </c>
      <c r="J866" s="247">
        <v>555</v>
      </c>
      <c r="K866" s="217" t="s">
        <v>3488</v>
      </c>
      <c r="L866" s="247">
        <v>68</v>
      </c>
      <c r="M866" s="217" t="s">
        <v>3489</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3490</v>
      </c>
      <c r="B867" s="231" t="s">
        <v>3491</v>
      </c>
      <c r="C867" s="232">
        <v>3</v>
      </c>
      <c r="D867" s="231" t="s">
        <v>3492</v>
      </c>
      <c r="E867" s="214" t="s">
        <v>3493</v>
      </c>
      <c r="F867" s="246">
        <v>1440</v>
      </c>
      <c r="G867" s="214" t="s">
        <v>3494</v>
      </c>
      <c r="H867" s="245">
        <v>392</v>
      </c>
      <c r="I867" s="214" t="s">
        <v>3495</v>
      </c>
      <c r="J867" s="245">
        <v>613</v>
      </c>
      <c r="K867" s="214" t="s">
        <v>3496</v>
      </c>
      <c r="L867" s="245">
        <v>72</v>
      </c>
      <c r="M867" s="214" t="s">
        <v>3497</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3498</v>
      </c>
      <c r="B868" s="233" t="s">
        <v>3499</v>
      </c>
      <c r="C868" s="237">
        <v>0.4</v>
      </c>
      <c r="D868" s="233" t="s">
        <v>3500</v>
      </c>
      <c r="E868" s="217" t="s">
        <v>3501</v>
      </c>
      <c r="F868" s="247">
        <v>123</v>
      </c>
      <c r="G868" s="217" t="s">
        <v>3502</v>
      </c>
      <c r="H868" s="247">
        <v>33</v>
      </c>
      <c r="I868" s="217" t="s">
        <v>3503</v>
      </c>
      <c r="J868" s="247">
        <v>37</v>
      </c>
      <c r="K868" s="217" t="s">
        <v>3504</v>
      </c>
      <c r="L868" s="247">
        <v>6</v>
      </c>
      <c r="M868" s="217" t="s">
        <v>3505</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3506</v>
      </c>
      <c r="B869" s="231" t="s">
        <v>3507</v>
      </c>
      <c r="C869" s="232">
        <v>0.3</v>
      </c>
      <c r="D869" s="231" t="s">
        <v>3508</v>
      </c>
      <c r="E869" s="214" t="s">
        <v>3509</v>
      </c>
      <c r="F869" s="245">
        <v>64</v>
      </c>
      <c r="G869" s="214" t="s">
        <v>3510</v>
      </c>
      <c r="H869" s="245">
        <v>17</v>
      </c>
      <c r="I869" s="214" t="s">
        <v>3511</v>
      </c>
      <c r="J869" s="245">
        <v>19</v>
      </c>
      <c r="K869" s="214" t="s">
        <v>3512</v>
      </c>
      <c r="L869" s="245">
        <v>3</v>
      </c>
      <c r="M869" s="214" t="s">
        <v>3513</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3514</v>
      </c>
      <c r="B870" s="233" t="s">
        <v>3515</v>
      </c>
      <c r="C870" s="237">
        <v>3.2</v>
      </c>
      <c r="D870" s="233" t="s">
        <v>3516</v>
      </c>
      <c r="E870" s="217" t="s">
        <v>3517</v>
      </c>
      <c r="F870" s="248">
        <v>1720</v>
      </c>
      <c r="G870" s="217" t="s">
        <v>3518</v>
      </c>
      <c r="H870" s="247">
        <v>470</v>
      </c>
      <c r="I870" s="217" t="s">
        <v>3519</v>
      </c>
      <c r="J870" s="247">
        <v>755</v>
      </c>
      <c r="K870" s="217" t="s">
        <v>3520</v>
      </c>
      <c r="L870" s="247">
        <v>87</v>
      </c>
      <c r="M870" s="217" t="s">
        <v>3521</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3522</v>
      </c>
      <c r="B871" s="231" t="s">
        <v>3523</v>
      </c>
      <c r="C871" s="232">
        <v>3.2</v>
      </c>
      <c r="D871" s="231" t="s">
        <v>3524</v>
      </c>
      <c r="E871" s="214" t="s">
        <v>3525</v>
      </c>
      <c r="F871" s="246">
        <v>1220</v>
      </c>
      <c r="G871" s="214" t="s">
        <v>3526</v>
      </c>
      <c r="H871" s="245">
        <v>333</v>
      </c>
      <c r="I871" s="214" t="s">
        <v>3527</v>
      </c>
      <c r="J871" s="245">
        <v>535</v>
      </c>
      <c r="K871" s="214" t="s">
        <v>3528</v>
      </c>
      <c r="L871" s="245">
        <v>62</v>
      </c>
      <c r="M871" s="214" t="s">
        <v>3529</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3530</v>
      </c>
      <c r="B872" s="233" t="s">
        <v>3531</v>
      </c>
      <c r="C872" s="217" t="s">
        <v>3532</v>
      </c>
      <c r="D872" s="233" t="s">
        <v>3533</v>
      </c>
      <c r="E872" s="217" t="s">
        <v>3534</v>
      </c>
      <c r="F872" s="247">
        <v>6</v>
      </c>
      <c r="G872" s="217" t="s">
        <v>3535</v>
      </c>
      <c r="H872" s="247">
        <v>2</v>
      </c>
      <c r="I872" s="217" t="s">
        <v>3536</v>
      </c>
      <c r="J872" s="247">
        <v>2</v>
      </c>
      <c r="K872" s="217" t="s">
        <v>3537</v>
      </c>
      <c r="L872" s="249" t="s">
        <v>3538</v>
      </c>
      <c r="M872" s="217" t="s">
        <v>3539</v>
      </c>
      <c r="N872" s="249" t="s">
        <v>3540</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3541</v>
      </c>
      <c r="B873" s="231" t="s">
        <v>3542</v>
      </c>
      <c r="C873" s="214" t="s">
        <v>3543</v>
      </c>
      <c r="D873" s="231" t="s">
        <v>3544</v>
      </c>
      <c r="E873" s="214" t="s">
        <v>3545</v>
      </c>
      <c r="F873" s="245">
        <v>6</v>
      </c>
      <c r="G873" s="214" t="s">
        <v>3546</v>
      </c>
      <c r="H873" s="245">
        <v>2</v>
      </c>
      <c r="I873" s="214" t="s">
        <v>3547</v>
      </c>
      <c r="J873" s="245">
        <v>2</v>
      </c>
      <c r="K873" s="214" t="s">
        <v>3548</v>
      </c>
      <c r="L873" s="250" t="s">
        <v>3549</v>
      </c>
      <c r="M873" s="214" t="s">
        <v>3550</v>
      </c>
      <c r="N873" s="250" t="s">
        <v>3551</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3552</v>
      </c>
      <c r="B874" s="233" t="s">
        <v>3553</v>
      </c>
      <c r="C874" s="217" t="s">
        <v>3554</v>
      </c>
      <c r="D874" s="233" t="s">
        <v>3555</v>
      </c>
      <c r="E874" s="217" t="s">
        <v>3556</v>
      </c>
      <c r="F874" s="247">
        <v>8</v>
      </c>
      <c r="G874" s="217" t="s">
        <v>3557</v>
      </c>
      <c r="H874" s="247">
        <v>2</v>
      </c>
      <c r="I874" s="217" t="s">
        <v>3558</v>
      </c>
      <c r="J874" s="247">
        <v>2</v>
      </c>
      <c r="K874" s="217" t="s">
        <v>3559</v>
      </c>
      <c r="L874" s="249" t="s">
        <v>3560</v>
      </c>
      <c r="M874" s="217" t="s">
        <v>3561</v>
      </c>
      <c r="N874" s="249" t="s">
        <v>3562</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3563</v>
      </c>
      <c r="B875" s="234" t="s">
        <v>3564</v>
      </c>
      <c r="C875" s="220" t="s">
        <v>3565</v>
      </c>
      <c r="D875" s="234" t="s">
        <v>3566</v>
      </c>
      <c r="E875" s="220" t="s">
        <v>3567</v>
      </c>
      <c r="F875" s="251">
        <v>8</v>
      </c>
      <c r="G875" s="220" t="s">
        <v>3568</v>
      </c>
      <c r="H875" s="251">
        <v>2</v>
      </c>
      <c r="I875" s="220" t="s">
        <v>3569</v>
      </c>
      <c r="J875" s="251">
        <v>2</v>
      </c>
      <c r="K875" s="220" t="s">
        <v>3570</v>
      </c>
      <c r="L875" s="252" t="s">
        <v>3571</v>
      </c>
      <c r="M875" s="220" t="s">
        <v>3572</v>
      </c>
      <c r="N875" s="252" t="s">
        <v>3573</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3574</v>
      </c>
      <c r="B876" s="253" t="s">
        <v>3575</v>
      </c>
      <c r="C876" s="223">
        <v>1.8</v>
      </c>
      <c r="D876" s="253" t="s">
        <v>3576</v>
      </c>
      <c r="E876" s="210" t="s">
        <v>3577</v>
      </c>
      <c r="F876" s="255">
        <v>350</v>
      </c>
      <c r="G876" s="210" t="s">
        <v>3578</v>
      </c>
      <c r="H876" s="255">
        <v>95</v>
      </c>
      <c r="I876" s="210" t="s">
        <v>3579</v>
      </c>
      <c r="J876" s="255">
        <v>126</v>
      </c>
      <c r="K876" s="210" t="s">
        <v>3580</v>
      </c>
      <c r="L876" s="255">
        <v>17</v>
      </c>
      <c r="M876" s="210" t="s">
        <v>3581</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3582</v>
      </c>
      <c r="B877" s="231" t="s">
        <v>3583</v>
      </c>
      <c r="C877" s="232">
        <v>0.3</v>
      </c>
      <c r="D877" s="231" t="s">
        <v>3584</v>
      </c>
      <c r="E877" s="214" t="s">
        <v>3585</v>
      </c>
      <c r="F877" s="245">
        <v>99</v>
      </c>
      <c r="G877" s="214" t="s">
        <v>3586</v>
      </c>
      <c r="H877" s="245">
        <v>27</v>
      </c>
      <c r="I877" s="214" t="s">
        <v>3587</v>
      </c>
      <c r="J877" s="245">
        <v>30</v>
      </c>
      <c r="K877" s="214" t="s">
        <v>3588</v>
      </c>
      <c r="L877" s="245">
        <v>5</v>
      </c>
      <c r="M877" s="214" t="s">
        <v>3589</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3590</v>
      </c>
      <c r="B878" s="233" t="s">
        <v>3591</v>
      </c>
      <c r="C878" s="237">
        <v>0.3</v>
      </c>
      <c r="D878" s="233" t="s">
        <v>3592</v>
      </c>
      <c r="E878" s="217" t="s">
        <v>3593</v>
      </c>
      <c r="F878" s="247">
        <v>113</v>
      </c>
      <c r="G878" s="217" t="s">
        <v>3594</v>
      </c>
      <c r="H878" s="247">
        <v>31</v>
      </c>
      <c r="I878" s="217" t="s">
        <v>3595</v>
      </c>
      <c r="J878" s="247">
        <v>34</v>
      </c>
      <c r="K878" s="217" t="s">
        <v>3596</v>
      </c>
      <c r="L878" s="247">
        <v>5</v>
      </c>
      <c r="M878" s="217" t="s">
        <v>3597</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3598</v>
      </c>
      <c r="B879" s="231" t="s">
        <v>3599</v>
      </c>
      <c r="C879" s="214" t="s">
        <v>3600</v>
      </c>
      <c r="D879" s="231" t="s">
        <v>3601</v>
      </c>
      <c r="E879" s="214" t="s">
        <v>3602</v>
      </c>
      <c r="F879" s="245">
        <v>5</v>
      </c>
      <c r="G879" s="214" t="s">
        <v>3603</v>
      </c>
      <c r="H879" s="245">
        <v>1</v>
      </c>
      <c r="I879" s="214" t="s">
        <v>3604</v>
      </c>
      <c r="J879" s="245">
        <v>1</v>
      </c>
      <c r="K879" s="214" t="s">
        <v>3605</v>
      </c>
      <c r="L879" s="250" t="s">
        <v>3606</v>
      </c>
      <c r="M879" s="214" t="s">
        <v>3607</v>
      </c>
      <c r="N879" s="250" t="s">
        <v>3608</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3609</v>
      </c>
      <c r="B880" s="233" t="s">
        <v>3610</v>
      </c>
      <c r="C880" s="217" t="s">
        <v>3611</v>
      </c>
      <c r="D880" s="233" t="s">
        <v>3612</v>
      </c>
      <c r="E880" s="217" t="s">
        <v>3613</v>
      </c>
      <c r="F880" s="247">
        <v>25</v>
      </c>
      <c r="G880" s="217" t="s">
        <v>3614</v>
      </c>
      <c r="H880" s="247">
        <v>7</v>
      </c>
      <c r="I880" s="217" t="s">
        <v>3615</v>
      </c>
      <c r="J880" s="247">
        <v>7</v>
      </c>
      <c r="K880" s="217" t="s">
        <v>3616</v>
      </c>
      <c r="L880" s="247">
        <v>1</v>
      </c>
      <c r="M880" s="217" t="s">
        <v>3617</v>
      </c>
      <c r="N880" s="249" t="s">
        <v>3618</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3619</v>
      </c>
      <c r="B881" s="231" t="s">
        <v>3620</v>
      </c>
      <c r="C881" s="232">
        <v>0.6</v>
      </c>
      <c r="D881" s="231" t="s">
        <v>3621</v>
      </c>
      <c r="E881" s="214" t="s">
        <v>3622</v>
      </c>
      <c r="F881" s="245">
        <v>192</v>
      </c>
      <c r="G881" s="214" t="s">
        <v>3623</v>
      </c>
      <c r="H881" s="245">
        <v>52</v>
      </c>
      <c r="I881" s="214" t="s">
        <v>3624</v>
      </c>
      <c r="J881" s="245">
        <v>60</v>
      </c>
      <c r="K881" s="214" t="s">
        <v>3625</v>
      </c>
      <c r="L881" s="245">
        <v>9</v>
      </c>
      <c r="M881" s="214" t="s">
        <v>3626</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3627</v>
      </c>
      <c r="B882" s="233" t="s">
        <v>3628</v>
      </c>
      <c r="C882" s="217" t="s">
        <v>3629</v>
      </c>
      <c r="D882" s="233" t="s">
        <v>3630</v>
      </c>
      <c r="E882" s="217" t="s">
        <v>3631</v>
      </c>
      <c r="F882" s="247">
        <v>12</v>
      </c>
      <c r="G882" s="217" t="s">
        <v>3632</v>
      </c>
      <c r="H882" s="247">
        <v>3</v>
      </c>
      <c r="I882" s="217" t="s">
        <v>3633</v>
      </c>
      <c r="J882" s="247">
        <v>4</v>
      </c>
      <c r="K882" s="217" t="s">
        <v>3634</v>
      </c>
      <c r="L882" s="249" t="s">
        <v>3635</v>
      </c>
      <c r="M882" s="217" t="s">
        <v>3636</v>
      </c>
      <c r="N882" s="249" t="s">
        <v>3637</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3638</v>
      </c>
      <c r="B883" s="231" t="s">
        <v>3639</v>
      </c>
      <c r="C883" s="232">
        <v>0.3</v>
      </c>
      <c r="D883" s="231" t="s">
        <v>3640</v>
      </c>
      <c r="E883" s="214" t="s">
        <v>3641</v>
      </c>
      <c r="F883" s="245">
        <v>99</v>
      </c>
      <c r="G883" s="214" t="s">
        <v>3642</v>
      </c>
      <c r="H883" s="245">
        <v>27</v>
      </c>
      <c r="I883" s="214" t="s">
        <v>3643</v>
      </c>
      <c r="J883" s="245">
        <v>30</v>
      </c>
      <c r="K883" s="214" t="s">
        <v>3644</v>
      </c>
      <c r="L883" s="245">
        <v>5</v>
      </c>
      <c r="M883" s="214" t="s">
        <v>3645</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3646</v>
      </c>
      <c r="B884" s="233" t="s">
        <v>3647</v>
      </c>
      <c r="C884" s="237">
        <v>0.6</v>
      </c>
      <c r="D884" s="258">
        <v>0.2</v>
      </c>
      <c r="E884" s="217" t="s">
        <v>3648</v>
      </c>
      <c r="F884" s="247">
        <v>124</v>
      </c>
      <c r="G884" s="217" t="s">
        <v>3649</v>
      </c>
      <c r="H884" s="247">
        <v>34</v>
      </c>
      <c r="I884" s="217" t="s">
        <v>3650</v>
      </c>
      <c r="J884" s="247">
        <v>38</v>
      </c>
      <c r="K884" s="217" t="s">
        <v>3651</v>
      </c>
      <c r="L884" s="247">
        <v>6</v>
      </c>
      <c r="M884" s="217" t="s">
        <v>3652</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3653</v>
      </c>
      <c r="B885" s="231" t="s">
        <v>3654</v>
      </c>
      <c r="C885" s="232">
        <v>9.8000000000000007</v>
      </c>
      <c r="D885" s="257">
        <v>0.35</v>
      </c>
      <c r="E885" s="214" t="s">
        <v>3655</v>
      </c>
      <c r="F885" s="246">
        <v>3970</v>
      </c>
      <c r="G885" s="214" t="s">
        <v>3656</v>
      </c>
      <c r="H885" s="246">
        <v>1240</v>
      </c>
      <c r="I885" s="214" t="s">
        <v>3657</v>
      </c>
      <c r="J885" s="246">
        <v>2960</v>
      </c>
      <c r="K885" s="214" t="s">
        <v>3658</v>
      </c>
      <c r="L885" s="245">
        <v>467</v>
      </c>
      <c r="M885" s="214" t="s">
        <v>3659</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3660</v>
      </c>
      <c r="B886" s="233" t="s">
        <v>3661</v>
      </c>
      <c r="C886" s="237">
        <v>0.4</v>
      </c>
      <c r="D886" s="258">
        <v>0.19</v>
      </c>
      <c r="E886" s="217" t="s">
        <v>3662</v>
      </c>
      <c r="F886" s="247">
        <v>86</v>
      </c>
      <c r="G886" s="217" t="s">
        <v>3663</v>
      </c>
      <c r="H886" s="247">
        <v>23</v>
      </c>
      <c r="I886" s="217" t="s">
        <v>3664</v>
      </c>
      <c r="J886" s="247">
        <v>26</v>
      </c>
      <c r="K886" s="217" t="s">
        <v>3665</v>
      </c>
      <c r="L886" s="247">
        <v>4</v>
      </c>
      <c r="M886" s="217" t="s">
        <v>3666</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3667</v>
      </c>
      <c r="B887" s="231" t="s">
        <v>3668</v>
      </c>
      <c r="C887" s="225">
        <v>67</v>
      </c>
      <c r="D887" s="257">
        <v>0.57999999999999996</v>
      </c>
      <c r="E887" s="214" t="s">
        <v>3669</v>
      </c>
      <c r="F887" s="246">
        <v>7940</v>
      </c>
      <c r="G887" s="214" t="s">
        <v>3670</v>
      </c>
      <c r="H887" s="246">
        <v>6490</v>
      </c>
      <c r="I887" s="214" t="s">
        <v>3671</v>
      </c>
      <c r="J887" s="246">
        <v>8140</v>
      </c>
      <c r="K887" s="214" t="s">
        <v>3672</v>
      </c>
      <c r="L887" s="246">
        <v>6960</v>
      </c>
      <c r="M887" s="214" t="s">
        <v>3673</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3674</v>
      </c>
      <c r="B888" s="233" t="s">
        <v>3675</v>
      </c>
      <c r="C888" s="217" t="s">
        <v>3676</v>
      </c>
      <c r="D888" s="258">
        <v>0.11</v>
      </c>
      <c r="E888" s="217" t="s">
        <v>3677</v>
      </c>
      <c r="F888" s="247">
        <v>48</v>
      </c>
      <c r="G888" s="217" t="s">
        <v>3678</v>
      </c>
      <c r="H888" s="247">
        <v>13</v>
      </c>
      <c r="I888" s="217" t="s">
        <v>3679</v>
      </c>
      <c r="J888" s="247">
        <v>14</v>
      </c>
      <c r="K888" s="217" t="s">
        <v>3680</v>
      </c>
      <c r="L888" s="247">
        <v>2</v>
      </c>
      <c r="M888" s="217" t="s">
        <v>3681</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3682</v>
      </c>
      <c r="B889" s="231" t="s">
        <v>3683</v>
      </c>
      <c r="C889" s="214" t="s">
        <v>3684</v>
      </c>
      <c r="D889" s="257">
        <v>0.19</v>
      </c>
      <c r="E889" s="214" t="s">
        <v>3685</v>
      </c>
      <c r="F889" s="245">
        <v>63</v>
      </c>
      <c r="G889" s="214" t="s">
        <v>3686</v>
      </c>
      <c r="H889" s="245">
        <v>17</v>
      </c>
      <c r="I889" s="214" t="s">
        <v>3687</v>
      </c>
      <c r="J889" s="245">
        <v>19</v>
      </c>
      <c r="K889" s="214" t="s">
        <v>3688</v>
      </c>
      <c r="L889" s="245">
        <v>3</v>
      </c>
      <c r="M889" s="214" t="s">
        <v>3689</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3690</v>
      </c>
      <c r="B890" s="233" t="s">
        <v>3691</v>
      </c>
      <c r="C890" s="237">
        <v>0.3</v>
      </c>
      <c r="D890" s="258">
        <v>0.16</v>
      </c>
      <c r="E890" s="217" t="s">
        <v>3692</v>
      </c>
      <c r="F890" s="247">
        <v>60</v>
      </c>
      <c r="G890" s="217" t="s">
        <v>3693</v>
      </c>
      <c r="H890" s="247">
        <v>16</v>
      </c>
      <c r="I890" s="217" t="s">
        <v>3694</v>
      </c>
      <c r="J890" s="247">
        <v>18</v>
      </c>
      <c r="K890" s="217" t="s">
        <v>3695</v>
      </c>
      <c r="L890" s="247">
        <v>3</v>
      </c>
      <c r="M890" s="217" t="s">
        <v>3696</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3697</v>
      </c>
      <c r="B891" s="231" t="s">
        <v>3698</v>
      </c>
      <c r="C891" s="214" t="s">
        <v>3699</v>
      </c>
      <c r="D891" s="257">
        <v>0.03</v>
      </c>
      <c r="E891" s="214" t="s">
        <v>3700</v>
      </c>
      <c r="F891" s="245">
        <v>2</v>
      </c>
      <c r="G891" s="214" t="s">
        <v>3701</v>
      </c>
      <c r="H891" s="250" t="s">
        <v>3702</v>
      </c>
      <c r="I891" s="214" t="s">
        <v>3703</v>
      </c>
      <c r="J891" s="250" t="s">
        <v>3704</v>
      </c>
      <c r="K891" s="214" t="s">
        <v>3705</v>
      </c>
      <c r="L891" s="250" t="s">
        <v>3706</v>
      </c>
      <c r="M891" s="214" t="s">
        <v>3707</v>
      </c>
      <c r="N891" s="250" t="s">
        <v>3708</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3709</v>
      </c>
      <c r="B892" s="233" t="s">
        <v>3710</v>
      </c>
      <c r="C892" s="217" t="s">
        <v>3711</v>
      </c>
      <c r="D892" s="258">
        <v>0.03</v>
      </c>
      <c r="E892" s="217" t="s">
        <v>3712</v>
      </c>
      <c r="F892" s="249" t="s">
        <v>3713</v>
      </c>
      <c r="G892" s="217" t="s">
        <v>3714</v>
      </c>
      <c r="H892" s="249" t="s">
        <v>3715</v>
      </c>
      <c r="I892" s="217" t="s">
        <v>3716</v>
      </c>
      <c r="J892" s="249" t="s">
        <v>3717</v>
      </c>
      <c r="K892" s="217" t="s">
        <v>3718</v>
      </c>
      <c r="L892" s="249" t="s">
        <v>3719</v>
      </c>
      <c r="M892" s="217" t="s">
        <v>3720</v>
      </c>
      <c r="N892" s="249" t="s">
        <v>3721</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3722</v>
      </c>
      <c r="B893" s="231" t="s">
        <v>3723</v>
      </c>
      <c r="C893" s="214" t="s">
        <v>3724</v>
      </c>
      <c r="D893" s="275">
        <v>4.0000000000000001E-3</v>
      </c>
      <c r="E893" s="214" t="s">
        <v>3725</v>
      </c>
      <c r="F893" s="250" t="s">
        <v>3726</v>
      </c>
      <c r="G893" s="214" t="s">
        <v>3727</v>
      </c>
      <c r="H893" s="250" t="s">
        <v>3728</v>
      </c>
      <c r="I893" s="214" t="s">
        <v>3729</v>
      </c>
      <c r="J893" s="250" t="s">
        <v>3730</v>
      </c>
      <c r="K893" s="214" t="s">
        <v>3731</v>
      </c>
      <c r="L893" s="250" t="s">
        <v>3732</v>
      </c>
      <c r="M893" s="214" t="s">
        <v>3733</v>
      </c>
      <c r="N893" s="250" t="s">
        <v>3734</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3735</v>
      </c>
      <c r="B894" s="233" t="s">
        <v>3736</v>
      </c>
      <c r="C894" s="217" t="s">
        <v>3737</v>
      </c>
      <c r="D894" s="258">
        <v>0.02</v>
      </c>
      <c r="E894" s="217" t="s">
        <v>3738</v>
      </c>
      <c r="F894" s="247">
        <v>3</v>
      </c>
      <c r="G894" s="217" t="s">
        <v>3739</v>
      </c>
      <c r="H894" s="249" t="s">
        <v>3740</v>
      </c>
      <c r="I894" s="217" t="s">
        <v>3741</v>
      </c>
      <c r="J894" s="249" t="s">
        <v>3742</v>
      </c>
      <c r="K894" s="217" t="s">
        <v>3743</v>
      </c>
      <c r="L894" s="249" t="s">
        <v>3744</v>
      </c>
      <c r="M894" s="217" t="s">
        <v>3745</v>
      </c>
      <c r="N894" s="249" t="s">
        <v>3746</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3747</v>
      </c>
      <c r="B895" s="231" t="s">
        <v>3748</v>
      </c>
      <c r="C895" s="214" t="s">
        <v>3749</v>
      </c>
      <c r="D895" s="257">
        <v>0.04</v>
      </c>
      <c r="E895" s="214" t="s">
        <v>3750</v>
      </c>
      <c r="F895" s="245">
        <v>11</v>
      </c>
      <c r="G895" s="214" t="s">
        <v>3751</v>
      </c>
      <c r="H895" s="245">
        <v>3</v>
      </c>
      <c r="I895" s="214" t="s">
        <v>3752</v>
      </c>
      <c r="J895" s="245">
        <v>3</v>
      </c>
      <c r="K895" s="214" t="s">
        <v>3753</v>
      </c>
      <c r="L895" s="250" t="s">
        <v>3754</v>
      </c>
      <c r="M895" s="214" t="s">
        <v>3755</v>
      </c>
      <c r="N895" s="250" t="s">
        <v>3756</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3757</v>
      </c>
      <c r="B896" s="233" t="s">
        <v>3758</v>
      </c>
      <c r="C896" s="237">
        <v>0.3</v>
      </c>
      <c r="D896" s="258">
        <v>0.1</v>
      </c>
      <c r="E896" s="217" t="s">
        <v>3759</v>
      </c>
      <c r="F896" s="247">
        <v>73</v>
      </c>
      <c r="G896" s="217" t="s">
        <v>3760</v>
      </c>
      <c r="H896" s="247">
        <v>20</v>
      </c>
      <c r="I896" s="217" t="s">
        <v>3761</v>
      </c>
      <c r="J896" s="247">
        <v>22</v>
      </c>
      <c r="K896" s="217" t="s">
        <v>3762</v>
      </c>
      <c r="L896" s="247">
        <v>3</v>
      </c>
      <c r="M896" s="217" t="s">
        <v>3763</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3764</v>
      </c>
      <c r="B897" s="231" t="s">
        <v>3765</v>
      </c>
      <c r="C897" s="225">
        <v>26</v>
      </c>
      <c r="D897" s="231" t="s">
        <v>3766</v>
      </c>
      <c r="E897" s="214" t="s">
        <v>3767</v>
      </c>
      <c r="F897" s="246">
        <v>9910</v>
      </c>
      <c r="G897" s="214" t="s">
        <v>3768</v>
      </c>
      <c r="H897" s="246">
        <v>4920</v>
      </c>
      <c r="I897" s="214" t="s">
        <v>3769</v>
      </c>
      <c r="J897" s="246">
        <v>9320</v>
      </c>
      <c r="K897" s="214" t="s">
        <v>3770</v>
      </c>
      <c r="L897" s="246">
        <v>4460</v>
      </c>
      <c r="M897" s="214" t="s">
        <v>3771</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3772</v>
      </c>
      <c r="B898" s="233" t="s">
        <v>3773</v>
      </c>
      <c r="C898" s="228">
        <v>26</v>
      </c>
      <c r="D898" s="233" t="s">
        <v>3774</v>
      </c>
      <c r="E898" s="217" t="s">
        <v>3775</v>
      </c>
      <c r="F898" s="248">
        <v>9050</v>
      </c>
      <c r="G898" s="217" t="s">
        <v>3776</v>
      </c>
      <c r="H898" s="248">
        <v>4490</v>
      </c>
      <c r="I898" s="217" t="s">
        <v>3777</v>
      </c>
      <c r="J898" s="248">
        <v>8520</v>
      </c>
      <c r="K898" s="217" t="s">
        <v>3778</v>
      </c>
      <c r="L898" s="248">
        <v>4080</v>
      </c>
      <c r="M898" s="217" t="s">
        <v>3779</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3780</v>
      </c>
      <c r="B899" s="234" t="s">
        <v>3781</v>
      </c>
      <c r="C899" s="263">
        <v>26</v>
      </c>
      <c r="D899" s="234" t="s">
        <v>3782</v>
      </c>
      <c r="E899" s="220" t="s">
        <v>3783</v>
      </c>
      <c r="F899" s="264">
        <v>7320</v>
      </c>
      <c r="G899" s="220" t="s">
        <v>3784</v>
      </c>
      <c r="H899" s="264">
        <v>3630</v>
      </c>
      <c r="I899" s="220" t="s">
        <v>3785</v>
      </c>
      <c r="J899" s="264">
        <v>6880</v>
      </c>
      <c r="K899" s="220" t="s">
        <v>3786</v>
      </c>
      <c r="L899" s="264">
        <v>3300</v>
      </c>
      <c r="M899" s="220" t="s">
        <v>3787</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3788</v>
      </c>
      <c r="C901" s="278" t="s">
        <v>3789</v>
      </c>
      <c r="D901" s="5" t="s">
        <v>3790</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1031</v>
      </c>
      <c r="B902" s="279">
        <v>1</v>
      </c>
      <c r="C902" s="279">
        <v>1</v>
      </c>
      <c r="D902" s="57" t="s">
        <v>3791</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3792</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3793</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3794</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3795</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3795</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3796</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3797</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3798</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3799</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3800</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3801</v>
      </c>
      <c r="B913" s="279">
        <v>1</v>
      </c>
      <c r="C913" s="279">
        <v>1</v>
      </c>
      <c r="D913" s="57" t="s">
        <v>3802</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3803</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3804</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36"/>
      <c r="C1" s="436"/>
      <c r="D1" s="436"/>
      <c r="E1" s="400"/>
      <c r="F1" s="2"/>
      <c r="G1" s="2"/>
      <c r="H1" s="2"/>
      <c r="I1" s="2"/>
      <c r="J1" s="2"/>
      <c r="K1" s="2"/>
      <c r="L1" s="2"/>
      <c r="M1" s="2"/>
      <c r="N1" s="2"/>
      <c r="O1" s="2"/>
      <c r="P1" s="2"/>
      <c r="Q1" s="2"/>
      <c r="R1" s="2"/>
      <c r="S1" s="2"/>
      <c r="T1" s="2"/>
      <c r="U1" s="2"/>
      <c r="V1" s="2"/>
      <c r="W1" s="2"/>
      <c r="X1" s="2"/>
      <c r="Y1" s="2"/>
      <c r="Z1" s="2"/>
      <c r="AA1" s="2"/>
    </row>
    <row r="2" spans="1:27" ht="14.25" x14ac:dyDescent="0.45">
      <c r="A2" s="440" t="s">
        <v>3805</v>
      </c>
      <c r="B2" s="436"/>
      <c r="C2" s="436"/>
      <c r="D2" s="436"/>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3806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3807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40" t="s">
        <v>3808</v>
      </c>
      <c r="B21" s="436"/>
      <c r="C21" s="436"/>
      <c r="D21" s="436"/>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3806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3807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40" t="s">
        <v>3809</v>
      </c>
      <c r="B40" s="436"/>
      <c r="C40" s="436"/>
      <c r="D40" s="436"/>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3806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3810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3811</v>
      </c>
      <c r="B60" s="436"/>
      <c r="C60" s="436"/>
      <c r="D60" s="436"/>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3812</v>
      </c>
      <c r="B85" s="2">
        <v>55.1</v>
      </c>
      <c r="C85" s="2" t="s">
        <v>3813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3814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3815</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3816</v>
      </c>
      <c r="B89" s="436"/>
      <c r="C89" s="436"/>
      <c r="D89" s="436"/>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3817</v>
      </c>
      <c r="C90" s="2"/>
      <c r="D90" s="2"/>
      <c r="E90" s="2" t="s">
        <v>3818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3819</v>
      </c>
      <c r="C91" s="2"/>
      <c r="D91" s="2"/>
      <c r="E91" s="2" t="s">
        <v>3820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3821</v>
      </c>
      <c r="C92" s="2"/>
      <c r="D92" s="2"/>
      <c r="E92" s="2" t="s">
        <v>3822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3823</v>
      </c>
      <c r="C93" s="2"/>
      <c r="D93" s="2"/>
      <c r="E93" s="2" t="s">
        <v>3820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3824</v>
      </c>
      <c r="C94" s="2"/>
      <c r="D94" s="2"/>
      <c r="E94" s="2" t="s">
        <v>3820</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3825</v>
      </c>
      <c r="C95" s="2"/>
      <c r="D95" s="2"/>
      <c r="E95" s="2" t="s">
        <v>3826</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3827</v>
      </c>
      <c r="C96" s="282"/>
      <c r="D96" s="2"/>
      <c r="E96" s="2" t="s">
        <v>3820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3828</v>
      </c>
      <c r="B98" s="436"/>
      <c r="C98" s="436"/>
      <c r="D98" s="436"/>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3829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3830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3831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3832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3833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3834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3835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3836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3837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3838</v>
      </c>
      <c r="B109" s="436"/>
      <c r="C109" s="436"/>
      <c r="D109" s="436"/>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3839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3840</v>
      </c>
      <c r="B113" s="436"/>
      <c r="C113" s="436"/>
      <c r="D113" s="436"/>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3829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3841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3831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3832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3833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3834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3835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3836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3837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3842</v>
      </c>
      <c r="B124" s="436"/>
      <c r="C124" s="436"/>
      <c r="D124" s="436"/>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3843</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3844</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3845</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3846</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3847</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3848</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3837</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36"/>
      <c r="C134" s="436"/>
      <c r="D134" s="436"/>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3849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39" t="s">
        <v>3850</v>
      </c>
      <c r="C136" s="417"/>
      <c r="D136" s="417"/>
      <c r="E136" s="418"/>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39" t="s">
        <v>3851</v>
      </c>
      <c r="C137" s="418"/>
      <c r="D137" s="439" t="s">
        <v>3852</v>
      </c>
      <c r="E137" s="418"/>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3853</v>
      </c>
      <c r="B138" s="293" t="s">
        <v>3854</v>
      </c>
      <c r="C138" s="293" t="s">
        <v>3855</v>
      </c>
      <c r="D138" s="293" t="s">
        <v>3856</v>
      </c>
      <c r="E138" s="293" t="s">
        <v>3857</v>
      </c>
      <c r="F138" s="7"/>
      <c r="G138" s="294" t="s">
        <v>3858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3859</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3860</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3861</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3862</v>
      </c>
      <c r="B142" s="299">
        <v>105</v>
      </c>
      <c r="C142" s="300">
        <v>105</v>
      </c>
      <c r="D142" s="299">
        <v>110</v>
      </c>
      <c r="E142" s="300">
        <v>110</v>
      </c>
      <c r="F142" s="301" t="s">
        <v>3863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3864</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3865</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3866</v>
      </c>
      <c r="B145" s="299">
        <v>90</v>
      </c>
      <c r="C145" s="300">
        <v>90</v>
      </c>
      <c r="D145" s="299">
        <v>80</v>
      </c>
      <c r="E145" s="300">
        <v>80</v>
      </c>
      <c r="F145" s="294" t="s">
        <v>3867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3868</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3869</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3870</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3871</v>
      </c>
      <c r="B149" s="299">
        <v>90</v>
      </c>
      <c r="C149" s="300">
        <v>90</v>
      </c>
      <c r="D149" s="299">
        <v>80</v>
      </c>
      <c r="E149" s="300">
        <v>80</v>
      </c>
      <c r="F149" s="294" t="s">
        <v>3867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3872</v>
      </c>
      <c r="B150" s="299">
        <v>95</v>
      </c>
      <c r="C150" s="300">
        <v>95</v>
      </c>
      <c r="D150" s="299">
        <v>90</v>
      </c>
      <c r="E150" s="300">
        <v>90</v>
      </c>
      <c r="F150" s="301" t="s">
        <v>3863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3873</v>
      </c>
      <c r="B151" s="299">
        <v>95</v>
      </c>
      <c r="C151" s="300">
        <v>95</v>
      </c>
      <c r="D151" s="299">
        <v>90</v>
      </c>
      <c r="E151" s="300">
        <v>90</v>
      </c>
      <c r="F151" s="301" t="s">
        <v>3863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3874</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3875</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3876</v>
      </c>
      <c r="B154" s="299">
        <v>95</v>
      </c>
      <c r="C154" s="300">
        <v>90</v>
      </c>
      <c r="D154" s="299">
        <v>80</v>
      </c>
      <c r="E154" s="300">
        <v>80</v>
      </c>
      <c r="F154" s="301" t="s">
        <v>3863</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3877</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3878</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3867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3879</v>
      </c>
      <c r="B165" s="436"/>
      <c r="C165" s="436"/>
      <c r="D165" s="436"/>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3880</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3881</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3882</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3883</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3884</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3885</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3886</v>
      </c>
      <c r="B174" s="436"/>
      <c r="C174" s="436"/>
      <c r="D174" s="436"/>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3887</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3888</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3889</v>
      </c>
      <c r="B178" s="436"/>
      <c r="C178" s="436"/>
      <c r="D178" s="436"/>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3890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3891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3892</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3893</v>
      </c>
      <c r="B183" s="436"/>
      <c r="C183" s="436"/>
      <c r="D183" s="436"/>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3894</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3895</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3896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3897</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3898</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3899</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3900</v>
      </c>
      <c r="B191" s="436"/>
      <c r="C191" s="436"/>
      <c r="D191" s="436"/>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3901</v>
      </c>
      <c r="B192" s="285" t="s">
        <v>3902</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3903</v>
      </c>
      <c r="B193" s="286">
        <v>15277777.777777778</v>
      </c>
      <c r="C193" s="2" t="s">
        <v>3904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3905</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3906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3907</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3908</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3927</v>
      </c>
      <c r="B2" s="323"/>
      <c r="C2" s="323"/>
      <c r="D2" s="323"/>
      <c r="E2" s="2"/>
      <c r="F2" s="2"/>
      <c r="G2" s="2"/>
    </row>
    <row r="3" spans="1:7" ht="14.25" x14ac:dyDescent="0.45">
      <c r="A3" s="324" t="s">
        <v>3928</v>
      </c>
      <c r="B3" s="325" t="s">
        <v>3929</v>
      </c>
      <c r="C3" s="325" t="s">
        <v>3930</v>
      </c>
      <c r="D3" s="325" t="s">
        <v>3931</v>
      </c>
      <c r="E3" s="325" t="s">
        <v>3932</v>
      </c>
      <c r="F3" s="325" t="s">
        <v>3933</v>
      </c>
      <c r="G3" s="2"/>
    </row>
    <row r="4" spans="1:7" ht="14.25" x14ac:dyDescent="0.45">
      <c r="A4" s="326" t="s">
        <v>208</v>
      </c>
      <c r="B4" s="327">
        <v>18</v>
      </c>
      <c r="C4" s="327">
        <v>12.2</v>
      </c>
      <c r="D4" s="327" t="s">
        <v>3934</v>
      </c>
      <c r="E4" s="327">
        <v>127</v>
      </c>
      <c r="F4" s="328">
        <f t="shared" ref="F4:F11" si="0">(B4-C4)/B4</f>
        <v>0.32222222222222224</v>
      </c>
      <c r="G4" s="2"/>
    </row>
    <row r="5" spans="1:7" ht="14.25" x14ac:dyDescent="0.45">
      <c r="A5" s="326" t="s">
        <v>3935</v>
      </c>
      <c r="B5" s="327">
        <v>13500</v>
      </c>
      <c r="C5" s="327">
        <v>3900</v>
      </c>
      <c r="D5" s="327" t="s">
        <v>3936</v>
      </c>
      <c r="E5" s="327">
        <v>130</v>
      </c>
      <c r="F5" s="328">
        <f t="shared" si="0"/>
        <v>0.71111111111111114</v>
      </c>
      <c r="G5" s="2"/>
    </row>
    <row r="6" spans="1:7" ht="14.25" x14ac:dyDescent="0.45">
      <c r="A6" s="326" t="s">
        <v>3937</v>
      </c>
      <c r="B6" s="327">
        <v>46000</v>
      </c>
      <c r="C6" s="327">
        <v>21000</v>
      </c>
      <c r="D6" s="327" t="s">
        <v>3936</v>
      </c>
      <c r="E6" s="327">
        <v>135</v>
      </c>
      <c r="F6" s="328">
        <f t="shared" si="0"/>
        <v>0.54347826086956519</v>
      </c>
      <c r="G6" s="2"/>
    </row>
    <row r="7" spans="1:7" ht="14.25" x14ac:dyDescent="0.45">
      <c r="A7" s="326" t="s">
        <v>3938</v>
      </c>
      <c r="B7" s="327">
        <v>5200</v>
      </c>
      <c r="C7" s="327">
        <v>1900</v>
      </c>
      <c r="D7" s="327" t="s">
        <v>3936</v>
      </c>
      <c r="E7" s="327">
        <v>140</v>
      </c>
      <c r="F7" s="328">
        <f t="shared" si="0"/>
        <v>0.63461538461538458</v>
      </c>
      <c r="G7" s="2"/>
    </row>
    <row r="8" spans="1:7" ht="14.25" x14ac:dyDescent="0.45">
      <c r="A8" s="326" t="s">
        <v>3939</v>
      </c>
      <c r="B8" s="327">
        <v>5500</v>
      </c>
      <c r="C8" s="327">
        <v>3500</v>
      </c>
      <c r="D8" s="327" t="s">
        <v>3940</v>
      </c>
      <c r="E8" s="327">
        <v>146</v>
      </c>
      <c r="F8" s="328">
        <f t="shared" si="0"/>
        <v>0.36363636363636365</v>
      </c>
      <c r="G8" s="2"/>
    </row>
    <row r="9" spans="1:7" ht="14.25" x14ac:dyDescent="0.45">
      <c r="A9" s="326" t="s">
        <v>3941</v>
      </c>
      <c r="B9" s="327">
        <v>1600</v>
      </c>
      <c r="C9" s="327">
        <v>1000</v>
      </c>
      <c r="D9" s="327" t="s">
        <v>3940</v>
      </c>
      <c r="E9" s="327">
        <v>147</v>
      </c>
      <c r="F9" s="328">
        <f t="shared" si="0"/>
        <v>0.375</v>
      </c>
      <c r="G9" s="2"/>
    </row>
    <row r="10" spans="1:7" ht="14.25" x14ac:dyDescent="0.45">
      <c r="A10" s="326" t="s">
        <v>3942</v>
      </c>
      <c r="B10" s="327">
        <v>20600000</v>
      </c>
      <c r="C10" s="327">
        <v>20100000</v>
      </c>
      <c r="D10" s="327" t="s">
        <v>3943</v>
      </c>
      <c r="E10" s="327">
        <v>152</v>
      </c>
      <c r="F10" s="328">
        <f t="shared" si="0"/>
        <v>2.4271844660194174E-2</v>
      </c>
      <c r="G10" s="2"/>
    </row>
    <row r="11" spans="1:7" ht="14.25" x14ac:dyDescent="0.45">
      <c r="A11" s="326" t="s">
        <v>3944</v>
      </c>
      <c r="B11" s="327">
        <v>8800000</v>
      </c>
      <c r="C11" s="327">
        <v>7100000</v>
      </c>
      <c r="D11" s="327" t="s">
        <v>3943</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3867</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3945</v>
      </c>
      <c r="B19" s="2"/>
      <c r="C19" s="2"/>
      <c r="D19" s="2"/>
      <c r="E19" s="2"/>
      <c r="F19" s="2"/>
      <c r="G19" s="2"/>
    </row>
    <row r="20" spans="1:7" ht="14.25" x14ac:dyDescent="0.45">
      <c r="A20" s="324" t="s">
        <v>3928</v>
      </c>
      <c r="B20" s="325" t="s">
        <v>3929</v>
      </c>
      <c r="C20" s="325" t="s">
        <v>3930</v>
      </c>
      <c r="D20" s="325" t="s">
        <v>3931</v>
      </c>
      <c r="E20" s="325" t="s">
        <v>3932</v>
      </c>
      <c r="F20" s="325" t="s">
        <v>3933</v>
      </c>
      <c r="G20" s="2"/>
    </row>
    <row r="21" spans="1:7" ht="14.25" x14ac:dyDescent="0.45">
      <c r="A21" s="326" t="s">
        <v>3935</v>
      </c>
      <c r="B21" s="327">
        <v>141000</v>
      </c>
      <c r="C21" s="327">
        <v>30000</v>
      </c>
      <c r="D21" s="327" t="s">
        <v>3936</v>
      </c>
      <c r="E21" s="327">
        <v>158</v>
      </c>
      <c r="F21" s="328">
        <f>(B21-C21)/B21</f>
        <v>0.78723404255319152</v>
      </c>
      <c r="G21" s="2"/>
    </row>
    <row r="22" spans="1:7" ht="14.25" x14ac:dyDescent="0.45">
      <c r="A22" s="326" t="s">
        <v>208</v>
      </c>
      <c r="B22" s="327">
        <v>32000</v>
      </c>
      <c r="C22" s="327">
        <v>6000</v>
      </c>
      <c r="D22" s="327" t="s">
        <v>3936</v>
      </c>
      <c r="E22" s="327">
        <v>163</v>
      </c>
      <c r="F22" s="328">
        <f>(B22-C22)/B22</f>
        <v>0.8125</v>
      </c>
      <c r="G22" s="2"/>
    </row>
    <row r="23" spans="1:7" ht="14.25" x14ac:dyDescent="0.45">
      <c r="A23" s="326" t="s">
        <v>3946</v>
      </c>
      <c r="B23" s="327">
        <v>1300</v>
      </c>
      <c r="C23" s="327">
        <v>1100</v>
      </c>
      <c r="D23" s="327" t="s">
        <v>3940</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3947</v>
      </c>
      <c r="B26" s="282">
        <f>F21</f>
        <v>0.78723404255319152</v>
      </c>
      <c r="C26" s="2"/>
      <c r="D26" s="2"/>
      <c r="E26" s="2"/>
      <c r="F26" s="2"/>
      <c r="G26" s="2"/>
    </row>
    <row r="27" spans="1:7" ht="14.25" x14ac:dyDescent="0.45">
      <c r="A27" s="55"/>
      <c r="B27" s="282"/>
      <c r="C27" s="2"/>
      <c r="D27" s="2"/>
      <c r="E27" s="2"/>
      <c r="F27" s="2"/>
      <c r="G27" s="2"/>
    </row>
    <row r="28" spans="1:7" ht="14.25" x14ac:dyDescent="0.45">
      <c r="A28" s="324" t="s">
        <v>3928</v>
      </c>
      <c r="B28" s="325" t="s">
        <v>3929</v>
      </c>
      <c r="C28" s="325" t="s">
        <v>3930</v>
      </c>
      <c r="D28" s="325" t="s">
        <v>3948</v>
      </c>
      <c r="E28" s="325" t="s">
        <v>3931</v>
      </c>
      <c r="F28" s="325" t="s">
        <v>3932</v>
      </c>
      <c r="G28" s="325" t="s">
        <v>3933</v>
      </c>
    </row>
    <row r="29" spans="1:7" ht="14.25" x14ac:dyDescent="0.45">
      <c r="A29" s="326" t="s">
        <v>3949</v>
      </c>
      <c r="B29" s="327">
        <v>55000</v>
      </c>
      <c r="C29" s="327">
        <v>32000</v>
      </c>
      <c r="D29" s="327">
        <v>30000</v>
      </c>
      <c r="E29" s="327" t="s">
        <v>3940</v>
      </c>
      <c r="F29" s="327">
        <v>179</v>
      </c>
      <c r="G29" s="328">
        <f>(C29-D29)/B29</f>
        <v>3.6363636363636362E-2</v>
      </c>
    </row>
    <row r="30" spans="1:7" ht="14.25" x14ac:dyDescent="0.45">
      <c r="A30" s="7" t="s">
        <v>3950</v>
      </c>
      <c r="B30" s="282"/>
      <c r="C30" s="2"/>
      <c r="D30" s="2"/>
      <c r="E30" s="2"/>
      <c r="F30" s="2"/>
      <c r="G30" s="2"/>
    </row>
    <row r="31" spans="1:7" ht="14.25" x14ac:dyDescent="0.45">
      <c r="A31" s="2"/>
      <c r="B31" s="2"/>
      <c r="C31" s="2"/>
      <c r="D31" s="2"/>
      <c r="E31" s="2"/>
      <c r="F31" s="2"/>
      <c r="G31" s="2"/>
    </row>
    <row r="32" spans="1:7" ht="14.25" x14ac:dyDescent="0.45">
      <c r="A32" s="319" t="s">
        <v>3879</v>
      </c>
      <c r="B32" s="320"/>
      <c r="C32" s="320"/>
      <c r="D32" s="320"/>
      <c r="E32" s="320"/>
      <c r="F32" s="321"/>
      <c r="G32" s="321"/>
    </row>
    <row r="33" spans="1:7" ht="14.25" x14ac:dyDescent="0.45">
      <c r="A33" s="330" t="s">
        <v>3951</v>
      </c>
      <c r="B33" s="331"/>
      <c r="C33" s="331"/>
      <c r="D33" s="331"/>
      <c r="E33" s="331"/>
      <c r="F33" s="2"/>
      <c r="G33" s="2"/>
    </row>
    <row r="34" spans="1:7" ht="14.25" x14ac:dyDescent="0.45">
      <c r="A34" s="2" t="s">
        <v>3952</v>
      </c>
      <c r="B34" s="282"/>
      <c r="C34" s="2"/>
      <c r="D34" s="2"/>
      <c r="E34" s="2"/>
      <c r="F34" s="2"/>
      <c r="G34" s="2"/>
    </row>
    <row r="35" spans="1:7" ht="14.25" x14ac:dyDescent="0.45">
      <c r="A35" s="2" t="s">
        <v>3953</v>
      </c>
      <c r="B35" s="332"/>
      <c r="C35" s="2"/>
      <c r="D35" s="2"/>
      <c r="E35" s="2"/>
      <c r="F35" s="2"/>
      <c r="G35" s="2"/>
    </row>
    <row r="36" spans="1:7" ht="14.25" x14ac:dyDescent="0.45">
      <c r="A36" s="2"/>
      <c r="B36" s="2"/>
      <c r="C36" s="2"/>
      <c r="D36" s="2"/>
      <c r="E36" s="2"/>
      <c r="F36" s="2"/>
      <c r="G36" s="2"/>
    </row>
    <row r="37" spans="1:7" ht="14.25" x14ac:dyDescent="0.45">
      <c r="A37" s="319" t="s">
        <v>3882</v>
      </c>
      <c r="B37" s="320"/>
      <c r="C37" s="333"/>
      <c r="D37" s="333"/>
      <c r="E37" s="321"/>
      <c r="F37" s="321"/>
      <c r="G37" s="321"/>
    </row>
    <row r="38" spans="1:7" ht="14.25" x14ac:dyDescent="0.45">
      <c r="A38" s="330" t="s">
        <v>3954</v>
      </c>
      <c r="B38" s="334" t="s">
        <v>3955</v>
      </c>
      <c r="C38" s="334" t="s">
        <v>3956</v>
      </c>
      <c r="D38" s="323"/>
      <c r="E38" s="2"/>
      <c r="F38" s="2"/>
      <c r="G38" s="2"/>
    </row>
    <row r="39" spans="1:7" ht="14.25" x14ac:dyDescent="0.45">
      <c r="A39" s="2" t="s">
        <v>3957</v>
      </c>
      <c r="B39" s="335">
        <v>66</v>
      </c>
      <c r="C39" s="336" t="s">
        <v>3958</v>
      </c>
      <c r="D39" s="2"/>
      <c r="E39" s="2"/>
      <c r="F39" s="2"/>
      <c r="G39" s="2"/>
    </row>
    <row r="40" spans="1:7" ht="14.25" x14ac:dyDescent="0.45">
      <c r="A40" s="2" t="s">
        <v>3959</v>
      </c>
      <c r="B40" s="335">
        <v>2439</v>
      </c>
      <c r="C40" s="335"/>
      <c r="D40" s="2"/>
      <c r="E40" s="2"/>
      <c r="F40" s="2"/>
      <c r="G40" s="2"/>
    </row>
    <row r="41" spans="1:7" ht="14.25" x14ac:dyDescent="0.45">
      <c r="A41" s="2" t="s">
        <v>3960</v>
      </c>
      <c r="B41" s="335">
        <f>B39*B40</f>
        <v>160974</v>
      </c>
      <c r="C41" s="335"/>
      <c r="D41" s="2"/>
      <c r="E41" s="323"/>
      <c r="F41" s="323"/>
      <c r="G41" s="323"/>
    </row>
    <row r="42" spans="1:7" ht="14.25" x14ac:dyDescent="0.45">
      <c r="A42" s="2" t="s">
        <v>3961</v>
      </c>
      <c r="B42" s="335">
        <v>477927.2919311095</v>
      </c>
      <c r="C42" s="336" t="s">
        <v>3962</v>
      </c>
      <c r="D42" s="2"/>
      <c r="E42" s="323"/>
      <c r="F42" s="323"/>
      <c r="G42" s="323"/>
    </row>
    <row r="43" spans="1:7" ht="14.25" x14ac:dyDescent="0.45">
      <c r="A43" s="1" t="s">
        <v>3885</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3963</v>
      </c>
      <c r="B2" s="341"/>
      <c r="C2" s="341"/>
    </row>
    <row r="3" spans="1:3" ht="14.25" x14ac:dyDescent="0.45">
      <c r="A3" s="340">
        <v>2019</v>
      </c>
      <c r="B3" s="341"/>
      <c r="C3" s="341"/>
    </row>
    <row r="4" spans="1:3" ht="14.25" x14ac:dyDescent="0.45">
      <c r="A4" s="340" t="s">
        <v>3964</v>
      </c>
      <c r="B4" s="341"/>
      <c r="C4" s="341"/>
    </row>
    <row r="5" spans="1:3" ht="14.25" x14ac:dyDescent="0.45">
      <c r="A5" s="340" t="s">
        <v>3965</v>
      </c>
      <c r="B5" s="341"/>
      <c r="C5" s="341"/>
    </row>
    <row r="6" spans="1:3" ht="14.25" x14ac:dyDescent="0.45">
      <c r="A6" s="342" t="s">
        <v>3966</v>
      </c>
      <c r="B6" s="341"/>
      <c r="C6" s="341"/>
    </row>
    <row r="7" spans="1:3" ht="14.25" x14ac:dyDescent="0.45">
      <c r="A7" s="340"/>
      <c r="B7" s="341"/>
      <c r="C7" s="341"/>
    </row>
    <row r="8" spans="1:3" ht="14.25" x14ac:dyDescent="0.45">
      <c r="A8" s="340" t="s">
        <v>3967</v>
      </c>
      <c r="B8" s="341"/>
      <c r="C8" s="341"/>
    </row>
    <row r="9" spans="1:3" ht="14.25" x14ac:dyDescent="0.45">
      <c r="A9" s="340">
        <v>2020</v>
      </c>
      <c r="B9" s="341"/>
      <c r="C9" s="341"/>
    </row>
    <row r="10" spans="1:3" ht="14.25" x14ac:dyDescent="0.45">
      <c r="A10" s="342" t="s">
        <v>3968</v>
      </c>
      <c r="B10" s="341"/>
      <c r="C10" s="341"/>
    </row>
    <row r="11" spans="1:3" ht="14.25" x14ac:dyDescent="0.45">
      <c r="A11" s="340"/>
      <c r="B11" s="341"/>
      <c r="C11" s="341"/>
    </row>
    <row r="12" spans="1:3" ht="14.25" x14ac:dyDescent="0.45">
      <c r="A12" s="343" t="s">
        <v>3954</v>
      </c>
      <c r="B12" s="344" t="s">
        <v>3902</v>
      </c>
      <c r="C12" s="345" t="s">
        <v>3956</v>
      </c>
    </row>
    <row r="13" spans="1:3" ht="14.25" x14ac:dyDescent="0.45">
      <c r="A13" s="340" t="s">
        <v>3969</v>
      </c>
      <c r="B13" s="341">
        <v>250</v>
      </c>
      <c r="C13" s="346" t="s">
        <v>3970</v>
      </c>
    </row>
    <row r="14" spans="1:3" ht="14.25" x14ac:dyDescent="0.45">
      <c r="A14" s="340" t="s">
        <v>3971</v>
      </c>
      <c r="B14" s="341">
        <v>40524</v>
      </c>
      <c r="C14" s="346" t="s">
        <v>3972</v>
      </c>
    </row>
    <row r="15" spans="1:3" ht="14.25" x14ac:dyDescent="0.45">
      <c r="A15" s="340" t="s">
        <v>3973</v>
      </c>
      <c r="B15" s="341">
        <v>8</v>
      </c>
      <c r="C15" s="346" t="s">
        <v>3974</v>
      </c>
    </row>
    <row r="16" spans="1:3" ht="14.25" x14ac:dyDescent="0.45">
      <c r="A16" s="340" t="s">
        <v>3975</v>
      </c>
      <c r="B16" s="341">
        <f>B14*B15</f>
        <v>324192</v>
      </c>
      <c r="C16" s="346"/>
    </row>
    <row r="17" spans="1:3" ht="14.25" x14ac:dyDescent="0.45">
      <c r="A17" s="340" t="s">
        <v>3976</v>
      </c>
      <c r="B17" s="341">
        <v>210659013</v>
      </c>
      <c r="C17" s="346" t="s">
        <v>3977</v>
      </c>
    </row>
    <row r="18" spans="1:3" ht="14.25" x14ac:dyDescent="0.45">
      <c r="A18" s="347" t="s">
        <v>3978</v>
      </c>
      <c r="B18" s="348">
        <f>B13/(B17/100000)</f>
        <v>0.11867519762850118</v>
      </c>
      <c r="C18" s="346"/>
    </row>
    <row r="19" spans="1:3" ht="14.25" x14ac:dyDescent="0.45">
      <c r="A19" s="347" t="s">
        <v>3979</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3980</v>
      </c>
      <c r="B22" s="341"/>
      <c r="C22" s="341"/>
    </row>
    <row r="23" spans="1:3" ht="14.25" x14ac:dyDescent="0.45">
      <c r="A23" s="341" t="s">
        <v>3981</v>
      </c>
      <c r="B23" s="341"/>
      <c r="C23" s="341"/>
    </row>
    <row r="24" spans="1:3" ht="14.25" x14ac:dyDescent="0.45">
      <c r="A24" s="340" t="s">
        <v>3982</v>
      </c>
      <c r="B24" s="341"/>
      <c r="C24" s="341"/>
    </row>
    <row r="25" spans="1:3" ht="14.25" x14ac:dyDescent="0.45">
      <c r="A25" s="340"/>
      <c r="B25" s="341"/>
      <c r="C25" s="341"/>
    </row>
    <row r="26" spans="1:3" ht="25.5" x14ac:dyDescent="0.35">
      <c r="A26" s="350" t="s">
        <v>3983</v>
      </c>
      <c r="B26" s="350" t="s">
        <v>3984</v>
      </c>
      <c r="C26" s="350" t="s">
        <v>3985</v>
      </c>
    </row>
    <row r="27" spans="1:3" x14ac:dyDescent="0.35">
      <c r="A27" s="351" t="s">
        <v>3986</v>
      </c>
      <c r="B27" s="352">
        <v>499.9</v>
      </c>
      <c r="C27" s="351">
        <v>436</v>
      </c>
    </row>
    <row r="28" spans="1:3" x14ac:dyDescent="0.35">
      <c r="A28" s="350" t="s">
        <v>3987</v>
      </c>
      <c r="B28" s="353">
        <v>257.95</v>
      </c>
      <c r="C28" s="350">
        <v>285</v>
      </c>
    </row>
    <row r="29" spans="1:3" x14ac:dyDescent="0.35">
      <c r="A29" s="351" t="s">
        <v>3988</v>
      </c>
      <c r="B29" s="352">
        <v>215</v>
      </c>
      <c r="C29" s="351">
        <v>416</v>
      </c>
    </row>
    <row r="30" spans="1:3" x14ac:dyDescent="0.35">
      <c r="A30" s="350" t="s">
        <v>3989</v>
      </c>
      <c r="B30" s="353">
        <v>289.89999999999998</v>
      </c>
      <c r="C30" s="350">
        <v>320</v>
      </c>
    </row>
    <row r="31" spans="1:3" x14ac:dyDescent="0.35">
      <c r="A31" s="351" t="s">
        <v>3990</v>
      </c>
      <c r="B31" s="352">
        <v>210</v>
      </c>
      <c r="C31" s="351">
        <v>380</v>
      </c>
    </row>
    <row r="32" spans="1:3" x14ac:dyDescent="0.35">
      <c r="A32" s="350" t="s">
        <v>3991</v>
      </c>
      <c r="B32" s="353">
        <v>189.9</v>
      </c>
      <c r="C32" s="350">
        <v>300</v>
      </c>
    </row>
    <row r="33" spans="1:3" x14ac:dyDescent="0.35">
      <c r="A33" s="351" t="s">
        <v>3992</v>
      </c>
      <c r="B33" s="352">
        <v>139.9</v>
      </c>
      <c r="C33" s="351">
        <v>400</v>
      </c>
    </row>
    <row r="34" spans="1:3" x14ac:dyDescent="0.35">
      <c r="A34" s="350" t="s">
        <v>3993</v>
      </c>
      <c r="B34" s="353">
        <v>479.95</v>
      </c>
      <c r="C34" s="350">
        <v>470</v>
      </c>
    </row>
    <row r="35" spans="1:3" x14ac:dyDescent="0.35">
      <c r="A35" s="351" t="s">
        <v>3994</v>
      </c>
      <c r="B35" s="352">
        <v>195</v>
      </c>
      <c r="C35" s="351">
        <v>389</v>
      </c>
    </row>
    <row r="36" spans="1:3" x14ac:dyDescent="0.35">
      <c r="A36" s="350" t="s">
        <v>3995</v>
      </c>
      <c r="B36" s="353">
        <v>575</v>
      </c>
      <c r="C36" s="350">
        <v>471</v>
      </c>
    </row>
    <row r="37" spans="1:3" x14ac:dyDescent="0.35">
      <c r="A37" s="351" t="s">
        <v>3996</v>
      </c>
      <c r="B37" s="352">
        <v>147.99</v>
      </c>
      <c r="C37" s="351">
        <v>300</v>
      </c>
    </row>
    <row r="38" spans="1:3" x14ac:dyDescent="0.35">
      <c r="A38" s="350" t="s">
        <v>3997</v>
      </c>
      <c r="B38" s="353">
        <v>589</v>
      </c>
      <c r="C38" s="350">
        <v>327</v>
      </c>
    </row>
    <row r="39" spans="1:3" ht="14.25" x14ac:dyDescent="0.45">
      <c r="A39" s="341"/>
      <c r="B39" s="354" t="s">
        <v>3998</v>
      </c>
      <c r="C39" s="355">
        <f>AVERAGE(C27:C38)</f>
        <v>374.5</v>
      </c>
    </row>
    <row r="40" spans="1:3" ht="14.25" x14ac:dyDescent="0.45">
      <c r="A40" s="341"/>
      <c r="B40" s="341"/>
      <c r="C40" s="341"/>
    </row>
    <row r="41" spans="1:3" ht="14.25" x14ac:dyDescent="0.45">
      <c r="A41" s="344" t="s">
        <v>122</v>
      </c>
      <c r="B41" s="344"/>
      <c r="C41" s="344"/>
    </row>
    <row r="42" spans="1:3" ht="14.25" x14ac:dyDescent="0.45">
      <c r="A42" s="341" t="s">
        <v>3999</v>
      </c>
      <c r="B42" s="341"/>
      <c r="C42" s="341"/>
    </row>
    <row r="43" spans="1:3" ht="14.25" x14ac:dyDescent="0.45">
      <c r="A43" s="341" t="s">
        <v>4000</v>
      </c>
      <c r="B43" s="341"/>
      <c r="C43" s="341"/>
    </row>
    <row r="44" spans="1:3" ht="14.25" x14ac:dyDescent="0.45">
      <c r="A44" s="341" t="s">
        <v>4001</v>
      </c>
      <c r="B44" s="341"/>
      <c r="C44" s="341"/>
    </row>
    <row r="45" spans="1:3" ht="14.25" x14ac:dyDescent="0.45">
      <c r="A45" s="341" t="s">
        <v>4002</v>
      </c>
      <c r="B45" s="341"/>
      <c r="C45" s="341"/>
    </row>
    <row r="46" spans="1:3" ht="14.25" x14ac:dyDescent="0.45">
      <c r="A46" s="341" t="s">
        <v>4003</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2020-12-02T15:57:09Z</dcterms:modified>
</cp:coreProperties>
</file>