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Users\mmahajan\Documents\eps-brazil\"/>
    </mc:Choice>
  </mc:AlternateContent>
  <xr:revisionPtr revIDLastSave="0" documentId="8_{B7530273-ABAA-44CD-8EA2-36066599CE77}" xr6:coauthVersionLast="47" xr6:coauthVersionMax="47" xr10:uidLastSave="{00000000-0000-0000-0000-000000000000}"/>
  <bookViews>
    <workbookView xWindow="-110" yWindow="-110" windowWidth="19420" windowHeight="10420" activeTab="1"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s>
  <definedNames>
    <definedName name="_xlnm._FilterDatabase" localSheetId="1" hidden="1">PolicyLevers!$A$1:$Z$1000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 i="2" l="1"/>
  <c r="M3" i="2"/>
  <c r="N3" i="2"/>
  <c r="O3" i="2"/>
  <c r="P3" i="2"/>
  <c r="Q3" i="2"/>
  <c r="R3" i="2"/>
  <c r="S3" i="2"/>
  <c r="T3" i="2"/>
  <c r="L4" i="2"/>
  <c r="M4" i="2"/>
  <c r="N4" i="2"/>
  <c r="O4" i="2"/>
  <c r="P4" i="2"/>
  <c r="Q4" i="2"/>
  <c r="R4" i="2"/>
  <c r="S4" i="2"/>
  <c r="T4" i="2"/>
  <c r="L5" i="2"/>
  <c r="M5" i="2"/>
  <c r="N5" i="2"/>
  <c r="O5" i="2"/>
  <c r="P5" i="2"/>
  <c r="Q5" i="2"/>
  <c r="R5" i="2"/>
  <c r="S5" i="2"/>
  <c r="T5" i="2"/>
  <c r="L6" i="2"/>
  <c r="M6" i="2"/>
  <c r="N6" i="2"/>
  <c r="O6" i="2"/>
  <c r="P6" i="2"/>
  <c r="Q6" i="2"/>
  <c r="R6" i="2"/>
  <c r="S6" i="2"/>
  <c r="T6" i="2"/>
  <c r="L7" i="2"/>
  <c r="M7" i="2"/>
  <c r="N7" i="2"/>
  <c r="O7" i="2"/>
  <c r="P7" i="2"/>
  <c r="Q7" i="2"/>
  <c r="R7" i="2"/>
  <c r="S7" i="2"/>
  <c r="T7" i="2"/>
  <c r="L8" i="2"/>
  <c r="M8" i="2"/>
  <c r="N8" i="2"/>
  <c r="O8" i="2"/>
  <c r="P8" i="2"/>
  <c r="Q8" i="2"/>
  <c r="R8" i="2"/>
  <c r="S8" i="2"/>
  <c r="T8" i="2"/>
  <c r="L9" i="2"/>
  <c r="M9" i="2"/>
  <c r="N9" i="2"/>
  <c r="O9" i="2"/>
  <c r="P9" i="2"/>
  <c r="Q9" i="2"/>
  <c r="R9" i="2"/>
  <c r="S9" i="2"/>
  <c r="T9" i="2"/>
  <c r="L10" i="2"/>
  <c r="M10" i="2"/>
  <c r="N10" i="2"/>
  <c r="O10" i="2"/>
  <c r="P10" i="2"/>
  <c r="Q10" i="2"/>
  <c r="R10" i="2"/>
  <c r="S10" i="2"/>
  <c r="T10" i="2"/>
  <c r="L11" i="2"/>
  <c r="M11" i="2"/>
  <c r="N11" i="2"/>
  <c r="O11" i="2"/>
  <c r="P11" i="2"/>
  <c r="Q11" i="2"/>
  <c r="R11" i="2"/>
  <c r="S11" i="2"/>
  <c r="T11" i="2"/>
  <c r="L12" i="2"/>
  <c r="M12" i="2"/>
  <c r="N12" i="2"/>
  <c r="O12" i="2"/>
  <c r="P12" i="2"/>
  <c r="Q12" i="2"/>
  <c r="R12" i="2"/>
  <c r="S12" i="2"/>
  <c r="T12" i="2"/>
  <c r="L13" i="2"/>
  <c r="M13" i="2"/>
  <c r="N13" i="2"/>
  <c r="O13" i="2"/>
  <c r="P13" i="2"/>
  <c r="Q13" i="2"/>
  <c r="R13" i="2"/>
  <c r="S13" i="2"/>
  <c r="T13" i="2"/>
  <c r="L14" i="2"/>
  <c r="M14" i="2"/>
  <c r="N14" i="2"/>
  <c r="O14" i="2"/>
  <c r="P14" i="2"/>
  <c r="Q14" i="2"/>
  <c r="R14" i="2"/>
  <c r="S14" i="2"/>
  <c r="T14" i="2"/>
  <c r="L15" i="2"/>
  <c r="M15" i="2"/>
  <c r="N15" i="2"/>
  <c r="O15" i="2"/>
  <c r="P15" i="2"/>
  <c r="Q15" i="2"/>
  <c r="R15" i="2"/>
  <c r="S15" i="2"/>
  <c r="T15" i="2"/>
  <c r="L16" i="2"/>
  <c r="M16" i="2"/>
  <c r="N16" i="2"/>
  <c r="O16" i="2"/>
  <c r="P16" i="2"/>
  <c r="Q16" i="2"/>
  <c r="R16" i="2"/>
  <c r="S16" i="2"/>
  <c r="T16" i="2"/>
  <c r="L17" i="2"/>
  <c r="M17" i="2"/>
  <c r="N17" i="2"/>
  <c r="O17" i="2"/>
  <c r="P17" i="2"/>
  <c r="Q17" i="2"/>
  <c r="R17" i="2"/>
  <c r="S17" i="2"/>
  <c r="T17" i="2"/>
  <c r="L18" i="2"/>
  <c r="M18" i="2"/>
  <c r="N18" i="2"/>
  <c r="O18" i="2"/>
  <c r="P18" i="2"/>
  <c r="Q18" i="2"/>
  <c r="R18" i="2"/>
  <c r="S18" i="2"/>
  <c r="T18" i="2"/>
  <c r="L19" i="2"/>
  <c r="M19" i="2"/>
  <c r="N19" i="2"/>
  <c r="O19" i="2"/>
  <c r="P19" i="2"/>
  <c r="Q19" i="2"/>
  <c r="R19" i="2"/>
  <c r="S19" i="2"/>
  <c r="T19" i="2"/>
  <c r="L20" i="2"/>
  <c r="M20" i="2"/>
  <c r="N20" i="2"/>
  <c r="O20" i="2"/>
  <c r="P20" i="2"/>
  <c r="Q20" i="2"/>
  <c r="R20" i="2"/>
  <c r="S20" i="2"/>
  <c r="T20" i="2"/>
  <c r="L21" i="2"/>
  <c r="M21" i="2"/>
  <c r="N21" i="2"/>
  <c r="O21" i="2"/>
  <c r="P21" i="2"/>
  <c r="Q21" i="2"/>
  <c r="R21" i="2"/>
  <c r="S21" i="2"/>
  <c r="T21" i="2"/>
  <c r="L22" i="2"/>
  <c r="M22" i="2"/>
  <c r="N22" i="2"/>
  <c r="O22" i="2"/>
  <c r="P22" i="2"/>
  <c r="Q22" i="2"/>
  <c r="R22" i="2"/>
  <c r="S22" i="2"/>
  <c r="T22" i="2"/>
  <c r="L23" i="2"/>
  <c r="M23" i="2"/>
  <c r="N23" i="2"/>
  <c r="O23" i="2"/>
  <c r="P23" i="2"/>
  <c r="Q23" i="2"/>
  <c r="R23" i="2"/>
  <c r="S23" i="2"/>
  <c r="T23" i="2"/>
  <c r="L24" i="2"/>
  <c r="M24" i="2"/>
  <c r="N24" i="2"/>
  <c r="O24" i="2"/>
  <c r="P24" i="2"/>
  <c r="Q24" i="2"/>
  <c r="R24" i="2"/>
  <c r="S24" i="2"/>
  <c r="T24" i="2"/>
  <c r="L25" i="2"/>
  <c r="M25" i="2"/>
  <c r="N25" i="2"/>
  <c r="O25" i="2"/>
  <c r="P25" i="2"/>
  <c r="Q25" i="2"/>
  <c r="R25" i="2"/>
  <c r="S25" i="2"/>
  <c r="T25" i="2"/>
  <c r="L26" i="2"/>
  <c r="M26" i="2"/>
  <c r="N26" i="2"/>
  <c r="O26" i="2"/>
  <c r="P26" i="2"/>
  <c r="Q26" i="2"/>
  <c r="R26" i="2"/>
  <c r="S26" i="2"/>
  <c r="T26" i="2"/>
  <c r="L27" i="2"/>
  <c r="M27" i="2"/>
  <c r="N27" i="2"/>
  <c r="O27" i="2"/>
  <c r="P27" i="2"/>
  <c r="Q27" i="2"/>
  <c r="R27" i="2"/>
  <c r="S27" i="2"/>
  <c r="T27" i="2"/>
  <c r="L28" i="2"/>
  <c r="M28" i="2"/>
  <c r="N28" i="2"/>
  <c r="O28" i="2"/>
  <c r="P28" i="2"/>
  <c r="Q28" i="2"/>
  <c r="R28" i="2"/>
  <c r="S28" i="2"/>
  <c r="T28" i="2"/>
  <c r="L29" i="2"/>
  <c r="M29" i="2"/>
  <c r="N29" i="2"/>
  <c r="O29" i="2"/>
  <c r="P29" i="2"/>
  <c r="Q29" i="2"/>
  <c r="R29" i="2"/>
  <c r="S29" i="2"/>
  <c r="T29" i="2"/>
  <c r="L30" i="2"/>
  <c r="M30" i="2"/>
  <c r="N30" i="2"/>
  <c r="O30" i="2"/>
  <c r="P30" i="2"/>
  <c r="Q30" i="2"/>
  <c r="R30" i="2"/>
  <c r="S30" i="2"/>
  <c r="T30" i="2"/>
  <c r="L31" i="2"/>
  <c r="M31" i="2"/>
  <c r="N31" i="2"/>
  <c r="O31" i="2"/>
  <c r="P31" i="2"/>
  <c r="Q31" i="2"/>
  <c r="R31" i="2"/>
  <c r="S31" i="2"/>
  <c r="T31" i="2"/>
  <c r="L32" i="2"/>
  <c r="M32" i="2"/>
  <c r="N32" i="2"/>
  <c r="O32" i="2"/>
  <c r="P32" i="2"/>
  <c r="Q32" i="2"/>
  <c r="R32" i="2"/>
  <c r="S32" i="2"/>
  <c r="T32" i="2"/>
  <c r="L33" i="2"/>
  <c r="M33" i="2"/>
  <c r="N33" i="2"/>
  <c r="O33" i="2"/>
  <c r="P33" i="2"/>
  <c r="Q33" i="2"/>
  <c r="R33" i="2"/>
  <c r="S33" i="2"/>
  <c r="T33" i="2"/>
  <c r="L34" i="2"/>
  <c r="M34" i="2"/>
  <c r="N34" i="2"/>
  <c r="O34" i="2"/>
  <c r="P34" i="2"/>
  <c r="Q34" i="2"/>
  <c r="R34" i="2"/>
  <c r="S34" i="2"/>
  <c r="T34" i="2"/>
  <c r="L35" i="2"/>
  <c r="M35" i="2"/>
  <c r="N35" i="2"/>
  <c r="O35" i="2"/>
  <c r="P35" i="2"/>
  <c r="Q35" i="2"/>
  <c r="R35" i="2"/>
  <c r="S35" i="2"/>
  <c r="T35" i="2"/>
  <c r="L36" i="2"/>
  <c r="M36" i="2"/>
  <c r="N36" i="2"/>
  <c r="O36" i="2"/>
  <c r="P36" i="2"/>
  <c r="Q36" i="2"/>
  <c r="R36" i="2"/>
  <c r="S36" i="2"/>
  <c r="T36" i="2"/>
  <c r="L37" i="2"/>
  <c r="M37" i="2"/>
  <c r="N37" i="2"/>
  <c r="O37" i="2"/>
  <c r="P37" i="2"/>
  <c r="Q37" i="2"/>
  <c r="R37" i="2"/>
  <c r="S37" i="2"/>
  <c r="T37" i="2"/>
  <c r="L38" i="2"/>
  <c r="M38" i="2"/>
  <c r="N38" i="2"/>
  <c r="O38" i="2"/>
  <c r="P38" i="2"/>
  <c r="Q38" i="2"/>
  <c r="R38" i="2"/>
  <c r="S38" i="2"/>
  <c r="T38" i="2"/>
  <c r="L39" i="2"/>
  <c r="M39" i="2"/>
  <c r="N39" i="2"/>
  <c r="O39" i="2"/>
  <c r="P39" i="2"/>
  <c r="Q39" i="2"/>
  <c r="R39" i="2"/>
  <c r="S39" i="2"/>
  <c r="T39" i="2"/>
  <c r="L40" i="2"/>
  <c r="M40" i="2"/>
  <c r="N40" i="2"/>
  <c r="O40" i="2"/>
  <c r="P40" i="2"/>
  <c r="Q40" i="2"/>
  <c r="R40" i="2"/>
  <c r="S40" i="2"/>
  <c r="T40" i="2"/>
  <c r="L41" i="2"/>
  <c r="M41" i="2"/>
  <c r="N41" i="2"/>
  <c r="O41" i="2"/>
  <c r="P41" i="2"/>
  <c r="Q41" i="2"/>
  <c r="R41" i="2"/>
  <c r="S41" i="2"/>
  <c r="T41" i="2"/>
  <c r="L42" i="2"/>
  <c r="M42" i="2"/>
  <c r="N42" i="2"/>
  <c r="O42" i="2"/>
  <c r="P42" i="2"/>
  <c r="Q42" i="2"/>
  <c r="R42" i="2"/>
  <c r="S42" i="2"/>
  <c r="T42" i="2"/>
  <c r="L43" i="2"/>
  <c r="M43" i="2"/>
  <c r="N43" i="2"/>
  <c r="O43" i="2"/>
  <c r="P43" i="2"/>
  <c r="Q43" i="2"/>
  <c r="R43" i="2"/>
  <c r="S43" i="2"/>
  <c r="T43" i="2"/>
  <c r="L44" i="2"/>
  <c r="M44" i="2"/>
  <c r="N44" i="2"/>
  <c r="O44" i="2"/>
  <c r="P44" i="2"/>
  <c r="Q44" i="2"/>
  <c r="R44" i="2"/>
  <c r="S44" i="2"/>
  <c r="T44" i="2"/>
  <c r="L45" i="2"/>
  <c r="M45" i="2"/>
  <c r="N45" i="2"/>
  <c r="O45" i="2"/>
  <c r="P45" i="2"/>
  <c r="Q45" i="2"/>
  <c r="R45" i="2"/>
  <c r="S45" i="2"/>
  <c r="T45" i="2"/>
  <c r="L46" i="2"/>
  <c r="M46" i="2"/>
  <c r="N46" i="2"/>
  <c r="O46" i="2"/>
  <c r="P46" i="2"/>
  <c r="Q46" i="2"/>
  <c r="R46" i="2"/>
  <c r="S46" i="2"/>
  <c r="T46" i="2"/>
  <c r="L47" i="2"/>
  <c r="M47" i="2"/>
  <c r="N47" i="2"/>
  <c r="O47" i="2"/>
  <c r="P47" i="2"/>
  <c r="Q47" i="2"/>
  <c r="R47" i="2"/>
  <c r="S47" i="2"/>
  <c r="T47" i="2"/>
  <c r="L48" i="2"/>
  <c r="M48" i="2"/>
  <c r="N48" i="2"/>
  <c r="O48" i="2"/>
  <c r="P48" i="2"/>
  <c r="Q48" i="2"/>
  <c r="R48" i="2"/>
  <c r="S48" i="2"/>
  <c r="T48" i="2"/>
  <c r="L49" i="2"/>
  <c r="M49" i="2"/>
  <c r="N49" i="2"/>
  <c r="O49" i="2"/>
  <c r="P49" i="2"/>
  <c r="Q49" i="2"/>
  <c r="R49" i="2"/>
  <c r="S49" i="2"/>
  <c r="T49" i="2"/>
  <c r="L50" i="2"/>
  <c r="M50" i="2"/>
  <c r="N50" i="2"/>
  <c r="O50" i="2"/>
  <c r="P50" i="2"/>
  <c r="Q50" i="2"/>
  <c r="R50" i="2"/>
  <c r="S50" i="2"/>
  <c r="T50" i="2"/>
  <c r="L51" i="2"/>
  <c r="M51" i="2"/>
  <c r="N51" i="2"/>
  <c r="O51" i="2"/>
  <c r="P51" i="2"/>
  <c r="Q51" i="2"/>
  <c r="R51" i="2"/>
  <c r="S51" i="2"/>
  <c r="T51" i="2"/>
  <c r="L52" i="2"/>
  <c r="M52" i="2"/>
  <c r="N52" i="2"/>
  <c r="O52" i="2"/>
  <c r="P52" i="2"/>
  <c r="Q52" i="2"/>
  <c r="R52" i="2"/>
  <c r="S52" i="2"/>
  <c r="T52" i="2"/>
  <c r="L53" i="2"/>
  <c r="M53" i="2"/>
  <c r="N53" i="2"/>
  <c r="O53" i="2"/>
  <c r="P53" i="2"/>
  <c r="Q53" i="2"/>
  <c r="R53" i="2"/>
  <c r="S53" i="2"/>
  <c r="T53" i="2"/>
  <c r="L54" i="2"/>
  <c r="M54" i="2"/>
  <c r="N54" i="2"/>
  <c r="O54" i="2"/>
  <c r="P54" i="2"/>
  <c r="Q54" i="2"/>
  <c r="R54" i="2"/>
  <c r="S54" i="2"/>
  <c r="T54" i="2"/>
  <c r="L55" i="2"/>
  <c r="M55" i="2"/>
  <c r="N55" i="2"/>
  <c r="O55" i="2"/>
  <c r="P55" i="2"/>
  <c r="Q55" i="2"/>
  <c r="R55" i="2"/>
  <c r="S55" i="2"/>
  <c r="T55" i="2"/>
  <c r="L56" i="2"/>
  <c r="M56" i="2"/>
  <c r="N56" i="2"/>
  <c r="O56" i="2"/>
  <c r="P56" i="2"/>
  <c r="Q56" i="2"/>
  <c r="R56" i="2"/>
  <c r="S56" i="2"/>
  <c r="T56" i="2"/>
  <c r="L57" i="2"/>
  <c r="M57" i="2"/>
  <c r="N57" i="2"/>
  <c r="O57" i="2"/>
  <c r="P57" i="2"/>
  <c r="Q57" i="2"/>
  <c r="R57" i="2"/>
  <c r="S57" i="2"/>
  <c r="T57" i="2"/>
  <c r="L58" i="2"/>
  <c r="M58" i="2"/>
  <c r="N58" i="2"/>
  <c r="O58" i="2"/>
  <c r="P58" i="2"/>
  <c r="Q58" i="2"/>
  <c r="R58" i="2"/>
  <c r="S58" i="2"/>
  <c r="T58" i="2"/>
  <c r="L59" i="2"/>
  <c r="M59" i="2"/>
  <c r="N59" i="2"/>
  <c r="O59" i="2"/>
  <c r="P59" i="2"/>
  <c r="Q59" i="2"/>
  <c r="R59" i="2"/>
  <c r="S59" i="2"/>
  <c r="T59" i="2"/>
  <c r="L60" i="2"/>
  <c r="M60" i="2"/>
  <c r="N60" i="2"/>
  <c r="O60" i="2"/>
  <c r="P60" i="2"/>
  <c r="Q60" i="2"/>
  <c r="R60" i="2"/>
  <c r="S60" i="2"/>
  <c r="T60" i="2"/>
  <c r="L61" i="2"/>
  <c r="M61" i="2"/>
  <c r="N61" i="2"/>
  <c r="O61" i="2"/>
  <c r="P61" i="2"/>
  <c r="Q61" i="2"/>
  <c r="R61" i="2"/>
  <c r="S61" i="2"/>
  <c r="T61" i="2"/>
  <c r="L62" i="2"/>
  <c r="M62" i="2"/>
  <c r="N62" i="2"/>
  <c r="O62" i="2"/>
  <c r="P62" i="2"/>
  <c r="Q62" i="2"/>
  <c r="R62" i="2"/>
  <c r="S62" i="2"/>
  <c r="T62" i="2"/>
  <c r="L63" i="2"/>
  <c r="M63" i="2"/>
  <c r="N63" i="2"/>
  <c r="O63" i="2"/>
  <c r="P63" i="2"/>
  <c r="Q63" i="2"/>
  <c r="R63" i="2"/>
  <c r="S63" i="2"/>
  <c r="T63" i="2"/>
  <c r="L64" i="2"/>
  <c r="M64" i="2"/>
  <c r="N64" i="2"/>
  <c r="O64" i="2"/>
  <c r="P64" i="2"/>
  <c r="Q64" i="2"/>
  <c r="R64" i="2"/>
  <c r="S64" i="2"/>
  <c r="T64" i="2"/>
  <c r="L65" i="2"/>
  <c r="M65" i="2"/>
  <c r="N65" i="2"/>
  <c r="O65" i="2"/>
  <c r="P65" i="2"/>
  <c r="Q65" i="2"/>
  <c r="R65" i="2"/>
  <c r="S65" i="2"/>
  <c r="T65" i="2"/>
  <c r="L66" i="2"/>
  <c r="M66" i="2"/>
  <c r="N66" i="2"/>
  <c r="O66" i="2"/>
  <c r="P66" i="2"/>
  <c r="Q66" i="2"/>
  <c r="R66" i="2"/>
  <c r="S66" i="2"/>
  <c r="T66" i="2"/>
  <c r="L67" i="2"/>
  <c r="M67" i="2"/>
  <c r="N67" i="2"/>
  <c r="O67" i="2"/>
  <c r="P67" i="2"/>
  <c r="Q67" i="2"/>
  <c r="R67" i="2"/>
  <c r="S67" i="2"/>
  <c r="T67" i="2"/>
  <c r="L68" i="2"/>
  <c r="M68" i="2"/>
  <c r="N68" i="2"/>
  <c r="O68" i="2"/>
  <c r="P68" i="2"/>
  <c r="Q68" i="2"/>
  <c r="R68" i="2"/>
  <c r="S68" i="2"/>
  <c r="T68" i="2"/>
  <c r="L69" i="2"/>
  <c r="M69" i="2"/>
  <c r="N69" i="2"/>
  <c r="O69" i="2"/>
  <c r="P69" i="2"/>
  <c r="Q69" i="2"/>
  <c r="R69" i="2"/>
  <c r="S69" i="2"/>
  <c r="T69" i="2"/>
  <c r="L70" i="2"/>
  <c r="M70" i="2"/>
  <c r="N70" i="2"/>
  <c r="O70" i="2"/>
  <c r="P70" i="2"/>
  <c r="Q70" i="2"/>
  <c r="R70" i="2"/>
  <c r="S70" i="2"/>
  <c r="T70" i="2"/>
  <c r="L71" i="2"/>
  <c r="M71" i="2"/>
  <c r="N71" i="2"/>
  <c r="O71" i="2"/>
  <c r="P71" i="2"/>
  <c r="Q71" i="2"/>
  <c r="R71" i="2"/>
  <c r="S71" i="2"/>
  <c r="T71" i="2"/>
  <c r="L72" i="2"/>
  <c r="M72" i="2"/>
  <c r="N72" i="2"/>
  <c r="O72" i="2"/>
  <c r="P72" i="2"/>
  <c r="Q72" i="2"/>
  <c r="R72" i="2"/>
  <c r="S72" i="2"/>
  <c r="T72" i="2"/>
  <c r="L73" i="2"/>
  <c r="M73" i="2"/>
  <c r="N73" i="2"/>
  <c r="O73" i="2"/>
  <c r="P73" i="2"/>
  <c r="Q73" i="2"/>
  <c r="R73" i="2"/>
  <c r="S73" i="2"/>
  <c r="T73" i="2"/>
  <c r="L74" i="2"/>
  <c r="M74" i="2"/>
  <c r="N74" i="2"/>
  <c r="O74" i="2"/>
  <c r="P74" i="2"/>
  <c r="Q74" i="2"/>
  <c r="R74" i="2"/>
  <c r="S74" i="2"/>
  <c r="T74" i="2"/>
  <c r="L75" i="2"/>
  <c r="M75" i="2"/>
  <c r="N75" i="2"/>
  <c r="O75" i="2"/>
  <c r="P75" i="2"/>
  <c r="Q75" i="2"/>
  <c r="R75" i="2"/>
  <c r="S75" i="2"/>
  <c r="T75" i="2"/>
  <c r="L76" i="2"/>
  <c r="M76" i="2"/>
  <c r="N76" i="2"/>
  <c r="O76" i="2"/>
  <c r="P76" i="2"/>
  <c r="Q76" i="2"/>
  <c r="R76" i="2"/>
  <c r="S76" i="2"/>
  <c r="T76" i="2"/>
  <c r="L77" i="2"/>
  <c r="M77" i="2"/>
  <c r="N77" i="2"/>
  <c r="O77" i="2"/>
  <c r="P77" i="2"/>
  <c r="Q77" i="2"/>
  <c r="R77" i="2"/>
  <c r="S77" i="2"/>
  <c r="T77" i="2"/>
  <c r="L78" i="2"/>
  <c r="M78" i="2"/>
  <c r="N78" i="2"/>
  <c r="O78" i="2"/>
  <c r="P78" i="2"/>
  <c r="Q78" i="2"/>
  <c r="R78" i="2"/>
  <c r="S78" i="2"/>
  <c r="T78" i="2"/>
  <c r="L79" i="2"/>
  <c r="M79" i="2"/>
  <c r="N79" i="2"/>
  <c r="O79" i="2"/>
  <c r="P79" i="2"/>
  <c r="Q79" i="2"/>
  <c r="R79" i="2"/>
  <c r="S79" i="2"/>
  <c r="T79" i="2"/>
  <c r="L80" i="2"/>
  <c r="M80" i="2"/>
  <c r="N80" i="2"/>
  <c r="O80" i="2"/>
  <c r="P80" i="2"/>
  <c r="Q80" i="2"/>
  <c r="R80" i="2"/>
  <c r="S80" i="2"/>
  <c r="T80" i="2"/>
  <c r="L81" i="2"/>
  <c r="M81" i="2"/>
  <c r="N81" i="2"/>
  <c r="O81" i="2"/>
  <c r="P81" i="2"/>
  <c r="Q81" i="2"/>
  <c r="R81" i="2"/>
  <c r="S81" i="2"/>
  <c r="T81" i="2"/>
  <c r="L82" i="2"/>
  <c r="M82" i="2"/>
  <c r="N82" i="2"/>
  <c r="O82" i="2"/>
  <c r="P82" i="2"/>
  <c r="Q82" i="2"/>
  <c r="R82" i="2"/>
  <c r="S82" i="2"/>
  <c r="T82" i="2"/>
  <c r="L83" i="2"/>
  <c r="M83" i="2"/>
  <c r="N83" i="2"/>
  <c r="O83" i="2"/>
  <c r="P83" i="2"/>
  <c r="Q83" i="2"/>
  <c r="R83" i="2"/>
  <c r="S83" i="2"/>
  <c r="T83" i="2"/>
  <c r="L84" i="2"/>
  <c r="M84" i="2"/>
  <c r="N84" i="2"/>
  <c r="O84" i="2"/>
  <c r="P84" i="2"/>
  <c r="Q84" i="2"/>
  <c r="R84" i="2"/>
  <c r="S84" i="2"/>
  <c r="T84" i="2"/>
  <c r="L85" i="2"/>
  <c r="M85" i="2"/>
  <c r="N85" i="2"/>
  <c r="O85" i="2"/>
  <c r="P85" i="2"/>
  <c r="Q85" i="2"/>
  <c r="R85" i="2"/>
  <c r="S85" i="2"/>
  <c r="T85" i="2"/>
  <c r="L86" i="2"/>
  <c r="M86" i="2"/>
  <c r="N86" i="2"/>
  <c r="O86" i="2"/>
  <c r="P86" i="2"/>
  <c r="Q86" i="2"/>
  <c r="R86" i="2"/>
  <c r="S86" i="2"/>
  <c r="T86" i="2"/>
  <c r="L87" i="2"/>
  <c r="M87" i="2"/>
  <c r="N87" i="2"/>
  <c r="O87" i="2"/>
  <c r="P87" i="2"/>
  <c r="Q87" i="2"/>
  <c r="R87" i="2"/>
  <c r="S87" i="2"/>
  <c r="T87" i="2"/>
  <c r="L88" i="2"/>
  <c r="M88" i="2"/>
  <c r="N88" i="2"/>
  <c r="O88" i="2"/>
  <c r="P88" i="2"/>
  <c r="Q88" i="2"/>
  <c r="R88" i="2"/>
  <c r="S88" i="2"/>
  <c r="T88" i="2"/>
  <c r="L89" i="2"/>
  <c r="M89" i="2"/>
  <c r="N89" i="2"/>
  <c r="O89" i="2"/>
  <c r="P89" i="2"/>
  <c r="Q89" i="2"/>
  <c r="R89" i="2"/>
  <c r="S89" i="2"/>
  <c r="T89" i="2"/>
  <c r="L90" i="2"/>
  <c r="M90" i="2"/>
  <c r="N90" i="2"/>
  <c r="O90" i="2"/>
  <c r="P90" i="2"/>
  <c r="Q90" i="2"/>
  <c r="R90" i="2"/>
  <c r="S90" i="2"/>
  <c r="T90" i="2"/>
  <c r="L91" i="2"/>
  <c r="M91" i="2"/>
  <c r="N91" i="2"/>
  <c r="O91" i="2"/>
  <c r="P91" i="2"/>
  <c r="Q91" i="2"/>
  <c r="R91" i="2"/>
  <c r="S91" i="2"/>
  <c r="T91" i="2"/>
  <c r="L92" i="2"/>
  <c r="M92" i="2"/>
  <c r="N92" i="2"/>
  <c r="O92" i="2"/>
  <c r="P92" i="2"/>
  <c r="Q92" i="2"/>
  <c r="R92" i="2"/>
  <c r="S92" i="2"/>
  <c r="T92" i="2"/>
  <c r="L93" i="2"/>
  <c r="M93" i="2"/>
  <c r="N93" i="2"/>
  <c r="O93" i="2"/>
  <c r="P93" i="2"/>
  <c r="Q93" i="2"/>
  <c r="R93" i="2"/>
  <c r="S93" i="2"/>
  <c r="T93" i="2"/>
  <c r="L94" i="2"/>
  <c r="M94" i="2"/>
  <c r="N94" i="2"/>
  <c r="O94" i="2"/>
  <c r="P94" i="2"/>
  <c r="Q94" i="2"/>
  <c r="R94" i="2"/>
  <c r="S94" i="2"/>
  <c r="T94" i="2"/>
  <c r="L95" i="2"/>
  <c r="M95" i="2"/>
  <c r="N95" i="2"/>
  <c r="O95" i="2"/>
  <c r="P95" i="2"/>
  <c r="Q95" i="2"/>
  <c r="R95" i="2"/>
  <c r="S95" i="2"/>
  <c r="T95" i="2"/>
  <c r="L96" i="2"/>
  <c r="M96" i="2"/>
  <c r="N96" i="2"/>
  <c r="O96" i="2"/>
  <c r="P96" i="2"/>
  <c r="Q96" i="2"/>
  <c r="R96" i="2"/>
  <c r="S96" i="2"/>
  <c r="T96" i="2"/>
  <c r="L97" i="2"/>
  <c r="M97" i="2"/>
  <c r="N97" i="2"/>
  <c r="O97" i="2"/>
  <c r="P97" i="2"/>
  <c r="Q97" i="2"/>
  <c r="R97" i="2"/>
  <c r="S97" i="2"/>
  <c r="T97" i="2"/>
  <c r="L98" i="2"/>
  <c r="M98" i="2"/>
  <c r="N98" i="2"/>
  <c r="O98" i="2"/>
  <c r="P98" i="2"/>
  <c r="Q98" i="2"/>
  <c r="R98" i="2"/>
  <c r="S98" i="2"/>
  <c r="T98" i="2"/>
  <c r="L99" i="2"/>
  <c r="M99" i="2"/>
  <c r="N99" i="2"/>
  <c r="O99" i="2"/>
  <c r="P99" i="2"/>
  <c r="Q99" i="2"/>
  <c r="R99" i="2"/>
  <c r="S99" i="2"/>
  <c r="T99" i="2"/>
  <c r="L100" i="2"/>
  <c r="M100" i="2"/>
  <c r="N100" i="2"/>
  <c r="O100" i="2"/>
  <c r="P100" i="2"/>
  <c r="Q100" i="2"/>
  <c r="R100" i="2"/>
  <c r="S100" i="2"/>
  <c r="T100" i="2"/>
  <c r="L101" i="2"/>
  <c r="M101" i="2"/>
  <c r="N101" i="2"/>
  <c r="O101" i="2"/>
  <c r="P101" i="2"/>
  <c r="Q101" i="2"/>
  <c r="R101" i="2"/>
  <c r="S101" i="2"/>
  <c r="T101" i="2"/>
  <c r="L102" i="2"/>
  <c r="M102" i="2"/>
  <c r="N102" i="2"/>
  <c r="O102" i="2"/>
  <c r="P102" i="2"/>
  <c r="Q102" i="2"/>
  <c r="R102" i="2"/>
  <c r="S102" i="2"/>
  <c r="T102" i="2"/>
  <c r="L103" i="2"/>
  <c r="M103" i="2"/>
  <c r="N103" i="2"/>
  <c r="O103" i="2"/>
  <c r="P103" i="2"/>
  <c r="Q103" i="2"/>
  <c r="R103" i="2"/>
  <c r="S103" i="2"/>
  <c r="T103" i="2"/>
  <c r="L104" i="2"/>
  <c r="M104" i="2"/>
  <c r="N104" i="2"/>
  <c r="O104" i="2"/>
  <c r="P104" i="2"/>
  <c r="Q104" i="2"/>
  <c r="R104" i="2"/>
  <c r="S104" i="2"/>
  <c r="T104" i="2"/>
  <c r="L105" i="2"/>
  <c r="M105" i="2"/>
  <c r="N105" i="2"/>
  <c r="O105" i="2"/>
  <c r="P105" i="2"/>
  <c r="Q105" i="2"/>
  <c r="R105" i="2"/>
  <c r="S105" i="2"/>
  <c r="T105" i="2"/>
  <c r="L106" i="2"/>
  <c r="M106" i="2"/>
  <c r="N106" i="2"/>
  <c r="O106" i="2"/>
  <c r="P106" i="2"/>
  <c r="Q106" i="2"/>
  <c r="R106" i="2"/>
  <c r="S106" i="2"/>
  <c r="T106" i="2"/>
  <c r="L107" i="2"/>
  <c r="M107" i="2"/>
  <c r="N107" i="2"/>
  <c r="O107" i="2"/>
  <c r="P107" i="2"/>
  <c r="Q107" i="2"/>
  <c r="R107" i="2"/>
  <c r="S107" i="2"/>
  <c r="T107" i="2"/>
  <c r="L108" i="2"/>
  <c r="M108" i="2"/>
  <c r="N108" i="2"/>
  <c r="O108" i="2"/>
  <c r="P108" i="2"/>
  <c r="Q108" i="2"/>
  <c r="R108" i="2"/>
  <c r="S108" i="2"/>
  <c r="T108" i="2"/>
  <c r="L109" i="2"/>
  <c r="M109" i="2"/>
  <c r="N109" i="2"/>
  <c r="O109" i="2"/>
  <c r="P109" i="2"/>
  <c r="Q109" i="2"/>
  <c r="R109" i="2"/>
  <c r="S109" i="2"/>
  <c r="T109" i="2"/>
  <c r="L110" i="2"/>
  <c r="M110" i="2"/>
  <c r="N110" i="2"/>
  <c r="O110" i="2"/>
  <c r="P110" i="2"/>
  <c r="Q110" i="2"/>
  <c r="R110" i="2"/>
  <c r="S110" i="2"/>
  <c r="T110" i="2"/>
  <c r="L111" i="2"/>
  <c r="M111" i="2"/>
  <c r="N111" i="2"/>
  <c r="O111" i="2"/>
  <c r="P111" i="2"/>
  <c r="Q111" i="2"/>
  <c r="R111" i="2"/>
  <c r="S111" i="2"/>
  <c r="T111" i="2"/>
  <c r="L112" i="2"/>
  <c r="M112" i="2"/>
  <c r="N112" i="2"/>
  <c r="O112" i="2"/>
  <c r="P112" i="2"/>
  <c r="Q112" i="2"/>
  <c r="R112" i="2"/>
  <c r="S112" i="2"/>
  <c r="T112" i="2"/>
  <c r="L113" i="2"/>
  <c r="M113" i="2"/>
  <c r="N113" i="2"/>
  <c r="O113" i="2"/>
  <c r="P113" i="2"/>
  <c r="Q113" i="2"/>
  <c r="R113" i="2"/>
  <c r="S113" i="2"/>
  <c r="T113" i="2"/>
  <c r="L114" i="2"/>
  <c r="M114" i="2"/>
  <c r="N114" i="2"/>
  <c r="O114" i="2"/>
  <c r="P114" i="2"/>
  <c r="Q114" i="2"/>
  <c r="R114" i="2"/>
  <c r="S114" i="2"/>
  <c r="T114" i="2"/>
  <c r="L115" i="2"/>
  <c r="M115" i="2"/>
  <c r="N115" i="2"/>
  <c r="O115" i="2"/>
  <c r="P115" i="2"/>
  <c r="Q115" i="2"/>
  <c r="R115" i="2"/>
  <c r="S115" i="2"/>
  <c r="T115" i="2"/>
  <c r="L116" i="2"/>
  <c r="M116" i="2"/>
  <c r="N116" i="2"/>
  <c r="O116" i="2"/>
  <c r="P116" i="2"/>
  <c r="Q116" i="2"/>
  <c r="R116" i="2"/>
  <c r="S116" i="2"/>
  <c r="T116" i="2"/>
  <c r="L117" i="2"/>
  <c r="M117" i="2"/>
  <c r="N117" i="2"/>
  <c r="O117" i="2"/>
  <c r="P117" i="2"/>
  <c r="Q117" i="2"/>
  <c r="R117" i="2"/>
  <c r="S117" i="2"/>
  <c r="T117" i="2"/>
  <c r="L118" i="2"/>
  <c r="M118" i="2"/>
  <c r="N118" i="2"/>
  <c r="O118" i="2"/>
  <c r="P118" i="2"/>
  <c r="Q118" i="2"/>
  <c r="R118" i="2"/>
  <c r="S118" i="2"/>
  <c r="T118" i="2"/>
  <c r="L119" i="2"/>
  <c r="M119" i="2"/>
  <c r="N119" i="2"/>
  <c r="O119" i="2"/>
  <c r="P119" i="2"/>
  <c r="Q119" i="2"/>
  <c r="R119" i="2"/>
  <c r="S119" i="2"/>
  <c r="T119" i="2"/>
  <c r="L120" i="2"/>
  <c r="M120" i="2"/>
  <c r="N120" i="2"/>
  <c r="O120" i="2"/>
  <c r="P120" i="2"/>
  <c r="Q120" i="2"/>
  <c r="R120" i="2"/>
  <c r="S120" i="2"/>
  <c r="T120" i="2"/>
  <c r="L121" i="2"/>
  <c r="M121" i="2"/>
  <c r="N121" i="2"/>
  <c r="O121" i="2"/>
  <c r="P121" i="2"/>
  <c r="Q121" i="2"/>
  <c r="R121" i="2"/>
  <c r="S121" i="2"/>
  <c r="T121" i="2"/>
  <c r="L122" i="2"/>
  <c r="M122" i="2"/>
  <c r="N122" i="2"/>
  <c r="O122" i="2"/>
  <c r="P122" i="2"/>
  <c r="Q122" i="2"/>
  <c r="R122" i="2"/>
  <c r="S122" i="2"/>
  <c r="T122" i="2"/>
  <c r="L123" i="2"/>
  <c r="M123" i="2"/>
  <c r="N123" i="2"/>
  <c r="O123" i="2"/>
  <c r="P123" i="2"/>
  <c r="Q123" i="2"/>
  <c r="R123" i="2"/>
  <c r="S123" i="2"/>
  <c r="T123" i="2"/>
  <c r="L124" i="2"/>
  <c r="M124" i="2"/>
  <c r="N124" i="2"/>
  <c r="O124" i="2"/>
  <c r="P124" i="2"/>
  <c r="Q124" i="2"/>
  <c r="R124" i="2"/>
  <c r="S124" i="2"/>
  <c r="T124" i="2"/>
  <c r="L125" i="2"/>
  <c r="M125" i="2"/>
  <c r="N125" i="2"/>
  <c r="O125" i="2"/>
  <c r="P125" i="2"/>
  <c r="Q125" i="2"/>
  <c r="R125" i="2"/>
  <c r="S125" i="2"/>
  <c r="T125" i="2"/>
  <c r="L126" i="2"/>
  <c r="M126" i="2"/>
  <c r="N126" i="2"/>
  <c r="O126" i="2"/>
  <c r="P126" i="2"/>
  <c r="Q126" i="2"/>
  <c r="R126" i="2"/>
  <c r="S126" i="2"/>
  <c r="T126" i="2"/>
  <c r="L127" i="2"/>
  <c r="M127" i="2"/>
  <c r="N127" i="2"/>
  <c r="O127" i="2"/>
  <c r="P127" i="2"/>
  <c r="Q127" i="2"/>
  <c r="R127" i="2"/>
  <c r="S127" i="2"/>
  <c r="T127" i="2"/>
  <c r="L128" i="2"/>
  <c r="M128" i="2"/>
  <c r="N128" i="2"/>
  <c r="O128" i="2"/>
  <c r="P128" i="2"/>
  <c r="Q128" i="2"/>
  <c r="R128" i="2"/>
  <c r="S128" i="2"/>
  <c r="T128" i="2"/>
  <c r="L129" i="2"/>
  <c r="M129" i="2"/>
  <c r="N129" i="2"/>
  <c r="O129" i="2"/>
  <c r="P129" i="2"/>
  <c r="Q129" i="2"/>
  <c r="R129" i="2"/>
  <c r="S129" i="2"/>
  <c r="T129" i="2"/>
  <c r="L130" i="2"/>
  <c r="M130" i="2"/>
  <c r="N130" i="2"/>
  <c r="O130" i="2"/>
  <c r="P130" i="2"/>
  <c r="Q130" i="2"/>
  <c r="R130" i="2"/>
  <c r="S130" i="2"/>
  <c r="T130" i="2"/>
  <c r="L131" i="2"/>
  <c r="M131" i="2"/>
  <c r="N131" i="2"/>
  <c r="O131" i="2"/>
  <c r="P131" i="2"/>
  <c r="Q131" i="2"/>
  <c r="R131" i="2"/>
  <c r="S131" i="2"/>
  <c r="T131" i="2"/>
  <c r="L132" i="2"/>
  <c r="M132" i="2"/>
  <c r="N132" i="2"/>
  <c r="O132" i="2"/>
  <c r="P132" i="2"/>
  <c r="Q132" i="2"/>
  <c r="R132" i="2"/>
  <c r="S132" i="2"/>
  <c r="T132" i="2"/>
  <c r="L133" i="2"/>
  <c r="M133" i="2"/>
  <c r="N133" i="2"/>
  <c r="O133" i="2"/>
  <c r="P133" i="2"/>
  <c r="Q133" i="2"/>
  <c r="R133" i="2"/>
  <c r="S133" i="2"/>
  <c r="T133" i="2"/>
  <c r="L134" i="2"/>
  <c r="M134" i="2"/>
  <c r="N134" i="2"/>
  <c r="O134" i="2"/>
  <c r="P134" i="2"/>
  <c r="Q134" i="2"/>
  <c r="R134" i="2"/>
  <c r="S134" i="2"/>
  <c r="T134" i="2"/>
  <c r="L135" i="2"/>
  <c r="M135" i="2"/>
  <c r="N135" i="2"/>
  <c r="O135" i="2"/>
  <c r="P135" i="2"/>
  <c r="Q135" i="2"/>
  <c r="R135" i="2"/>
  <c r="S135" i="2"/>
  <c r="T135" i="2"/>
  <c r="L136" i="2"/>
  <c r="M136" i="2"/>
  <c r="N136" i="2"/>
  <c r="O136" i="2"/>
  <c r="P136" i="2"/>
  <c r="Q136" i="2"/>
  <c r="R136" i="2"/>
  <c r="S136" i="2"/>
  <c r="T136" i="2"/>
  <c r="L137" i="2"/>
  <c r="M137" i="2"/>
  <c r="N137" i="2"/>
  <c r="O137" i="2"/>
  <c r="P137" i="2"/>
  <c r="Q137" i="2"/>
  <c r="R137" i="2"/>
  <c r="S137" i="2"/>
  <c r="T137" i="2"/>
  <c r="L138" i="2"/>
  <c r="M138" i="2"/>
  <c r="N138" i="2"/>
  <c r="O138" i="2"/>
  <c r="P138" i="2"/>
  <c r="Q138" i="2"/>
  <c r="R138" i="2"/>
  <c r="S138" i="2"/>
  <c r="T138" i="2"/>
  <c r="L139" i="2"/>
  <c r="M139" i="2"/>
  <c r="N139" i="2"/>
  <c r="O139" i="2"/>
  <c r="P139" i="2"/>
  <c r="Q139" i="2"/>
  <c r="R139" i="2"/>
  <c r="S139" i="2"/>
  <c r="T139" i="2"/>
  <c r="L140" i="2"/>
  <c r="M140" i="2"/>
  <c r="N140" i="2"/>
  <c r="O140" i="2"/>
  <c r="P140" i="2"/>
  <c r="Q140" i="2"/>
  <c r="R140" i="2"/>
  <c r="S140" i="2"/>
  <c r="T140" i="2"/>
  <c r="L141" i="2"/>
  <c r="M141" i="2"/>
  <c r="N141" i="2"/>
  <c r="O141" i="2"/>
  <c r="P141" i="2"/>
  <c r="Q141" i="2"/>
  <c r="R141" i="2"/>
  <c r="S141" i="2"/>
  <c r="T141" i="2"/>
  <c r="L142" i="2"/>
  <c r="M142" i="2"/>
  <c r="N142" i="2"/>
  <c r="O142" i="2"/>
  <c r="P142" i="2"/>
  <c r="Q142" i="2"/>
  <c r="R142" i="2"/>
  <c r="S142" i="2"/>
  <c r="T142" i="2"/>
  <c r="L143" i="2"/>
  <c r="M143" i="2"/>
  <c r="N143" i="2"/>
  <c r="O143" i="2"/>
  <c r="P143" i="2"/>
  <c r="Q143" i="2"/>
  <c r="R143" i="2"/>
  <c r="S143" i="2"/>
  <c r="T143" i="2"/>
  <c r="L144" i="2"/>
  <c r="M144" i="2"/>
  <c r="N144" i="2"/>
  <c r="O144" i="2"/>
  <c r="P144" i="2"/>
  <c r="Q144" i="2"/>
  <c r="R144" i="2"/>
  <c r="S144" i="2"/>
  <c r="T144" i="2"/>
  <c r="L145" i="2"/>
  <c r="M145" i="2"/>
  <c r="N145" i="2"/>
  <c r="O145" i="2"/>
  <c r="P145" i="2"/>
  <c r="Q145" i="2"/>
  <c r="R145" i="2"/>
  <c r="S145" i="2"/>
  <c r="T145" i="2"/>
  <c r="L146" i="2"/>
  <c r="M146" i="2"/>
  <c r="N146" i="2"/>
  <c r="O146" i="2"/>
  <c r="P146" i="2"/>
  <c r="Q146" i="2"/>
  <c r="R146" i="2"/>
  <c r="S146" i="2"/>
  <c r="T146" i="2"/>
  <c r="L147" i="2"/>
  <c r="M147" i="2"/>
  <c r="N147" i="2"/>
  <c r="O147" i="2"/>
  <c r="P147" i="2"/>
  <c r="Q147" i="2"/>
  <c r="R147" i="2"/>
  <c r="S147" i="2"/>
  <c r="T147" i="2"/>
  <c r="L148" i="2"/>
  <c r="M148" i="2"/>
  <c r="N148" i="2"/>
  <c r="O148" i="2"/>
  <c r="P148" i="2"/>
  <c r="Q148" i="2"/>
  <c r="R148" i="2"/>
  <c r="S148" i="2"/>
  <c r="T148" i="2"/>
  <c r="L149" i="2"/>
  <c r="M149" i="2"/>
  <c r="N149" i="2"/>
  <c r="O149" i="2"/>
  <c r="P149" i="2"/>
  <c r="Q149" i="2"/>
  <c r="R149" i="2"/>
  <c r="S149" i="2"/>
  <c r="T149" i="2"/>
  <c r="L150" i="2"/>
  <c r="M150" i="2"/>
  <c r="N150" i="2"/>
  <c r="O150" i="2"/>
  <c r="P150" i="2"/>
  <c r="Q150" i="2"/>
  <c r="R150" i="2"/>
  <c r="S150" i="2"/>
  <c r="T150" i="2"/>
  <c r="L151" i="2"/>
  <c r="M151" i="2"/>
  <c r="N151" i="2"/>
  <c r="O151" i="2"/>
  <c r="P151" i="2"/>
  <c r="Q151" i="2"/>
  <c r="R151" i="2"/>
  <c r="S151" i="2"/>
  <c r="T151" i="2"/>
  <c r="L152" i="2"/>
  <c r="M152" i="2"/>
  <c r="N152" i="2"/>
  <c r="O152" i="2"/>
  <c r="P152" i="2"/>
  <c r="Q152" i="2"/>
  <c r="R152" i="2"/>
  <c r="S152" i="2"/>
  <c r="T152" i="2"/>
  <c r="L153" i="2"/>
  <c r="M153" i="2"/>
  <c r="N153" i="2"/>
  <c r="O153" i="2"/>
  <c r="P153" i="2"/>
  <c r="Q153" i="2"/>
  <c r="R153" i="2"/>
  <c r="S153" i="2"/>
  <c r="T153" i="2"/>
  <c r="L154" i="2"/>
  <c r="M154" i="2"/>
  <c r="N154" i="2"/>
  <c r="O154" i="2"/>
  <c r="P154" i="2"/>
  <c r="Q154" i="2"/>
  <c r="R154" i="2"/>
  <c r="S154" i="2"/>
  <c r="T154" i="2"/>
  <c r="L155" i="2"/>
  <c r="M155" i="2"/>
  <c r="N155" i="2"/>
  <c r="O155" i="2"/>
  <c r="P155" i="2"/>
  <c r="Q155" i="2"/>
  <c r="R155" i="2"/>
  <c r="S155" i="2"/>
  <c r="T155" i="2"/>
  <c r="L156" i="2"/>
  <c r="M156" i="2"/>
  <c r="N156" i="2"/>
  <c r="O156" i="2"/>
  <c r="P156" i="2"/>
  <c r="Q156" i="2"/>
  <c r="R156" i="2"/>
  <c r="S156" i="2"/>
  <c r="T156" i="2"/>
  <c r="L157" i="2"/>
  <c r="M157" i="2"/>
  <c r="N157" i="2"/>
  <c r="O157" i="2"/>
  <c r="P157" i="2"/>
  <c r="Q157" i="2"/>
  <c r="R157" i="2"/>
  <c r="S157" i="2"/>
  <c r="T157" i="2"/>
  <c r="L158" i="2"/>
  <c r="M158" i="2"/>
  <c r="N158" i="2"/>
  <c r="O158" i="2"/>
  <c r="P158" i="2"/>
  <c r="Q158" i="2"/>
  <c r="R158" i="2"/>
  <c r="S158" i="2"/>
  <c r="T158" i="2"/>
  <c r="L159" i="2"/>
  <c r="M159" i="2"/>
  <c r="N159" i="2"/>
  <c r="O159" i="2"/>
  <c r="P159" i="2"/>
  <c r="Q159" i="2"/>
  <c r="R159" i="2"/>
  <c r="S159" i="2"/>
  <c r="T159" i="2"/>
  <c r="L160" i="2"/>
  <c r="M160" i="2"/>
  <c r="N160" i="2"/>
  <c r="O160" i="2"/>
  <c r="P160" i="2"/>
  <c r="Q160" i="2"/>
  <c r="R160" i="2"/>
  <c r="S160" i="2"/>
  <c r="T160" i="2"/>
  <c r="L161" i="2"/>
  <c r="M161" i="2"/>
  <c r="N161" i="2"/>
  <c r="O161" i="2"/>
  <c r="P161" i="2"/>
  <c r="Q161" i="2"/>
  <c r="R161" i="2"/>
  <c r="S161" i="2"/>
  <c r="T161" i="2"/>
  <c r="L162" i="2"/>
  <c r="M162" i="2"/>
  <c r="N162" i="2"/>
  <c r="O162" i="2"/>
  <c r="P162" i="2"/>
  <c r="Q162" i="2"/>
  <c r="R162" i="2"/>
  <c r="S162" i="2"/>
  <c r="T162" i="2"/>
  <c r="L163" i="2"/>
  <c r="M163" i="2"/>
  <c r="N163" i="2"/>
  <c r="O163" i="2"/>
  <c r="P163" i="2"/>
  <c r="Q163" i="2"/>
  <c r="R163" i="2"/>
  <c r="S163" i="2"/>
  <c r="T163" i="2"/>
  <c r="L164" i="2"/>
  <c r="M164" i="2"/>
  <c r="N164" i="2"/>
  <c r="O164" i="2"/>
  <c r="P164" i="2"/>
  <c r="Q164" i="2"/>
  <c r="R164" i="2"/>
  <c r="S164" i="2"/>
  <c r="T164" i="2"/>
  <c r="L165" i="2"/>
  <c r="M165" i="2"/>
  <c r="N165" i="2"/>
  <c r="O165" i="2"/>
  <c r="P165" i="2"/>
  <c r="Q165" i="2"/>
  <c r="R165" i="2"/>
  <c r="S165" i="2"/>
  <c r="T165" i="2"/>
  <c r="L166" i="2"/>
  <c r="M166" i="2"/>
  <c r="N166" i="2"/>
  <c r="O166" i="2"/>
  <c r="P166" i="2"/>
  <c r="Q166" i="2"/>
  <c r="R166" i="2"/>
  <c r="S166" i="2"/>
  <c r="T166" i="2"/>
  <c r="L167" i="2"/>
  <c r="M167" i="2"/>
  <c r="N167" i="2"/>
  <c r="O167" i="2"/>
  <c r="P167" i="2"/>
  <c r="Q167" i="2"/>
  <c r="R167" i="2"/>
  <c r="S167" i="2"/>
  <c r="T167" i="2"/>
  <c r="L168" i="2"/>
  <c r="M168" i="2"/>
  <c r="N168" i="2"/>
  <c r="O168" i="2"/>
  <c r="P168" i="2"/>
  <c r="Q168" i="2"/>
  <c r="R168" i="2"/>
  <c r="S168" i="2"/>
  <c r="T168" i="2"/>
  <c r="L169" i="2"/>
  <c r="M169" i="2"/>
  <c r="N169" i="2"/>
  <c r="O169" i="2"/>
  <c r="P169" i="2"/>
  <c r="Q169" i="2"/>
  <c r="R169" i="2"/>
  <c r="S169" i="2"/>
  <c r="T169" i="2"/>
  <c r="L170" i="2"/>
  <c r="M170" i="2"/>
  <c r="N170" i="2"/>
  <c r="O170" i="2"/>
  <c r="P170" i="2"/>
  <c r="Q170" i="2"/>
  <c r="R170" i="2"/>
  <c r="S170" i="2"/>
  <c r="T170" i="2"/>
  <c r="L171" i="2"/>
  <c r="M171" i="2"/>
  <c r="N171" i="2"/>
  <c r="O171" i="2"/>
  <c r="P171" i="2"/>
  <c r="Q171" i="2"/>
  <c r="R171" i="2"/>
  <c r="S171" i="2"/>
  <c r="T171" i="2"/>
  <c r="L172" i="2"/>
  <c r="M172" i="2"/>
  <c r="N172" i="2"/>
  <c r="O172" i="2"/>
  <c r="P172" i="2"/>
  <c r="Q172" i="2"/>
  <c r="R172" i="2"/>
  <c r="S172" i="2"/>
  <c r="T172" i="2"/>
  <c r="L173" i="2"/>
  <c r="M173" i="2"/>
  <c r="N173" i="2"/>
  <c r="O173" i="2"/>
  <c r="P173" i="2"/>
  <c r="Q173" i="2"/>
  <c r="R173" i="2"/>
  <c r="S173" i="2"/>
  <c r="T173" i="2"/>
  <c r="L174" i="2"/>
  <c r="M174" i="2"/>
  <c r="N174" i="2"/>
  <c r="O174" i="2"/>
  <c r="P174" i="2"/>
  <c r="Q174" i="2"/>
  <c r="R174" i="2"/>
  <c r="S174" i="2"/>
  <c r="T174" i="2"/>
  <c r="L175" i="2"/>
  <c r="M175" i="2"/>
  <c r="N175" i="2"/>
  <c r="O175" i="2"/>
  <c r="P175" i="2"/>
  <c r="Q175" i="2"/>
  <c r="R175" i="2"/>
  <c r="S175" i="2"/>
  <c r="T175" i="2"/>
  <c r="L176" i="2"/>
  <c r="M176" i="2"/>
  <c r="N176" i="2"/>
  <c r="O176" i="2"/>
  <c r="P176" i="2"/>
  <c r="Q176" i="2"/>
  <c r="R176" i="2"/>
  <c r="S176" i="2"/>
  <c r="T176" i="2"/>
  <c r="L177" i="2"/>
  <c r="M177" i="2"/>
  <c r="N177" i="2"/>
  <c r="O177" i="2"/>
  <c r="P177" i="2"/>
  <c r="Q177" i="2"/>
  <c r="R177" i="2"/>
  <c r="S177" i="2"/>
  <c r="T177" i="2"/>
  <c r="L178" i="2"/>
  <c r="M178" i="2"/>
  <c r="N178" i="2"/>
  <c r="O178" i="2"/>
  <c r="P178" i="2"/>
  <c r="Q178" i="2"/>
  <c r="R178" i="2"/>
  <c r="S178" i="2"/>
  <c r="T178" i="2"/>
  <c r="L179" i="2"/>
  <c r="M179" i="2"/>
  <c r="N179" i="2"/>
  <c r="O179" i="2"/>
  <c r="P179" i="2"/>
  <c r="Q179" i="2"/>
  <c r="R179" i="2"/>
  <c r="S179" i="2"/>
  <c r="T179" i="2"/>
  <c r="L180" i="2"/>
  <c r="M180" i="2"/>
  <c r="N180" i="2"/>
  <c r="O180" i="2"/>
  <c r="P180" i="2"/>
  <c r="Q180" i="2"/>
  <c r="R180" i="2"/>
  <c r="S180" i="2"/>
  <c r="T180" i="2"/>
  <c r="L181" i="2"/>
  <c r="M181" i="2"/>
  <c r="N181" i="2"/>
  <c r="O181" i="2"/>
  <c r="P181" i="2"/>
  <c r="Q181" i="2"/>
  <c r="R181" i="2"/>
  <c r="S181" i="2"/>
  <c r="T181" i="2"/>
  <c r="L182" i="2"/>
  <c r="M182" i="2"/>
  <c r="N182" i="2"/>
  <c r="O182" i="2"/>
  <c r="P182" i="2"/>
  <c r="Q182" i="2"/>
  <c r="R182" i="2"/>
  <c r="S182" i="2"/>
  <c r="T182" i="2"/>
  <c r="L183" i="2"/>
  <c r="M183" i="2"/>
  <c r="N183" i="2"/>
  <c r="O183" i="2"/>
  <c r="P183" i="2"/>
  <c r="Q183" i="2"/>
  <c r="R183" i="2"/>
  <c r="S183" i="2"/>
  <c r="T183" i="2"/>
  <c r="L184" i="2"/>
  <c r="M184" i="2"/>
  <c r="N184" i="2"/>
  <c r="O184" i="2"/>
  <c r="P184" i="2"/>
  <c r="Q184" i="2"/>
  <c r="R184" i="2"/>
  <c r="S184" i="2"/>
  <c r="T184" i="2"/>
  <c r="L185" i="2"/>
  <c r="M185" i="2"/>
  <c r="N185" i="2"/>
  <c r="O185" i="2"/>
  <c r="P185" i="2"/>
  <c r="Q185" i="2"/>
  <c r="R185" i="2"/>
  <c r="S185" i="2"/>
  <c r="T185" i="2"/>
  <c r="L186" i="2"/>
  <c r="M186" i="2"/>
  <c r="N186" i="2"/>
  <c r="O186" i="2"/>
  <c r="P186" i="2"/>
  <c r="Q186" i="2"/>
  <c r="R186" i="2"/>
  <c r="S186" i="2"/>
  <c r="T186" i="2"/>
  <c r="L187" i="2"/>
  <c r="M187" i="2"/>
  <c r="N187" i="2"/>
  <c r="O187" i="2"/>
  <c r="P187" i="2"/>
  <c r="Q187" i="2"/>
  <c r="R187" i="2"/>
  <c r="S187" i="2"/>
  <c r="T187" i="2"/>
  <c r="L188" i="2"/>
  <c r="M188" i="2"/>
  <c r="N188" i="2"/>
  <c r="O188" i="2"/>
  <c r="P188" i="2"/>
  <c r="Q188" i="2"/>
  <c r="R188" i="2"/>
  <c r="S188" i="2"/>
  <c r="T188" i="2"/>
  <c r="L189" i="2"/>
  <c r="M189" i="2"/>
  <c r="N189" i="2"/>
  <c r="O189" i="2"/>
  <c r="P189" i="2"/>
  <c r="Q189" i="2"/>
  <c r="R189" i="2"/>
  <c r="S189" i="2"/>
  <c r="T189" i="2"/>
  <c r="L190" i="2"/>
  <c r="M190" i="2"/>
  <c r="N190" i="2"/>
  <c r="O190" i="2"/>
  <c r="P190" i="2"/>
  <c r="Q190" i="2"/>
  <c r="R190" i="2"/>
  <c r="S190" i="2"/>
  <c r="T190" i="2"/>
  <c r="L191" i="2"/>
  <c r="M191" i="2"/>
  <c r="N191" i="2"/>
  <c r="O191" i="2"/>
  <c r="P191" i="2"/>
  <c r="Q191" i="2"/>
  <c r="R191" i="2"/>
  <c r="S191" i="2"/>
  <c r="T191" i="2"/>
  <c r="L192" i="2"/>
  <c r="M192" i="2"/>
  <c r="N192" i="2"/>
  <c r="O192" i="2"/>
  <c r="P192" i="2"/>
  <c r="Q192" i="2"/>
  <c r="R192" i="2"/>
  <c r="S192" i="2"/>
  <c r="T192" i="2"/>
  <c r="L193" i="2"/>
  <c r="M193" i="2"/>
  <c r="N193" i="2"/>
  <c r="O193" i="2"/>
  <c r="P193" i="2"/>
  <c r="Q193" i="2"/>
  <c r="R193" i="2"/>
  <c r="S193" i="2"/>
  <c r="T193" i="2"/>
  <c r="L194" i="2"/>
  <c r="M194" i="2"/>
  <c r="N194" i="2"/>
  <c r="O194" i="2"/>
  <c r="P194" i="2"/>
  <c r="Q194" i="2"/>
  <c r="R194" i="2"/>
  <c r="S194" i="2"/>
  <c r="T194" i="2"/>
  <c r="L195" i="2"/>
  <c r="M195" i="2"/>
  <c r="N195" i="2"/>
  <c r="O195" i="2"/>
  <c r="P195" i="2"/>
  <c r="Q195" i="2"/>
  <c r="R195" i="2"/>
  <c r="S195" i="2"/>
  <c r="T195" i="2"/>
  <c r="L196" i="2"/>
  <c r="M196" i="2"/>
  <c r="N196" i="2"/>
  <c r="O196" i="2"/>
  <c r="P196" i="2"/>
  <c r="Q196" i="2"/>
  <c r="R196" i="2"/>
  <c r="S196" i="2"/>
  <c r="T196" i="2"/>
  <c r="L197" i="2"/>
  <c r="M197" i="2"/>
  <c r="N197" i="2"/>
  <c r="O197" i="2"/>
  <c r="P197" i="2"/>
  <c r="Q197" i="2"/>
  <c r="R197" i="2"/>
  <c r="S197" i="2"/>
  <c r="T197" i="2"/>
  <c r="L198" i="2"/>
  <c r="M198" i="2"/>
  <c r="N198" i="2"/>
  <c r="O198" i="2"/>
  <c r="P198" i="2"/>
  <c r="Q198" i="2"/>
  <c r="R198" i="2"/>
  <c r="S198" i="2"/>
  <c r="T198" i="2"/>
  <c r="L199" i="2"/>
  <c r="M199" i="2"/>
  <c r="N199" i="2"/>
  <c r="O199" i="2"/>
  <c r="P199" i="2"/>
  <c r="Q199" i="2"/>
  <c r="R199" i="2"/>
  <c r="S199" i="2"/>
  <c r="T199" i="2"/>
  <c r="L200" i="2"/>
  <c r="M200" i="2"/>
  <c r="N200" i="2"/>
  <c r="O200" i="2"/>
  <c r="P200" i="2"/>
  <c r="Q200" i="2"/>
  <c r="R200" i="2"/>
  <c r="S200" i="2"/>
  <c r="T200" i="2"/>
  <c r="L201" i="2"/>
  <c r="M201" i="2"/>
  <c r="N201" i="2"/>
  <c r="O201" i="2"/>
  <c r="P201" i="2"/>
  <c r="Q201" i="2"/>
  <c r="R201" i="2"/>
  <c r="S201" i="2"/>
  <c r="T201" i="2"/>
  <c r="L202" i="2"/>
  <c r="M202" i="2"/>
  <c r="N202" i="2"/>
  <c r="O202" i="2"/>
  <c r="P202" i="2"/>
  <c r="Q202" i="2"/>
  <c r="R202" i="2"/>
  <c r="S202" i="2"/>
  <c r="T202" i="2"/>
  <c r="L203" i="2"/>
  <c r="M203" i="2"/>
  <c r="N203" i="2"/>
  <c r="O203" i="2"/>
  <c r="P203" i="2"/>
  <c r="Q203" i="2"/>
  <c r="R203" i="2"/>
  <c r="S203" i="2"/>
  <c r="T203" i="2"/>
  <c r="L204" i="2"/>
  <c r="M204" i="2"/>
  <c r="N204" i="2"/>
  <c r="O204" i="2"/>
  <c r="P204" i="2"/>
  <c r="Q204" i="2"/>
  <c r="R204" i="2"/>
  <c r="S204" i="2"/>
  <c r="T204" i="2"/>
  <c r="L205" i="2"/>
  <c r="M205" i="2"/>
  <c r="N205" i="2"/>
  <c r="O205" i="2"/>
  <c r="P205" i="2"/>
  <c r="Q205" i="2"/>
  <c r="R205" i="2"/>
  <c r="S205" i="2"/>
  <c r="T205" i="2"/>
  <c r="L206" i="2"/>
  <c r="M206" i="2"/>
  <c r="N206" i="2"/>
  <c r="O206" i="2"/>
  <c r="P206" i="2"/>
  <c r="Q206" i="2"/>
  <c r="R206" i="2"/>
  <c r="S206" i="2"/>
  <c r="T206" i="2"/>
  <c r="L207" i="2"/>
  <c r="M207" i="2"/>
  <c r="N207" i="2"/>
  <c r="O207" i="2"/>
  <c r="P207" i="2"/>
  <c r="Q207" i="2"/>
  <c r="R207" i="2"/>
  <c r="S207" i="2"/>
  <c r="T207" i="2"/>
  <c r="L208" i="2"/>
  <c r="M208" i="2"/>
  <c r="N208" i="2"/>
  <c r="O208" i="2"/>
  <c r="P208" i="2"/>
  <c r="Q208" i="2"/>
  <c r="R208" i="2"/>
  <c r="S208" i="2"/>
  <c r="T208" i="2"/>
  <c r="L209" i="2"/>
  <c r="M209" i="2"/>
  <c r="N209" i="2"/>
  <c r="O209" i="2"/>
  <c r="P209" i="2"/>
  <c r="Q209" i="2"/>
  <c r="R209" i="2"/>
  <c r="S209" i="2"/>
  <c r="T209" i="2"/>
  <c r="L210" i="2"/>
  <c r="M210" i="2"/>
  <c r="N210" i="2"/>
  <c r="O210" i="2"/>
  <c r="P210" i="2"/>
  <c r="Q210" i="2"/>
  <c r="R210" i="2"/>
  <c r="S210" i="2"/>
  <c r="T210" i="2"/>
  <c r="L211" i="2"/>
  <c r="M211" i="2"/>
  <c r="N211" i="2"/>
  <c r="O211" i="2"/>
  <c r="P211" i="2"/>
  <c r="Q211" i="2"/>
  <c r="R211" i="2"/>
  <c r="S211" i="2"/>
  <c r="T211" i="2"/>
  <c r="L212" i="2"/>
  <c r="M212" i="2"/>
  <c r="N212" i="2"/>
  <c r="O212" i="2"/>
  <c r="P212" i="2"/>
  <c r="Q212" i="2"/>
  <c r="R212" i="2"/>
  <c r="S212" i="2"/>
  <c r="T212" i="2"/>
  <c r="L213" i="2"/>
  <c r="M213" i="2"/>
  <c r="N213" i="2"/>
  <c r="O213" i="2"/>
  <c r="P213" i="2"/>
  <c r="Q213" i="2"/>
  <c r="R213" i="2"/>
  <c r="S213" i="2"/>
  <c r="T213" i="2"/>
  <c r="L214" i="2"/>
  <c r="M214" i="2"/>
  <c r="N214" i="2"/>
  <c r="O214" i="2"/>
  <c r="P214" i="2"/>
  <c r="Q214" i="2"/>
  <c r="R214" i="2"/>
  <c r="S214" i="2"/>
  <c r="T214" i="2"/>
  <c r="L215" i="2"/>
  <c r="M215" i="2"/>
  <c r="N215" i="2"/>
  <c r="O215" i="2"/>
  <c r="P215" i="2"/>
  <c r="Q215" i="2"/>
  <c r="R215" i="2"/>
  <c r="S215" i="2"/>
  <c r="T215" i="2"/>
  <c r="L216" i="2"/>
  <c r="M216" i="2"/>
  <c r="N216" i="2"/>
  <c r="O216" i="2"/>
  <c r="P216" i="2"/>
  <c r="Q216" i="2"/>
  <c r="R216" i="2"/>
  <c r="S216" i="2"/>
  <c r="T216" i="2"/>
  <c r="L217" i="2"/>
  <c r="M217" i="2"/>
  <c r="N217" i="2"/>
  <c r="O217" i="2"/>
  <c r="P217" i="2"/>
  <c r="Q217" i="2"/>
  <c r="R217" i="2"/>
  <c r="S217" i="2"/>
  <c r="T217" i="2"/>
  <c r="L218" i="2"/>
  <c r="M218" i="2"/>
  <c r="N218" i="2"/>
  <c r="O218" i="2"/>
  <c r="P218" i="2"/>
  <c r="Q218" i="2"/>
  <c r="R218" i="2"/>
  <c r="S218" i="2"/>
  <c r="T218" i="2"/>
  <c r="L219" i="2"/>
  <c r="M219" i="2"/>
  <c r="N219" i="2"/>
  <c r="O219" i="2"/>
  <c r="P219" i="2"/>
  <c r="Q219" i="2"/>
  <c r="R219" i="2"/>
  <c r="S219" i="2"/>
  <c r="T219" i="2"/>
  <c r="L220" i="2"/>
  <c r="M220" i="2"/>
  <c r="N220" i="2"/>
  <c r="O220" i="2"/>
  <c r="P220" i="2"/>
  <c r="Q220" i="2"/>
  <c r="R220" i="2"/>
  <c r="S220" i="2"/>
  <c r="T220" i="2"/>
  <c r="L221" i="2"/>
  <c r="M221" i="2"/>
  <c r="N221" i="2"/>
  <c r="O221" i="2"/>
  <c r="P221" i="2"/>
  <c r="Q221" i="2"/>
  <c r="R221" i="2"/>
  <c r="S221" i="2"/>
  <c r="T221" i="2"/>
  <c r="L222" i="2"/>
  <c r="M222" i="2"/>
  <c r="N222" i="2"/>
  <c r="O222" i="2"/>
  <c r="P222" i="2"/>
  <c r="Q222" i="2"/>
  <c r="R222" i="2"/>
  <c r="S222" i="2"/>
  <c r="T222" i="2"/>
  <c r="L223" i="2"/>
  <c r="M223" i="2"/>
  <c r="N223" i="2"/>
  <c r="O223" i="2"/>
  <c r="P223" i="2"/>
  <c r="Q223" i="2"/>
  <c r="R223" i="2"/>
  <c r="S223" i="2"/>
  <c r="T223" i="2"/>
  <c r="L224" i="2"/>
  <c r="M224" i="2"/>
  <c r="N224" i="2"/>
  <c r="O224" i="2"/>
  <c r="P224" i="2"/>
  <c r="Q224" i="2"/>
  <c r="R224" i="2"/>
  <c r="S224" i="2"/>
  <c r="T224" i="2"/>
  <c r="L225" i="2"/>
  <c r="M225" i="2"/>
  <c r="N225" i="2"/>
  <c r="O225" i="2"/>
  <c r="P225" i="2"/>
  <c r="Q225" i="2"/>
  <c r="R225" i="2"/>
  <c r="S225" i="2"/>
  <c r="T225" i="2"/>
  <c r="L226" i="2"/>
  <c r="M226" i="2"/>
  <c r="N226" i="2"/>
  <c r="O226" i="2"/>
  <c r="P226" i="2"/>
  <c r="Q226" i="2"/>
  <c r="R226" i="2"/>
  <c r="S226" i="2"/>
  <c r="T226" i="2"/>
  <c r="L227" i="2"/>
  <c r="M227" i="2"/>
  <c r="N227" i="2"/>
  <c r="O227" i="2"/>
  <c r="P227" i="2"/>
  <c r="Q227" i="2"/>
  <c r="R227" i="2"/>
  <c r="S227" i="2"/>
  <c r="T227" i="2"/>
  <c r="L228" i="2"/>
  <c r="M228" i="2"/>
  <c r="N228" i="2"/>
  <c r="O228" i="2"/>
  <c r="P228" i="2"/>
  <c r="Q228" i="2"/>
  <c r="R228" i="2"/>
  <c r="S228" i="2"/>
  <c r="T228" i="2"/>
  <c r="L229" i="2"/>
  <c r="M229" i="2"/>
  <c r="N229" i="2"/>
  <c r="O229" i="2"/>
  <c r="P229" i="2"/>
  <c r="Q229" i="2"/>
  <c r="R229" i="2"/>
  <c r="S229" i="2"/>
  <c r="T229" i="2"/>
  <c r="L230" i="2"/>
  <c r="M230" i="2"/>
  <c r="N230" i="2"/>
  <c r="O230" i="2"/>
  <c r="P230" i="2"/>
  <c r="Q230" i="2"/>
  <c r="R230" i="2"/>
  <c r="S230" i="2"/>
  <c r="T230" i="2"/>
  <c r="L231" i="2"/>
  <c r="M231" i="2"/>
  <c r="N231" i="2"/>
  <c r="O231" i="2"/>
  <c r="P231" i="2"/>
  <c r="Q231" i="2"/>
  <c r="R231" i="2"/>
  <c r="S231" i="2"/>
  <c r="T231" i="2"/>
  <c r="L232" i="2"/>
  <c r="M232" i="2"/>
  <c r="N232" i="2"/>
  <c r="O232" i="2"/>
  <c r="P232" i="2"/>
  <c r="Q232" i="2"/>
  <c r="R232" i="2"/>
  <c r="S232" i="2"/>
  <c r="T232" i="2"/>
  <c r="L233" i="2"/>
  <c r="M233" i="2"/>
  <c r="N233" i="2"/>
  <c r="O233" i="2"/>
  <c r="P233" i="2"/>
  <c r="Q233" i="2"/>
  <c r="R233" i="2"/>
  <c r="S233" i="2"/>
  <c r="T233" i="2"/>
  <c r="L234" i="2"/>
  <c r="M234" i="2"/>
  <c r="N234" i="2"/>
  <c r="O234" i="2"/>
  <c r="P234" i="2"/>
  <c r="Q234" i="2"/>
  <c r="R234" i="2"/>
  <c r="S234" i="2"/>
  <c r="T234" i="2"/>
  <c r="L235" i="2"/>
  <c r="M235" i="2"/>
  <c r="N235" i="2"/>
  <c r="O235" i="2"/>
  <c r="P235" i="2"/>
  <c r="Q235" i="2"/>
  <c r="R235" i="2"/>
  <c r="S235" i="2"/>
  <c r="T235" i="2"/>
  <c r="L236" i="2"/>
  <c r="M236" i="2"/>
  <c r="N236" i="2"/>
  <c r="O236" i="2"/>
  <c r="P236" i="2"/>
  <c r="Q236" i="2"/>
  <c r="R236" i="2"/>
  <c r="S236" i="2"/>
  <c r="T236" i="2"/>
  <c r="L237" i="2"/>
  <c r="M237" i="2"/>
  <c r="N237" i="2"/>
  <c r="O237" i="2"/>
  <c r="P237" i="2"/>
  <c r="Q237" i="2"/>
  <c r="R237" i="2"/>
  <c r="S237" i="2"/>
  <c r="T237" i="2"/>
  <c r="L238" i="2"/>
  <c r="M238" i="2"/>
  <c r="N238" i="2"/>
  <c r="O238" i="2"/>
  <c r="P238" i="2"/>
  <c r="Q238" i="2"/>
  <c r="R238" i="2"/>
  <c r="S238" i="2"/>
  <c r="T238" i="2"/>
  <c r="L239" i="2"/>
  <c r="M239" i="2"/>
  <c r="N239" i="2"/>
  <c r="O239" i="2"/>
  <c r="P239" i="2"/>
  <c r="Q239" i="2"/>
  <c r="R239" i="2"/>
  <c r="S239" i="2"/>
  <c r="T239" i="2"/>
  <c r="L240" i="2"/>
  <c r="M240" i="2"/>
  <c r="N240" i="2"/>
  <c r="O240" i="2"/>
  <c r="P240" i="2"/>
  <c r="Q240" i="2"/>
  <c r="R240" i="2"/>
  <c r="S240" i="2"/>
  <c r="T240" i="2"/>
  <c r="L241" i="2"/>
  <c r="M241" i="2"/>
  <c r="N241" i="2"/>
  <c r="O241" i="2"/>
  <c r="P241" i="2"/>
  <c r="Q241" i="2"/>
  <c r="R241" i="2"/>
  <c r="S241" i="2"/>
  <c r="T241" i="2"/>
  <c r="L242" i="2"/>
  <c r="M242" i="2"/>
  <c r="N242" i="2"/>
  <c r="O242" i="2"/>
  <c r="P242" i="2"/>
  <c r="Q242" i="2"/>
  <c r="R242" i="2"/>
  <c r="S242" i="2"/>
  <c r="T242" i="2"/>
  <c r="L243" i="2"/>
  <c r="M243" i="2"/>
  <c r="N243" i="2"/>
  <c r="O243" i="2"/>
  <c r="P243" i="2"/>
  <c r="Q243" i="2"/>
  <c r="R243" i="2"/>
  <c r="S243" i="2"/>
  <c r="T243" i="2"/>
  <c r="L244" i="2"/>
  <c r="M244" i="2"/>
  <c r="N244" i="2"/>
  <c r="O244" i="2"/>
  <c r="P244" i="2"/>
  <c r="Q244" i="2"/>
  <c r="R244" i="2"/>
  <c r="S244" i="2"/>
  <c r="T244" i="2"/>
  <c r="L245" i="2"/>
  <c r="M245" i="2"/>
  <c r="N245" i="2"/>
  <c r="O245" i="2"/>
  <c r="P245" i="2"/>
  <c r="Q245" i="2"/>
  <c r="R245" i="2"/>
  <c r="S245" i="2"/>
  <c r="T245" i="2"/>
  <c r="L246" i="2"/>
  <c r="M246" i="2"/>
  <c r="N246" i="2"/>
  <c r="O246" i="2"/>
  <c r="P246" i="2"/>
  <c r="Q246" i="2"/>
  <c r="R246" i="2"/>
  <c r="S246" i="2"/>
  <c r="T246" i="2"/>
  <c r="L247" i="2"/>
  <c r="M247" i="2"/>
  <c r="N247" i="2"/>
  <c r="O247" i="2"/>
  <c r="P247" i="2"/>
  <c r="Q247" i="2"/>
  <c r="R247" i="2"/>
  <c r="S247" i="2"/>
  <c r="T247" i="2"/>
  <c r="L248" i="2"/>
  <c r="M248" i="2"/>
  <c r="N248" i="2"/>
  <c r="O248" i="2"/>
  <c r="P248" i="2"/>
  <c r="Q248" i="2"/>
  <c r="R248" i="2"/>
  <c r="S248" i="2"/>
  <c r="T248" i="2"/>
  <c r="L249" i="2"/>
  <c r="M249" i="2"/>
  <c r="N249" i="2"/>
  <c r="O249" i="2"/>
  <c r="P249" i="2"/>
  <c r="Q249" i="2"/>
  <c r="R249" i="2"/>
  <c r="S249" i="2"/>
  <c r="T249" i="2"/>
  <c r="L250" i="2"/>
  <c r="M250" i="2"/>
  <c r="N250" i="2"/>
  <c r="O250" i="2"/>
  <c r="P250" i="2"/>
  <c r="Q250" i="2"/>
  <c r="R250" i="2"/>
  <c r="S250" i="2"/>
  <c r="T250" i="2"/>
  <c r="L251" i="2"/>
  <c r="M251" i="2"/>
  <c r="N251" i="2"/>
  <c r="O251" i="2"/>
  <c r="P251" i="2"/>
  <c r="Q251" i="2"/>
  <c r="R251" i="2"/>
  <c r="S251" i="2"/>
  <c r="T251" i="2"/>
  <c r="L252" i="2"/>
  <c r="M252" i="2"/>
  <c r="N252" i="2"/>
  <c r="O252" i="2"/>
  <c r="P252" i="2"/>
  <c r="Q252" i="2"/>
  <c r="R252" i="2"/>
  <c r="S252" i="2"/>
  <c r="T252" i="2"/>
  <c r="L253" i="2"/>
  <c r="M253" i="2"/>
  <c r="N253" i="2"/>
  <c r="O253" i="2"/>
  <c r="P253" i="2"/>
  <c r="Q253" i="2"/>
  <c r="R253" i="2"/>
  <c r="S253" i="2"/>
  <c r="T253" i="2"/>
  <c r="L254" i="2"/>
  <c r="M254" i="2"/>
  <c r="N254" i="2"/>
  <c r="O254" i="2"/>
  <c r="P254" i="2"/>
  <c r="Q254" i="2"/>
  <c r="R254" i="2"/>
  <c r="S254" i="2"/>
  <c r="T254" i="2"/>
  <c r="L255" i="2"/>
  <c r="M255" i="2"/>
  <c r="N255" i="2"/>
  <c r="O255" i="2"/>
  <c r="P255" i="2"/>
  <c r="Q255" i="2"/>
  <c r="R255" i="2"/>
  <c r="S255" i="2"/>
  <c r="T255" i="2"/>
  <c r="L256" i="2"/>
  <c r="M256" i="2"/>
  <c r="N256" i="2"/>
  <c r="O256" i="2"/>
  <c r="P256" i="2"/>
  <c r="Q256" i="2"/>
  <c r="R256" i="2"/>
  <c r="S256" i="2"/>
  <c r="T256" i="2"/>
  <c r="L257" i="2"/>
  <c r="M257" i="2"/>
  <c r="N257" i="2"/>
  <c r="O257" i="2"/>
  <c r="P257" i="2"/>
  <c r="Q257" i="2"/>
  <c r="R257" i="2"/>
  <c r="S257" i="2"/>
  <c r="T257" i="2"/>
  <c r="L258" i="2"/>
  <c r="M258" i="2"/>
  <c r="N258" i="2"/>
  <c r="O258" i="2"/>
  <c r="P258" i="2"/>
  <c r="Q258" i="2"/>
  <c r="R258" i="2"/>
  <c r="S258" i="2"/>
  <c r="T258" i="2"/>
  <c r="L259" i="2"/>
  <c r="M259" i="2"/>
  <c r="N259" i="2"/>
  <c r="O259" i="2"/>
  <c r="P259" i="2"/>
  <c r="Q259" i="2"/>
  <c r="R259" i="2"/>
  <c r="S259" i="2"/>
  <c r="T259" i="2"/>
  <c r="L260" i="2"/>
  <c r="M260" i="2"/>
  <c r="N260" i="2"/>
  <c r="O260" i="2"/>
  <c r="P260" i="2"/>
  <c r="Q260" i="2"/>
  <c r="R260" i="2"/>
  <c r="S260" i="2"/>
  <c r="T260" i="2"/>
  <c r="L261" i="2"/>
  <c r="M261" i="2"/>
  <c r="N261" i="2"/>
  <c r="O261" i="2"/>
  <c r="P261" i="2"/>
  <c r="Q261" i="2"/>
  <c r="R261" i="2"/>
  <c r="S261" i="2"/>
  <c r="T261" i="2"/>
  <c r="L262" i="2"/>
  <c r="M262" i="2"/>
  <c r="N262" i="2"/>
  <c r="O262" i="2"/>
  <c r="P262" i="2"/>
  <c r="Q262" i="2"/>
  <c r="R262" i="2"/>
  <c r="S262" i="2"/>
  <c r="T262" i="2"/>
  <c r="L263" i="2"/>
  <c r="M263" i="2"/>
  <c r="N263" i="2"/>
  <c r="O263" i="2"/>
  <c r="P263" i="2"/>
  <c r="Q263" i="2"/>
  <c r="R263" i="2"/>
  <c r="S263" i="2"/>
  <c r="T263" i="2"/>
  <c r="L264" i="2"/>
  <c r="M264" i="2"/>
  <c r="N264" i="2"/>
  <c r="O264" i="2"/>
  <c r="P264" i="2"/>
  <c r="Q264" i="2"/>
  <c r="R264" i="2"/>
  <c r="S264" i="2"/>
  <c r="T264" i="2"/>
  <c r="L265" i="2"/>
  <c r="M265" i="2"/>
  <c r="N265" i="2"/>
  <c r="O265" i="2"/>
  <c r="P265" i="2"/>
  <c r="Q265" i="2"/>
  <c r="R265" i="2"/>
  <c r="S265" i="2"/>
  <c r="T265" i="2"/>
  <c r="L266" i="2"/>
  <c r="M266" i="2"/>
  <c r="N266" i="2"/>
  <c r="O266" i="2"/>
  <c r="P266" i="2"/>
  <c r="Q266" i="2"/>
  <c r="R266" i="2"/>
  <c r="S266" i="2"/>
  <c r="T266" i="2"/>
  <c r="L267" i="2"/>
  <c r="M267" i="2"/>
  <c r="N267" i="2"/>
  <c r="O267" i="2"/>
  <c r="P267" i="2"/>
  <c r="Q267" i="2"/>
  <c r="R267" i="2"/>
  <c r="S267" i="2"/>
  <c r="T267" i="2"/>
  <c r="L268" i="2"/>
  <c r="M268" i="2"/>
  <c r="N268" i="2"/>
  <c r="O268" i="2"/>
  <c r="P268" i="2"/>
  <c r="Q268" i="2"/>
  <c r="R268" i="2"/>
  <c r="S268" i="2"/>
  <c r="T268" i="2"/>
  <c r="L269" i="2"/>
  <c r="M269" i="2"/>
  <c r="N269" i="2"/>
  <c r="O269" i="2"/>
  <c r="P269" i="2"/>
  <c r="Q269" i="2"/>
  <c r="R269" i="2"/>
  <c r="S269" i="2"/>
  <c r="T269" i="2"/>
  <c r="L270" i="2"/>
  <c r="M270" i="2"/>
  <c r="N270" i="2"/>
  <c r="O270" i="2"/>
  <c r="P270" i="2"/>
  <c r="Q270" i="2"/>
  <c r="R270" i="2"/>
  <c r="S270" i="2"/>
  <c r="T270" i="2"/>
  <c r="L271" i="2"/>
  <c r="M271" i="2"/>
  <c r="N271" i="2"/>
  <c r="O271" i="2"/>
  <c r="P271" i="2"/>
  <c r="Q271" i="2"/>
  <c r="R271" i="2"/>
  <c r="S271" i="2"/>
  <c r="T271" i="2"/>
  <c r="L272" i="2"/>
  <c r="M272" i="2"/>
  <c r="N272" i="2"/>
  <c r="O272" i="2"/>
  <c r="P272" i="2"/>
  <c r="Q272" i="2"/>
  <c r="R272" i="2"/>
  <c r="S272" i="2"/>
  <c r="T272" i="2"/>
  <c r="L273" i="2"/>
  <c r="M273" i="2"/>
  <c r="N273" i="2"/>
  <c r="O273" i="2"/>
  <c r="P273" i="2"/>
  <c r="Q273" i="2"/>
  <c r="R273" i="2"/>
  <c r="S273" i="2"/>
  <c r="T273" i="2"/>
  <c r="L274" i="2"/>
  <c r="M274" i="2"/>
  <c r="N274" i="2"/>
  <c r="O274" i="2"/>
  <c r="P274" i="2"/>
  <c r="Q274" i="2"/>
  <c r="R274" i="2"/>
  <c r="S274" i="2"/>
  <c r="T274" i="2"/>
  <c r="L275" i="2"/>
  <c r="M275" i="2"/>
  <c r="N275" i="2"/>
  <c r="O275" i="2"/>
  <c r="P275" i="2"/>
  <c r="Q275" i="2"/>
  <c r="R275" i="2"/>
  <c r="S275" i="2"/>
  <c r="T275" i="2"/>
  <c r="L276" i="2"/>
  <c r="M276" i="2"/>
  <c r="N276" i="2"/>
  <c r="O276" i="2"/>
  <c r="P276" i="2"/>
  <c r="Q276" i="2"/>
  <c r="R276" i="2"/>
  <c r="S276" i="2"/>
  <c r="T276" i="2"/>
  <c r="L277" i="2"/>
  <c r="M277" i="2"/>
  <c r="N277" i="2"/>
  <c r="O277" i="2"/>
  <c r="P277" i="2"/>
  <c r="Q277" i="2"/>
  <c r="R277" i="2"/>
  <c r="S277" i="2"/>
  <c r="T277" i="2"/>
  <c r="L278" i="2"/>
  <c r="M278" i="2"/>
  <c r="N278" i="2"/>
  <c r="O278" i="2"/>
  <c r="P278" i="2"/>
  <c r="Q278" i="2"/>
  <c r="R278" i="2"/>
  <c r="S278" i="2"/>
  <c r="T278" i="2"/>
  <c r="L279" i="2"/>
  <c r="M279" i="2"/>
  <c r="N279" i="2"/>
  <c r="O279" i="2"/>
  <c r="P279" i="2"/>
  <c r="Q279" i="2"/>
  <c r="R279" i="2"/>
  <c r="S279" i="2"/>
  <c r="T279" i="2"/>
  <c r="L280" i="2"/>
  <c r="M280" i="2"/>
  <c r="N280" i="2"/>
  <c r="O280" i="2"/>
  <c r="P280" i="2"/>
  <c r="Q280" i="2"/>
  <c r="R280" i="2"/>
  <c r="S280" i="2"/>
  <c r="T280" i="2"/>
  <c r="L281" i="2"/>
  <c r="M281" i="2"/>
  <c r="N281" i="2"/>
  <c r="O281" i="2"/>
  <c r="P281" i="2"/>
  <c r="Q281" i="2"/>
  <c r="R281" i="2"/>
  <c r="S281" i="2"/>
  <c r="T281" i="2"/>
  <c r="L282" i="2"/>
  <c r="M282" i="2"/>
  <c r="N282" i="2"/>
  <c r="O282" i="2"/>
  <c r="P282" i="2"/>
  <c r="Q282" i="2"/>
  <c r="R282" i="2"/>
  <c r="S282" i="2"/>
  <c r="T282" i="2"/>
  <c r="L283" i="2"/>
  <c r="M283" i="2"/>
  <c r="N283" i="2"/>
  <c r="O283" i="2"/>
  <c r="P283" i="2"/>
  <c r="Q283" i="2"/>
  <c r="R283" i="2"/>
  <c r="S283" i="2"/>
  <c r="T283" i="2"/>
  <c r="L284" i="2"/>
  <c r="M284" i="2"/>
  <c r="N284" i="2"/>
  <c r="O284" i="2"/>
  <c r="P284" i="2"/>
  <c r="Q284" i="2"/>
  <c r="R284" i="2"/>
  <c r="S284" i="2"/>
  <c r="T284" i="2"/>
  <c r="L285" i="2"/>
  <c r="M285" i="2"/>
  <c r="N285" i="2"/>
  <c r="O285" i="2"/>
  <c r="P285" i="2"/>
  <c r="Q285" i="2"/>
  <c r="R285" i="2"/>
  <c r="S285" i="2"/>
  <c r="T285" i="2"/>
  <c r="L286" i="2"/>
  <c r="M286" i="2"/>
  <c r="N286" i="2"/>
  <c r="O286" i="2"/>
  <c r="P286" i="2"/>
  <c r="Q286" i="2"/>
  <c r="R286" i="2"/>
  <c r="S286" i="2"/>
  <c r="T286" i="2"/>
  <c r="L287" i="2"/>
  <c r="M287" i="2"/>
  <c r="N287" i="2"/>
  <c r="O287" i="2"/>
  <c r="P287" i="2"/>
  <c r="Q287" i="2"/>
  <c r="R287" i="2"/>
  <c r="S287" i="2"/>
  <c r="T287" i="2"/>
  <c r="L288" i="2"/>
  <c r="M288" i="2"/>
  <c r="N288" i="2"/>
  <c r="O288" i="2"/>
  <c r="P288" i="2"/>
  <c r="Q288" i="2"/>
  <c r="R288" i="2"/>
  <c r="S288" i="2"/>
  <c r="T288" i="2"/>
  <c r="L289" i="2"/>
  <c r="M289" i="2"/>
  <c r="N289" i="2"/>
  <c r="O289" i="2"/>
  <c r="P289" i="2"/>
  <c r="Q289" i="2"/>
  <c r="R289" i="2"/>
  <c r="S289" i="2"/>
  <c r="T289" i="2"/>
  <c r="L290" i="2"/>
  <c r="M290" i="2"/>
  <c r="N290" i="2"/>
  <c r="O290" i="2"/>
  <c r="P290" i="2"/>
  <c r="Q290" i="2"/>
  <c r="R290" i="2"/>
  <c r="S290" i="2"/>
  <c r="T290" i="2"/>
  <c r="L291" i="2"/>
  <c r="M291" i="2"/>
  <c r="N291" i="2"/>
  <c r="O291" i="2"/>
  <c r="P291" i="2"/>
  <c r="Q291" i="2"/>
  <c r="R291" i="2"/>
  <c r="S291" i="2"/>
  <c r="T291" i="2"/>
  <c r="L292" i="2"/>
  <c r="M292" i="2"/>
  <c r="N292" i="2"/>
  <c r="O292" i="2"/>
  <c r="P292" i="2"/>
  <c r="Q292" i="2"/>
  <c r="R292" i="2"/>
  <c r="S292" i="2"/>
  <c r="T292" i="2"/>
  <c r="L293" i="2"/>
  <c r="M293" i="2"/>
  <c r="N293" i="2"/>
  <c r="O293" i="2"/>
  <c r="P293" i="2"/>
  <c r="Q293" i="2"/>
  <c r="R293" i="2"/>
  <c r="S293" i="2"/>
  <c r="T293" i="2"/>
  <c r="L294" i="2"/>
  <c r="M294" i="2"/>
  <c r="N294" i="2"/>
  <c r="O294" i="2"/>
  <c r="P294" i="2"/>
  <c r="Q294" i="2"/>
  <c r="R294" i="2"/>
  <c r="S294" i="2"/>
  <c r="T294" i="2"/>
  <c r="L295" i="2"/>
  <c r="M295" i="2"/>
  <c r="N295" i="2"/>
  <c r="O295" i="2"/>
  <c r="P295" i="2"/>
  <c r="Q295" i="2"/>
  <c r="R295" i="2"/>
  <c r="S295" i="2"/>
  <c r="T295" i="2"/>
  <c r="L296" i="2"/>
  <c r="M296" i="2"/>
  <c r="N296" i="2"/>
  <c r="O296" i="2"/>
  <c r="P296" i="2"/>
  <c r="Q296" i="2"/>
  <c r="R296" i="2"/>
  <c r="S296" i="2"/>
  <c r="T296" i="2"/>
  <c r="L297" i="2"/>
  <c r="M297" i="2"/>
  <c r="N297" i="2"/>
  <c r="O297" i="2"/>
  <c r="P297" i="2"/>
  <c r="Q297" i="2"/>
  <c r="R297" i="2"/>
  <c r="S297" i="2"/>
  <c r="T297" i="2"/>
  <c r="L298" i="2"/>
  <c r="M298" i="2"/>
  <c r="N298" i="2"/>
  <c r="O298" i="2"/>
  <c r="P298" i="2"/>
  <c r="Q298" i="2"/>
  <c r="R298" i="2"/>
  <c r="S298" i="2"/>
  <c r="T298" i="2"/>
  <c r="L299" i="2"/>
  <c r="M299" i="2"/>
  <c r="N299" i="2"/>
  <c r="O299" i="2"/>
  <c r="P299" i="2"/>
  <c r="Q299" i="2"/>
  <c r="R299" i="2"/>
  <c r="S299" i="2"/>
  <c r="T299" i="2"/>
  <c r="L300" i="2"/>
  <c r="M300" i="2"/>
  <c r="N300" i="2"/>
  <c r="O300" i="2"/>
  <c r="P300" i="2"/>
  <c r="Q300" i="2"/>
  <c r="R300" i="2"/>
  <c r="S300" i="2"/>
  <c r="T300" i="2"/>
  <c r="L301" i="2"/>
  <c r="M301" i="2"/>
  <c r="N301" i="2"/>
  <c r="O301" i="2"/>
  <c r="P301" i="2"/>
  <c r="Q301" i="2"/>
  <c r="R301" i="2"/>
  <c r="S301" i="2"/>
  <c r="T301" i="2"/>
  <c r="L302" i="2"/>
  <c r="M302" i="2"/>
  <c r="N302" i="2"/>
  <c r="O302" i="2"/>
  <c r="P302" i="2"/>
  <c r="Q302" i="2"/>
  <c r="R302" i="2"/>
  <c r="S302" i="2"/>
  <c r="T302" i="2"/>
  <c r="L303" i="2"/>
  <c r="M303" i="2"/>
  <c r="N303" i="2"/>
  <c r="O303" i="2"/>
  <c r="P303" i="2"/>
  <c r="Q303" i="2"/>
  <c r="R303" i="2"/>
  <c r="S303" i="2"/>
  <c r="T303" i="2"/>
  <c r="L304" i="2"/>
  <c r="M304" i="2"/>
  <c r="N304" i="2"/>
  <c r="O304" i="2"/>
  <c r="P304" i="2"/>
  <c r="Q304" i="2"/>
  <c r="R304" i="2"/>
  <c r="S304" i="2"/>
  <c r="T304" i="2"/>
  <c r="L305" i="2"/>
  <c r="M305" i="2"/>
  <c r="N305" i="2"/>
  <c r="O305" i="2"/>
  <c r="P305" i="2"/>
  <c r="Q305" i="2"/>
  <c r="R305" i="2"/>
  <c r="S305" i="2"/>
  <c r="T305" i="2"/>
  <c r="L306" i="2"/>
  <c r="M306" i="2"/>
  <c r="N306" i="2"/>
  <c r="O306" i="2"/>
  <c r="P306" i="2"/>
  <c r="Q306" i="2"/>
  <c r="R306" i="2"/>
  <c r="S306" i="2"/>
  <c r="T306" i="2"/>
  <c r="L307" i="2"/>
  <c r="M307" i="2"/>
  <c r="N307" i="2"/>
  <c r="O307" i="2"/>
  <c r="P307" i="2"/>
  <c r="Q307" i="2"/>
  <c r="R307" i="2"/>
  <c r="S307" i="2"/>
  <c r="T307" i="2"/>
  <c r="L308" i="2"/>
  <c r="M308" i="2"/>
  <c r="N308" i="2"/>
  <c r="O308" i="2"/>
  <c r="P308" i="2"/>
  <c r="Q308" i="2"/>
  <c r="R308" i="2"/>
  <c r="S308" i="2"/>
  <c r="T308" i="2"/>
  <c r="L309" i="2"/>
  <c r="M309" i="2"/>
  <c r="N309" i="2"/>
  <c r="O309" i="2"/>
  <c r="P309" i="2"/>
  <c r="Q309" i="2"/>
  <c r="R309" i="2"/>
  <c r="S309" i="2"/>
  <c r="T309" i="2"/>
  <c r="L310" i="2"/>
  <c r="M310" i="2"/>
  <c r="N310" i="2"/>
  <c r="O310" i="2"/>
  <c r="P310" i="2"/>
  <c r="Q310" i="2"/>
  <c r="R310" i="2"/>
  <c r="S310" i="2"/>
  <c r="T310" i="2"/>
  <c r="L311" i="2"/>
  <c r="M311" i="2"/>
  <c r="N311" i="2"/>
  <c r="O311" i="2"/>
  <c r="P311" i="2"/>
  <c r="Q311" i="2"/>
  <c r="R311" i="2"/>
  <c r="S311" i="2"/>
  <c r="T311" i="2"/>
  <c r="L312" i="2"/>
  <c r="M312" i="2"/>
  <c r="N312" i="2"/>
  <c r="O312" i="2"/>
  <c r="P312" i="2"/>
  <c r="Q312" i="2"/>
  <c r="R312" i="2"/>
  <c r="S312" i="2"/>
  <c r="T312" i="2"/>
  <c r="L313" i="2"/>
  <c r="M313" i="2"/>
  <c r="N313" i="2"/>
  <c r="O313" i="2"/>
  <c r="P313" i="2"/>
  <c r="Q313" i="2"/>
  <c r="R313" i="2"/>
  <c r="S313" i="2"/>
  <c r="T313" i="2"/>
  <c r="L314" i="2"/>
  <c r="M314" i="2"/>
  <c r="N314" i="2"/>
  <c r="O314" i="2"/>
  <c r="P314" i="2"/>
  <c r="Q314" i="2"/>
  <c r="R314" i="2"/>
  <c r="S314" i="2"/>
  <c r="T314" i="2"/>
  <c r="L315" i="2"/>
  <c r="M315" i="2"/>
  <c r="N315" i="2"/>
  <c r="O315" i="2"/>
  <c r="P315" i="2"/>
  <c r="Q315" i="2"/>
  <c r="R315" i="2"/>
  <c r="S315" i="2"/>
  <c r="T315" i="2"/>
  <c r="L316" i="2"/>
  <c r="M316" i="2"/>
  <c r="N316" i="2"/>
  <c r="O316" i="2"/>
  <c r="P316" i="2"/>
  <c r="Q316" i="2"/>
  <c r="R316" i="2"/>
  <c r="S316" i="2"/>
  <c r="T316" i="2"/>
  <c r="L317" i="2"/>
  <c r="M317" i="2"/>
  <c r="N317" i="2"/>
  <c r="O317" i="2"/>
  <c r="P317" i="2"/>
  <c r="Q317" i="2"/>
  <c r="R317" i="2"/>
  <c r="S317" i="2"/>
  <c r="T317" i="2"/>
  <c r="L318" i="2"/>
  <c r="M318" i="2"/>
  <c r="N318" i="2"/>
  <c r="O318" i="2"/>
  <c r="P318" i="2"/>
  <c r="Q318" i="2"/>
  <c r="R318" i="2"/>
  <c r="S318" i="2"/>
  <c r="T318" i="2"/>
  <c r="L319" i="2"/>
  <c r="M319" i="2"/>
  <c r="N319" i="2"/>
  <c r="O319" i="2"/>
  <c r="P319" i="2"/>
  <c r="Q319" i="2"/>
  <c r="R319" i="2"/>
  <c r="S319" i="2"/>
  <c r="T319" i="2"/>
  <c r="L320" i="2"/>
  <c r="M320" i="2"/>
  <c r="N320" i="2"/>
  <c r="O320" i="2"/>
  <c r="P320" i="2"/>
  <c r="Q320" i="2"/>
  <c r="R320" i="2"/>
  <c r="S320" i="2"/>
  <c r="T320" i="2"/>
  <c r="L321" i="2"/>
  <c r="M321" i="2"/>
  <c r="N321" i="2"/>
  <c r="O321" i="2"/>
  <c r="P321" i="2"/>
  <c r="Q321" i="2"/>
  <c r="R321" i="2"/>
  <c r="S321" i="2"/>
  <c r="T321" i="2"/>
  <c r="L322" i="2"/>
  <c r="M322" i="2"/>
  <c r="N322" i="2"/>
  <c r="O322" i="2"/>
  <c r="P322" i="2"/>
  <c r="Q322" i="2"/>
  <c r="R322" i="2"/>
  <c r="S322" i="2"/>
  <c r="T322" i="2"/>
  <c r="L323" i="2"/>
  <c r="M323" i="2"/>
  <c r="N323" i="2"/>
  <c r="O323" i="2"/>
  <c r="P323" i="2"/>
  <c r="Q323" i="2"/>
  <c r="R323" i="2"/>
  <c r="S323" i="2"/>
  <c r="T323" i="2"/>
  <c r="L324" i="2"/>
  <c r="M324" i="2"/>
  <c r="N324" i="2"/>
  <c r="O324" i="2"/>
  <c r="P324" i="2"/>
  <c r="Q324" i="2"/>
  <c r="R324" i="2"/>
  <c r="S324" i="2"/>
  <c r="T324" i="2"/>
  <c r="L325" i="2"/>
  <c r="M325" i="2"/>
  <c r="N325" i="2"/>
  <c r="O325" i="2"/>
  <c r="P325" i="2"/>
  <c r="Q325" i="2"/>
  <c r="R325" i="2"/>
  <c r="S325" i="2"/>
  <c r="T325" i="2"/>
  <c r="L326" i="2"/>
  <c r="M326" i="2"/>
  <c r="N326" i="2"/>
  <c r="O326" i="2"/>
  <c r="P326" i="2"/>
  <c r="Q326" i="2"/>
  <c r="R326" i="2"/>
  <c r="S326" i="2"/>
  <c r="T326" i="2"/>
  <c r="L327" i="2"/>
  <c r="M327" i="2"/>
  <c r="N327" i="2"/>
  <c r="O327" i="2"/>
  <c r="P327" i="2"/>
  <c r="Q327" i="2"/>
  <c r="R327" i="2"/>
  <c r="S327" i="2"/>
  <c r="T327" i="2"/>
  <c r="L328" i="2"/>
  <c r="M328" i="2"/>
  <c r="N328" i="2"/>
  <c r="O328" i="2"/>
  <c r="P328" i="2"/>
  <c r="Q328" i="2"/>
  <c r="R328" i="2"/>
  <c r="S328" i="2"/>
  <c r="T328" i="2"/>
  <c r="L329" i="2"/>
  <c r="M329" i="2"/>
  <c r="N329" i="2"/>
  <c r="O329" i="2"/>
  <c r="P329" i="2"/>
  <c r="Q329" i="2"/>
  <c r="R329" i="2"/>
  <c r="S329" i="2"/>
  <c r="T329" i="2"/>
  <c r="L330" i="2"/>
  <c r="M330" i="2"/>
  <c r="N330" i="2"/>
  <c r="O330" i="2"/>
  <c r="P330" i="2"/>
  <c r="Q330" i="2"/>
  <c r="R330" i="2"/>
  <c r="S330" i="2"/>
  <c r="T330" i="2"/>
  <c r="L331" i="2"/>
  <c r="M331" i="2"/>
  <c r="N331" i="2"/>
  <c r="O331" i="2"/>
  <c r="P331" i="2"/>
  <c r="Q331" i="2"/>
  <c r="R331" i="2"/>
  <c r="S331" i="2"/>
  <c r="T331" i="2"/>
  <c r="L332" i="2"/>
  <c r="M332" i="2"/>
  <c r="N332" i="2"/>
  <c r="O332" i="2"/>
  <c r="P332" i="2"/>
  <c r="Q332" i="2"/>
  <c r="R332" i="2"/>
  <c r="S332" i="2"/>
  <c r="T332" i="2"/>
  <c r="L333" i="2"/>
  <c r="M333" i="2"/>
  <c r="N333" i="2"/>
  <c r="O333" i="2"/>
  <c r="P333" i="2"/>
  <c r="Q333" i="2"/>
  <c r="R333" i="2"/>
  <c r="S333" i="2"/>
  <c r="T333" i="2"/>
  <c r="L334" i="2"/>
  <c r="M334" i="2"/>
  <c r="N334" i="2"/>
  <c r="O334" i="2"/>
  <c r="P334" i="2"/>
  <c r="Q334" i="2"/>
  <c r="R334" i="2"/>
  <c r="S334" i="2"/>
  <c r="T334" i="2"/>
  <c r="L335" i="2"/>
  <c r="M335" i="2"/>
  <c r="N335" i="2"/>
  <c r="O335" i="2"/>
  <c r="P335" i="2"/>
  <c r="Q335" i="2"/>
  <c r="R335" i="2"/>
  <c r="S335" i="2"/>
  <c r="T335" i="2"/>
  <c r="L336" i="2"/>
  <c r="M336" i="2"/>
  <c r="N336" i="2"/>
  <c r="O336" i="2"/>
  <c r="P336" i="2"/>
  <c r="Q336" i="2"/>
  <c r="R336" i="2"/>
  <c r="S336" i="2"/>
  <c r="T336" i="2"/>
  <c r="L337" i="2"/>
  <c r="M337" i="2"/>
  <c r="N337" i="2"/>
  <c r="O337" i="2"/>
  <c r="P337" i="2"/>
  <c r="Q337" i="2"/>
  <c r="R337" i="2"/>
  <c r="S337" i="2"/>
  <c r="T337" i="2"/>
  <c r="L338" i="2"/>
  <c r="M338" i="2"/>
  <c r="N338" i="2"/>
  <c r="O338" i="2"/>
  <c r="P338" i="2"/>
  <c r="Q338" i="2"/>
  <c r="R338" i="2"/>
  <c r="S338" i="2"/>
  <c r="T338" i="2"/>
  <c r="L339" i="2"/>
  <c r="M339" i="2"/>
  <c r="N339" i="2"/>
  <c r="O339" i="2"/>
  <c r="P339" i="2"/>
  <c r="Q339" i="2"/>
  <c r="R339" i="2"/>
  <c r="S339" i="2"/>
  <c r="T339" i="2"/>
  <c r="L340" i="2"/>
  <c r="M340" i="2"/>
  <c r="N340" i="2"/>
  <c r="O340" i="2"/>
  <c r="P340" i="2"/>
  <c r="Q340" i="2"/>
  <c r="R340" i="2"/>
  <c r="S340" i="2"/>
  <c r="T340" i="2"/>
  <c r="L341" i="2"/>
  <c r="M341" i="2"/>
  <c r="N341" i="2"/>
  <c r="O341" i="2"/>
  <c r="P341" i="2"/>
  <c r="Q341" i="2"/>
  <c r="R341" i="2"/>
  <c r="S341" i="2"/>
  <c r="T341" i="2"/>
  <c r="L342" i="2"/>
  <c r="M342" i="2"/>
  <c r="N342" i="2"/>
  <c r="O342" i="2"/>
  <c r="P342" i="2"/>
  <c r="Q342" i="2"/>
  <c r="R342" i="2"/>
  <c r="S342" i="2"/>
  <c r="T342" i="2"/>
  <c r="L343" i="2"/>
  <c r="M343" i="2"/>
  <c r="N343" i="2"/>
  <c r="O343" i="2"/>
  <c r="P343" i="2"/>
  <c r="Q343" i="2"/>
  <c r="R343" i="2"/>
  <c r="S343" i="2"/>
  <c r="T343" i="2"/>
  <c r="L344" i="2"/>
  <c r="M344" i="2"/>
  <c r="N344" i="2"/>
  <c r="O344" i="2"/>
  <c r="P344" i="2"/>
  <c r="Q344" i="2"/>
  <c r="R344" i="2"/>
  <c r="S344" i="2"/>
  <c r="T344" i="2"/>
  <c r="L345" i="2"/>
  <c r="M345" i="2"/>
  <c r="N345" i="2"/>
  <c r="O345" i="2"/>
  <c r="P345" i="2"/>
  <c r="Q345" i="2"/>
  <c r="R345" i="2"/>
  <c r="S345" i="2"/>
  <c r="T345" i="2"/>
  <c r="L346" i="2"/>
  <c r="M346" i="2"/>
  <c r="N346" i="2"/>
  <c r="O346" i="2"/>
  <c r="P346" i="2"/>
  <c r="Q346" i="2"/>
  <c r="R346" i="2"/>
  <c r="S346" i="2"/>
  <c r="T346" i="2"/>
  <c r="L347" i="2"/>
  <c r="M347" i="2"/>
  <c r="N347" i="2"/>
  <c r="O347" i="2"/>
  <c r="P347" i="2"/>
  <c r="Q347" i="2"/>
  <c r="R347" i="2"/>
  <c r="S347" i="2"/>
  <c r="T347" i="2"/>
  <c r="L348" i="2"/>
  <c r="M348" i="2"/>
  <c r="N348" i="2"/>
  <c r="O348" i="2"/>
  <c r="P348" i="2"/>
  <c r="Q348" i="2"/>
  <c r="R348" i="2"/>
  <c r="S348" i="2"/>
  <c r="T348" i="2"/>
  <c r="L349" i="2"/>
  <c r="M349" i="2"/>
  <c r="N349" i="2"/>
  <c r="O349" i="2"/>
  <c r="P349" i="2"/>
  <c r="Q349" i="2"/>
  <c r="R349" i="2"/>
  <c r="S349" i="2"/>
  <c r="T349" i="2"/>
  <c r="L350" i="2"/>
  <c r="M350" i="2"/>
  <c r="N350" i="2"/>
  <c r="O350" i="2"/>
  <c r="P350" i="2"/>
  <c r="Q350" i="2"/>
  <c r="R350" i="2"/>
  <c r="S350" i="2"/>
  <c r="T350" i="2"/>
  <c r="L351" i="2"/>
  <c r="M351" i="2"/>
  <c r="N351" i="2"/>
  <c r="O351" i="2"/>
  <c r="P351" i="2"/>
  <c r="Q351" i="2"/>
  <c r="R351" i="2"/>
  <c r="S351" i="2"/>
  <c r="T351" i="2"/>
  <c r="L352" i="2"/>
  <c r="M352" i="2"/>
  <c r="N352" i="2"/>
  <c r="O352" i="2"/>
  <c r="P352" i="2"/>
  <c r="Q352" i="2"/>
  <c r="R352" i="2"/>
  <c r="S352" i="2"/>
  <c r="T352" i="2"/>
  <c r="L353" i="2"/>
  <c r="M353" i="2"/>
  <c r="N353" i="2"/>
  <c r="O353" i="2"/>
  <c r="P353" i="2"/>
  <c r="Q353" i="2"/>
  <c r="R353" i="2"/>
  <c r="S353" i="2"/>
  <c r="T353" i="2"/>
  <c r="L354" i="2"/>
  <c r="M354" i="2"/>
  <c r="N354" i="2"/>
  <c r="O354" i="2"/>
  <c r="P354" i="2"/>
  <c r="Q354" i="2"/>
  <c r="R354" i="2"/>
  <c r="S354" i="2"/>
  <c r="T354" i="2"/>
  <c r="L355" i="2"/>
  <c r="M355" i="2"/>
  <c r="N355" i="2"/>
  <c r="O355" i="2"/>
  <c r="P355" i="2"/>
  <c r="Q355" i="2"/>
  <c r="R355" i="2"/>
  <c r="S355" i="2"/>
  <c r="T355" i="2"/>
  <c r="L356" i="2"/>
  <c r="M356" i="2"/>
  <c r="N356" i="2"/>
  <c r="O356" i="2"/>
  <c r="P356" i="2"/>
  <c r="Q356" i="2"/>
  <c r="R356" i="2"/>
  <c r="S356" i="2"/>
  <c r="T356" i="2"/>
  <c r="L357" i="2"/>
  <c r="M357" i="2"/>
  <c r="N357" i="2"/>
  <c r="O357" i="2"/>
  <c r="P357" i="2"/>
  <c r="Q357" i="2"/>
  <c r="R357" i="2"/>
  <c r="S357" i="2"/>
  <c r="T357" i="2"/>
  <c r="L358" i="2"/>
  <c r="M358" i="2"/>
  <c r="N358" i="2"/>
  <c r="O358" i="2"/>
  <c r="P358" i="2"/>
  <c r="Q358" i="2"/>
  <c r="R358" i="2"/>
  <c r="S358" i="2"/>
  <c r="T358" i="2"/>
  <c r="L359" i="2"/>
  <c r="M359" i="2"/>
  <c r="N359" i="2"/>
  <c r="O359" i="2"/>
  <c r="P359" i="2"/>
  <c r="Q359" i="2"/>
  <c r="R359" i="2"/>
  <c r="S359" i="2"/>
  <c r="T359" i="2"/>
  <c r="L360" i="2"/>
  <c r="M360" i="2"/>
  <c r="N360" i="2"/>
  <c r="O360" i="2"/>
  <c r="P360" i="2"/>
  <c r="Q360" i="2"/>
  <c r="R360" i="2"/>
  <c r="S360" i="2"/>
  <c r="T360" i="2"/>
  <c r="L361" i="2"/>
  <c r="M361" i="2"/>
  <c r="N361" i="2"/>
  <c r="O361" i="2"/>
  <c r="P361" i="2"/>
  <c r="Q361" i="2"/>
  <c r="R361" i="2"/>
  <c r="S361" i="2"/>
  <c r="T361" i="2"/>
  <c r="L362" i="2"/>
  <c r="M362" i="2"/>
  <c r="N362" i="2"/>
  <c r="O362" i="2"/>
  <c r="P362" i="2"/>
  <c r="Q362" i="2"/>
  <c r="R362" i="2"/>
  <c r="S362" i="2"/>
  <c r="T362" i="2"/>
  <c r="L363" i="2"/>
  <c r="M363" i="2"/>
  <c r="N363" i="2"/>
  <c r="O363" i="2"/>
  <c r="P363" i="2"/>
  <c r="Q363" i="2"/>
  <c r="R363" i="2"/>
  <c r="S363" i="2"/>
  <c r="T363" i="2"/>
  <c r="L364" i="2"/>
  <c r="M364" i="2"/>
  <c r="N364" i="2"/>
  <c r="O364" i="2"/>
  <c r="P364" i="2"/>
  <c r="Q364" i="2"/>
  <c r="R364" i="2"/>
  <c r="S364" i="2"/>
  <c r="T364" i="2"/>
  <c r="L365" i="2"/>
  <c r="M365" i="2"/>
  <c r="N365" i="2"/>
  <c r="O365" i="2"/>
  <c r="P365" i="2"/>
  <c r="Q365" i="2"/>
  <c r="R365" i="2"/>
  <c r="S365" i="2"/>
  <c r="T365" i="2"/>
  <c r="L366" i="2"/>
  <c r="M366" i="2"/>
  <c r="N366" i="2"/>
  <c r="O366" i="2"/>
  <c r="P366" i="2"/>
  <c r="Q366" i="2"/>
  <c r="R366" i="2"/>
  <c r="S366" i="2"/>
  <c r="T366" i="2"/>
  <c r="L367" i="2"/>
  <c r="M367" i="2"/>
  <c r="N367" i="2"/>
  <c r="O367" i="2"/>
  <c r="P367" i="2"/>
  <c r="Q367" i="2"/>
  <c r="R367" i="2"/>
  <c r="S367" i="2"/>
  <c r="T367" i="2"/>
  <c r="L368" i="2"/>
  <c r="M368" i="2"/>
  <c r="N368" i="2"/>
  <c r="O368" i="2"/>
  <c r="P368" i="2"/>
  <c r="Q368" i="2"/>
  <c r="R368" i="2"/>
  <c r="S368" i="2"/>
  <c r="T368" i="2"/>
  <c r="L369" i="2"/>
  <c r="M369" i="2"/>
  <c r="N369" i="2"/>
  <c r="O369" i="2"/>
  <c r="P369" i="2"/>
  <c r="Q369" i="2"/>
  <c r="R369" i="2"/>
  <c r="S369" i="2"/>
  <c r="T369" i="2"/>
  <c r="L370" i="2"/>
  <c r="M370" i="2"/>
  <c r="N370" i="2"/>
  <c r="O370" i="2"/>
  <c r="P370" i="2"/>
  <c r="Q370" i="2"/>
  <c r="R370" i="2"/>
  <c r="S370" i="2"/>
  <c r="T370" i="2"/>
  <c r="L371" i="2"/>
  <c r="M371" i="2"/>
  <c r="N371" i="2"/>
  <c r="O371" i="2"/>
  <c r="P371" i="2"/>
  <c r="Q371" i="2"/>
  <c r="R371" i="2"/>
  <c r="S371" i="2"/>
  <c r="T371" i="2"/>
  <c r="L372" i="2"/>
  <c r="M372" i="2"/>
  <c r="N372" i="2"/>
  <c r="O372" i="2"/>
  <c r="P372" i="2"/>
  <c r="Q372" i="2"/>
  <c r="R372" i="2"/>
  <c r="S372" i="2"/>
  <c r="T372" i="2"/>
  <c r="L373" i="2"/>
  <c r="M373" i="2"/>
  <c r="N373" i="2"/>
  <c r="O373" i="2"/>
  <c r="P373" i="2"/>
  <c r="Q373" i="2"/>
  <c r="R373" i="2"/>
  <c r="S373" i="2"/>
  <c r="T373" i="2"/>
  <c r="L374" i="2"/>
  <c r="M374" i="2"/>
  <c r="N374" i="2"/>
  <c r="O374" i="2"/>
  <c r="P374" i="2"/>
  <c r="Q374" i="2"/>
  <c r="R374" i="2"/>
  <c r="S374" i="2"/>
  <c r="T374" i="2"/>
  <c r="L375" i="2"/>
  <c r="M375" i="2"/>
  <c r="N375" i="2"/>
  <c r="O375" i="2"/>
  <c r="P375" i="2"/>
  <c r="Q375" i="2"/>
  <c r="R375" i="2"/>
  <c r="S375" i="2"/>
  <c r="T375" i="2"/>
  <c r="L376" i="2"/>
  <c r="M376" i="2"/>
  <c r="N376" i="2"/>
  <c r="O376" i="2"/>
  <c r="P376" i="2"/>
  <c r="Q376" i="2"/>
  <c r="R376" i="2"/>
  <c r="S376" i="2"/>
  <c r="T376" i="2"/>
  <c r="L377" i="2"/>
  <c r="M377" i="2"/>
  <c r="N377" i="2"/>
  <c r="O377" i="2"/>
  <c r="P377" i="2"/>
  <c r="Q377" i="2"/>
  <c r="R377" i="2"/>
  <c r="S377" i="2"/>
  <c r="T377" i="2"/>
  <c r="L378" i="2"/>
  <c r="M378" i="2"/>
  <c r="N378" i="2"/>
  <c r="O378" i="2"/>
  <c r="P378" i="2"/>
  <c r="Q378" i="2"/>
  <c r="R378" i="2"/>
  <c r="S378" i="2"/>
  <c r="T378" i="2"/>
  <c r="L379" i="2"/>
  <c r="M379" i="2"/>
  <c r="N379" i="2"/>
  <c r="O379" i="2"/>
  <c r="P379" i="2"/>
  <c r="Q379" i="2"/>
  <c r="R379" i="2"/>
  <c r="S379" i="2"/>
  <c r="T379" i="2"/>
  <c r="L380" i="2"/>
  <c r="M380" i="2"/>
  <c r="N380" i="2"/>
  <c r="O380" i="2"/>
  <c r="P380" i="2"/>
  <c r="Q380" i="2"/>
  <c r="R380" i="2"/>
  <c r="S380" i="2"/>
  <c r="T380" i="2"/>
  <c r="L381" i="2"/>
  <c r="M381" i="2"/>
  <c r="N381" i="2"/>
  <c r="O381" i="2"/>
  <c r="P381" i="2"/>
  <c r="Q381" i="2"/>
  <c r="R381" i="2"/>
  <c r="S381" i="2"/>
  <c r="T381" i="2"/>
  <c r="L382" i="2"/>
  <c r="M382" i="2"/>
  <c r="N382" i="2"/>
  <c r="O382" i="2"/>
  <c r="P382" i="2"/>
  <c r="Q382" i="2"/>
  <c r="R382" i="2"/>
  <c r="S382" i="2"/>
  <c r="T382" i="2"/>
  <c r="L383" i="2"/>
  <c r="M383" i="2"/>
  <c r="N383" i="2"/>
  <c r="O383" i="2"/>
  <c r="P383" i="2"/>
  <c r="Q383" i="2"/>
  <c r="R383" i="2"/>
  <c r="S383" i="2"/>
  <c r="T383" i="2"/>
  <c r="L384" i="2"/>
  <c r="M384" i="2"/>
  <c r="N384" i="2"/>
  <c r="O384" i="2"/>
  <c r="P384" i="2"/>
  <c r="Q384" i="2"/>
  <c r="R384" i="2"/>
  <c r="S384" i="2"/>
  <c r="T384" i="2"/>
  <c r="L385" i="2"/>
  <c r="M385" i="2"/>
  <c r="N385" i="2"/>
  <c r="O385" i="2"/>
  <c r="P385" i="2"/>
  <c r="Q385" i="2"/>
  <c r="R385" i="2"/>
  <c r="S385" i="2"/>
  <c r="T385" i="2"/>
  <c r="L386" i="2"/>
  <c r="M386" i="2"/>
  <c r="N386" i="2"/>
  <c r="O386" i="2"/>
  <c r="P386" i="2"/>
  <c r="Q386" i="2"/>
  <c r="R386" i="2"/>
  <c r="S386" i="2"/>
  <c r="T386" i="2"/>
  <c r="L387" i="2"/>
  <c r="M387" i="2"/>
  <c r="N387" i="2"/>
  <c r="O387" i="2"/>
  <c r="P387" i="2"/>
  <c r="Q387" i="2"/>
  <c r="R387" i="2"/>
  <c r="S387" i="2"/>
  <c r="T387" i="2"/>
  <c r="L388" i="2"/>
  <c r="M388" i="2"/>
  <c r="N388" i="2"/>
  <c r="O388" i="2"/>
  <c r="P388" i="2"/>
  <c r="Q388" i="2"/>
  <c r="R388" i="2"/>
  <c r="S388" i="2"/>
  <c r="T388" i="2"/>
  <c r="L389" i="2"/>
  <c r="M389" i="2"/>
  <c r="N389" i="2"/>
  <c r="O389" i="2"/>
  <c r="P389" i="2"/>
  <c r="Q389" i="2"/>
  <c r="R389" i="2"/>
  <c r="S389" i="2"/>
  <c r="T389" i="2"/>
  <c r="L390" i="2"/>
  <c r="M390" i="2"/>
  <c r="N390" i="2"/>
  <c r="O390" i="2"/>
  <c r="P390" i="2"/>
  <c r="Q390" i="2"/>
  <c r="R390" i="2"/>
  <c r="S390" i="2"/>
  <c r="T390" i="2"/>
  <c r="L391" i="2"/>
  <c r="M391" i="2"/>
  <c r="N391" i="2"/>
  <c r="O391" i="2"/>
  <c r="P391" i="2"/>
  <c r="Q391" i="2"/>
  <c r="R391" i="2"/>
  <c r="S391" i="2"/>
  <c r="T391" i="2"/>
  <c r="L392" i="2"/>
  <c r="M392" i="2"/>
  <c r="N392" i="2"/>
  <c r="O392" i="2"/>
  <c r="P392" i="2"/>
  <c r="Q392" i="2"/>
  <c r="R392" i="2"/>
  <c r="S392" i="2"/>
  <c r="T392" i="2"/>
  <c r="L393" i="2"/>
  <c r="M393" i="2"/>
  <c r="N393" i="2"/>
  <c r="O393" i="2"/>
  <c r="P393" i="2"/>
  <c r="Q393" i="2"/>
  <c r="R393" i="2"/>
  <c r="S393" i="2"/>
  <c r="T393" i="2"/>
  <c r="L394" i="2"/>
  <c r="M394" i="2"/>
  <c r="N394" i="2"/>
  <c r="O394" i="2"/>
  <c r="P394" i="2"/>
  <c r="Q394" i="2"/>
  <c r="R394" i="2"/>
  <c r="S394" i="2"/>
  <c r="T394" i="2"/>
  <c r="L395" i="2"/>
  <c r="M395" i="2"/>
  <c r="N395" i="2"/>
  <c r="O395" i="2"/>
  <c r="P395" i="2"/>
  <c r="Q395" i="2"/>
  <c r="R395" i="2"/>
  <c r="S395" i="2"/>
  <c r="T395" i="2"/>
  <c r="L396" i="2"/>
  <c r="M396" i="2"/>
  <c r="N396" i="2"/>
  <c r="O396" i="2"/>
  <c r="P396" i="2"/>
  <c r="Q396" i="2"/>
  <c r="R396" i="2"/>
  <c r="S396" i="2"/>
  <c r="T396" i="2"/>
  <c r="L397" i="2"/>
  <c r="M397" i="2"/>
  <c r="N397" i="2"/>
  <c r="O397" i="2"/>
  <c r="P397" i="2"/>
  <c r="Q397" i="2"/>
  <c r="R397" i="2"/>
  <c r="S397" i="2"/>
  <c r="T397" i="2"/>
  <c r="L398" i="2"/>
  <c r="M398" i="2"/>
  <c r="N398" i="2"/>
  <c r="O398" i="2"/>
  <c r="P398" i="2"/>
  <c r="Q398" i="2"/>
  <c r="R398" i="2"/>
  <c r="S398" i="2"/>
  <c r="T398" i="2"/>
  <c r="L399" i="2"/>
  <c r="M399" i="2"/>
  <c r="N399" i="2"/>
  <c r="O399" i="2"/>
  <c r="P399" i="2"/>
  <c r="Q399" i="2"/>
  <c r="R399" i="2"/>
  <c r="S399" i="2"/>
  <c r="T399" i="2"/>
  <c r="L400" i="2"/>
  <c r="M400" i="2"/>
  <c r="N400" i="2"/>
  <c r="O400" i="2"/>
  <c r="P400" i="2"/>
  <c r="Q400" i="2"/>
  <c r="R400" i="2"/>
  <c r="S400" i="2"/>
  <c r="T400" i="2"/>
  <c r="L401" i="2"/>
  <c r="M401" i="2"/>
  <c r="N401" i="2"/>
  <c r="O401" i="2"/>
  <c r="P401" i="2"/>
  <c r="Q401" i="2"/>
  <c r="R401" i="2"/>
  <c r="S401" i="2"/>
  <c r="T401" i="2"/>
  <c r="L402" i="2"/>
  <c r="M402" i="2"/>
  <c r="N402" i="2"/>
  <c r="O402" i="2"/>
  <c r="P402" i="2"/>
  <c r="Q402" i="2"/>
  <c r="R402" i="2"/>
  <c r="S402" i="2"/>
  <c r="T402" i="2"/>
  <c r="L403" i="2"/>
  <c r="M403" i="2"/>
  <c r="N403" i="2"/>
  <c r="O403" i="2"/>
  <c r="P403" i="2"/>
  <c r="Q403" i="2"/>
  <c r="R403" i="2"/>
  <c r="S403" i="2"/>
  <c r="T403" i="2"/>
  <c r="L404" i="2"/>
  <c r="M404" i="2"/>
  <c r="N404" i="2"/>
  <c r="O404" i="2"/>
  <c r="P404" i="2"/>
  <c r="Q404" i="2"/>
  <c r="R404" i="2"/>
  <c r="S404" i="2"/>
  <c r="T404" i="2"/>
  <c r="L405" i="2"/>
  <c r="M405" i="2"/>
  <c r="N405" i="2"/>
  <c r="O405" i="2"/>
  <c r="P405" i="2"/>
  <c r="Q405" i="2"/>
  <c r="R405" i="2"/>
  <c r="S405" i="2"/>
  <c r="T405" i="2"/>
  <c r="L406" i="2"/>
  <c r="M406" i="2"/>
  <c r="N406" i="2"/>
  <c r="O406" i="2"/>
  <c r="P406" i="2"/>
  <c r="Q406" i="2"/>
  <c r="R406" i="2"/>
  <c r="S406" i="2"/>
  <c r="T406" i="2"/>
  <c r="L407" i="2"/>
  <c r="M407" i="2"/>
  <c r="N407" i="2"/>
  <c r="O407" i="2"/>
  <c r="P407" i="2"/>
  <c r="Q407" i="2"/>
  <c r="R407" i="2"/>
  <c r="S407" i="2"/>
  <c r="T407" i="2"/>
  <c r="L408" i="2"/>
  <c r="M408" i="2"/>
  <c r="N408" i="2"/>
  <c r="O408" i="2"/>
  <c r="P408" i="2"/>
  <c r="Q408" i="2"/>
  <c r="R408" i="2"/>
  <c r="S408" i="2"/>
  <c r="T408" i="2"/>
  <c r="L409" i="2"/>
  <c r="M409" i="2"/>
  <c r="N409" i="2"/>
  <c r="O409" i="2"/>
  <c r="P409" i="2"/>
  <c r="Q409" i="2"/>
  <c r="R409" i="2"/>
  <c r="S409" i="2"/>
  <c r="T409" i="2"/>
  <c r="L410" i="2"/>
  <c r="M410" i="2"/>
  <c r="N410" i="2"/>
  <c r="O410" i="2"/>
  <c r="P410" i="2"/>
  <c r="Q410" i="2"/>
  <c r="R410" i="2"/>
  <c r="S410" i="2"/>
  <c r="T410" i="2"/>
  <c r="L411" i="2"/>
  <c r="M411" i="2"/>
  <c r="N411" i="2"/>
  <c r="O411" i="2"/>
  <c r="P411" i="2"/>
  <c r="Q411" i="2"/>
  <c r="R411" i="2"/>
  <c r="S411" i="2"/>
  <c r="T411" i="2"/>
  <c r="L412" i="2"/>
  <c r="M412" i="2"/>
  <c r="N412" i="2"/>
  <c r="O412" i="2"/>
  <c r="P412" i="2"/>
  <c r="Q412" i="2"/>
  <c r="R412" i="2"/>
  <c r="S412" i="2"/>
  <c r="T412" i="2"/>
  <c r="L413" i="2"/>
  <c r="M413" i="2"/>
  <c r="N413" i="2"/>
  <c r="O413" i="2"/>
  <c r="P413" i="2"/>
  <c r="Q413" i="2"/>
  <c r="R413" i="2"/>
  <c r="S413" i="2"/>
  <c r="T413" i="2"/>
  <c r="L414" i="2"/>
  <c r="M414" i="2"/>
  <c r="N414" i="2"/>
  <c r="O414" i="2"/>
  <c r="P414" i="2"/>
  <c r="Q414" i="2"/>
  <c r="R414" i="2"/>
  <c r="S414" i="2"/>
  <c r="T414" i="2"/>
  <c r="L415" i="2"/>
  <c r="M415" i="2"/>
  <c r="N415" i="2"/>
  <c r="O415" i="2"/>
  <c r="P415" i="2"/>
  <c r="Q415" i="2"/>
  <c r="R415" i="2"/>
  <c r="S415" i="2"/>
  <c r="T415" i="2"/>
  <c r="L416" i="2"/>
  <c r="M416" i="2"/>
  <c r="N416" i="2"/>
  <c r="O416" i="2"/>
  <c r="P416" i="2"/>
  <c r="Q416" i="2"/>
  <c r="R416" i="2"/>
  <c r="S416" i="2"/>
  <c r="T416" i="2"/>
  <c r="L417" i="2"/>
  <c r="M417" i="2"/>
  <c r="N417" i="2"/>
  <c r="O417" i="2"/>
  <c r="P417" i="2"/>
  <c r="Q417" i="2"/>
  <c r="R417" i="2"/>
  <c r="S417" i="2"/>
  <c r="T417" i="2"/>
  <c r="L418" i="2"/>
  <c r="M418" i="2"/>
  <c r="N418" i="2"/>
  <c r="O418" i="2"/>
  <c r="P418" i="2"/>
  <c r="Q418" i="2"/>
  <c r="R418" i="2"/>
  <c r="S418" i="2"/>
  <c r="T418" i="2"/>
  <c r="L419" i="2"/>
  <c r="M419" i="2"/>
  <c r="N419" i="2"/>
  <c r="O419" i="2"/>
  <c r="P419" i="2"/>
  <c r="Q419" i="2"/>
  <c r="R419" i="2"/>
  <c r="S419" i="2"/>
  <c r="T419" i="2"/>
  <c r="L420" i="2"/>
  <c r="M420" i="2"/>
  <c r="N420" i="2"/>
  <c r="O420" i="2"/>
  <c r="P420" i="2"/>
  <c r="Q420" i="2"/>
  <c r="R420" i="2"/>
  <c r="S420" i="2"/>
  <c r="T420" i="2"/>
  <c r="L421" i="2"/>
  <c r="M421" i="2"/>
  <c r="N421" i="2"/>
  <c r="O421" i="2"/>
  <c r="P421" i="2"/>
  <c r="Q421" i="2"/>
  <c r="R421" i="2"/>
  <c r="S421" i="2"/>
  <c r="T421" i="2"/>
  <c r="L422" i="2"/>
  <c r="M422" i="2"/>
  <c r="N422" i="2"/>
  <c r="O422" i="2"/>
  <c r="P422" i="2"/>
  <c r="Q422" i="2"/>
  <c r="R422" i="2"/>
  <c r="S422" i="2"/>
  <c r="T422" i="2"/>
  <c r="L423" i="2"/>
  <c r="M423" i="2"/>
  <c r="N423" i="2"/>
  <c r="O423" i="2"/>
  <c r="P423" i="2"/>
  <c r="Q423" i="2"/>
  <c r="R423" i="2"/>
  <c r="S423" i="2"/>
  <c r="T423" i="2"/>
  <c r="L424" i="2"/>
  <c r="M424" i="2"/>
  <c r="N424" i="2"/>
  <c r="O424" i="2"/>
  <c r="P424" i="2"/>
  <c r="Q424" i="2"/>
  <c r="R424" i="2"/>
  <c r="S424" i="2"/>
  <c r="T424" i="2"/>
  <c r="L425" i="2"/>
  <c r="M425" i="2"/>
  <c r="N425" i="2"/>
  <c r="O425" i="2"/>
  <c r="P425" i="2"/>
  <c r="Q425" i="2"/>
  <c r="R425" i="2"/>
  <c r="S425" i="2"/>
  <c r="T425" i="2"/>
  <c r="L426" i="2"/>
  <c r="M426" i="2"/>
  <c r="N426" i="2"/>
  <c r="O426" i="2"/>
  <c r="P426" i="2"/>
  <c r="Q426" i="2"/>
  <c r="R426" i="2"/>
  <c r="S426" i="2"/>
  <c r="T426" i="2"/>
  <c r="L427" i="2"/>
  <c r="M427" i="2"/>
  <c r="N427" i="2"/>
  <c r="O427" i="2"/>
  <c r="P427" i="2"/>
  <c r="Q427" i="2"/>
  <c r="R427" i="2"/>
  <c r="S427" i="2"/>
  <c r="T427" i="2"/>
  <c r="L428" i="2"/>
  <c r="M428" i="2"/>
  <c r="N428" i="2"/>
  <c r="O428" i="2"/>
  <c r="P428" i="2"/>
  <c r="Q428" i="2"/>
  <c r="R428" i="2"/>
  <c r="S428" i="2"/>
  <c r="T428" i="2"/>
  <c r="L429" i="2"/>
  <c r="M429" i="2"/>
  <c r="N429" i="2"/>
  <c r="O429" i="2"/>
  <c r="P429" i="2"/>
  <c r="Q429" i="2"/>
  <c r="R429" i="2"/>
  <c r="S429" i="2"/>
  <c r="T429" i="2"/>
  <c r="L430" i="2"/>
  <c r="M430" i="2"/>
  <c r="N430" i="2"/>
  <c r="O430" i="2"/>
  <c r="P430" i="2"/>
  <c r="Q430" i="2"/>
  <c r="R430" i="2"/>
  <c r="S430" i="2"/>
  <c r="T430" i="2"/>
  <c r="L431" i="2"/>
  <c r="M431" i="2"/>
  <c r="N431" i="2"/>
  <c r="O431" i="2"/>
  <c r="P431" i="2"/>
  <c r="Q431" i="2"/>
  <c r="R431" i="2"/>
  <c r="S431" i="2"/>
  <c r="T431" i="2"/>
  <c r="L432" i="2"/>
  <c r="M432" i="2"/>
  <c r="N432" i="2"/>
  <c r="O432" i="2"/>
  <c r="P432" i="2"/>
  <c r="Q432" i="2"/>
  <c r="R432" i="2"/>
  <c r="S432" i="2"/>
  <c r="T432" i="2"/>
  <c r="L433" i="2"/>
  <c r="M433" i="2"/>
  <c r="N433" i="2"/>
  <c r="O433" i="2"/>
  <c r="P433" i="2"/>
  <c r="Q433" i="2"/>
  <c r="R433" i="2"/>
  <c r="S433" i="2"/>
  <c r="T433" i="2"/>
  <c r="L434" i="2"/>
  <c r="M434" i="2"/>
  <c r="N434" i="2"/>
  <c r="O434" i="2"/>
  <c r="P434" i="2"/>
  <c r="Q434" i="2"/>
  <c r="R434" i="2"/>
  <c r="S434" i="2"/>
  <c r="T434" i="2"/>
  <c r="L435" i="2"/>
  <c r="M435" i="2"/>
  <c r="N435" i="2"/>
  <c r="O435" i="2"/>
  <c r="P435" i="2"/>
  <c r="Q435" i="2"/>
  <c r="R435" i="2"/>
  <c r="S435" i="2"/>
  <c r="T435" i="2"/>
  <c r="L436" i="2"/>
  <c r="M436" i="2"/>
  <c r="N436" i="2"/>
  <c r="O436" i="2"/>
  <c r="P436" i="2"/>
  <c r="Q436" i="2"/>
  <c r="R436" i="2"/>
  <c r="S436" i="2"/>
  <c r="T436" i="2"/>
  <c r="L437" i="2"/>
  <c r="M437" i="2"/>
  <c r="N437" i="2"/>
  <c r="O437" i="2"/>
  <c r="P437" i="2"/>
  <c r="Q437" i="2"/>
  <c r="R437" i="2"/>
  <c r="S437" i="2"/>
  <c r="T437" i="2"/>
  <c r="L438" i="2"/>
  <c r="M438" i="2"/>
  <c r="N438" i="2"/>
  <c r="O438" i="2"/>
  <c r="P438" i="2"/>
  <c r="Q438" i="2"/>
  <c r="R438" i="2"/>
  <c r="S438" i="2"/>
  <c r="T438" i="2"/>
  <c r="L439" i="2"/>
  <c r="M439" i="2"/>
  <c r="N439" i="2"/>
  <c r="O439" i="2"/>
  <c r="P439" i="2"/>
  <c r="Q439" i="2"/>
  <c r="R439" i="2"/>
  <c r="S439" i="2"/>
  <c r="T439" i="2"/>
  <c r="L440" i="2"/>
  <c r="M440" i="2"/>
  <c r="N440" i="2"/>
  <c r="O440" i="2"/>
  <c r="P440" i="2"/>
  <c r="Q440" i="2"/>
  <c r="R440" i="2"/>
  <c r="S440" i="2"/>
  <c r="T440" i="2"/>
  <c r="L441" i="2"/>
  <c r="M441" i="2"/>
  <c r="N441" i="2"/>
  <c r="O441" i="2"/>
  <c r="P441" i="2"/>
  <c r="Q441" i="2"/>
  <c r="R441" i="2"/>
  <c r="S441" i="2"/>
  <c r="T441" i="2"/>
  <c r="L442" i="2"/>
  <c r="M442" i="2"/>
  <c r="N442" i="2"/>
  <c r="O442" i="2"/>
  <c r="P442" i="2"/>
  <c r="Q442" i="2"/>
  <c r="R442" i="2"/>
  <c r="S442" i="2"/>
  <c r="T442" i="2"/>
  <c r="L443" i="2"/>
  <c r="M443" i="2"/>
  <c r="N443" i="2"/>
  <c r="O443" i="2"/>
  <c r="P443" i="2"/>
  <c r="Q443" i="2"/>
  <c r="R443" i="2"/>
  <c r="S443" i="2"/>
  <c r="T443" i="2"/>
  <c r="L444" i="2"/>
  <c r="M444" i="2"/>
  <c r="N444" i="2"/>
  <c r="O444" i="2"/>
  <c r="P444" i="2"/>
  <c r="Q444" i="2"/>
  <c r="R444" i="2"/>
  <c r="S444" i="2"/>
  <c r="T444" i="2"/>
  <c r="L445" i="2"/>
  <c r="M445" i="2"/>
  <c r="N445" i="2"/>
  <c r="O445" i="2"/>
  <c r="P445" i="2"/>
  <c r="Q445" i="2"/>
  <c r="R445" i="2"/>
  <c r="S445" i="2"/>
  <c r="T445" i="2"/>
  <c r="L446" i="2"/>
  <c r="M446" i="2"/>
  <c r="N446" i="2"/>
  <c r="O446" i="2"/>
  <c r="P446" i="2"/>
  <c r="Q446" i="2"/>
  <c r="R446" i="2"/>
  <c r="S446" i="2"/>
  <c r="T446" i="2"/>
  <c r="L447" i="2"/>
  <c r="M447" i="2"/>
  <c r="N447" i="2"/>
  <c r="O447" i="2"/>
  <c r="P447" i="2"/>
  <c r="Q447" i="2"/>
  <c r="R447" i="2"/>
  <c r="S447" i="2"/>
  <c r="T447" i="2"/>
  <c r="L448" i="2"/>
  <c r="M448" i="2"/>
  <c r="N448" i="2"/>
  <c r="O448" i="2"/>
  <c r="P448" i="2"/>
  <c r="Q448" i="2"/>
  <c r="R448" i="2"/>
  <c r="S448" i="2"/>
  <c r="T448" i="2"/>
  <c r="L449" i="2"/>
  <c r="M449" i="2"/>
  <c r="N449" i="2"/>
  <c r="O449" i="2"/>
  <c r="P449" i="2"/>
  <c r="Q449" i="2"/>
  <c r="R449" i="2"/>
  <c r="S449" i="2"/>
  <c r="T449" i="2"/>
  <c r="L450" i="2"/>
  <c r="M450" i="2"/>
  <c r="N450" i="2"/>
  <c r="O450" i="2"/>
  <c r="P450" i="2"/>
  <c r="Q450" i="2"/>
  <c r="R450" i="2"/>
  <c r="S450" i="2"/>
  <c r="T450" i="2"/>
  <c r="L451" i="2"/>
  <c r="M451" i="2"/>
  <c r="N451" i="2"/>
  <c r="O451" i="2"/>
  <c r="P451" i="2"/>
  <c r="Q451" i="2"/>
  <c r="R451" i="2"/>
  <c r="S451" i="2"/>
  <c r="T451" i="2"/>
  <c r="L452" i="2"/>
  <c r="M452" i="2"/>
  <c r="N452" i="2"/>
  <c r="O452" i="2"/>
  <c r="P452" i="2"/>
  <c r="Q452" i="2"/>
  <c r="R452" i="2"/>
  <c r="S452" i="2"/>
  <c r="T452" i="2"/>
  <c r="L453" i="2"/>
  <c r="M453" i="2"/>
  <c r="N453" i="2"/>
  <c r="O453" i="2"/>
  <c r="P453" i="2"/>
  <c r="Q453" i="2"/>
  <c r="R453" i="2"/>
  <c r="S453" i="2"/>
  <c r="T453" i="2"/>
  <c r="L454" i="2"/>
  <c r="M454" i="2"/>
  <c r="N454" i="2"/>
  <c r="O454" i="2"/>
  <c r="P454" i="2"/>
  <c r="Q454" i="2"/>
  <c r="R454" i="2"/>
  <c r="S454" i="2"/>
  <c r="T454" i="2"/>
  <c r="L455" i="2"/>
  <c r="M455" i="2"/>
  <c r="N455" i="2"/>
  <c r="O455" i="2"/>
  <c r="P455" i="2"/>
  <c r="Q455" i="2"/>
  <c r="R455" i="2"/>
  <c r="S455" i="2"/>
  <c r="T455" i="2"/>
  <c r="L456" i="2"/>
  <c r="M456" i="2"/>
  <c r="N456" i="2"/>
  <c r="O456" i="2"/>
  <c r="P456" i="2"/>
  <c r="Q456" i="2"/>
  <c r="R456" i="2"/>
  <c r="S456" i="2"/>
  <c r="T456" i="2"/>
  <c r="L457" i="2"/>
  <c r="M457" i="2"/>
  <c r="N457" i="2"/>
  <c r="O457" i="2"/>
  <c r="P457" i="2"/>
  <c r="Q457" i="2"/>
  <c r="R457" i="2"/>
  <c r="S457" i="2"/>
  <c r="T457" i="2"/>
  <c r="L458" i="2"/>
  <c r="M458" i="2"/>
  <c r="N458" i="2"/>
  <c r="O458" i="2"/>
  <c r="P458" i="2"/>
  <c r="Q458" i="2"/>
  <c r="R458" i="2"/>
  <c r="S458" i="2"/>
  <c r="T458" i="2"/>
  <c r="L459" i="2"/>
  <c r="M459" i="2"/>
  <c r="N459" i="2"/>
  <c r="O459" i="2"/>
  <c r="P459" i="2"/>
  <c r="Q459" i="2"/>
  <c r="R459" i="2"/>
  <c r="S459" i="2"/>
  <c r="T459" i="2"/>
  <c r="L460" i="2"/>
  <c r="M460" i="2"/>
  <c r="N460" i="2"/>
  <c r="O460" i="2"/>
  <c r="P460" i="2"/>
  <c r="Q460" i="2"/>
  <c r="R460" i="2"/>
  <c r="S460" i="2"/>
  <c r="T460" i="2"/>
  <c r="L461" i="2"/>
  <c r="M461" i="2"/>
  <c r="N461" i="2"/>
  <c r="O461" i="2"/>
  <c r="P461" i="2"/>
  <c r="Q461" i="2"/>
  <c r="R461" i="2"/>
  <c r="S461" i="2"/>
  <c r="T461" i="2"/>
  <c r="L462" i="2"/>
  <c r="M462" i="2"/>
  <c r="N462" i="2"/>
  <c r="O462" i="2"/>
  <c r="P462" i="2"/>
  <c r="Q462" i="2"/>
  <c r="R462" i="2"/>
  <c r="S462" i="2"/>
  <c r="T462" i="2"/>
  <c r="L463" i="2"/>
  <c r="M463" i="2"/>
  <c r="N463" i="2"/>
  <c r="O463" i="2"/>
  <c r="P463" i="2"/>
  <c r="Q463" i="2"/>
  <c r="R463" i="2"/>
  <c r="S463" i="2"/>
  <c r="T463" i="2"/>
  <c r="L464" i="2"/>
  <c r="M464" i="2"/>
  <c r="N464" i="2"/>
  <c r="O464" i="2"/>
  <c r="P464" i="2"/>
  <c r="Q464" i="2"/>
  <c r="R464" i="2"/>
  <c r="S464" i="2"/>
  <c r="T464" i="2"/>
  <c r="L465" i="2"/>
  <c r="M465" i="2"/>
  <c r="N465" i="2"/>
  <c r="O465" i="2"/>
  <c r="P465" i="2"/>
  <c r="Q465" i="2"/>
  <c r="R465" i="2"/>
  <c r="S465" i="2"/>
  <c r="T465" i="2"/>
  <c r="L466" i="2"/>
  <c r="M466" i="2"/>
  <c r="N466" i="2"/>
  <c r="O466" i="2"/>
  <c r="P466" i="2"/>
  <c r="Q466" i="2"/>
  <c r="R466" i="2"/>
  <c r="S466" i="2"/>
  <c r="T466" i="2"/>
  <c r="L467" i="2"/>
  <c r="M467" i="2"/>
  <c r="N467" i="2"/>
  <c r="O467" i="2"/>
  <c r="P467" i="2"/>
  <c r="Q467" i="2"/>
  <c r="R467" i="2"/>
  <c r="S467" i="2"/>
  <c r="T467" i="2"/>
  <c r="L468" i="2"/>
  <c r="M468" i="2"/>
  <c r="N468" i="2"/>
  <c r="O468" i="2"/>
  <c r="P468" i="2"/>
  <c r="Q468" i="2"/>
  <c r="R468" i="2"/>
  <c r="S468" i="2"/>
  <c r="T468" i="2"/>
  <c r="L469" i="2"/>
  <c r="M469" i="2"/>
  <c r="N469" i="2"/>
  <c r="O469" i="2"/>
  <c r="P469" i="2"/>
  <c r="Q469" i="2"/>
  <c r="R469" i="2"/>
  <c r="S469" i="2"/>
  <c r="T469" i="2"/>
  <c r="L470" i="2"/>
  <c r="M470" i="2"/>
  <c r="N470" i="2"/>
  <c r="O470" i="2"/>
  <c r="P470" i="2"/>
  <c r="Q470" i="2"/>
  <c r="R470" i="2"/>
  <c r="S470" i="2"/>
  <c r="T470" i="2"/>
  <c r="L471" i="2"/>
  <c r="M471" i="2"/>
  <c r="N471" i="2"/>
  <c r="O471" i="2"/>
  <c r="P471" i="2"/>
  <c r="Q471" i="2"/>
  <c r="R471" i="2"/>
  <c r="S471" i="2"/>
  <c r="T471" i="2"/>
  <c r="L472" i="2"/>
  <c r="M472" i="2"/>
  <c r="N472" i="2"/>
  <c r="O472" i="2"/>
  <c r="P472" i="2"/>
  <c r="Q472" i="2"/>
  <c r="R472" i="2"/>
  <c r="S472" i="2"/>
  <c r="T472" i="2"/>
  <c r="L473" i="2"/>
  <c r="M473" i="2"/>
  <c r="N473" i="2"/>
  <c r="O473" i="2"/>
  <c r="P473" i="2"/>
  <c r="Q473" i="2"/>
  <c r="R473" i="2"/>
  <c r="S473" i="2"/>
  <c r="T473" i="2"/>
  <c r="L474" i="2"/>
  <c r="M474" i="2"/>
  <c r="N474" i="2"/>
  <c r="O474" i="2"/>
  <c r="P474" i="2"/>
  <c r="Q474" i="2"/>
  <c r="R474" i="2"/>
  <c r="S474" i="2"/>
  <c r="T474" i="2"/>
  <c r="L475" i="2"/>
  <c r="M475" i="2"/>
  <c r="N475" i="2"/>
  <c r="O475" i="2"/>
  <c r="P475" i="2"/>
  <c r="Q475" i="2"/>
  <c r="R475" i="2"/>
  <c r="S475" i="2"/>
  <c r="T475" i="2"/>
  <c r="L476" i="2"/>
  <c r="M476" i="2"/>
  <c r="N476" i="2"/>
  <c r="O476" i="2"/>
  <c r="P476" i="2"/>
  <c r="Q476" i="2"/>
  <c r="R476" i="2"/>
  <c r="S476" i="2"/>
  <c r="T476" i="2"/>
  <c r="L477" i="2"/>
  <c r="M477" i="2"/>
  <c r="N477" i="2"/>
  <c r="O477" i="2"/>
  <c r="P477" i="2"/>
  <c r="Q477" i="2"/>
  <c r="R477" i="2"/>
  <c r="S477" i="2"/>
  <c r="T477" i="2"/>
  <c r="L478" i="2"/>
  <c r="M478" i="2"/>
  <c r="N478" i="2"/>
  <c r="O478" i="2"/>
  <c r="P478" i="2"/>
  <c r="Q478" i="2"/>
  <c r="R478" i="2"/>
  <c r="S478" i="2"/>
  <c r="T478" i="2"/>
  <c r="L479" i="2"/>
  <c r="M479" i="2"/>
  <c r="N479" i="2"/>
  <c r="O479" i="2"/>
  <c r="P479" i="2"/>
  <c r="Q479" i="2"/>
  <c r="R479" i="2"/>
  <c r="S479" i="2"/>
  <c r="T479" i="2"/>
  <c r="L480" i="2"/>
  <c r="M480" i="2"/>
  <c r="N480" i="2"/>
  <c r="O480" i="2"/>
  <c r="P480" i="2"/>
  <c r="Q480" i="2"/>
  <c r="R480" i="2"/>
  <c r="S480" i="2"/>
  <c r="T480" i="2"/>
  <c r="L481" i="2"/>
  <c r="M481" i="2"/>
  <c r="N481" i="2"/>
  <c r="O481" i="2"/>
  <c r="P481" i="2"/>
  <c r="Q481" i="2"/>
  <c r="R481" i="2"/>
  <c r="S481" i="2"/>
  <c r="T481" i="2"/>
  <c r="L482" i="2"/>
  <c r="M482" i="2"/>
  <c r="N482" i="2"/>
  <c r="O482" i="2"/>
  <c r="P482" i="2"/>
  <c r="Q482" i="2"/>
  <c r="R482" i="2"/>
  <c r="S482" i="2"/>
  <c r="T482" i="2"/>
  <c r="L483" i="2"/>
  <c r="M483" i="2"/>
  <c r="N483" i="2"/>
  <c r="O483" i="2"/>
  <c r="P483" i="2"/>
  <c r="Q483" i="2"/>
  <c r="R483" i="2"/>
  <c r="S483" i="2"/>
  <c r="T483" i="2"/>
  <c r="L484" i="2"/>
  <c r="M484" i="2"/>
  <c r="N484" i="2"/>
  <c r="O484" i="2"/>
  <c r="P484" i="2"/>
  <c r="Q484" i="2"/>
  <c r="R484" i="2"/>
  <c r="S484" i="2"/>
  <c r="T484" i="2"/>
  <c r="L485" i="2"/>
  <c r="M485" i="2"/>
  <c r="N485" i="2"/>
  <c r="O485" i="2"/>
  <c r="P485" i="2"/>
  <c r="Q485" i="2"/>
  <c r="R485" i="2"/>
  <c r="S485" i="2"/>
  <c r="T485" i="2"/>
  <c r="L486" i="2"/>
  <c r="M486" i="2"/>
  <c r="N486" i="2"/>
  <c r="O486" i="2"/>
  <c r="P486" i="2"/>
  <c r="Q486" i="2"/>
  <c r="R486" i="2"/>
  <c r="S486" i="2"/>
  <c r="T486" i="2"/>
  <c r="L487" i="2"/>
  <c r="M487" i="2"/>
  <c r="N487" i="2"/>
  <c r="O487" i="2"/>
  <c r="P487" i="2"/>
  <c r="Q487" i="2"/>
  <c r="R487" i="2"/>
  <c r="S487" i="2"/>
  <c r="T487" i="2"/>
  <c r="L488" i="2"/>
  <c r="M488" i="2"/>
  <c r="N488" i="2"/>
  <c r="O488" i="2"/>
  <c r="P488" i="2"/>
  <c r="Q488" i="2"/>
  <c r="R488" i="2"/>
  <c r="S488" i="2"/>
  <c r="T488" i="2"/>
  <c r="L489" i="2"/>
  <c r="M489" i="2"/>
  <c r="N489" i="2"/>
  <c r="O489" i="2"/>
  <c r="P489" i="2"/>
  <c r="Q489" i="2"/>
  <c r="R489" i="2"/>
  <c r="S489" i="2"/>
  <c r="T489" i="2"/>
  <c r="L490" i="2"/>
  <c r="M490" i="2"/>
  <c r="N490" i="2"/>
  <c r="O490" i="2"/>
  <c r="P490" i="2"/>
  <c r="Q490" i="2"/>
  <c r="R490" i="2"/>
  <c r="S490" i="2"/>
  <c r="T490" i="2"/>
  <c r="L491" i="2"/>
  <c r="M491" i="2"/>
  <c r="N491" i="2"/>
  <c r="O491" i="2"/>
  <c r="P491" i="2"/>
  <c r="Q491" i="2"/>
  <c r="R491" i="2"/>
  <c r="S491" i="2"/>
  <c r="T491" i="2"/>
  <c r="L492" i="2"/>
  <c r="M492" i="2"/>
  <c r="N492" i="2"/>
  <c r="O492" i="2"/>
  <c r="P492" i="2"/>
  <c r="Q492" i="2"/>
  <c r="R492" i="2"/>
  <c r="S492" i="2"/>
  <c r="T492" i="2"/>
  <c r="L493" i="2"/>
  <c r="M493" i="2"/>
  <c r="N493" i="2"/>
  <c r="O493" i="2"/>
  <c r="P493" i="2"/>
  <c r="Q493" i="2"/>
  <c r="R493" i="2"/>
  <c r="S493" i="2"/>
  <c r="T493" i="2"/>
  <c r="L494" i="2"/>
  <c r="M494" i="2"/>
  <c r="N494" i="2"/>
  <c r="O494" i="2"/>
  <c r="P494" i="2"/>
  <c r="Q494" i="2"/>
  <c r="R494" i="2"/>
  <c r="S494" i="2"/>
  <c r="T494" i="2"/>
  <c r="L495" i="2"/>
  <c r="M495" i="2"/>
  <c r="N495" i="2"/>
  <c r="O495" i="2"/>
  <c r="P495" i="2"/>
  <c r="Q495" i="2"/>
  <c r="R495" i="2"/>
  <c r="S495" i="2"/>
  <c r="T495" i="2"/>
  <c r="L496" i="2"/>
  <c r="M496" i="2"/>
  <c r="N496" i="2"/>
  <c r="O496" i="2"/>
  <c r="P496" i="2"/>
  <c r="Q496" i="2"/>
  <c r="R496" i="2"/>
  <c r="S496" i="2"/>
  <c r="T496" i="2"/>
  <c r="L497" i="2"/>
  <c r="M497" i="2"/>
  <c r="N497" i="2"/>
  <c r="O497" i="2"/>
  <c r="P497" i="2"/>
  <c r="Q497" i="2"/>
  <c r="R497" i="2"/>
  <c r="S497" i="2"/>
  <c r="T497" i="2"/>
  <c r="L498" i="2"/>
  <c r="M498" i="2"/>
  <c r="N498" i="2"/>
  <c r="O498" i="2"/>
  <c r="P498" i="2"/>
  <c r="Q498" i="2"/>
  <c r="R498" i="2"/>
  <c r="S498" i="2"/>
  <c r="T498" i="2"/>
  <c r="L499" i="2"/>
  <c r="M499" i="2"/>
  <c r="N499" i="2"/>
  <c r="O499" i="2"/>
  <c r="P499" i="2"/>
  <c r="Q499" i="2"/>
  <c r="R499" i="2"/>
  <c r="S499" i="2"/>
  <c r="T499" i="2"/>
  <c r="L500" i="2"/>
  <c r="M500" i="2"/>
  <c r="N500" i="2"/>
  <c r="O500" i="2"/>
  <c r="P500" i="2"/>
  <c r="Q500" i="2"/>
  <c r="R500" i="2"/>
  <c r="S500" i="2"/>
  <c r="T500" i="2"/>
  <c r="L501" i="2"/>
  <c r="M501" i="2"/>
  <c r="N501" i="2"/>
  <c r="O501" i="2"/>
  <c r="P501" i="2"/>
  <c r="Q501" i="2"/>
  <c r="R501" i="2"/>
  <c r="S501" i="2"/>
  <c r="T501" i="2"/>
  <c r="L502" i="2"/>
  <c r="M502" i="2"/>
  <c r="N502" i="2"/>
  <c r="O502" i="2"/>
  <c r="P502" i="2"/>
  <c r="Q502" i="2"/>
  <c r="R502" i="2"/>
  <c r="S502" i="2"/>
  <c r="T502" i="2"/>
  <c r="L503" i="2"/>
  <c r="M503" i="2"/>
  <c r="N503" i="2"/>
  <c r="O503" i="2"/>
  <c r="P503" i="2"/>
  <c r="Q503" i="2"/>
  <c r="R503" i="2"/>
  <c r="S503" i="2"/>
  <c r="T503" i="2"/>
  <c r="L504" i="2"/>
  <c r="M504" i="2"/>
  <c r="N504" i="2"/>
  <c r="O504" i="2"/>
  <c r="P504" i="2"/>
  <c r="Q504" i="2"/>
  <c r="R504" i="2"/>
  <c r="S504" i="2"/>
  <c r="T504" i="2"/>
  <c r="L505" i="2"/>
  <c r="M505" i="2"/>
  <c r="N505" i="2"/>
  <c r="O505" i="2"/>
  <c r="P505" i="2"/>
  <c r="Q505" i="2"/>
  <c r="R505" i="2"/>
  <c r="S505" i="2"/>
  <c r="T505" i="2"/>
  <c r="L506" i="2"/>
  <c r="M506" i="2"/>
  <c r="N506" i="2"/>
  <c r="O506" i="2"/>
  <c r="P506" i="2"/>
  <c r="Q506" i="2"/>
  <c r="R506" i="2"/>
  <c r="S506" i="2"/>
  <c r="T506" i="2"/>
  <c r="L507" i="2"/>
  <c r="M507" i="2"/>
  <c r="N507" i="2"/>
  <c r="O507" i="2"/>
  <c r="P507" i="2"/>
  <c r="Q507" i="2"/>
  <c r="R507" i="2"/>
  <c r="S507" i="2"/>
  <c r="T507" i="2"/>
  <c r="L508" i="2"/>
  <c r="M508" i="2"/>
  <c r="N508" i="2"/>
  <c r="O508" i="2"/>
  <c r="P508" i="2"/>
  <c r="Q508" i="2"/>
  <c r="R508" i="2"/>
  <c r="S508" i="2"/>
  <c r="T508" i="2"/>
  <c r="L509" i="2"/>
  <c r="M509" i="2"/>
  <c r="N509" i="2"/>
  <c r="O509" i="2"/>
  <c r="P509" i="2"/>
  <c r="Q509" i="2"/>
  <c r="R509" i="2"/>
  <c r="S509" i="2"/>
  <c r="T509" i="2"/>
  <c r="L510" i="2"/>
  <c r="M510" i="2"/>
  <c r="N510" i="2"/>
  <c r="O510" i="2"/>
  <c r="P510" i="2"/>
  <c r="Q510" i="2"/>
  <c r="R510" i="2"/>
  <c r="S510" i="2"/>
  <c r="T510" i="2"/>
  <c r="L511" i="2"/>
  <c r="M511" i="2"/>
  <c r="N511" i="2"/>
  <c r="O511" i="2"/>
  <c r="P511" i="2"/>
  <c r="Q511" i="2"/>
  <c r="R511" i="2"/>
  <c r="S511" i="2"/>
  <c r="T511" i="2"/>
  <c r="L512" i="2"/>
  <c r="M512" i="2"/>
  <c r="N512" i="2"/>
  <c r="O512" i="2"/>
  <c r="P512" i="2"/>
  <c r="Q512" i="2"/>
  <c r="R512" i="2"/>
  <c r="S512" i="2"/>
  <c r="T512" i="2"/>
  <c r="L513" i="2"/>
  <c r="M513" i="2"/>
  <c r="N513" i="2"/>
  <c r="O513" i="2"/>
  <c r="P513" i="2"/>
  <c r="Q513" i="2"/>
  <c r="R513" i="2"/>
  <c r="S513" i="2"/>
  <c r="T513" i="2"/>
  <c r="L514" i="2"/>
  <c r="M514" i="2"/>
  <c r="N514" i="2"/>
  <c r="O514" i="2"/>
  <c r="P514" i="2"/>
  <c r="Q514" i="2"/>
  <c r="R514" i="2"/>
  <c r="S514" i="2"/>
  <c r="T514" i="2"/>
  <c r="L515" i="2"/>
  <c r="M515" i="2"/>
  <c r="N515" i="2"/>
  <c r="O515" i="2"/>
  <c r="P515" i="2"/>
  <c r="Q515" i="2"/>
  <c r="R515" i="2"/>
  <c r="S515" i="2"/>
  <c r="T515" i="2"/>
  <c r="L516" i="2"/>
  <c r="M516" i="2"/>
  <c r="N516" i="2"/>
  <c r="O516" i="2"/>
  <c r="P516" i="2"/>
  <c r="Q516" i="2"/>
  <c r="R516" i="2"/>
  <c r="S516" i="2"/>
  <c r="T516" i="2"/>
  <c r="L517" i="2"/>
  <c r="M517" i="2"/>
  <c r="N517" i="2"/>
  <c r="O517" i="2"/>
  <c r="P517" i="2"/>
  <c r="Q517" i="2"/>
  <c r="R517" i="2"/>
  <c r="S517" i="2"/>
  <c r="T517" i="2"/>
  <c r="L518" i="2"/>
  <c r="M518" i="2"/>
  <c r="N518" i="2"/>
  <c r="O518" i="2"/>
  <c r="P518" i="2"/>
  <c r="Q518" i="2"/>
  <c r="R518" i="2"/>
  <c r="S518" i="2"/>
  <c r="T518" i="2"/>
  <c r="L519" i="2"/>
  <c r="M519" i="2"/>
  <c r="N519" i="2"/>
  <c r="O519" i="2"/>
  <c r="P519" i="2"/>
  <c r="Q519" i="2"/>
  <c r="R519" i="2"/>
  <c r="S519" i="2"/>
  <c r="T519" i="2"/>
  <c r="L520" i="2"/>
  <c r="M520" i="2"/>
  <c r="N520" i="2"/>
  <c r="O520" i="2"/>
  <c r="P520" i="2"/>
  <c r="Q520" i="2"/>
  <c r="R520" i="2"/>
  <c r="S520" i="2"/>
  <c r="T520" i="2"/>
  <c r="L521" i="2"/>
  <c r="M521" i="2"/>
  <c r="N521" i="2"/>
  <c r="O521" i="2"/>
  <c r="P521" i="2"/>
  <c r="Q521" i="2"/>
  <c r="R521" i="2"/>
  <c r="S521" i="2"/>
  <c r="T521" i="2"/>
  <c r="L522" i="2"/>
  <c r="M522" i="2"/>
  <c r="N522" i="2"/>
  <c r="O522" i="2"/>
  <c r="P522" i="2"/>
  <c r="Q522" i="2"/>
  <c r="R522" i="2"/>
  <c r="S522" i="2"/>
  <c r="T522" i="2"/>
  <c r="L523" i="2"/>
  <c r="M523" i="2"/>
  <c r="N523" i="2"/>
  <c r="O523" i="2"/>
  <c r="P523" i="2"/>
  <c r="Q523" i="2"/>
  <c r="R523" i="2"/>
  <c r="S523" i="2"/>
  <c r="T523" i="2"/>
  <c r="L524" i="2"/>
  <c r="M524" i="2"/>
  <c r="N524" i="2"/>
  <c r="O524" i="2"/>
  <c r="P524" i="2"/>
  <c r="Q524" i="2"/>
  <c r="R524" i="2"/>
  <c r="S524" i="2"/>
  <c r="T524" i="2"/>
  <c r="L525" i="2"/>
  <c r="M525" i="2"/>
  <c r="N525" i="2"/>
  <c r="O525" i="2"/>
  <c r="P525" i="2"/>
  <c r="Q525" i="2"/>
  <c r="R525" i="2"/>
  <c r="S525" i="2"/>
  <c r="T525" i="2"/>
  <c r="L526" i="2"/>
  <c r="M526" i="2"/>
  <c r="N526" i="2"/>
  <c r="O526" i="2"/>
  <c r="P526" i="2"/>
  <c r="Q526" i="2"/>
  <c r="R526" i="2"/>
  <c r="S526" i="2"/>
  <c r="T526" i="2"/>
  <c r="L527" i="2"/>
  <c r="M527" i="2"/>
  <c r="N527" i="2"/>
  <c r="O527" i="2"/>
  <c r="P527" i="2"/>
  <c r="Q527" i="2"/>
  <c r="R527" i="2"/>
  <c r="S527" i="2"/>
  <c r="T527" i="2"/>
  <c r="L528" i="2"/>
  <c r="M528" i="2"/>
  <c r="N528" i="2"/>
  <c r="O528" i="2"/>
  <c r="P528" i="2"/>
  <c r="Q528" i="2"/>
  <c r="R528" i="2"/>
  <c r="S528" i="2"/>
  <c r="T528" i="2"/>
  <c r="L529" i="2"/>
  <c r="M529" i="2"/>
  <c r="N529" i="2"/>
  <c r="O529" i="2"/>
  <c r="P529" i="2"/>
  <c r="Q529" i="2"/>
  <c r="R529" i="2"/>
  <c r="S529" i="2"/>
  <c r="T529" i="2"/>
  <c r="L530" i="2"/>
  <c r="M530" i="2"/>
  <c r="N530" i="2"/>
  <c r="O530" i="2"/>
  <c r="P530" i="2"/>
  <c r="Q530" i="2"/>
  <c r="R530" i="2"/>
  <c r="S530" i="2"/>
  <c r="T530" i="2"/>
  <c r="L531" i="2"/>
  <c r="M531" i="2"/>
  <c r="N531" i="2"/>
  <c r="O531" i="2"/>
  <c r="P531" i="2"/>
  <c r="Q531" i="2"/>
  <c r="R531" i="2"/>
  <c r="S531" i="2"/>
  <c r="T531" i="2"/>
  <c r="L532" i="2"/>
  <c r="M532" i="2"/>
  <c r="N532" i="2"/>
  <c r="O532" i="2"/>
  <c r="P532" i="2"/>
  <c r="Q532" i="2"/>
  <c r="R532" i="2"/>
  <c r="S532" i="2"/>
  <c r="T532" i="2"/>
  <c r="L533" i="2"/>
  <c r="M533" i="2"/>
  <c r="N533" i="2"/>
  <c r="O533" i="2"/>
  <c r="P533" i="2"/>
  <c r="Q533" i="2"/>
  <c r="R533" i="2"/>
  <c r="S533" i="2"/>
  <c r="T533" i="2"/>
  <c r="L534" i="2"/>
  <c r="M534" i="2"/>
  <c r="N534" i="2"/>
  <c r="O534" i="2"/>
  <c r="P534" i="2"/>
  <c r="Q534" i="2"/>
  <c r="R534" i="2"/>
  <c r="S534" i="2"/>
  <c r="T534" i="2"/>
  <c r="L535" i="2"/>
  <c r="M535" i="2"/>
  <c r="N535" i="2"/>
  <c r="O535" i="2"/>
  <c r="P535" i="2"/>
  <c r="Q535" i="2"/>
  <c r="R535" i="2"/>
  <c r="S535" i="2"/>
  <c r="T535" i="2"/>
  <c r="L536" i="2"/>
  <c r="M536" i="2"/>
  <c r="N536" i="2"/>
  <c r="O536" i="2"/>
  <c r="P536" i="2"/>
  <c r="Q536" i="2"/>
  <c r="R536" i="2"/>
  <c r="S536" i="2"/>
  <c r="T536" i="2"/>
  <c r="L537" i="2"/>
  <c r="M537" i="2"/>
  <c r="N537" i="2"/>
  <c r="O537" i="2"/>
  <c r="P537" i="2"/>
  <c r="Q537" i="2"/>
  <c r="R537" i="2"/>
  <c r="S537" i="2"/>
  <c r="T537" i="2"/>
  <c r="L538" i="2"/>
  <c r="M538" i="2"/>
  <c r="N538" i="2"/>
  <c r="O538" i="2"/>
  <c r="P538" i="2"/>
  <c r="Q538" i="2"/>
  <c r="R538" i="2"/>
  <c r="S538" i="2"/>
  <c r="T538" i="2"/>
  <c r="L539" i="2"/>
  <c r="M539" i="2"/>
  <c r="N539" i="2"/>
  <c r="O539" i="2"/>
  <c r="P539" i="2"/>
  <c r="Q539" i="2"/>
  <c r="R539" i="2"/>
  <c r="S539" i="2"/>
  <c r="T539" i="2"/>
  <c r="L540" i="2"/>
  <c r="M540" i="2"/>
  <c r="N540" i="2"/>
  <c r="O540" i="2"/>
  <c r="P540" i="2"/>
  <c r="Q540" i="2"/>
  <c r="R540" i="2"/>
  <c r="S540" i="2"/>
  <c r="T540" i="2"/>
  <c r="L541" i="2"/>
  <c r="M541" i="2"/>
  <c r="N541" i="2"/>
  <c r="O541" i="2"/>
  <c r="P541" i="2"/>
  <c r="Q541" i="2"/>
  <c r="R541" i="2"/>
  <c r="S541" i="2"/>
  <c r="T541" i="2"/>
  <c r="L542" i="2"/>
  <c r="M542" i="2"/>
  <c r="N542" i="2"/>
  <c r="O542" i="2"/>
  <c r="P542" i="2"/>
  <c r="Q542" i="2"/>
  <c r="R542" i="2"/>
  <c r="S542" i="2"/>
  <c r="T542" i="2"/>
  <c r="L543" i="2"/>
  <c r="M543" i="2"/>
  <c r="N543" i="2"/>
  <c r="O543" i="2"/>
  <c r="P543" i="2"/>
  <c r="Q543" i="2"/>
  <c r="R543" i="2"/>
  <c r="S543" i="2"/>
  <c r="T543" i="2"/>
  <c r="L544" i="2"/>
  <c r="M544" i="2"/>
  <c r="N544" i="2"/>
  <c r="O544" i="2"/>
  <c r="P544" i="2"/>
  <c r="Q544" i="2"/>
  <c r="R544" i="2"/>
  <c r="S544" i="2"/>
  <c r="T544" i="2"/>
  <c r="L545" i="2"/>
  <c r="M545" i="2"/>
  <c r="N545" i="2"/>
  <c r="O545" i="2"/>
  <c r="P545" i="2"/>
  <c r="Q545" i="2"/>
  <c r="R545" i="2"/>
  <c r="S545" i="2"/>
  <c r="T545" i="2"/>
  <c r="L546" i="2"/>
  <c r="M546" i="2"/>
  <c r="N546" i="2"/>
  <c r="O546" i="2"/>
  <c r="P546" i="2"/>
  <c r="Q546" i="2"/>
  <c r="R546" i="2"/>
  <c r="S546" i="2"/>
  <c r="T546" i="2"/>
  <c r="L547" i="2"/>
  <c r="M547" i="2"/>
  <c r="N547" i="2"/>
  <c r="O547" i="2"/>
  <c r="P547" i="2"/>
  <c r="Q547" i="2"/>
  <c r="R547" i="2"/>
  <c r="S547" i="2"/>
  <c r="T547" i="2"/>
  <c r="L548" i="2"/>
  <c r="M548" i="2"/>
  <c r="N548" i="2"/>
  <c r="O548" i="2"/>
  <c r="P548" i="2"/>
  <c r="Q548" i="2"/>
  <c r="R548" i="2"/>
  <c r="S548" i="2"/>
  <c r="T548" i="2"/>
  <c r="L549" i="2"/>
  <c r="M549" i="2"/>
  <c r="N549" i="2"/>
  <c r="O549" i="2"/>
  <c r="P549" i="2"/>
  <c r="Q549" i="2"/>
  <c r="R549" i="2"/>
  <c r="S549" i="2"/>
  <c r="T549" i="2"/>
  <c r="L550" i="2"/>
  <c r="M550" i="2"/>
  <c r="N550" i="2"/>
  <c r="O550" i="2"/>
  <c r="P550" i="2"/>
  <c r="Q550" i="2"/>
  <c r="R550" i="2"/>
  <c r="S550" i="2"/>
  <c r="T550" i="2"/>
  <c r="L551" i="2"/>
  <c r="M551" i="2"/>
  <c r="N551" i="2"/>
  <c r="O551" i="2"/>
  <c r="P551" i="2"/>
  <c r="Q551" i="2"/>
  <c r="R551" i="2"/>
  <c r="S551" i="2"/>
  <c r="T551" i="2"/>
  <c r="L552" i="2"/>
  <c r="M552" i="2"/>
  <c r="N552" i="2"/>
  <c r="O552" i="2"/>
  <c r="P552" i="2"/>
  <c r="Q552" i="2"/>
  <c r="R552" i="2"/>
  <c r="S552" i="2"/>
  <c r="T552" i="2"/>
  <c r="L553" i="2"/>
  <c r="M553" i="2"/>
  <c r="N553" i="2"/>
  <c r="O553" i="2"/>
  <c r="P553" i="2"/>
  <c r="Q553" i="2"/>
  <c r="R553" i="2"/>
  <c r="S553" i="2"/>
  <c r="T553" i="2"/>
  <c r="L554" i="2"/>
  <c r="M554" i="2"/>
  <c r="N554" i="2"/>
  <c r="O554" i="2"/>
  <c r="P554" i="2"/>
  <c r="Q554" i="2"/>
  <c r="R554" i="2"/>
  <c r="S554" i="2"/>
  <c r="T554" i="2"/>
  <c r="L555" i="2"/>
  <c r="M555" i="2"/>
  <c r="N555" i="2"/>
  <c r="O555" i="2"/>
  <c r="P555" i="2"/>
  <c r="Q555" i="2"/>
  <c r="R555" i="2"/>
  <c r="S555" i="2"/>
  <c r="T555" i="2"/>
  <c r="L556" i="2"/>
  <c r="M556" i="2"/>
  <c r="N556" i="2"/>
  <c r="O556" i="2"/>
  <c r="P556" i="2"/>
  <c r="Q556" i="2"/>
  <c r="R556" i="2"/>
  <c r="S556" i="2"/>
  <c r="T556" i="2"/>
  <c r="L557" i="2"/>
  <c r="M557" i="2"/>
  <c r="N557" i="2"/>
  <c r="O557" i="2"/>
  <c r="P557" i="2"/>
  <c r="Q557" i="2"/>
  <c r="R557" i="2"/>
  <c r="S557" i="2"/>
  <c r="T557" i="2"/>
  <c r="L558" i="2"/>
  <c r="M558" i="2"/>
  <c r="N558" i="2"/>
  <c r="O558" i="2"/>
  <c r="P558" i="2"/>
  <c r="Q558" i="2"/>
  <c r="R558" i="2"/>
  <c r="S558" i="2"/>
  <c r="T558" i="2"/>
  <c r="L559" i="2"/>
  <c r="M559" i="2"/>
  <c r="N559" i="2"/>
  <c r="O559" i="2"/>
  <c r="P559" i="2"/>
  <c r="Q559" i="2"/>
  <c r="R559" i="2"/>
  <c r="S559" i="2"/>
  <c r="T559" i="2"/>
  <c r="L560" i="2"/>
  <c r="M560" i="2"/>
  <c r="N560" i="2"/>
  <c r="O560" i="2"/>
  <c r="P560" i="2"/>
  <c r="Q560" i="2"/>
  <c r="R560" i="2"/>
  <c r="S560" i="2"/>
  <c r="T560" i="2"/>
  <c r="L561" i="2"/>
  <c r="M561" i="2"/>
  <c r="N561" i="2"/>
  <c r="O561" i="2"/>
  <c r="P561" i="2"/>
  <c r="Q561" i="2"/>
  <c r="R561" i="2"/>
  <c r="S561" i="2"/>
  <c r="T561" i="2"/>
  <c r="L562" i="2"/>
  <c r="M562" i="2"/>
  <c r="N562" i="2"/>
  <c r="O562" i="2"/>
  <c r="P562" i="2"/>
  <c r="Q562" i="2"/>
  <c r="R562" i="2"/>
  <c r="S562" i="2"/>
  <c r="T562" i="2"/>
  <c r="L563" i="2"/>
  <c r="M563" i="2"/>
  <c r="N563" i="2"/>
  <c r="O563" i="2"/>
  <c r="P563" i="2"/>
  <c r="Q563" i="2"/>
  <c r="R563" i="2"/>
  <c r="S563" i="2"/>
  <c r="T563" i="2"/>
  <c r="L564" i="2"/>
  <c r="M564" i="2"/>
  <c r="N564" i="2"/>
  <c r="O564" i="2"/>
  <c r="P564" i="2"/>
  <c r="Q564" i="2"/>
  <c r="R564" i="2"/>
  <c r="S564" i="2"/>
  <c r="T564" i="2"/>
  <c r="L565" i="2"/>
  <c r="M565" i="2"/>
  <c r="N565" i="2"/>
  <c r="O565" i="2"/>
  <c r="P565" i="2"/>
  <c r="Q565" i="2"/>
  <c r="R565" i="2"/>
  <c r="S565" i="2"/>
  <c r="T565" i="2"/>
  <c r="L566" i="2"/>
  <c r="M566" i="2"/>
  <c r="N566" i="2"/>
  <c r="O566" i="2"/>
  <c r="P566" i="2"/>
  <c r="Q566" i="2"/>
  <c r="R566" i="2"/>
  <c r="S566" i="2"/>
  <c r="T566" i="2"/>
  <c r="L567" i="2"/>
  <c r="M567" i="2"/>
  <c r="N567" i="2"/>
  <c r="O567" i="2"/>
  <c r="P567" i="2"/>
  <c r="Q567" i="2"/>
  <c r="R567" i="2"/>
  <c r="S567" i="2"/>
  <c r="T567" i="2"/>
  <c r="L568" i="2"/>
  <c r="M568" i="2"/>
  <c r="N568" i="2"/>
  <c r="O568" i="2"/>
  <c r="P568" i="2"/>
  <c r="Q568" i="2"/>
  <c r="R568" i="2"/>
  <c r="S568" i="2"/>
  <c r="T568" i="2"/>
  <c r="L569" i="2"/>
  <c r="M569" i="2"/>
  <c r="N569" i="2"/>
  <c r="O569" i="2"/>
  <c r="P569" i="2"/>
  <c r="Q569" i="2"/>
  <c r="R569" i="2"/>
  <c r="S569" i="2"/>
  <c r="T569" i="2"/>
  <c r="L570" i="2"/>
  <c r="M570" i="2"/>
  <c r="N570" i="2"/>
  <c r="O570" i="2"/>
  <c r="P570" i="2"/>
  <c r="Q570" i="2"/>
  <c r="R570" i="2"/>
  <c r="S570" i="2"/>
  <c r="T570" i="2"/>
  <c r="L571" i="2"/>
  <c r="M571" i="2"/>
  <c r="N571" i="2"/>
  <c r="O571" i="2"/>
  <c r="P571" i="2"/>
  <c r="Q571" i="2"/>
  <c r="R571" i="2"/>
  <c r="S571" i="2"/>
  <c r="T571" i="2"/>
  <c r="L572" i="2"/>
  <c r="M572" i="2"/>
  <c r="N572" i="2"/>
  <c r="O572" i="2"/>
  <c r="P572" i="2"/>
  <c r="Q572" i="2"/>
  <c r="R572" i="2"/>
  <c r="S572" i="2"/>
  <c r="T572" i="2"/>
  <c r="L573" i="2"/>
  <c r="M573" i="2"/>
  <c r="N573" i="2"/>
  <c r="O573" i="2"/>
  <c r="P573" i="2"/>
  <c r="Q573" i="2"/>
  <c r="R573" i="2"/>
  <c r="S573" i="2"/>
  <c r="T573" i="2"/>
  <c r="L574" i="2"/>
  <c r="M574" i="2"/>
  <c r="N574" i="2"/>
  <c r="O574" i="2"/>
  <c r="P574" i="2"/>
  <c r="Q574" i="2"/>
  <c r="R574" i="2"/>
  <c r="S574" i="2"/>
  <c r="T574" i="2"/>
  <c r="L575" i="2"/>
  <c r="M575" i="2"/>
  <c r="N575" i="2"/>
  <c r="O575" i="2"/>
  <c r="P575" i="2"/>
  <c r="Q575" i="2"/>
  <c r="R575" i="2"/>
  <c r="S575" i="2"/>
  <c r="T575" i="2"/>
  <c r="L576" i="2"/>
  <c r="M576" i="2"/>
  <c r="N576" i="2"/>
  <c r="O576" i="2"/>
  <c r="P576" i="2"/>
  <c r="Q576" i="2"/>
  <c r="R576" i="2"/>
  <c r="S576" i="2"/>
  <c r="T576" i="2"/>
  <c r="L577" i="2"/>
  <c r="M577" i="2"/>
  <c r="N577" i="2"/>
  <c r="O577" i="2"/>
  <c r="P577" i="2"/>
  <c r="Q577" i="2"/>
  <c r="R577" i="2"/>
  <c r="S577" i="2"/>
  <c r="T577" i="2"/>
  <c r="L578" i="2"/>
  <c r="M578" i="2"/>
  <c r="N578" i="2"/>
  <c r="O578" i="2"/>
  <c r="P578" i="2"/>
  <c r="Q578" i="2"/>
  <c r="R578" i="2"/>
  <c r="S578" i="2"/>
  <c r="T578" i="2"/>
  <c r="L579" i="2"/>
  <c r="M579" i="2"/>
  <c r="N579" i="2"/>
  <c r="O579" i="2"/>
  <c r="P579" i="2"/>
  <c r="Q579" i="2"/>
  <c r="R579" i="2"/>
  <c r="S579" i="2"/>
  <c r="T579" i="2"/>
  <c r="L580" i="2"/>
  <c r="M580" i="2"/>
  <c r="N580" i="2"/>
  <c r="O580" i="2"/>
  <c r="P580" i="2"/>
  <c r="Q580" i="2"/>
  <c r="R580" i="2"/>
  <c r="S580" i="2"/>
  <c r="T580" i="2"/>
  <c r="L581" i="2"/>
  <c r="M581" i="2"/>
  <c r="N581" i="2"/>
  <c r="O581" i="2"/>
  <c r="P581" i="2"/>
  <c r="Q581" i="2"/>
  <c r="R581" i="2"/>
  <c r="S581" i="2"/>
  <c r="T581" i="2"/>
  <c r="L582" i="2"/>
  <c r="M582" i="2"/>
  <c r="N582" i="2"/>
  <c r="O582" i="2"/>
  <c r="P582" i="2"/>
  <c r="Q582" i="2"/>
  <c r="R582" i="2"/>
  <c r="S582" i="2"/>
  <c r="T582" i="2"/>
  <c r="L583" i="2"/>
  <c r="M583" i="2"/>
  <c r="N583" i="2"/>
  <c r="O583" i="2"/>
  <c r="P583" i="2"/>
  <c r="Q583" i="2"/>
  <c r="R583" i="2"/>
  <c r="S583" i="2"/>
  <c r="T583" i="2"/>
  <c r="L584" i="2"/>
  <c r="M584" i="2"/>
  <c r="N584" i="2"/>
  <c r="O584" i="2"/>
  <c r="P584" i="2"/>
  <c r="Q584" i="2"/>
  <c r="R584" i="2"/>
  <c r="S584" i="2"/>
  <c r="T584" i="2"/>
  <c r="L585" i="2"/>
  <c r="M585" i="2"/>
  <c r="N585" i="2"/>
  <c r="O585" i="2"/>
  <c r="P585" i="2"/>
  <c r="Q585" i="2"/>
  <c r="R585" i="2"/>
  <c r="S585" i="2"/>
  <c r="T585" i="2"/>
  <c r="L586" i="2"/>
  <c r="M586" i="2"/>
  <c r="N586" i="2"/>
  <c r="O586" i="2"/>
  <c r="P586" i="2"/>
  <c r="Q586" i="2"/>
  <c r="R586" i="2"/>
  <c r="S586" i="2"/>
  <c r="T586" i="2"/>
  <c r="L587" i="2"/>
  <c r="M587" i="2"/>
  <c r="N587" i="2"/>
  <c r="O587" i="2"/>
  <c r="P587" i="2"/>
  <c r="Q587" i="2"/>
  <c r="R587" i="2"/>
  <c r="S587" i="2"/>
  <c r="T587" i="2"/>
  <c r="L588" i="2"/>
  <c r="M588" i="2"/>
  <c r="N588" i="2"/>
  <c r="O588" i="2"/>
  <c r="P588" i="2"/>
  <c r="Q588" i="2"/>
  <c r="R588" i="2"/>
  <c r="S588" i="2"/>
  <c r="T588" i="2"/>
  <c r="L589" i="2"/>
  <c r="M589" i="2"/>
  <c r="N589" i="2"/>
  <c r="O589" i="2"/>
  <c r="P589" i="2"/>
  <c r="Q589" i="2"/>
  <c r="R589" i="2"/>
  <c r="S589" i="2"/>
  <c r="T589" i="2"/>
  <c r="L590" i="2"/>
  <c r="M590" i="2"/>
  <c r="N590" i="2"/>
  <c r="O590" i="2"/>
  <c r="P590" i="2"/>
  <c r="Q590" i="2"/>
  <c r="R590" i="2"/>
  <c r="S590" i="2"/>
  <c r="T590" i="2"/>
  <c r="L591" i="2"/>
  <c r="M591" i="2"/>
  <c r="N591" i="2"/>
  <c r="O591" i="2"/>
  <c r="P591" i="2"/>
  <c r="Q591" i="2"/>
  <c r="R591" i="2"/>
  <c r="S591" i="2"/>
  <c r="T591" i="2"/>
  <c r="L592" i="2"/>
  <c r="M592" i="2"/>
  <c r="N592" i="2"/>
  <c r="O592" i="2"/>
  <c r="P592" i="2"/>
  <c r="Q592" i="2"/>
  <c r="R592" i="2"/>
  <c r="S592" i="2"/>
  <c r="T592" i="2"/>
  <c r="L593" i="2"/>
  <c r="M593" i="2"/>
  <c r="N593" i="2"/>
  <c r="O593" i="2"/>
  <c r="P593" i="2"/>
  <c r="Q593" i="2"/>
  <c r="R593" i="2"/>
  <c r="S593" i="2"/>
  <c r="T593" i="2"/>
  <c r="L594" i="2"/>
  <c r="M594" i="2"/>
  <c r="N594" i="2"/>
  <c r="O594" i="2"/>
  <c r="P594" i="2"/>
  <c r="Q594" i="2"/>
  <c r="R594" i="2"/>
  <c r="S594" i="2"/>
  <c r="T594" i="2"/>
  <c r="L595" i="2"/>
  <c r="M595" i="2"/>
  <c r="N595" i="2"/>
  <c r="O595" i="2"/>
  <c r="P595" i="2"/>
  <c r="Q595" i="2"/>
  <c r="R595" i="2"/>
  <c r="S595" i="2"/>
  <c r="T595" i="2"/>
  <c r="L596" i="2"/>
  <c r="M596" i="2"/>
  <c r="N596" i="2"/>
  <c r="O596" i="2"/>
  <c r="P596" i="2"/>
  <c r="Q596" i="2"/>
  <c r="R596" i="2"/>
  <c r="S596" i="2"/>
  <c r="T596" i="2"/>
  <c r="L597" i="2"/>
  <c r="M597" i="2"/>
  <c r="N597" i="2"/>
  <c r="O597" i="2"/>
  <c r="P597" i="2"/>
  <c r="Q597" i="2"/>
  <c r="R597" i="2"/>
  <c r="S597" i="2"/>
  <c r="T597" i="2"/>
  <c r="L598" i="2"/>
  <c r="M598" i="2"/>
  <c r="N598" i="2"/>
  <c r="O598" i="2"/>
  <c r="P598" i="2"/>
  <c r="Q598" i="2"/>
  <c r="R598" i="2"/>
  <c r="S598" i="2"/>
  <c r="T598" i="2"/>
  <c r="L599" i="2"/>
  <c r="M599" i="2"/>
  <c r="N599" i="2"/>
  <c r="O599" i="2"/>
  <c r="P599" i="2"/>
  <c r="Q599" i="2"/>
  <c r="R599" i="2"/>
  <c r="S599" i="2"/>
  <c r="T599" i="2"/>
  <c r="L600" i="2"/>
  <c r="M600" i="2"/>
  <c r="N600" i="2"/>
  <c r="O600" i="2"/>
  <c r="P600" i="2"/>
  <c r="Q600" i="2"/>
  <c r="R600" i="2"/>
  <c r="S600" i="2"/>
  <c r="T600" i="2"/>
  <c r="L601" i="2"/>
  <c r="M601" i="2"/>
  <c r="N601" i="2"/>
  <c r="O601" i="2"/>
  <c r="P601" i="2"/>
  <c r="Q601" i="2"/>
  <c r="R601" i="2"/>
  <c r="S601" i="2"/>
  <c r="T601" i="2"/>
  <c r="L602" i="2"/>
  <c r="M602" i="2"/>
  <c r="N602" i="2"/>
  <c r="O602" i="2"/>
  <c r="P602" i="2"/>
  <c r="Q602" i="2"/>
  <c r="R602" i="2"/>
  <c r="S602" i="2"/>
  <c r="T602" i="2"/>
  <c r="L603" i="2"/>
  <c r="M603" i="2"/>
  <c r="N603" i="2"/>
  <c r="O603" i="2"/>
  <c r="P603" i="2"/>
  <c r="Q603" i="2"/>
  <c r="R603" i="2"/>
  <c r="S603" i="2"/>
  <c r="T603" i="2"/>
  <c r="L604" i="2"/>
  <c r="M604" i="2"/>
  <c r="N604" i="2"/>
  <c r="O604" i="2"/>
  <c r="P604" i="2"/>
  <c r="Q604" i="2"/>
  <c r="R604" i="2"/>
  <c r="S604" i="2"/>
  <c r="T604" i="2"/>
  <c r="L605" i="2"/>
  <c r="M605" i="2"/>
  <c r="N605" i="2"/>
  <c r="O605" i="2"/>
  <c r="P605" i="2"/>
  <c r="Q605" i="2"/>
  <c r="R605" i="2"/>
  <c r="S605" i="2"/>
  <c r="T605" i="2"/>
  <c r="L606" i="2"/>
  <c r="M606" i="2"/>
  <c r="N606" i="2"/>
  <c r="O606" i="2"/>
  <c r="P606" i="2"/>
  <c r="Q606" i="2"/>
  <c r="R606" i="2"/>
  <c r="S606" i="2"/>
  <c r="T606" i="2"/>
  <c r="L607" i="2"/>
  <c r="M607" i="2"/>
  <c r="N607" i="2"/>
  <c r="O607" i="2"/>
  <c r="P607" i="2"/>
  <c r="Q607" i="2"/>
  <c r="R607" i="2"/>
  <c r="S607" i="2"/>
  <c r="T607" i="2"/>
  <c r="L608" i="2"/>
  <c r="M608" i="2"/>
  <c r="N608" i="2"/>
  <c r="O608" i="2"/>
  <c r="P608" i="2"/>
  <c r="Q608" i="2"/>
  <c r="R608" i="2"/>
  <c r="S608" i="2"/>
  <c r="T608" i="2"/>
  <c r="L609" i="2"/>
  <c r="M609" i="2"/>
  <c r="N609" i="2"/>
  <c r="O609" i="2"/>
  <c r="P609" i="2"/>
  <c r="Q609" i="2"/>
  <c r="R609" i="2"/>
  <c r="S609" i="2"/>
  <c r="T609" i="2"/>
  <c r="L610" i="2"/>
  <c r="M610" i="2"/>
  <c r="N610" i="2"/>
  <c r="O610" i="2"/>
  <c r="P610" i="2"/>
  <c r="Q610" i="2"/>
  <c r="R610" i="2"/>
  <c r="S610" i="2"/>
  <c r="T610" i="2"/>
  <c r="L611" i="2"/>
  <c r="M611" i="2"/>
  <c r="N611" i="2"/>
  <c r="O611" i="2"/>
  <c r="P611" i="2"/>
  <c r="Q611" i="2"/>
  <c r="R611" i="2"/>
  <c r="S611" i="2"/>
  <c r="T611" i="2"/>
  <c r="L612" i="2"/>
  <c r="M612" i="2"/>
  <c r="N612" i="2"/>
  <c r="O612" i="2"/>
  <c r="P612" i="2"/>
  <c r="Q612" i="2"/>
  <c r="R612" i="2"/>
  <c r="S612" i="2"/>
  <c r="T612" i="2"/>
  <c r="L613" i="2"/>
  <c r="M613" i="2"/>
  <c r="N613" i="2"/>
  <c r="O613" i="2"/>
  <c r="P613" i="2"/>
  <c r="Q613" i="2"/>
  <c r="R613" i="2"/>
  <c r="S613" i="2"/>
  <c r="T613" i="2"/>
  <c r="L2" i="2"/>
  <c r="M2" i="2"/>
  <c r="N2" i="2"/>
  <c r="O2" i="2"/>
  <c r="P2" i="2"/>
  <c r="Q2" i="2"/>
  <c r="R2" i="2"/>
  <c r="S2" i="2"/>
  <c r="T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2"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3" i="2"/>
  <c r="J4" i="2"/>
  <c r="J5" i="2"/>
  <c r="J6" i="2"/>
  <c r="J7" i="2"/>
  <c r="J8" i="2"/>
  <c r="J9" i="2"/>
  <c r="J2"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2" i="2"/>
  <c r="K5" i="14" l="1"/>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4"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O755" i="12"/>
  <c r="O754" i="12"/>
  <c r="O753" i="12"/>
  <c r="O752" i="12"/>
  <c r="O751" i="12"/>
  <c r="O749" i="12"/>
  <c r="U749" i="12" s="1"/>
  <c r="O748" i="12"/>
  <c r="O747" i="12"/>
  <c r="O746" i="12"/>
  <c r="O745" i="12"/>
  <c r="O744" i="12"/>
  <c r="O743" i="12"/>
  <c r="O742" i="12"/>
  <c r="O741" i="12"/>
  <c r="U741" i="12" s="1"/>
  <c r="O740" i="12"/>
  <c r="O739" i="12"/>
  <c r="O738" i="12"/>
  <c r="O737" i="12"/>
  <c r="O736" i="12"/>
  <c r="O735" i="12"/>
  <c r="O734" i="12"/>
  <c r="O733" i="12"/>
  <c r="O732" i="12"/>
  <c r="U732" i="12" s="1"/>
  <c r="O731" i="12"/>
  <c r="O730" i="12"/>
  <c r="O729" i="12"/>
  <c r="O728" i="12"/>
  <c r="O727" i="12"/>
  <c r="O726" i="12"/>
  <c r="O725" i="12"/>
  <c r="O724" i="12"/>
  <c r="O723" i="12"/>
  <c r="O722" i="12"/>
  <c r="O721" i="12"/>
  <c r="O720" i="12"/>
  <c r="U720" i="12" s="1"/>
  <c r="O719" i="12"/>
  <c r="U719" i="12" s="1"/>
  <c r="O718" i="12"/>
  <c r="O717" i="12"/>
  <c r="O716" i="12"/>
  <c r="O715" i="12"/>
  <c r="O714" i="12"/>
  <c r="O713" i="12"/>
  <c r="O712" i="12"/>
  <c r="U712" i="12" s="1"/>
  <c r="O711" i="12"/>
  <c r="U711" i="12" s="1"/>
  <c r="O710" i="12"/>
  <c r="O709" i="12"/>
  <c r="O708" i="12"/>
  <c r="O707" i="12"/>
  <c r="O706" i="12"/>
  <c r="O705" i="12"/>
  <c r="O704" i="12"/>
  <c r="O703" i="12"/>
  <c r="U703" i="12" s="1"/>
  <c r="O702" i="12"/>
  <c r="O701" i="12"/>
  <c r="O700" i="12"/>
  <c r="O699" i="12"/>
  <c r="O698" i="12"/>
  <c r="O697" i="12"/>
  <c r="O696" i="12"/>
  <c r="O695" i="12"/>
  <c r="O694" i="12"/>
  <c r="U694" i="12" s="1"/>
  <c r="O693" i="12"/>
  <c r="O692" i="12"/>
  <c r="O691" i="12"/>
  <c r="O690" i="12"/>
  <c r="O689" i="12"/>
  <c r="O688" i="12"/>
  <c r="O687" i="12"/>
  <c r="O686" i="12"/>
  <c r="O685" i="12"/>
  <c r="O684" i="12"/>
  <c r="O683" i="12"/>
  <c r="O682" i="12"/>
  <c r="U682" i="12" s="1"/>
  <c r="O681" i="12"/>
  <c r="U681" i="12" s="1"/>
  <c r="O680" i="12"/>
  <c r="O679" i="12"/>
  <c r="O678" i="12"/>
  <c r="O677" i="12"/>
  <c r="O676" i="12"/>
  <c r="O675" i="12"/>
  <c r="O674" i="12"/>
  <c r="U674" i="12" s="1"/>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O621" i="12"/>
  <c r="U621" i="1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U592" i="12" s="1"/>
  <c r="O591" i="12"/>
  <c r="U591" i="12" s="1"/>
  <c r="O590" i="12"/>
  <c r="U590" i="12" s="1"/>
  <c r="O589" i="12"/>
  <c r="U589" i="12" s="1"/>
  <c r="O588" i="12"/>
  <c r="U588" i="12" s="1"/>
  <c r="O587" i="12"/>
  <c r="U587" i="12" s="1"/>
  <c r="O586" i="12"/>
  <c r="U586" i="12" s="1"/>
  <c r="O585" i="12"/>
  <c r="U585" i="12" s="1"/>
  <c r="O584" i="12"/>
  <c r="U584" i="12" s="1"/>
  <c r="O583" i="12"/>
  <c r="U583" i="12" s="1"/>
  <c r="O582" i="12"/>
  <c r="U582" i="12" s="1"/>
  <c r="O581" i="12"/>
  <c r="U581" i="12" s="1"/>
  <c r="O580" i="12"/>
  <c r="U580" i="12" s="1"/>
  <c r="O579" i="12"/>
  <c r="O578" i="12"/>
  <c r="O577" i="12"/>
  <c r="O576" i="12"/>
  <c r="O575" i="12"/>
  <c r="O574" i="12"/>
  <c r="O573" i="12"/>
  <c r="O572" i="12"/>
  <c r="O571" i="12"/>
  <c r="O570" i="12"/>
  <c r="O569" i="12"/>
  <c r="O568" i="12"/>
  <c r="O567" i="12"/>
  <c r="O566" i="12"/>
  <c r="U566" i="12" s="1"/>
  <c r="O565" i="12"/>
  <c r="O564" i="12"/>
  <c r="O563" i="12"/>
  <c r="O562" i="12"/>
  <c r="U562" i="12" s="1"/>
  <c r="O561" i="12"/>
  <c r="O560" i="12"/>
  <c r="O559" i="12"/>
  <c r="O558" i="12"/>
  <c r="U558" i="12" s="1"/>
  <c r="O557" i="12"/>
  <c r="U557" i="12" s="1"/>
  <c r="O556" i="12"/>
  <c r="U556" i="12" s="1"/>
  <c r="O555" i="12"/>
  <c r="U555" i="12" s="1"/>
  <c r="O554" i="12"/>
  <c r="U554" i="1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U473" i="12" s="1"/>
  <c r="O472" i="12"/>
  <c r="U472" i="1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O390" i="12"/>
  <c r="U390" i="12" s="1"/>
  <c r="O389" i="12"/>
  <c r="U389" i="12" s="1"/>
  <c r="O388" i="12"/>
  <c r="U388" i="1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O356" i="12"/>
  <c r="O355" i="12"/>
  <c r="O354" i="12"/>
  <c r="O353" i="12"/>
  <c r="O352" i="12"/>
  <c r="O351" i="12"/>
  <c r="O350" i="12"/>
  <c r="O349" i="12"/>
  <c r="O348" i="12"/>
  <c r="O347" i="12"/>
  <c r="O346" i="12"/>
  <c r="O345" i="12"/>
  <c r="O344" i="12"/>
  <c r="O343" i="12"/>
  <c r="U343" i="12" s="1"/>
  <c r="O342" i="12"/>
  <c r="U342" i="12" s="1"/>
  <c r="O341" i="12"/>
  <c r="O340" i="12"/>
  <c r="O339" i="12"/>
  <c r="O338" i="12"/>
  <c r="U338" i="12"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O291" i="12"/>
  <c r="U291" i="12" s="1"/>
  <c r="O290" i="12"/>
  <c r="U290" i="12" s="1"/>
  <c r="O274" i="12"/>
  <c r="O273" i="12"/>
  <c r="O272" i="12"/>
  <c r="O271" i="12"/>
  <c r="O270" i="12"/>
  <c r="O269" i="12"/>
  <c r="O268" i="12"/>
  <c r="O267" i="12"/>
  <c r="O266" i="12"/>
  <c r="O265" i="12"/>
  <c r="O264" i="12"/>
  <c r="O263" i="12"/>
  <c r="O262" i="12"/>
  <c r="O261" i="12"/>
  <c r="O260" i="12"/>
  <c r="O259" i="12"/>
  <c r="O258" i="12"/>
  <c r="U258" i="12" s="1"/>
  <c r="O257" i="12"/>
  <c r="U257" i="12" s="1"/>
  <c r="O256" i="12"/>
  <c r="U256" i="12" s="1"/>
  <c r="O255" i="12"/>
  <c r="U255" i="12" s="1"/>
  <c r="O254" i="12"/>
  <c r="O253" i="12"/>
  <c r="O252" i="12"/>
  <c r="O251" i="12"/>
  <c r="O250" i="12"/>
  <c r="O249" i="12"/>
  <c r="O248" i="12"/>
  <c r="O247" i="12"/>
  <c r="O246" i="12"/>
  <c r="O245" i="12"/>
  <c r="O244" i="12"/>
  <c r="O243" i="12"/>
  <c r="O242" i="12"/>
  <c r="O241" i="12"/>
  <c r="O240" i="12"/>
  <c r="O239" i="12"/>
  <c r="O238" i="12"/>
  <c r="U238" i="12" s="1"/>
  <c r="O237" i="12"/>
  <c r="U237" i="12" s="1"/>
  <c r="O236" i="12"/>
  <c r="U236" i="12" s="1"/>
  <c r="O235" i="12"/>
  <c r="O234" i="12"/>
  <c r="O233" i="12"/>
  <c r="O232" i="12"/>
  <c r="O231" i="12"/>
  <c r="O230" i="12"/>
  <c r="O229" i="12"/>
  <c r="O228" i="12"/>
  <c r="O227" i="12"/>
  <c r="O226" i="12"/>
  <c r="O225" i="12"/>
  <c r="O224" i="12"/>
  <c r="O223" i="12"/>
  <c r="O222" i="12"/>
  <c r="O221" i="12"/>
  <c r="O220" i="12"/>
  <c r="O219" i="12"/>
  <c r="U219" i="12" s="1"/>
  <c r="O218" i="12"/>
  <c r="U218" i="12" s="1"/>
  <c r="O217" i="12"/>
  <c r="U217" i="1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O182" i="12"/>
  <c r="O181" i="12"/>
  <c r="O180" i="12"/>
  <c r="O179" i="12"/>
  <c r="O178" i="12"/>
  <c r="O177" i="12"/>
  <c r="O176" i="12"/>
  <c r="U176" i="12" s="1"/>
  <c r="O175" i="12"/>
  <c r="O174" i="12"/>
  <c r="O173" i="12"/>
  <c r="O172" i="12"/>
  <c r="U172" i="12" s="1"/>
  <c r="O171" i="12"/>
  <c r="U171" i="12" s="1"/>
  <c r="O170" i="12"/>
  <c r="U170" i="12" s="1"/>
  <c r="O169" i="12"/>
  <c r="U169" i="12" s="1"/>
  <c r="O168" i="12"/>
  <c r="U168" i="12" s="1"/>
  <c r="O167" i="12"/>
  <c r="O166" i="12"/>
  <c r="O165" i="12"/>
  <c r="O164" i="12"/>
  <c r="O163" i="12"/>
  <c r="O162" i="12"/>
  <c r="O161" i="12"/>
  <c r="O160" i="12"/>
  <c r="O159" i="12"/>
  <c r="O158" i="12"/>
  <c r="O157" i="12"/>
  <c r="O156" i="12"/>
  <c r="O155" i="12"/>
  <c r="O154" i="12"/>
  <c r="O153" i="12"/>
  <c r="O152" i="12"/>
  <c r="O151" i="12"/>
  <c r="O150" i="12"/>
  <c r="O149" i="12"/>
  <c r="U149" i="12" s="1"/>
  <c r="O148" i="12"/>
  <c r="O147" i="12"/>
  <c r="O146" i="12"/>
  <c r="O145" i="12"/>
  <c r="O144" i="12"/>
  <c r="O143" i="12"/>
  <c r="O142" i="12"/>
  <c r="O141" i="12"/>
  <c r="O140" i="12"/>
  <c r="O139" i="12"/>
  <c r="O138" i="12"/>
  <c r="O137" i="12"/>
  <c r="O136" i="12"/>
  <c r="O135" i="12"/>
  <c r="O134" i="12"/>
  <c r="O133" i="12"/>
  <c r="U133" i="12" s="1"/>
  <c r="O132" i="12"/>
  <c r="O131" i="12"/>
  <c r="O130" i="12"/>
  <c r="O129" i="12"/>
  <c r="O128" i="12"/>
  <c r="O127" i="12"/>
  <c r="O126" i="12"/>
  <c r="O125" i="12"/>
  <c r="O124" i="12"/>
  <c r="O123" i="12"/>
  <c r="O122" i="12"/>
  <c r="O121" i="12"/>
  <c r="O120" i="12"/>
  <c r="U120" i="12" s="1"/>
  <c r="O119" i="12"/>
  <c r="U119" i="12" s="1"/>
  <c r="O118" i="12"/>
  <c r="O117" i="12"/>
  <c r="O116" i="12"/>
  <c r="O115" i="12"/>
  <c r="O114" i="12"/>
  <c r="O113" i="12"/>
  <c r="O112" i="12"/>
  <c r="O111" i="12"/>
  <c r="O110" i="12"/>
  <c r="O109" i="12"/>
  <c r="O108" i="12"/>
  <c r="O107" i="12"/>
  <c r="O106" i="12"/>
  <c r="U106" i="12" s="1"/>
  <c r="O105" i="12"/>
  <c r="O104" i="12"/>
  <c r="O103" i="12"/>
  <c r="O102" i="12"/>
  <c r="O101" i="12"/>
  <c r="O100" i="12"/>
  <c r="O99" i="12"/>
  <c r="O98" i="12"/>
  <c r="O97" i="12"/>
  <c r="O96" i="12"/>
  <c r="O95" i="12"/>
  <c r="O94" i="12"/>
  <c r="O93" i="12"/>
  <c r="U93" i="12" s="1"/>
  <c r="O92" i="12"/>
  <c r="U92" i="12" s="1"/>
  <c r="O91" i="12"/>
  <c r="O90" i="12"/>
  <c r="O89" i="12"/>
  <c r="O88" i="12"/>
  <c r="O87" i="12"/>
  <c r="O86" i="12"/>
  <c r="O85" i="12"/>
  <c r="O84" i="12"/>
  <c r="O83" i="12"/>
  <c r="O82" i="12"/>
  <c r="O81" i="12"/>
  <c r="O80" i="12"/>
  <c r="O79" i="12"/>
  <c r="U79" i="12" s="1"/>
  <c r="O78" i="12"/>
  <c r="O77" i="12"/>
  <c r="O76" i="12"/>
  <c r="O75" i="12"/>
  <c r="O74" i="12"/>
  <c r="O73" i="12"/>
  <c r="O72" i="12"/>
  <c r="O71" i="12"/>
  <c r="O70" i="12"/>
  <c r="O69" i="12"/>
  <c r="O68" i="12"/>
  <c r="O67" i="12"/>
  <c r="O66" i="12"/>
  <c r="U66" i="12" s="1"/>
  <c r="O65" i="12"/>
  <c r="U65" i="12" s="1"/>
  <c r="O64" i="12"/>
  <c r="U64" i="1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U3" i="12"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T682" i="12"/>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7" i="12" s="1"/>
  <c r="T656" i="12"/>
  <c r="S656" i="12"/>
  <c r="E656" i="12"/>
  <c r="O656" i="12" s="1"/>
  <c r="U656" i="12"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T596" i="12" s="1"/>
  <c r="R595" i="12"/>
  <c r="S595" i="12" s="1"/>
  <c r="T595" i="12" s="1"/>
  <c r="R594" i="12"/>
  <c r="S594" i="12" s="1"/>
  <c r="T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T475" i="12" s="1"/>
  <c r="T474" i="12"/>
  <c r="R474" i="12"/>
  <c r="S474" i="12" s="1"/>
  <c r="T473" i="12"/>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50" i="12" s="1"/>
  <c r="T249" i="12"/>
  <c r="S249" i="12"/>
  <c r="R249" i="12"/>
  <c r="R248" i="12"/>
  <c r="S248" i="12" s="1"/>
  <c r="T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T240" i="12"/>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T19" i="12" s="1"/>
  <c r="R18" i="12"/>
  <c r="S18" i="12" s="1"/>
  <c r="T18" i="12" s="1"/>
  <c r="S17" i="12"/>
  <c r="T17" i="12" s="1"/>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T9" i="12" s="1"/>
  <c r="S8" i="12"/>
  <c r="T8" i="12" s="1"/>
  <c r="R8" i="12"/>
  <c r="R7" i="12"/>
  <c r="S7" i="12" s="1"/>
  <c r="T7" i="12" s="1"/>
  <c r="R6" i="12"/>
  <c r="S6" i="12" s="1"/>
  <c r="T6" i="12" s="1"/>
  <c r="R5" i="12"/>
  <c r="S5" i="12" s="1"/>
  <c r="T5" i="12" s="1"/>
  <c r="S4" i="12"/>
  <c r="E3" i="12"/>
  <c r="U570" i="12" l="1"/>
  <c r="U599" i="12"/>
  <c r="U200" i="12"/>
  <c r="U774" i="12"/>
  <c r="U792" i="12"/>
  <c r="U786" i="12"/>
  <c r="F146" i="4" l="1"/>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C39" i="10" l="1"/>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<sst xmlns="http://schemas.openxmlformats.org/spreadsheetml/2006/main" count="13357" uniqueCount="1879">
  <si>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</si>
  <si>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</si>
  <si>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</si>
  <si>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</si>
  <si>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</si>
  <si>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</si>
  <si>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</si>
  <si>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</si>
  <si>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</si>
  <si>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</si>
  <si>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</si>
  <si>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</si>
  <si>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</si>
  <si>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</si>
  <si>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</si>
  <si>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</si>
  <si>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</si>
  <si>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</si>
  <si>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</si>
  <si>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</si>
  <si>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</si>
  <si>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</si>
  <si>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</si>
  <si>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</si>
  <si>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</si>
  <si>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</si>
  <si>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</si>
  <si>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</si>
  <si>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</si>
  <si>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</si>
  <si>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</si>
  <si>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</si>
  <si>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</si>
  <si>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</si>
  <si>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</si>
  <si>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</si>
  <si>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</si>
  <si>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</si>
  <si>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</si>
  <si>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</si>
  <si>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</si>
  <si>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</si>
  <si>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</si>
  <si>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</si>
  <si>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</si>
  <si>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</si>
  <si>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</si>
  <si>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</si>
  <si>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</si>
  <si>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</si>
  <si>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</si>
  <si>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</si>
  <si>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</si>
  <si>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</si>
  <si>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</si>
  <si>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</si>
  <si>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</si>
  <si>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</si>
  <si>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</si>
  <si>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</si>
  <si>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</si>
  <si>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</si>
  <si>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</si>
  <si>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</si>
  <si>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</si>
  <si>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</si>
  <si>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</si>
  <si>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</si>
  <si>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</si>
  <si>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</si>
  <si>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</si>
  <si>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</si>
  <si>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</si>
  <si>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</si>
  <si>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</si>
  <si>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</si>
  <si>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</si>
  <si>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</si>
  <si>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</si>
  <si>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</si>
  <si>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</si>
  <si>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</si>
  <si>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</si>
  <si>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</si>
  <si>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</si>
  <si>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</si>
  <si>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</si>
  <si>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</si>
  <si>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</si>
  <si>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</si>
  <si>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</si>
  <si>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</si>
  <si>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</si>
  <si>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</si>
  <si>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</si>
  <si>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</si>
  <si>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</si>
  <si>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</si>
  <si>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</si>
  <si>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</si>
  <si>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</si>
  <si>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</si>
  <si>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</si>
  <si>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</si>
  <si>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</si>
  <si>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</si>
  <si>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</si>
  <si>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</si>
  <si>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</si>
  <si>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</si>
  <si>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</si>
  <si>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</si>
  <si>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</si>
  <si>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</si>
  <si>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</si>
  <si>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</si>
  <si>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</si>
  <si>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</si>
  <si>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</si>
  <si>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</si>
  <si>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</si>
  <si>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</si>
  <si>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</si>
  <si>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</si>
  <si>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</si>
  <si>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</si>
  <si>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</si>
  <si>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</si>
  <si>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 increase in miles/gal</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</si>
  <si>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</si>
  <si>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</si>
  <si>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</si>
  <si>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</si>
  <si>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</si>
  <si>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</si>
  <si>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</si>
  <si>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</si>
  <si>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</si>
  <si>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</si>
  <si>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</si>
  <si>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</si>
  <si>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</si>
  <si>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</si>
  <si>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</si>
  <si>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</si>
  <si>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</si>
  <si>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</si>
  <si>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</si>
  <si>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</si>
  <si>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</si>
  <si>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</si>
  <si>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</si>
  <si>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</si>
  <si>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</si>
  <si>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</si>
  <si>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</si>
  <si>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</si>
  <si>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</si>
  <si>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</si>
  <si>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</si>
  <si>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</si>
  <si>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</si>
  <si>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</si>
  <si>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</si>
  <si>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</si>
  <si>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</si>
  <si>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</si>
  <si>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</si>
  <si>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</si>
  <si>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</si>
  <si>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</si>
  <si>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</si>
  <si>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</si>
  <si>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</si>
  <si>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</si>
  <si>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</si>
  <si>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</si>
  <si>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</si>
  <si>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</si>
  <si>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</si>
  <si>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</si>
  <si>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</si>
  <si>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</si>
  <si>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</si>
  <si>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</si>
  <si>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</si>
  <si>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</si>
  <si>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</si>
  <si>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</si>
  <si>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</si>
  <si>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</si>
  <si>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</si>
  <si>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</si>
  <si>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</si>
  <si>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</si>
  <si>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</si>
  <si>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</si>
  <si>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</si>
  <si>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</si>
  <si>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</si>
  <si>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</si>
  <si>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</si>
  <si>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</si>
  <si>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</si>
  <si>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</si>
  <si>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</si>
  <si>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</si>
  <si>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</si>
  <si>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</si>
  <si>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</si>
  <si>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</si>
  <si>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</si>
  <si>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</si>
  <si>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</si>
  <si>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</si>
  <si>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</si>
  <si>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</si>
  <si>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</si>
  <si>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</si>
  <si>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</si>
  <si>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</si>
  <si>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</si>
  <si>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</si>
  <si>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</si>
  <si>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</si>
  <si>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</si>
  <si>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</si>
  <si>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</si>
  <si>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</si>
  <si>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</si>
  <si>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</si>
  <si>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</si>
  <si>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</si>
  <si>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</si>
  <si>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</si>
  <si>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</si>
  <si>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</si>
  <si>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</si>
  <si>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</si>
  <si>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</si>
  <si>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</si>
  <si>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</si>
  <si>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</si>
  <si>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</si>
  <si>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</si>
  <si>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</si>
  <si>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</si>
  <si>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</si>
  <si>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</si>
  <si>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</si>
  <si>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</si>
  <si>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</si>
  <si>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</si>
  <si>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</si>
  <si>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</si>
  <si>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</si>
  <si>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</si>
  <si>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</si>
  <si>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</si>
  <si>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</si>
  <si>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</si>
  <si>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</si>
  <si>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</si>
  <si>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</si>
  <si>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</si>
  <si>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</si>
  <si>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</si>
  <si>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</si>
  <si>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</si>
  <si>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</si>
  <si>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</si>
  <si>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</si>
  <si>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</si>
  <si>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</si>
  <si>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</si>
  <si>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</si>
  <si>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</si>
  <si>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</si>
  <si>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</si>
  <si>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</si>
  <si>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</si>
  <si>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</si>
  <si>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</si>
  <si>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</si>
  <si>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</si>
  <si>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</si>
  <si>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</si>
  <si>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</si>
  <si>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</si>
  <si>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</si>
  <si>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</si>
  <si>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</si>
  <si>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</si>
  <si>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</si>
  <si>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</si>
  <si>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</si>
  <si>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</si>
  <si>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</si>
  <si>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</si>
  <si>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</si>
  <si>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</si>
  <si>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</si>
  <si>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</si>
  <si>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</si>
  <si>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</si>
  <si>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</si>
  <si>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</si>
  <si>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</si>
  <si>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</si>
  <si>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</si>
  <si>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</si>
  <si>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</si>
  <si>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</si>
  <si>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</si>
  <si>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</si>
  <si>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</si>
  <si>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</si>
  <si>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</si>
  <si>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</si>
  <si>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</si>
  <si>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</si>
  <si>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</si>
  <si>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</si>
  <si>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</si>
  <si>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</si>
  <si>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</si>
  <si>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</si>
  <si>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</si>
  <si>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</si>
  <si>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</si>
  <si>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</si>
  <si>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</si>
  <si>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</si>
  <si>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</si>
  <si>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</si>
  <si>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</si>
  <si>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</si>
  <si>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</si>
  <si>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</si>
  <si>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</si>
  <si>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</si>
  <si>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</si>
  <si>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</si>
  <si>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</si>
  <si>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</si>
  <si>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</si>
  <si>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</si>
  <si>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</si>
  <si>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</si>
  <si>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</si>
  <si>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</si>
  <si>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</si>
  <si>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</si>
  <si>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</si>
  <si>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</si>
  <si>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</si>
  <si>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</si>
  <si>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</si>
  <si>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</si>
  <si>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</si>
  <si>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</si>
  <si>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</si>
  <si>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</si>
  <si>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</si>
  <si>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</si>
  <si>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</si>
  <si>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</si>
  <si>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</si>
  <si>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</si>
  <si>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</si>
  <si>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</si>
  <si>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</si>
  <si>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</si>
  <si>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</si>
  <si>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</si>
  <si>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</si>
  <si>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</si>
  <si>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</si>
  <si>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</si>
  <si>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</si>
  <si>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</si>
  <si>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</si>
  <si>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</si>
  <si>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</si>
  <si>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</si>
  <si>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</si>
  <si>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</si>
  <si>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</si>
  <si>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</si>
  <si>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</si>
  <si>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</si>
  <si>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</si>
  <si>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</si>
  <si>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</si>
  <si>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</si>
  <si>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</si>
  <si>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</si>
  <si>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</si>
  <si>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</si>
  <si>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</si>
  <si>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</si>
  <si>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</si>
  <si>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</si>
  <si>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</si>
  <si>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</si>
  <si>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</si>
  <si>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</si>
  <si>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</si>
  <si>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</si>
  <si>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</si>
  <si>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</si>
  <si>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</si>
  <si>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</si>
  <si>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</si>
  <si>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</si>
  <si>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</si>
  <si>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</si>
  <si>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</si>
  <si>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</si>
  <si>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</si>
  <si>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</si>
  <si>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</si>
  <si>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</si>
  <si>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</si>
  <si>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</si>
  <si>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</si>
  <si>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</si>
  <si>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</si>
  <si>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</si>
  <si>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</si>
  <si>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</si>
  <si>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</si>
  <si>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</si>
  <si>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</si>
  <si>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</si>
  <si>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</si>
  <si>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</si>
  <si>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</si>
  <si>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</si>
  <si>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</si>
  <si>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</si>
  <si>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</si>
  <si>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</si>
  <si>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</si>
  <si>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</si>
  <si>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</si>
  <si>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</si>
  <si>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</si>
  <si>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</si>
  <si>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</si>
  <si>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</si>
  <si>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</si>
  <si>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</si>
  <si>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</si>
  <si>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</si>
  <si>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</si>
  <si>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</si>
  <si>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</si>
  <si>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</si>
  <si>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</si>
  <si>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</si>
  <si>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</si>
  <si>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</si>
  <si>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</si>
  <si>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</si>
  <si>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</si>
  <si>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</si>
  <si>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</si>
  <si>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</si>
  <si>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</si>
  <si>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</si>
  <si>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</si>
  <si>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</si>
  <si>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</si>
  <si>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</si>
  <si>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</si>
  <si>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</si>
  <si>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</si>
  <si>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</si>
  <si>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</si>
  <si>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</si>
  <si>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</si>
  <si>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</si>
  <si>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</si>
  <si>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</si>
  <si>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</si>
  <si>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</si>
  <si>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</si>
  <si>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</si>
  <si>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</si>
  <si>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</si>
  <si>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</si>
  <si>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</si>
  <si>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</si>
  <si>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</si>
  <si>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</si>
  <si>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</si>
  <si>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</si>
  <si>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</si>
  <si>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</si>
  <si>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</si>
  <si>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</si>
  <si>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</si>
  <si>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</si>
  <si>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</si>
  <si>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</si>
  <si>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</si>
  <si>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</si>
  <si>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</si>
  <si>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</si>
  <si>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</si>
  <si>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</si>
  <si>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</si>
  <si>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</si>
  <si>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</si>
  <si>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</si>
  <si>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</si>
  <si>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</si>
  <si>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</si>
  <si>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</si>
  <si>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</si>
  <si>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</si>
  <si>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</si>
  <si>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</si>
  <si>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</si>
  <si>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</si>
  <si>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</si>
  <si>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</si>
  <si>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</si>
  <si>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</si>
  <si>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</si>
  <si>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</si>
  <si>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</si>
  <si>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</si>
  <si>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</si>
  <si>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</si>
  <si>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</si>
  <si>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</si>
  <si>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</si>
  <si>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</si>
  <si>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</si>
  <si>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</si>
  <si>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</si>
  <si>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</si>
  <si>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</si>
  <si>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</si>
  <si>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</si>
  <si>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</si>
  <si>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</si>
  <si>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</si>
  <si>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</si>
  <si>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</si>
  <si>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</si>
  <si>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</si>
  <si>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</si>
  <si>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</si>
  <si>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</si>
  <si>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</si>
  <si>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</si>
  <si>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</si>
  <si>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</si>
  <si>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</si>
  <si>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</si>
  <si>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</si>
  <si>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</si>
  <si>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</si>
  <si>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</si>
  <si>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</si>
  <si>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</si>
  <si>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</si>
  <si>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</si>
  <si>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</si>
  <si>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</si>
  <si>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</si>
  <si>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</si>
  <si>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</si>
  <si>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</si>
  <si>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</si>
  <si>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</si>
  <si>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</si>
  <si>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</si>
  <si>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</si>
  <si>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</si>
  <si>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</si>
  <si>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</si>
  <si>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</si>
  <si>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</si>
  <si>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</si>
  <si>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</si>
  <si>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</si>
  <si>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</si>
  <si>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</si>
  <si>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</si>
  <si>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</si>
  <si>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</si>
  <si>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</si>
  <si>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</si>
  <si>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</si>
  <si>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</si>
  <si>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</si>
  <si>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</si>
  <si>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</si>
  <si>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</si>
  <si>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</si>
  <si>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</si>
  <si>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</si>
  <si>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</si>
  <si>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</si>
  <si>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</si>
  <si>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</si>
  <si>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</si>
  <si>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</si>
  <si>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</si>
  <si>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</si>
  <si>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</si>
  <si>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</si>
  <si>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</si>
  <si>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</si>
  <si>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</si>
  <si>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</si>
  <si>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</si>
  <si>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</si>
  <si>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</si>
  <si>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</si>
  <si>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</si>
  <si>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</si>
  <si>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</si>
  <si>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</si>
  <si>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</si>
  <si>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</si>
  <si>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</si>
  <si>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</si>
  <si>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</si>
  <si>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</si>
  <si>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</si>
  <si>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</si>
  <si>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</si>
  <si>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</si>
  <si>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</si>
  <si>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</si>
  <si>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</si>
  <si>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</si>
  <si>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</si>
  <si>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</si>
  <si>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</si>
  <si>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</si>
  <si>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</si>
  <si>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</si>
  <si>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</si>
  <si>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</si>
  <si>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</si>
  <si>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</si>
  <si>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</si>
  <si>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</si>
  <si>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</si>
  <si>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</si>
  <si>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</si>
  <si>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</si>
  <si>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</si>
  <si>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</si>
  <si>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</si>
  <si>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</si>
  <si>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</si>
  <si>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</si>
  <si>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</si>
  <si>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</si>
  <si>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</si>
  <si>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</si>
  <si>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</si>
  <si>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</si>
  <si>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</si>
  <si>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</si>
  <si>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</si>
  <si>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</si>
  <si>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</si>
  <si>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</si>
  <si>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</si>
  <si>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</si>
  <si>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</si>
  <si>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</si>
  <si>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</si>
  <si>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</si>
  <si>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</si>
  <si>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</si>
  <si>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</si>
  <si>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</si>
  <si>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</si>
  <si>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</si>
  <si>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</si>
  <si>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</si>
  <si>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</si>
  <si>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</si>
  <si>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</si>
  <si>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</si>
  <si>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</si>
  <si>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</si>
  <si>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</si>
  <si>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</si>
  <si>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</si>
  <si>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</si>
  <si>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</si>
  <si>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</si>
  <si>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</si>
  <si>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</si>
  <si>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</si>
  <si>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</si>
  <si>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</si>
  <si>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</si>
  <si>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</si>
  <si>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</si>
  <si>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</si>
  <si>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</si>
  <si>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</si>
  <si>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</si>
  <si>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</si>
  <si>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</si>
  <si>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</si>
  <si>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</si>
  <si>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</si>
  <si>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</si>
  <si>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</si>
  <si>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</si>
  <si>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</si>
  <si>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</si>
  <si>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</si>
  <si>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</si>
  <si>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</si>
  <si>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</si>
  <si>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</si>
  <si>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</si>
  <si>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</si>
  <si>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</si>
  <si>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</si>
  <si>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</si>
  <si>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</si>
  <si>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</si>
  <si>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</si>
  <si>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</si>
  <si>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</si>
  <si>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</si>
  <si>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</si>
  <si>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</si>
  <si>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</si>
  <si>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</si>
  <si>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</si>
  <si>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</si>
  <si>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</si>
  <si>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</si>
  <si>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</si>
  <si>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</si>
  <si>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</si>
  <si>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</si>
  <si>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</si>
  <si>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</si>
  <si>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</si>
  <si>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</si>
  <si>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</si>
  <si>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</si>
  <si>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</si>
  <si>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</si>
  <si>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</si>
  <si>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</si>
  <si>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</si>
  <si>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</si>
  <si>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</si>
  <si>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</si>
  <si>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</si>
  <si>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</si>
  <si>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</si>
  <si>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</si>
  <si>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</si>
  <si>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</si>
  <si>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</si>
  <si>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</si>
  <si>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</si>
  <si>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</si>
  <si>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</si>
  <si>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</si>
  <si>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</si>
  <si>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</si>
  <si>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</si>
  <si>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</si>
  <si>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</si>
  <si>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</si>
  <si>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</si>
  <si>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</si>
  <si>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</si>
  <si>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</si>
  <si>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</si>
  <si>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</si>
  <si>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</si>
  <si>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</si>
  <si>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</si>
  <si>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</si>
  <si>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</si>
  <si>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</si>
  <si>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</si>
  <si>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</si>
  <si>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</si>
  <si>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</si>
  <si>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</si>
  <si>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</si>
  <si>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</si>
  <si>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</si>
  <si>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</si>
  <si>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</si>
  <si>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</si>
  <si>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</si>
  <si>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</si>
  <si>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</si>
  <si>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</si>
  <si>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</si>
  <si>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</si>
  <si>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</si>
  <si>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</si>
  <si>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</si>
  <si>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</si>
  <si>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</si>
  <si>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</si>
  <si>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</si>
  <si>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</si>
  <si>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</si>
  <si>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</si>
  <si>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</si>
  <si>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</si>
  <si>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</si>
  <si>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</si>
  <si>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</si>
  <si>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</si>
  <si>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</si>
  <si>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</si>
  <si>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</si>
  <si>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</si>
  <si>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</si>
  <si>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</si>
  <si>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</si>
  <si>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</si>
  <si>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</si>
  <si>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</si>
  <si>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</si>
  <si>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</si>
  <si>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</si>
  <si>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</si>
  <si>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</si>
  <si>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</si>
  <si>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</si>
  <si>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</si>
  <si>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</si>
  <si>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</si>
  <si>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</si>
  <si>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</si>
  <si>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</si>
  <si>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</si>
  <si>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</si>
  <si>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</si>
  <si>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</si>
  <si>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</si>
  <si>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</si>
  <si>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</si>
  <si>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</si>
  <si>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</si>
  <si>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</si>
  <si>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</si>
  <si>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</si>
  <si>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</si>
  <si>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</si>
  <si>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</si>
  <si>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</si>
  <si>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</si>
  <si>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</si>
  <si>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</si>
  <si>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</si>
  <si>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</si>
  <si>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</si>
  <si>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</si>
  <si>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</si>
  <si>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</si>
  <si>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</si>
  <si>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</si>
  <si>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</si>
  <si>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</si>
  <si>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</si>
  <si>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</si>
  <si>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</si>
  <si>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</si>
  <si>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</si>
  <si>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</si>
  <si>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</si>
  <si>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</si>
  <si>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</si>
  <si>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</si>
  <si>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</si>
  <si>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</si>
  <si>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</si>
  <si>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</si>
  <si>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</si>
  <si>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</si>
  <si>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</si>
  <si>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</si>
  <si>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</si>
  <si>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</si>
  <si>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</si>
  <si>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</si>
  <si>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</si>
  <si>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</si>
  <si>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</si>
  <si>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</si>
  <si>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</si>
  <si>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</si>
  <si>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</si>
  <si>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</si>
  <si>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</si>
  <si>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</si>
  <si>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</si>
  <si>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</si>
  <si>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</si>
  <si>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</si>
  <si>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</si>
  <si>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</si>
  <si>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</si>
  <si>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</si>
  <si>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</si>
  <si>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</si>
  <si>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</si>
  <si>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</si>
  <si>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</si>
  <si>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</si>
  <si>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</si>
  <si>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</si>
  <si>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</si>
  <si>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</si>
  <si>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</si>
  <si>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</si>
  <si>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</si>
  <si>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</si>
  <si>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</si>
  <si>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</si>
  <si>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</si>
  <si>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</si>
  <si>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</si>
  <si>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</si>
  <si>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</si>
  <si>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</si>
  <si>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</si>
  <si>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</si>
  <si>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</si>
  <si>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</si>
  <si>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</si>
  <si>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</si>
  <si>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</si>
  <si>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</si>
  <si>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</si>
  <si>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</si>
  <si>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</si>
  <si>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</si>
  <si>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</si>
  <si>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</si>
  <si>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</si>
  <si>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</si>
  <si>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</si>
  <si>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</si>
  <si>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</si>
  <si>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</si>
  <si>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</si>
  <si>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</si>
  <si>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</si>
  <si>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</si>
  <si>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</si>
  <si>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</si>
  <si>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</si>
  <si>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</si>
  <si>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</si>
  <si>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</si>
  <si>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</si>
  <si>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</si>
  <si>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</si>
  <si>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</si>
  <si>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</si>
  <si>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</si>
  <si>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</si>
  <si>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</si>
  <si>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</si>
  <si>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</si>
  <si>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</si>
  <si>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</si>
  <si>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</si>
  <si>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</si>
  <si>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</si>
  <si>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</si>
  <si>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</si>
  <si>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</si>
  <si>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</si>
  <si>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</si>
  <si>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</si>
  <si>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</si>
  <si>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</si>
  <si>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</si>
  <si>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</si>
  <si>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</si>
  <si>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</si>
  <si>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</si>
  <si>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</si>
  <si>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</si>
  <si>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</si>
  <si>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</si>
  <si>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</si>
  <si>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</si>
  <si>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</si>
  <si>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</si>
  <si>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</si>
  <si>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</si>
  <si>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</si>
  <si>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</si>
  <si>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</si>
  <si>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</si>
  <si>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</si>
  <si>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</si>
  <si>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</si>
  <si>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</si>
  <si>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</si>
  <si>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</si>
  <si>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</si>
  <si>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</si>
  <si>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</si>
  <si>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</si>
  <si>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</si>
  <si>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</si>
  <si>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</si>
  <si>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</si>
  <si>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</si>
  <si>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</si>
  <si>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</si>
  <si>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</si>
  <si>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</si>
  <si>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</si>
  <si>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</si>
  <si>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</si>
  <si>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</si>
  <si>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</si>
  <si>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</si>
  <si>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</si>
  <si>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</si>
  <si>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</si>
  <si>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</si>
  <si>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</si>
  <si>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</si>
  <si>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</si>
  <si>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</si>
  <si>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</si>
  <si>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</si>
  <si>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</si>
  <si>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</si>
  <si>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</si>
  <si>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</si>
  <si>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</si>
  <si>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</si>
  <si>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</si>
  <si>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</si>
  <si>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</si>
  <si>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</si>
  <si>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</si>
  <si>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</si>
  <si>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</si>
  <si>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</si>
  <si>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</si>
  <si>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</si>
  <si>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</si>
  <si>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</si>
  <si>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</si>
  <si>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</si>
  <si>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</si>
  <si>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</si>
  <si>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</si>
  <si>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</si>
  <si>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</si>
  <si>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</si>
  <si>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</si>
  <si>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</si>
  <si>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</si>
  <si>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</si>
  <si>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</si>
  <si>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</si>
  <si>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</si>
  <si>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</si>
  <si>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</si>
  <si>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</si>
  <si>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</si>
  <si>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</si>
  <si>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</si>
  <si>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</si>
  <si>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</si>
  <si>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</si>
  <si>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</si>
  <si>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</si>
  <si>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</si>
  <si>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</si>
  <si>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</si>
  <si>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</si>
  <si>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</si>
  <si>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</si>
  <si>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</si>
  <si>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</si>
  <si>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</si>
  <si>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</si>
  <si>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</si>
  <si>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</si>
  <si>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</si>
  <si>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</si>
  <si>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</si>
  <si>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</si>
  <si>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</si>
  <si>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</si>
  <si>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</si>
  <si>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</si>
  <si>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</si>
  <si>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</si>
  <si>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</si>
  <si>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</si>
  <si>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</si>
  <si>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</si>
  <si>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</si>
  <si>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</si>
  <si>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</si>
  <si>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</si>
  <si>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</si>
  <si>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</si>
  <si>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</si>
  <si>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</si>
  <si>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</si>
  <si>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</si>
  <si>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</si>
  <si>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</si>
  <si>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</si>
  <si>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</si>
  <si>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</si>
  <si>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</si>
  <si>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</si>
  <si>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</si>
  <si>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</si>
  <si>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</si>
  <si>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</si>
  <si>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</si>
  <si>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</si>
  <si>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</si>
  <si>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</si>
  <si>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</si>
  <si>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</si>
  <si>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</si>
  <si>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</si>
  <si>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</si>
  <si>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</si>
  <si>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</si>
  <si>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</si>
  <si>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</si>
  <si>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</si>
  <si>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</si>
  <si>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</si>
  <si>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</si>
  <si>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</si>
  <si>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</si>
  <si>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</si>
  <si>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</si>
  <si>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</si>
  <si>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</si>
  <si>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</si>
  <si>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</si>
  <si>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</si>
  <si>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</si>
  <si>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</si>
  <si>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</si>
  <si>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</si>
  <si>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</si>
  <si>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</si>
  <si>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</si>
  <si>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</si>
  <si>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</si>
  <si>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</si>
  <si>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</si>
  <si>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</si>
  <si>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</si>
  <si>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</si>
  <si>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</si>
  <si>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</si>
  <si>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</si>
  <si>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</si>
  <si>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</si>
  <si>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</si>
  <si>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</si>
  <si>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</si>
  <si>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</si>
  <si>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</si>
  <si>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</si>
  <si>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</si>
  <si>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</si>
  <si>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</si>
  <si>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</si>
  <si>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</si>
  <si>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</si>
  <si>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</si>
  <si>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</si>
  <si>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</si>
  <si>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</si>
  <si>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</si>
  <si>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</si>
  <si>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</si>
  <si>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</si>
  <si>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</si>
  <si>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</si>
  <si>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</si>
  <si>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</si>
  <si>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</si>
  <si>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</si>
  <si>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</si>
  <si>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</si>
  <si>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</si>
  <si>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</si>
  <si>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</si>
  <si>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</si>
  <si>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</si>
  <si>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</si>
  <si>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</si>
  <si>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</si>
  <si>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</si>
  <si>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</si>
  <si>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</si>
  <si>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</si>
  <si>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</si>
  <si>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</si>
  <si>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</si>
  <si>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</si>
  <si>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</si>
  <si>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</si>
  <si>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</si>
  <si>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</si>
  <si>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</si>
  <si>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</si>
  <si>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</si>
  <si>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</si>
  <si>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</si>
  <si>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</si>
  <si>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</si>
  <si>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</si>
  <si>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</si>
  <si>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</si>
  <si>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</si>
  <si>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</si>
  <si>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</si>
  <si>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</si>
  <si>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</si>
  <si>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</si>
  <si>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</si>
  <si>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</si>
  <si>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</si>
  <si>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</si>
  <si>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</si>
  <si>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</si>
  <si>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</si>
  <si>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</si>
  <si>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</si>
  <si>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</si>
  <si>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</si>
  <si>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</si>
  <si>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</si>
  <si>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</si>
  <si>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</si>
  <si>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</si>
  <si>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</si>
  <si>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</si>
  <si>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</si>
  <si>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</si>
  <si>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</si>
  <si>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</si>
  <si>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</si>
  <si>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</si>
  <si>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</si>
  <si>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</si>
  <si>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</si>
  <si>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</si>
  <si>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</si>
  <si>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</si>
  <si>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</si>
  <si>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</si>
  <si>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</si>
  <si>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</si>
  <si>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</si>
  <si>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</si>
  <si>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</si>
  <si>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</si>
  <si>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</si>
  <si>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</si>
  <si>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</si>
  <si>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</si>
  <si>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</si>
  <si>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</si>
  <si>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</si>
  <si>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</si>
  <si>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</si>
  <si>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</si>
  <si>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</si>
  <si>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</si>
  <si>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</si>
  <si>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</si>
  <si>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</si>
  <si>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</si>
  <si>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</si>
  <si>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</si>
  <si>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</si>
  <si>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</si>
  <si>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</si>
  <si>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</si>
  <si>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</si>
  <si>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</si>
  <si>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</si>
  <si>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</si>
  <si>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</si>
  <si>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</si>
  <si>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</si>
  <si>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</si>
  <si>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</si>
  <si>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</si>
  <si>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</si>
  <si>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</si>
  <si>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</si>
  <si>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</si>
  <si>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</si>
  <si>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</si>
  <si>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</si>
  <si>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</si>
  <si>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</si>
  <si>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</si>
  <si>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</si>
  <si>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</si>
  <si>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</si>
  <si>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</si>
  <si>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</si>
  <si>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</si>
  <si>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</si>
  <si>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</si>
  <si>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</si>
  <si>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</si>
  <si>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</si>
  <si>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</si>
  <si>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</si>
  <si>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</si>
  <si>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</si>
  <si>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</si>
  <si>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</si>
  <si>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</si>
  <si>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</si>
  <si>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</si>
  <si>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</si>
  <si>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</si>
  <si>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</si>
  <si>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</si>
  <si>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</si>
  <si>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</si>
  <si>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</si>
  <si>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</si>
  <si>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</si>
  <si>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</si>
  <si>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</si>
  <si>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</si>
  <si>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</si>
  <si>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</si>
  <si>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</si>
  <si>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</si>
  <si>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</si>
  <si>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</si>
  <si>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</si>
  <si>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</si>
  <si>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</si>
  <si>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</si>
  <si>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</si>
  <si>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</si>
  <si>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</si>
  <si>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</si>
  <si>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</si>
  <si>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</si>
  <si>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</si>
  <si>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</si>
  <si>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</si>
  <si>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</si>
  <si>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</si>
  <si>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</si>
  <si>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</si>
  <si>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</si>
  <si>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</si>
  <si>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</si>
  <si>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</si>
  <si>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</si>
  <si>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</si>
  <si>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</si>
  <si>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</si>
  <si>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</si>
  <si>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</si>
  <si>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</si>
  <si>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</si>
  <si>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</si>
  <si>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</si>
  <si>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</si>
  <si>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</si>
  <si>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</si>
  <si>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</si>
  <si>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</si>
  <si>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</si>
  <si>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</si>
  <si>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</si>
  <si>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</si>
  <si>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</si>
  <si>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</si>
  <si>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</si>
  <si>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</si>
  <si>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</si>
  <si>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</si>
  <si>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</si>
  <si>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</si>
  <si>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</si>
  <si>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</si>
  <si>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</si>
  <si>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</si>
  <si>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</si>
  <si>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</si>
  <si>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</si>
  <si>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</si>
  <si>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</si>
  <si>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</si>
  <si>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</si>
  <si>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</si>
  <si>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</si>
  <si>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</si>
  <si>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</si>
  <si>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</si>
  <si>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</si>
  <si>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</si>
  <si>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</si>
  <si>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</si>
  <si>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</si>
  <si>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</si>
  <si>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</si>
  <si>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</si>
  <si>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</si>
  <si>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</si>
  <si>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</si>
  <si>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</si>
  <si>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</si>
  <si>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</si>
  <si>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</si>
  <si>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</si>
  <si>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</si>
  <si>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</si>
  <si>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</si>
  <si>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</si>
  <si>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</si>
  <si>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</si>
  <si>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</si>
  <si>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</si>
  <si>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</si>
  <si>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</si>
  <si>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</si>
  <si>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</si>
  <si>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</si>
  <si>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</si>
  <si>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</si>
  <si>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</si>
  <si>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</si>
  <si>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</si>
  <si>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</si>
  <si>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</si>
  <si>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</si>
  <si>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</si>
  <si>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</si>
  <si>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</si>
  <si>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</si>
  <si>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</si>
  <si>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</si>
  <si>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</si>
  <si>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</si>
  <si>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</si>
  <si>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</si>
  <si>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</si>
  <si>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</si>
  <si>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</si>
  <si>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</si>
  <si>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</si>
  <si>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</si>
  <si>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</si>
  <si>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</si>
  <si>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</si>
  <si>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</si>
  <si>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</si>
  <si>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</si>
  <si>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</si>
  <si>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</si>
  <si>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</si>
  <si>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</si>
  <si>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</si>
  <si>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</si>
  <si>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</si>
  <si>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</si>
  <si>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</si>
  <si>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</si>
  <si>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</si>
  <si>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</si>
  <si>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</si>
  <si>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</si>
  <si>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</si>
  <si>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</si>
  <si>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</si>
  <si>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</si>
  <si>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</si>
  <si>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</si>
  <si>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</si>
  <si>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</si>
  <si>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</si>
  <si>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</si>
  <si>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</si>
  <si>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</si>
  <si>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</si>
  <si>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</si>
  <si>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</si>
  <si>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</si>
  <si>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</si>
  <si>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</si>
  <si>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</si>
  <si>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</si>
  <si>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</si>
  <si>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</si>
  <si>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</si>
  <si>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</si>
  <si>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</si>
  <si>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</si>
  <si>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</si>
  <si>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</si>
  <si>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</si>
  <si>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</si>
  <si>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</si>
  <si>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</si>
  <si>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</si>
  <si>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</si>
  <si>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</si>
  <si>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</si>
  <si>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</si>
  <si>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</si>
  <si>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</si>
  <si>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</si>
  <si>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</si>
  <si>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</si>
  <si>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</si>
  <si>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</si>
  <si>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</si>
  <si>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</si>
  <si>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</si>
  <si>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</si>
  <si>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</si>
  <si>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</si>
  <si>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</si>
  <si>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</si>
  <si>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</si>
  <si>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</si>
  <si>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</si>
  <si>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</si>
  <si>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</si>
  <si>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</si>
  <si>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</si>
  <si>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</si>
  <si>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</si>
  <si>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</si>
  <si>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</si>
  <si>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</si>
  <si>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</si>
  <si>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</si>
  <si>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</si>
  <si>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</si>
  <si>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</si>
  <si>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</si>
  <si>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</si>
  <si>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</si>
  <si>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</si>
  <si>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</si>
  <si>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</si>
  <si>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</si>
  <si>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</si>
  <si>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</si>
  <si>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</si>
  <si>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</si>
  <si>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</si>
  <si>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</si>
  <si>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</si>
  <si>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</si>
  <si>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</si>
  <si>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</si>
  <si>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</si>
  <si>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</si>
  <si>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</si>
  <si>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</si>
  <si>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</si>
  <si>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</si>
  <si>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</si>
  <si>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</si>
  <si>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</si>
  <si>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</si>
  <si>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</si>
  <si>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</si>
  <si>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 xml:space="preserve"> levied on greenhouse gas emissions from non-energy industrial and agricultural processes, but these emissions sources can be included by enabling the policy lever "Carbon Tax Applies to Process Emissions." // </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</si>
  <si>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</si>
  <si>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</si>
  <si>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</si>
  <si>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</si>
  <si>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</si>
  <si>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</si>
  <si>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</si>
  <si>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</si>
  <si>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</si>
  <si>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</si>
  <si>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</si>
  <si>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</si>
  <si>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</si>
  <si>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</si>
  <si>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</si>
  <si>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</si>
  <si>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</si>
  <si>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</si>
  <si>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</si>
  <si>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</si>
  <si>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</si>
  <si>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</si>
  <si>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</si>
  <si>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</si>
  <si>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</si>
  <si>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</si>
  <si>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</si>
  <si>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</si>
  <si>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</si>
  <si>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</si>
  <si>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</si>
  <si>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</si>
  <si>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</si>
  <si>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</si>
  <si>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</si>
  <si>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</si>
  <si>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</si>
  <si>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</si>
  <si>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</si>
  <si>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</si>
  <si>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</si>
  <si>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</si>
  <si>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</si>
  <si>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</si>
  <si>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</si>
  <si>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</si>
  <si>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</si>
  <si>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</si>
  <si>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</si>
  <si>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</si>
  <si>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</si>
  <si>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</si>
  <si>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</si>
  <si>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</si>
  <si>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</si>
  <si>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</si>
  <si>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</si>
  <si>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</si>
  <si>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</si>
  <si>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</si>
  <si>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</si>
  <si>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</si>
  <si>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</si>
  <si>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</si>
  <si>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</si>
  <si>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</si>
  <si>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</si>
  <si>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</si>
  <si>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</si>
  <si>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</si>
  <si>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</si>
  <si>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</si>
  <si>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</si>
  <si>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</si>
  <si>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</si>
  <si>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</si>
  <si>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</si>
  <si>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</si>
  <si>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</si>
  <si>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</si>
  <si>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</si>
  <si>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</si>
  <si>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</si>
  <si>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</si>
  <si>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</si>
  <si>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</si>
  <si>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</si>
  <si>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</si>
  <si>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</si>
  <si>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</si>
  <si>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</si>
  <si>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</si>
  <si>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</si>
  <si>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</si>
  <si>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</si>
  <si>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</si>
  <si>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</si>
  <si>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</si>
  <si>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</si>
  <si>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</si>
  <si>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</si>
  <si>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</si>
  <si>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</si>
  <si>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</si>
  <si>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</si>
  <si>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</si>
  <si>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</si>
  <si>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</si>
  <si>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</si>
  <si>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</si>
  <si>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</si>
  <si>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</si>
  <si>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</si>
  <si>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</si>
  <si>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</si>
  <si>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</si>
  <si>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</si>
  <si>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</si>
  <si>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</si>
  <si>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</si>
  <si>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</si>
  <si>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</si>
  <si>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</si>
  <si>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</si>
  <si>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</si>
  <si>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</si>
  <si>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</si>
  <si>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</si>
  <si>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</si>
  <si>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</si>
  <si>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</si>
  <si>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</si>
  <si>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</si>
  <si>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</si>
  <si>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</si>
  <si>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</si>
  <si>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</si>
  <si>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</si>
  <si>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</si>
  <si>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</si>
  <si>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</si>
  <si>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</si>
  <si>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</si>
  <si>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</si>
  <si>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</si>
  <si>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</si>
  <si>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</si>
  <si>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</si>
  <si>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</si>
  <si>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</si>
  <si>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</si>
  <si>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</si>
  <si>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</si>
  <si>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</si>
  <si>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</si>
  <si>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</si>
  <si>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</si>
  <si>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</si>
  <si>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</si>
  <si>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</si>
  <si>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</si>
  <si>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</si>
  <si>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</si>
  <si>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</si>
  <si>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</si>
  <si>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</si>
  <si>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</si>
  <si>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If this policy is fully implemented, we will have an additional 12.8 million acres of planted forests between 2020 and 2050 in Brazil.</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</si>
  <si>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</si>
  <si>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this policy can restore 40.5 million acres, which represents 76% of the Brazilian legal environmental liability in the sector</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</si>
  <si>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</si>
  <si>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</si>
  <si>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</si>
  <si>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</si>
  <si>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</si>
  <si>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</si>
  <si>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Brazil government's r for the year 2050 range from $5 to $75 per ton (in inflation-adjusted 2018 dollars), depending on one's choice of discount rate.</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</si>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</sst>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56" x14ac:knownFonts="1">
    <font>
      <sz val="11"/>
      <color theme="1"/>
      <name val="Arial"/>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4" fillId="0" borderId="0" applyNumberFormat="0" applyFill="0" applyBorder="0" applyAlignment="0" applyProtection="0"/>
    <xf numFmtId="9" fontId="40" fillId="0" borderId="0" applyFont="0" applyFill="0" applyBorder="0" applyAlignment="0" applyProtection="0"/>
    <xf numFmtId="0" fontId="7" fillId="0" borderId="21"/>
    <xf numFmtId="0" fontId="4" fillId="0" borderId="21" applyNumberFormat="0" applyFill="0" applyBorder="0" applyAlignment="0" applyProtection="0"/>
    <xf numFmtId="9" fontId="7" fillId="0" borderId="21" applyFont="0" applyFill="0" applyBorder="0" applyAlignment="0" applyProtection="0"/>
    <xf numFmtId="0" fontId="1" fillId="0" borderId="21"/>
  </cellStyleXfs>
  <cellXfs count="335">
    <xf numFmtId="0" fontId="0" fillId="0" borderId="0" xfId="0" applyFont="1" applyAlignment="1"/>
    <xf numFmtId="0" fontId="2" fillId="0" borderId="0" xfId="0" applyFont="1"/>
    <xf numFmtId="0" fontId="3" fillId="0" borderId="0" xfId="0" applyFont="1"/>
    <xf numFmtId="0" fontId="4" fillId="0" borderId="0" xfId="0" applyFont="1"/>
    <xf numFmtId="0" fontId="5" fillId="0" borderId="0" xfId="0" applyFont="1"/>
    <xf numFmtId="0" fontId="2" fillId="2" borderId="1" xfId="0" applyFont="1" applyFill="1" applyBorder="1"/>
    <xf numFmtId="0" fontId="3" fillId="2" borderId="1" xfId="0" applyFont="1" applyFill="1" applyBorder="1"/>
    <xf numFmtId="0" fontId="3" fillId="0" borderId="0" xfId="0" applyFont="1" applyAlignment="1">
      <alignment horizontal="left"/>
    </xf>
    <xf numFmtId="0" fontId="3" fillId="0" borderId="0" xfId="0" applyFont="1" applyAlignment="1">
      <alignment wrapText="1"/>
    </xf>
    <xf numFmtId="0" fontId="2" fillId="2" borderId="1" xfId="0" applyFont="1" applyFill="1" applyBorder="1" applyAlignment="1">
      <alignment wrapText="1"/>
    </xf>
    <xf numFmtId="0" fontId="3" fillId="0" borderId="0" xfId="0" applyFont="1" applyAlignment="1">
      <alignment horizontal="left" wrapText="1"/>
    </xf>
    <xf numFmtId="49" fontId="8" fillId="7" borderId="0" xfId="0" applyNumberFormat="1" applyFont="1" applyFill="1" applyAlignment="1"/>
    <xf numFmtId="0" fontId="6" fillId="0" borderId="0" xfId="0" applyFont="1" applyAlignment="1"/>
    <xf numFmtId="1" fontId="3" fillId="0" borderId="0" xfId="0" applyNumberFormat="1" applyFont="1" applyAlignment="1">
      <alignment wrapText="1"/>
    </xf>
    <xf numFmtId="0" fontId="3" fillId="8" borderId="1" xfId="0" applyFont="1" applyFill="1" applyBorder="1" applyAlignment="1">
      <alignment wrapText="1"/>
    </xf>
    <xf numFmtId="0" fontId="3" fillId="0" borderId="0" xfId="0" applyFont="1" applyAlignment="1">
      <alignment wrapText="1"/>
    </xf>
    <xf numFmtId="0" fontId="2" fillId="2" borderId="1" xfId="0" applyFont="1" applyFill="1" applyBorder="1" applyAlignment="1">
      <alignment horizontal="center" vertical="center"/>
    </xf>
    <xf numFmtId="0" fontId="3" fillId="2" borderId="1" xfId="0" applyFont="1" applyFill="1" applyBorder="1" applyAlignment="1">
      <alignment wrapText="1"/>
    </xf>
    <xf numFmtId="0" fontId="3" fillId="10" borderId="1" xfId="0" applyFont="1" applyFill="1" applyBorder="1"/>
    <xf numFmtId="0" fontId="2" fillId="2" borderId="6" xfId="0" applyFont="1" applyFill="1" applyBorder="1" applyAlignment="1">
      <alignment wrapText="1"/>
    </xf>
    <xf numFmtId="0" fontId="2" fillId="2" borderId="7" xfId="0" applyFont="1" applyFill="1" applyBorder="1" applyAlignment="1">
      <alignment wrapText="1"/>
    </xf>
    <xf numFmtId="0" fontId="2" fillId="2" borderId="7" xfId="0" applyFont="1" applyFill="1" applyBorder="1" applyAlignment="1">
      <alignment horizontal="left" wrapText="1"/>
    </xf>
    <xf numFmtId="0" fontId="2" fillId="2" borderId="8" xfId="0" applyFont="1" applyFill="1" applyBorder="1" applyAlignment="1">
      <alignment wrapText="1"/>
    </xf>
    <xf numFmtId="0" fontId="3" fillId="0" borderId="9" xfId="0" applyFont="1" applyBorder="1" applyAlignment="1">
      <alignment wrapText="1"/>
    </xf>
    <xf numFmtId="0" fontId="3" fillId="0" borderId="9" xfId="0" applyFont="1" applyBorder="1" applyAlignment="1">
      <alignment horizontal="left" wrapText="1"/>
    </xf>
    <xf numFmtId="0" fontId="3" fillId="0" borderId="0" xfId="0" quotePrefix="1" applyFont="1" applyAlignment="1">
      <alignment wrapText="1"/>
    </xf>
    <xf numFmtId="0" fontId="3" fillId="0" borderId="9" xfId="0" quotePrefix="1" applyFont="1" applyBorder="1" applyAlignment="1">
      <alignment wrapText="1"/>
    </xf>
    <xf numFmtId="0" fontId="3" fillId="2" borderId="1" xfId="0" applyFont="1" applyFill="1" applyBorder="1" applyAlignment="1">
      <alignment horizontal="left"/>
    </xf>
    <xf numFmtId="0" fontId="2" fillId="0" borderId="0" xfId="0" applyFont="1" applyAlignment="1">
      <alignment horizontal="left"/>
    </xf>
    <xf numFmtId="0" fontId="3" fillId="11" borderId="1" xfId="0" applyFont="1" applyFill="1" applyBorder="1"/>
    <xf numFmtId="0" fontId="12" fillId="0" borderId="0" xfId="0" applyFont="1"/>
    <xf numFmtId="0" fontId="3" fillId="0" borderId="0" xfId="0" quotePrefix="1" applyFont="1" applyAlignment="1">
      <alignment horizontal="left"/>
    </xf>
    <xf numFmtId="0" fontId="3" fillId="12" borderId="1" xfId="0" applyFont="1" applyFill="1" applyBorder="1"/>
    <xf numFmtId="0" fontId="3" fillId="13" borderId="1" xfId="0" applyFont="1" applyFill="1" applyBorder="1"/>
    <xf numFmtId="0" fontId="3" fillId="14" borderId="1" xfId="0" applyFont="1" applyFill="1" applyBorder="1"/>
    <xf numFmtId="0" fontId="3" fillId="8" borderId="1" xfId="0" applyFont="1" applyFill="1" applyBorder="1"/>
    <xf numFmtId="0" fontId="3" fillId="15" borderId="1" xfId="0" applyFont="1" applyFill="1" applyBorder="1"/>
    <xf numFmtId="0" fontId="3" fillId="16" borderId="1" xfId="0" applyFont="1" applyFill="1" applyBorder="1"/>
    <xf numFmtId="49" fontId="3" fillId="0" borderId="0" xfId="0" quotePrefix="1" applyNumberFormat="1" applyFont="1" applyAlignment="1">
      <alignment horizontal="left"/>
    </xf>
    <xf numFmtId="0" fontId="3" fillId="17" borderId="1" xfId="0" applyFont="1" applyFill="1" applyBorder="1"/>
    <xf numFmtId="0" fontId="3" fillId="18" borderId="1" xfId="0" applyFont="1" applyFill="1" applyBorder="1"/>
    <xf numFmtId="0" fontId="3" fillId="19" borderId="1" xfId="0" applyFont="1" applyFill="1" applyBorder="1"/>
    <xf numFmtId="0" fontId="3" fillId="20" borderId="1" xfId="0" applyFont="1" applyFill="1" applyBorder="1"/>
    <xf numFmtId="0" fontId="3" fillId="21" borderId="1" xfId="0" applyFont="1" applyFill="1" applyBorder="1"/>
    <xf numFmtId="0" fontId="3" fillId="22" borderId="1" xfId="0" applyFont="1" applyFill="1" applyBorder="1"/>
    <xf numFmtId="0" fontId="3" fillId="23" borderId="1" xfId="0" applyFont="1" applyFill="1" applyBorder="1"/>
    <xf numFmtId="0" fontId="3" fillId="24" borderId="1" xfId="0" applyFont="1" applyFill="1" applyBorder="1"/>
    <xf numFmtId="0" fontId="3" fillId="25" borderId="1" xfId="0" applyFont="1" applyFill="1" applyBorder="1"/>
    <xf numFmtId="0" fontId="3" fillId="26" borderId="1" xfId="0" applyFont="1" applyFill="1" applyBorder="1"/>
    <xf numFmtId="0" fontId="3" fillId="27" borderId="1" xfId="0" applyFont="1" applyFill="1" applyBorder="1"/>
    <xf numFmtId="0" fontId="3" fillId="28" borderId="1" xfId="0" applyFont="1" applyFill="1" applyBorder="1"/>
    <xf numFmtId="0" fontId="3" fillId="29" borderId="1" xfId="0" applyFont="1" applyFill="1" applyBorder="1"/>
    <xf numFmtId="0" fontId="3" fillId="0" borderId="0" xfId="0" applyFont="1" applyAlignment="1">
      <alignment horizontal="center"/>
    </xf>
    <xf numFmtId="0" fontId="3" fillId="0" borderId="22" xfId="0" applyFont="1" applyBorder="1"/>
    <xf numFmtId="0" fontId="2" fillId="0" borderId="22" xfId="0" applyFont="1" applyBorder="1"/>
    <xf numFmtId="9" fontId="3" fillId="0" borderId="0" xfId="0" applyNumberFormat="1" applyFont="1"/>
    <xf numFmtId="9" fontId="3" fillId="0" borderId="22" xfId="0" applyNumberFormat="1" applyFont="1" applyBorder="1"/>
    <xf numFmtId="172" fontId="3" fillId="0" borderId="0" xfId="0" applyNumberFormat="1" applyFont="1"/>
    <xf numFmtId="0" fontId="10" fillId="0" borderId="0" xfId="0" applyFont="1"/>
    <xf numFmtId="11" fontId="3" fillId="0" borderId="0" xfId="0" applyNumberFormat="1" applyFont="1"/>
    <xf numFmtId="173" fontId="3" fillId="0" borderId="0" xfId="0" applyNumberFormat="1" applyFont="1"/>
    <xf numFmtId="3" fontId="28" fillId="0" borderId="0" xfId="0" applyNumberFormat="1" applyFont="1" applyAlignment="1">
      <alignment horizontal="right"/>
    </xf>
    <xf numFmtId="0" fontId="29" fillId="0" borderId="0" xfId="0" applyFont="1" applyAlignment="1">
      <alignment horizontal="left"/>
    </xf>
    <xf numFmtId="0" fontId="3" fillId="32" borderId="23" xfId="0" applyFont="1" applyFill="1" applyBorder="1" applyAlignment="1">
      <alignment horizontal="left" wrapText="1"/>
    </xf>
    <xf numFmtId="0" fontId="3" fillId="32" borderId="24" xfId="0" applyFont="1" applyFill="1" applyBorder="1" applyAlignment="1">
      <alignment horizontal="left" wrapText="1"/>
    </xf>
    <xf numFmtId="0" fontId="30" fillId="32" borderId="25" xfId="0" applyFont="1" applyFill="1" applyBorder="1" applyAlignment="1">
      <alignment horizontal="left" wrapText="1"/>
    </xf>
    <xf numFmtId="0" fontId="30" fillId="32" borderId="10" xfId="0" applyFont="1" applyFill="1" applyBorder="1" applyAlignment="1">
      <alignment horizontal="left" wrapText="1"/>
    </xf>
    <xf numFmtId="0" fontId="31" fillId="0" borderId="0" xfId="0" applyFont="1" applyAlignment="1">
      <alignment horizontal="left"/>
    </xf>
    <xf numFmtId="0" fontId="32" fillId="0" borderId="11" xfId="0" applyFont="1" applyBorder="1" applyAlignment="1">
      <alignment horizontal="left" wrapText="1"/>
    </xf>
    <xf numFmtId="166" fontId="33" fillId="0" borderId="16" xfId="0" applyNumberFormat="1" applyFont="1" applyBorder="1" applyAlignment="1">
      <alignment horizontal="center" wrapText="1"/>
    </xf>
    <xf numFmtId="166" fontId="33" fillId="0" borderId="17" xfId="0" applyNumberFormat="1" applyFont="1" applyBorder="1" applyAlignment="1">
      <alignment horizontal="center" wrapText="1"/>
    </xf>
    <xf numFmtId="0" fontId="32" fillId="0" borderId="15" xfId="0" applyFont="1" applyBorder="1" applyAlignment="1">
      <alignment horizontal="left" wrapText="1"/>
    </xf>
    <xf numFmtId="166" fontId="33" fillId="0" borderId="26" xfId="0" applyNumberFormat="1" applyFont="1" applyBorder="1" applyAlignment="1">
      <alignment horizontal="center" wrapText="1"/>
    </xf>
    <xf numFmtId="166" fontId="33" fillId="0" borderId="3" xfId="0" applyNumberFormat="1" applyFont="1" applyBorder="1" applyAlignment="1">
      <alignment horizontal="center" wrapText="1"/>
    </xf>
    <xf numFmtId="0" fontId="34" fillId="0" borderId="0" xfId="0" applyFont="1" applyAlignment="1">
      <alignment horizontal="left"/>
    </xf>
    <xf numFmtId="16" fontId="3" fillId="0" borderId="0" xfId="0" applyNumberFormat="1" applyFont="1"/>
    <xf numFmtId="0" fontId="32" fillId="0" borderId="20" xfId="0" applyFont="1" applyBorder="1" applyAlignment="1">
      <alignment horizontal="left" wrapText="1"/>
    </xf>
    <xf numFmtId="166" fontId="33" fillId="0" borderId="18" xfId="0" applyNumberFormat="1" applyFont="1" applyBorder="1" applyAlignment="1">
      <alignment horizontal="center" wrapText="1"/>
    </xf>
    <xf numFmtId="166" fontId="33" fillId="0" borderId="19" xfId="0" applyNumberFormat="1" applyFont="1" applyBorder="1" applyAlignment="1">
      <alignment horizontal="center" wrapText="1"/>
    </xf>
    <xf numFmtId="10" fontId="3" fillId="0" borderId="22" xfId="0" applyNumberFormat="1" applyFont="1" applyBorder="1"/>
    <xf numFmtId="10" fontId="3" fillId="0" borderId="0" xfId="0" applyNumberFormat="1" applyFont="1"/>
    <xf numFmtId="1" fontId="3" fillId="0" borderId="0" xfId="0" applyNumberFormat="1" applyFont="1"/>
    <xf numFmtId="0" fontId="0" fillId="0" borderId="0" xfId="0" applyFont="1" applyFill="1" applyAlignment="1"/>
    <xf numFmtId="0" fontId="2" fillId="33" borderId="21" xfId="0" applyFont="1" applyFill="1" applyBorder="1"/>
    <xf numFmtId="0" fontId="9" fillId="34" borderId="21" xfId="0" applyFont="1" applyFill="1" applyBorder="1"/>
    <xf numFmtId="0" fontId="3" fillId="34" borderId="0" xfId="0" applyFont="1" applyFill="1"/>
    <xf numFmtId="0" fontId="2" fillId="0" borderId="0" xfId="0" applyFont="1" applyAlignment="1">
      <alignment horizontal="center"/>
    </xf>
    <xf numFmtId="0" fontId="0" fillId="0" borderId="0" xfId="0"/>
    <xf numFmtId="0" fontId="2" fillId="35" borderId="27" xfId="0" applyFont="1" applyFill="1" applyBorder="1" applyAlignment="1">
      <alignment horizontal="left"/>
    </xf>
    <xf numFmtId="0" fontId="2" fillId="35" borderId="27" xfId="0" applyFont="1" applyFill="1" applyBorder="1" applyAlignment="1">
      <alignment horizontal="center"/>
    </xf>
    <xf numFmtId="0" fontId="3" fillId="0" borderId="27" xfId="0" applyFont="1" applyBorder="1" applyAlignment="1">
      <alignment horizontal="left"/>
    </xf>
    <xf numFmtId="0" fontId="3" fillId="0" borderId="27" xfId="0" applyFont="1" applyBorder="1" applyAlignment="1">
      <alignment horizontal="center"/>
    </xf>
    <xf numFmtId="9" fontId="3" fillId="0" borderId="27" xfId="2" applyFont="1" applyBorder="1" applyAlignment="1">
      <alignment horizontal="center"/>
    </xf>
    <xf numFmtId="9" fontId="3" fillId="0" borderId="0" xfId="0" applyNumberFormat="1" applyFont="1" applyAlignment="1">
      <alignment horizontal="center"/>
    </xf>
    <xf numFmtId="0" fontId="2" fillId="0" borderId="21" xfId="0" applyFont="1" applyBorder="1" applyAlignment="1">
      <alignment horizontal="left"/>
    </xf>
    <xf numFmtId="0" fontId="9" fillId="0" borderId="21" xfId="0" applyFont="1" applyBorder="1"/>
    <xf numFmtId="10" fontId="3" fillId="0" borderId="21" xfId="0" applyNumberFormat="1" applyFont="1" applyBorder="1"/>
    <xf numFmtId="0" fontId="0" fillId="34" borderId="0" xfId="0" applyFill="1"/>
    <xf numFmtId="0" fontId="2" fillId="0" borderId="0" xfId="0" applyFont="1" applyAlignment="1">
      <alignment horizontal="right"/>
    </xf>
    <xf numFmtId="0" fontId="3" fillId="0" borderId="0" xfId="0" applyFont="1" applyAlignment="1">
      <alignment horizontal="right"/>
    </xf>
    <xf numFmtId="0" fontId="10" fillId="0" borderId="0" xfId="0" applyFont="1" applyAlignment="1">
      <alignment horizontal="right"/>
    </xf>
    <xf numFmtId="9" fontId="2" fillId="0" borderId="0" xfId="2" applyFont="1" applyAlignment="1">
      <alignment horizontal="right"/>
    </xf>
    <xf numFmtId="0" fontId="41" fillId="33" borderId="21" xfId="0" applyFont="1" applyFill="1" applyBorder="1" applyAlignment="1">
      <alignment horizontal="center"/>
    </xf>
    <xf numFmtId="0" fontId="42" fillId="34" borderId="21" xfId="0" applyFont="1" applyFill="1" applyBorder="1"/>
    <xf numFmtId="0" fontId="43" fillId="0" borderId="0" xfId="0" applyFont="1" applyAlignment="1">
      <alignment horizontal="left"/>
    </xf>
    <xf numFmtId="0" fontId="43" fillId="0" borderId="0" xfId="0" applyFont="1"/>
    <xf numFmtId="0" fontId="4" fillId="0" borderId="0" xfId="1" applyAlignment="1">
      <alignment horizontal="left"/>
    </xf>
    <xf numFmtId="0" fontId="41" fillId="35" borderId="0" xfId="0" applyFont="1" applyFill="1" applyAlignment="1">
      <alignment horizontal="left"/>
    </xf>
    <xf numFmtId="0" fontId="41" fillId="35" borderId="0" xfId="0" applyFont="1" applyFill="1"/>
    <xf numFmtId="0" fontId="41" fillId="35" borderId="0" xfId="0" applyFont="1" applyFill="1" applyAlignment="1">
      <alignment horizontal="right"/>
    </xf>
    <xf numFmtId="0" fontId="44" fillId="0" borderId="0" xfId="0" applyFont="1" applyAlignment="1">
      <alignment horizontal="right"/>
    </xf>
    <xf numFmtId="0" fontId="41" fillId="0" borderId="0" xfId="0" applyFont="1" applyAlignment="1">
      <alignment horizontal="left"/>
    </xf>
    <xf numFmtId="2" fontId="43" fillId="0" borderId="0" xfId="0" applyNumberFormat="1" applyFont="1"/>
    <xf numFmtId="1" fontId="43" fillId="0" borderId="0" xfId="0" applyNumberFormat="1" applyFont="1"/>
    <xf numFmtId="0" fontId="45" fillId="36" borderId="0" xfId="0" applyFont="1" applyFill="1" applyAlignment="1">
      <alignment horizontal="center" vertical="center" wrapText="1"/>
    </xf>
    <xf numFmtId="0" fontId="45" fillId="37" borderId="0" xfId="0" applyFont="1" applyFill="1" applyAlignment="1">
      <alignment horizontal="center" vertical="center" wrapText="1"/>
    </xf>
    <xf numFmtId="164" fontId="45" fillId="37" borderId="0" xfId="0" applyNumberFormat="1" applyFont="1" applyFill="1" applyAlignment="1">
      <alignment horizontal="center" vertical="center" wrapText="1"/>
    </xf>
    <xf numFmtId="164" fontId="45" fillId="36" borderId="0" xfId="0" applyNumberFormat="1" applyFont="1" applyFill="1" applyAlignment="1">
      <alignment horizontal="center" vertical="center" wrapText="1"/>
    </xf>
    <xf numFmtId="0" fontId="41" fillId="0" borderId="0" xfId="0" applyFont="1"/>
    <xf numFmtId="0" fontId="41" fillId="0" borderId="0" xfId="0" applyFont="1" applyAlignment="1">
      <alignment horizontal="center"/>
    </xf>
    <xf numFmtId="49" fontId="46" fillId="6" borderId="0" xfId="0" applyNumberFormat="1" applyFont="1" applyFill="1" applyAlignment="1"/>
    <xf numFmtId="0" fontId="46" fillId="0" borderId="0" xfId="0" applyFont="1" applyFill="1" applyAlignment="1"/>
    <xf numFmtId="49" fontId="46" fillId="7" borderId="0" xfId="0" applyNumberFormat="1" applyFont="1" applyFill="1" applyAlignment="1"/>
    <xf numFmtId="0" fontId="3" fillId="38" borderId="0" xfId="0" applyFont="1" applyFill="1" applyAlignment="1">
      <alignment wrapText="1"/>
    </xf>
    <xf numFmtId="0" fontId="2" fillId="0" borderId="21" xfId="0" applyFont="1" applyFill="1" applyBorder="1" applyAlignment="1">
      <alignment wrapText="1"/>
    </xf>
    <xf numFmtId="0" fontId="3" fillId="0" borderId="21" xfId="0" applyFont="1" applyFill="1" applyBorder="1" applyAlignment="1">
      <alignment wrapText="1"/>
    </xf>
    <xf numFmtId="0" fontId="0" fillId="0" borderId="21" xfId="0" applyFont="1" applyFill="1" applyBorder="1" applyAlignment="1"/>
    <xf numFmtId="0" fontId="13" fillId="0" borderId="21" xfId="0" applyFont="1" applyFill="1" applyBorder="1"/>
    <xf numFmtId="0" fontId="3" fillId="0" borderId="21" xfId="0" applyFont="1" applyFill="1" applyBorder="1"/>
    <xf numFmtId="0" fontId="15" fillId="0" borderId="21" xfId="0" applyFont="1" applyFill="1" applyBorder="1" applyAlignment="1">
      <alignment horizontal="center" vertical="center"/>
    </xf>
    <xf numFmtId="0" fontId="15" fillId="0" borderId="21" xfId="0" applyFont="1" applyFill="1" applyBorder="1" applyAlignment="1">
      <alignment horizontal="left" vertical="center"/>
    </xf>
    <xf numFmtId="2" fontId="16" fillId="0" borderId="21" xfId="0" applyNumberFormat="1" applyFont="1" applyFill="1" applyBorder="1" applyAlignment="1">
      <alignment horizontal="right"/>
    </xf>
    <xf numFmtId="0" fontId="16" fillId="0" borderId="21" xfId="0" applyFont="1" applyFill="1" applyBorder="1" applyAlignment="1">
      <alignment horizontal="left" vertical="center"/>
    </xf>
    <xf numFmtId="0" fontId="16" fillId="0" borderId="21" xfId="0" applyFont="1" applyFill="1" applyBorder="1" applyAlignment="1">
      <alignment horizontal="left" vertical="top" wrapText="1"/>
    </xf>
    <xf numFmtId="1" fontId="3" fillId="0" borderId="21" xfId="0" applyNumberFormat="1" applyFont="1" applyFill="1" applyBorder="1" applyAlignment="1">
      <alignment wrapText="1"/>
    </xf>
    <xf numFmtId="1" fontId="2" fillId="0" borderId="21" xfId="0" applyNumberFormat="1" applyFont="1" applyFill="1" applyBorder="1" applyAlignment="1">
      <alignment wrapText="1"/>
    </xf>
    <xf numFmtId="0" fontId="17" fillId="0" borderId="21" xfId="0" applyFont="1" applyFill="1" applyBorder="1"/>
    <xf numFmtId="0" fontId="15" fillId="0" borderId="21" xfId="0" applyFont="1" applyFill="1" applyBorder="1" applyAlignment="1">
      <alignment vertical="center"/>
    </xf>
    <xf numFmtId="0" fontId="16" fillId="0" borderId="21" xfId="0" applyFont="1" applyFill="1" applyBorder="1" applyAlignment="1">
      <alignment horizontal="left"/>
    </xf>
    <xf numFmtId="0" fontId="14" fillId="0" borderId="21" xfId="0" applyFont="1" applyFill="1" applyBorder="1" applyAlignment="1">
      <alignment horizontal="left" vertical="center"/>
    </xf>
    <xf numFmtId="0" fontId="16" fillId="0" borderId="21" xfId="0" applyFont="1" applyFill="1" applyBorder="1" applyAlignment="1">
      <alignment horizontal="right" vertical="center"/>
    </xf>
    <xf numFmtId="2" fontId="2" fillId="0" borderId="21" xfId="0" applyNumberFormat="1" applyFont="1" applyFill="1" applyBorder="1" applyAlignment="1">
      <alignment wrapText="1"/>
    </xf>
    <xf numFmtId="0" fontId="16" fillId="0" borderId="21" xfId="0" applyFont="1" applyFill="1" applyBorder="1"/>
    <xf numFmtId="0" fontId="16" fillId="0" borderId="21" xfId="0" applyFont="1" applyFill="1" applyBorder="1" applyAlignment="1">
      <alignment horizontal="right"/>
    </xf>
    <xf numFmtId="0" fontId="16" fillId="0" borderId="21" xfId="0" applyFont="1" applyFill="1" applyBorder="1" applyAlignment="1">
      <alignment vertical="center"/>
    </xf>
    <xf numFmtId="0" fontId="15" fillId="0" borderId="21" xfId="0" applyFont="1" applyFill="1" applyBorder="1" applyAlignment="1">
      <alignment horizontal="center" vertical="center" wrapText="1"/>
    </xf>
    <xf numFmtId="4" fontId="15" fillId="0" borderId="21" xfId="0" applyNumberFormat="1" applyFont="1" applyFill="1" applyBorder="1" applyAlignment="1">
      <alignment horizontal="center" vertical="center"/>
    </xf>
    <xf numFmtId="0" fontId="16" fillId="0" borderId="21" xfId="0" applyFont="1" applyFill="1" applyBorder="1" applyAlignment="1">
      <alignment horizontal="left" vertical="center" wrapText="1"/>
    </xf>
    <xf numFmtId="0" fontId="15" fillId="0" borderId="21" xfId="0" applyFont="1" applyFill="1" applyBorder="1" applyAlignment="1">
      <alignment horizontal="left" vertical="center" wrapText="1"/>
    </xf>
    <xf numFmtId="0" fontId="13" fillId="0" borderId="21" xfId="0" applyFont="1" applyFill="1" applyBorder="1" applyAlignment="1">
      <alignment vertical="center"/>
    </xf>
    <xf numFmtId="0" fontId="17" fillId="0" borderId="21" xfId="0" applyFont="1" applyFill="1" applyBorder="1" applyAlignment="1">
      <alignment vertical="center"/>
    </xf>
    <xf numFmtId="0" fontId="15" fillId="0" borderId="21" xfId="0" applyFont="1" applyFill="1" applyBorder="1" applyAlignment="1">
      <alignment horizontal="center" vertical="center" textRotation="90"/>
    </xf>
    <xf numFmtId="0" fontId="15" fillId="0" borderId="21" xfId="0" applyFont="1" applyFill="1" applyBorder="1" applyAlignment="1">
      <alignment horizontal="center" vertical="center" textRotation="90" wrapText="1"/>
    </xf>
    <xf numFmtId="4" fontId="15" fillId="0" borderId="21" xfId="0" applyNumberFormat="1" applyFont="1" applyFill="1" applyBorder="1" applyAlignment="1">
      <alignment horizontal="center" vertical="center" textRotation="90"/>
    </xf>
    <xf numFmtId="0" fontId="16" fillId="0" borderId="21" xfId="0" applyFont="1" applyFill="1" applyBorder="1" applyAlignment="1">
      <alignment vertical="center" wrapText="1"/>
    </xf>
    <xf numFmtId="0" fontId="18" fillId="0" borderId="21" xfId="0" applyFont="1" applyFill="1" applyBorder="1" applyAlignment="1">
      <alignment horizontal="left" vertical="center"/>
    </xf>
    <xf numFmtId="2" fontId="15" fillId="0" borderId="21" xfId="0" applyNumberFormat="1" applyFont="1" applyFill="1" applyBorder="1" applyAlignment="1">
      <alignment horizontal="left" vertical="center"/>
    </xf>
    <xf numFmtId="2" fontId="2" fillId="0" borderId="21" xfId="0" applyNumberFormat="1" applyFont="1" applyFill="1" applyBorder="1"/>
    <xf numFmtId="0" fontId="15" fillId="0" borderId="21" xfId="0" applyFont="1" applyFill="1" applyBorder="1" applyAlignment="1">
      <alignment vertical="top" wrapText="1"/>
    </xf>
    <xf numFmtId="0" fontId="15" fillId="0" borderId="21" xfId="0" applyFont="1" applyFill="1" applyBorder="1" applyAlignment="1">
      <alignment horizontal="left" vertical="top" wrapText="1"/>
    </xf>
    <xf numFmtId="4" fontId="15" fillId="0" borderId="21" xfId="0" applyNumberFormat="1" applyFont="1" applyFill="1" applyBorder="1" applyAlignment="1">
      <alignment vertical="center"/>
    </xf>
    <xf numFmtId="4" fontId="16" fillId="0" borderId="21" xfId="0" applyNumberFormat="1" applyFont="1" applyFill="1" applyBorder="1" applyAlignment="1">
      <alignment horizontal="left" vertical="center"/>
    </xf>
    <xf numFmtId="4" fontId="16" fillId="0" borderId="21" xfId="0" applyNumberFormat="1" applyFont="1" applyFill="1" applyBorder="1" applyAlignment="1">
      <alignment horizontal="left" vertical="center" wrapText="1"/>
    </xf>
    <xf numFmtId="0" fontId="2" fillId="0" borderId="21" xfId="0" applyFont="1" applyFill="1" applyBorder="1" applyAlignment="1">
      <alignment horizontal="center" vertical="center"/>
    </xf>
    <xf numFmtId="0" fontId="10" fillId="0" borderId="21" xfId="0" applyFont="1" applyFill="1" applyBorder="1" applyAlignment="1">
      <alignment wrapText="1"/>
    </xf>
    <xf numFmtId="1" fontId="10" fillId="0" borderId="21" xfId="0" applyNumberFormat="1" applyFont="1" applyFill="1" applyBorder="1" applyAlignment="1">
      <alignment horizontal="right" wrapText="1"/>
    </xf>
    <xf numFmtId="1" fontId="10" fillId="0" borderId="21" xfId="0" applyNumberFormat="1" applyFont="1" applyFill="1" applyBorder="1" applyAlignment="1">
      <alignment horizontal="right"/>
    </xf>
    <xf numFmtId="2" fontId="10" fillId="0" borderId="21" xfId="0" applyNumberFormat="1" applyFont="1" applyFill="1" applyBorder="1" applyAlignment="1">
      <alignment wrapText="1"/>
    </xf>
    <xf numFmtId="0" fontId="2" fillId="0" borderId="21" xfId="0" applyFont="1" applyFill="1" applyBorder="1"/>
    <xf numFmtId="2" fontId="3" fillId="0" borderId="21" xfId="0" applyNumberFormat="1" applyFont="1" applyFill="1" applyBorder="1" applyAlignment="1">
      <alignment wrapText="1"/>
    </xf>
    <xf numFmtId="0" fontId="19" fillId="0" borderId="21" xfId="0" applyFont="1" applyFill="1" applyBorder="1" applyAlignment="1">
      <alignment horizontal="left" vertical="top"/>
    </xf>
    <xf numFmtId="0" fontId="3" fillId="0" borderId="21" xfId="0" applyFont="1" applyFill="1" applyBorder="1" applyAlignment="1">
      <alignment horizontal="left" vertical="top"/>
    </xf>
    <xf numFmtId="0" fontId="20" fillId="0" borderId="21" xfId="0" applyFont="1" applyFill="1" applyBorder="1" applyAlignment="1">
      <alignment horizontal="center" vertical="top" wrapText="1"/>
    </xf>
    <xf numFmtId="0" fontId="20" fillId="0" borderId="21" xfId="0" applyFont="1" applyFill="1" applyBorder="1" applyAlignment="1">
      <alignment horizontal="left" vertical="top" wrapText="1"/>
    </xf>
    <xf numFmtId="0" fontId="21" fillId="0" borderId="21" xfId="0" applyFont="1" applyFill="1" applyBorder="1" applyAlignment="1">
      <alignment horizontal="left" vertical="top" wrapText="1"/>
    </xf>
    <xf numFmtId="0" fontId="3" fillId="0" borderId="21" xfId="0" applyFont="1" applyFill="1" applyBorder="1" applyAlignment="1">
      <alignment horizontal="left" vertical="top" wrapText="1"/>
    </xf>
    <xf numFmtId="0" fontId="3" fillId="0" borderId="21" xfId="0" applyFont="1" applyFill="1" applyBorder="1" applyAlignment="1">
      <alignment horizontal="center" vertical="top" wrapText="1"/>
    </xf>
    <xf numFmtId="0" fontId="22" fillId="0" borderId="21" xfId="0" applyFont="1" applyFill="1" applyBorder="1" applyAlignment="1">
      <alignment horizontal="left" vertical="top" wrapText="1"/>
    </xf>
    <xf numFmtId="0" fontId="22" fillId="0" borderId="21" xfId="0" applyFont="1" applyFill="1" applyBorder="1" applyAlignment="1">
      <alignment horizontal="center" vertical="top" wrapText="1"/>
    </xf>
    <xf numFmtId="166" fontId="23"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center" vertical="top" wrapText="1"/>
    </xf>
    <xf numFmtId="168" fontId="24"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left" vertical="top" wrapText="1"/>
    </xf>
    <xf numFmtId="169" fontId="23" fillId="0" borderId="21" xfId="0" applyNumberFormat="1" applyFont="1" applyFill="1" applyBorder="1" applyAlignment="1">
      <alignment horizontal="left" vertical="top" wrapText="1"/>
    </xf>
    <xf numFmtId="170" fontId="24" fillId="0" borderId="21" xfId="0" applyNumberFormat="1" applyFont="1" applyFill="1" applyBorder="1" applyAlignment="1">
      <alignment horizontal="left" vertical="top" wrapText="1"/>
    </xf>
    <xf numFmtId="0" fontId="25" fillId="0" borderId="21" xfId="0" applyFont="1" applyFill="1" applyBorder="1" applyAlignment="1">
      <alignment horizontal="center" vertical="top" wrapText="1"/>
    </xf>
    <xf numFmtId="169" fontId="26" fillId="0" borderId="21" xfId="0" applyNumberFormat="1" applyFont="1" applyFill="1" applyBorder="1" applyAlignment="1">
      <alignment horizontal="left" vertical="top" wrapText="1"/>
    </xf>
    <xf numFmtId="166" fontId="26" fillId="0" borderId="21" xfId="0" applyNumberFormat="1" applyFont="1" applyFill="1" applyBorder="1" applyAlignment="1">
      <alignment horizontal="center" vertical="top" wrapText="1"/>
    </xf>
    <xf numFmtId="166" fontId="26" fillId="0" borderId="21" xfId="0" applyNumberFormat="1" applyFont="1" applyFill="1" applyBorder="1" applyAlignment="1">
      <alignment horizontal="left" vertical="top" wrapText="1"/>
    </xf>
    <xf numFmtId="0" fontId="27" fillId="0" borderId="21" xfId="0" applyFont="1" applyFill="1" applyBorder="1" applyAlignment="1">
      <alignment horizontal="center" vertical="top" wrapText="1"/>
    </xf>
    <xf numFmtId="168" fontId="24" fillId="0" borderId="21" xfId="0" applyNumberFormat="1" applyFont="1" applyFill="1" applyBorder="1" applyAlignment="1">
      <alignment horizontal="left" vertical="top" wrapText="1"/>
    </xf>
    <xf numFmtId="171" fontId="24" fillId="0" borderId="21" xfId="0" applyNumberFormat="1" applyFont="1" applyFill="1" applyBorder="1" applyAlignment="1">
      <alignment horizontal="left" vertical="top" wrapText="1"/>
    </xf>
    <xf numFmtId="0" fontId="2" fillId="0" borderId="21" xfId="0" applyFont="1" applyFill="1" applyBorder="1" applyAlignment="1">
      <alignment horizontal="center"/>
    </xf>
    <xf numFmtId="0" fontId="12" fillId="0" borderId="21" xfId="0" applyFont="1" applyFill="1" applyBorder="1"/>
    <xf numFmtId="0" fontId="3" fillId="0" borderId="21" xfId="0" applyFont="1" applyFill="1" applyBorder="1" applyAlignment="1">
      <alignment horizontal="center"/>
    </xf>
    <xf numFmtId="0" fontId="3" fillId="0" borderId="21" xfId="0" applyFont="1" applyFill="1" applyBorder="1" applyAlignment="1">
      <alignment vertical="center" wrapText="1"/>
    </xf>
    <xf numFmtId="0" fontId="7" fillId="0" borderId="0" xfId="0" applyFont="1" applyAlignment="1"/>
    <xf numFmtId="0" fontId="7" fillId="0" borderId="21" xfId="3" applyFont="1" applyAlignment="1"/>
    <xf numFmtId="0" fontId="3" fillId="0" borderId="21" xfId="3" applyFont="1" applyAlignment="1">
      <alignment wrapText="1"/>
    </xf>
    <xf numFmtId="1" fontId="3" fillId="0" borderId="21" xfId="3" applyNumberFormat="1" applyFont="1" applyAlignment="1">
      <alignment wrapText="1"/>
    </xf>
    <xf numFmtId="0" fontId="41" fillId="0" borderId="21" xfId="6" applyFont="1"/>
    <xf numFmtId="0" fontId="1" fillId="0" borderId="21" xfId="6"/>
    <xf numFmtId="0" fontId="44" fillId="0" borderId="21" xfId="6" applyFont="1"/>
    <xf numFmtId="0" fontId="51" fillId="39" borderId="21" xfId="6" applyFont="1" applyFill="1"/>
    <xf numFmtId="0" fontId="1" fillId="40" borderId="21" xfId="6" applyFill="1"/>
    <xf numFmtId="0" fontId="52" fillId="0" borderId="21" xfId="6" applyFont="1"/>
    <xf numFmtId="0" fontId="1" fillId="0" borderId="21" xfId="6" applyAlignment="1">
      <alignment vertical="top"/>
    </xf>
    <xf numFmtId="0" fontId="1" fillId="39" borderId="21" xfId="6" applyFill="1" applyAlignment="1">
      <alignment vertical="top"/>
    </xf>
    <xf numFmtId="0" fontId="41" fillId="39" borderId="21" xfId="6" applyFont="1" applyFill="1" applyAlignment="1">
      <alignment vertical="top"/>
    </xf>
    <xf numFmtId="0" fontId="41" fillId="42" borderId="21" xfId="6" applyFont="1" applyFill="1" applyAlignment="1">
      <alignment vertical="top"/>
    </xf>
    <xf numFmtId="0" fontId="51" fillId="43" borderId="21" xfId="6" applyFont="1" applyFill="1" applyAlignment="1">
      <alignment vertical="top"/>
    </xf>
    <xf numFmtId="0" fontId="41" fillId="0" borderId="21" xfId="6" applyFont="1" applyAlignment="1">
      <alignment vertical="top"/>
    </xf>
    <xf numFmtId="0" fontId="50" fillId="44" borderId="21" xfId="6" applyFont="1" applyFill="1" applyAlignment="1">
      <alignment vertical="top"/>
    </xf>
    <xf numFmtId="0" fontId="50" fillId="39" borderId="21" xfId="6" applyFont="1" applyFill="1" applyAlignment="1">
      <alignment vertical="top"/>
    </xf>
    <xf numFmtId="0" fontId="51" fillId="45" borderId="21" xfId="6" applyFont="1" applyFill="1" applyAlignment="1">
      <alignment vertical="top"/>
    </xf>
    <xf numFmtId="0" fontId="51" fillId="39" borderId="21" xfId="6" applyFont="1" applyFill="1" applyAlignment="1">
      <alignment vertical="top"/>
    </xf>
    <xf numFmtId="0" fontId="42" fillId="45" borderId="21" xfId="6" applyFont="1" applyFill="1" applyAlignment="1">
      <alignment vertical="top"/>
    </xf>
    <xf numFmtId="0" fontId="42" fillId="39" borderId="21" xfId="6" applyFont="1" applyFill="1" applyAlignment="1">
      <alignment vertical="top"/>
    </xf>
    <xf numFmtId="0" fontId="42" fillId="45" borderId="21" xfId="6" applyFont="1" applyFill="1" applyAlignment="1">
      <alignment vertical="top" wrapText="1"/>
    </xf>
    <xf numFmtId="0" fontId="52" fillId="0" borderId="21" xfId="6" applyFont="1" applyAlignment="1">
      <alignment vertical="top"/>
    </xf>
    <xf numFmtId="0" fontId="52" fillId="39" borderId="21" xfId="6" applyFont="1" applyFill="1" applyAlignment="1">
      <alignment vertical="top"/>
    </xf>
    <xf numFmtId="0" fontId="1" fillId="40" borderId="21" xfId="6" applyFill="1" applyAlignment="1">
      <alignment vertical="top"/>
    </xf>
    <xf numFmtId="0" fontId="42" fillId="43" borderId="21" xfId="6" applyFont="1" applyFill="1" applyAlignment="1">
      <alignment vertical="top"/>
    </xf>
    <xf numFmtId="0" fontId="1" fillId="45" borderId="21" xfId="6" applyFill="1" applyAlignment="1">
      <alignment vertical="top"/>
    </xf>
    <xf numFmtId="0" fontId="41" fillId="45" borderId="21" xfId="6" applyFont="1" applyFill="1" applyAlignment="1">
      <alignment vertical="top"/>
    </xf>
    <xf numFmtId="0" fontId="52" fillId="45" borderId="21" xfId="6" applyFont="1" applyFill="1" applyAlignment="1">
      <alignment vertical="top"/>
    </xf>
    <xf numFmtId="0" fontId="42" fillId="0" borderId="21" xfId="6" applyFont="1" applyAlignment="1">
      <alignment vertical="top"/>
    </xf>
    <xf numFmtId="0" fontId="53" fillId="45" borderId="21" xfId="6" applyFont="1" applyFill="1" applyAlignment="1">
      <alignment vertical="top"/>
    </xf>
    <xf numFmtId="0" fontId="51" fillId="0" borderId="21" xfId="6" applyFont="1" applyAlignment="1">
      <alignment vertical="top"/>
    </xf>
    <xf numFmtId="0" fontId="52" fillId="41" borderId="21" xfId="6" applyFont="1" applyFill="1" applyAlignment="1">
      <alignment vertical="top"/>
    </xf>
    <xf numFmtId="0" fontId="51" fillId="41" borderId="21" xfId="6" applyFont="1" applyFill="1" applyAlignment="1">
      <alignment vertical="top"/>
    </xf>
    <xf numFmtId="0" fontId="1" fillId="0" borderId="21" xfId="6" applyAlignment="1">
      <alignment wrapText="1"/>
    </xf>
    <xf numFmtId="0" fontId="51" fillId="39" borderId="21" xfId="6" applyFont="1" applyFill="1" applyAlignment="1">
      <alignment wrapText="1"/>
    </xf>
    <xf numFmtId="0" fontId="1" fillId="46" borderId="27" xfId="6" applyFill="1" applyBorder="1" applyAlignment="1">
      <alignment wrapText="1"/>
    </xf>
    <xf numFmtId="0" fontId="1" fillId="47" borderId="27" xfId="6" applyFill="1" applyBorder="1" applyAlignment="1">
      <alignment wrapText="1"/>
    </xf>
    <xf numFmtId="0" fontId="54" fillId="0" borderId="0" xfId="0" applyFont="1" applyAlignment="1"/>
    <xf numFmtId="0" fontId="55" fillId="0" borderId="0" xfId="0" applyFont="1" applyAlignment="1"/>
    <xf numFmtId="0" fontId="51" fillId="45" borderId="21" xfId="6" applyFont="1" applyFill="1" applyAlignment="1">
      <alignment vertical="top" wrapText="1"/>
    </xf>
    <xf numFmtId="0" fontId="41" fillId="48" borderId="21" xfId="6" applyFont="1" applyFill="1" applyAlignment="1">
      <alignment vertical="top"/>
    </xf>
    <xf numFmtId="0" fontId="1" fillId="48" borderId="21" xfId="6" applyFill="1"/>
    <xf numFmtId="0" fontId="1" fillId="48" borderId="21" xfId="6" applyFill="1" applyAlignment="1">
      <alignment vertical="top"/>
    </xf>
    <xf numFmtId="0" fontId="52" fillId="48" borderId="21" xfId="6" applyFont="1" applyFill="1" applyAlignment="1">
      <alignment vertical="top"/>
    </xf>
    <xf numFmtId="0" fontId="54" fillId="40" borderId="0" xfId="0" applyFont="1" applyFill="1" applyAlignment="1"/>
    <xf numFmtId="0" fontId="55" fillId="40" borderId="0" xfId="0" applyFont="1" applyFill="1" applyAlignment="1"/>
    <xf numFmtId="0" fontId="0" fillId="40" borderId="0" xfId="0" applyFont="1" applyFill="1" applyAlignment="1"/>
    <xf numFmtId="0" fontId="54" fillId="49" borderId="0" xfId="0" applyFont="1" applyFill="1" applyAlignment="1"/>
    <xf numFmtId="0" fontId="2" fillId="50" borderId="1" xfId="0" applyFont="1" applyFill="1" applyBorder="1" applyAlignment="1"/>
    <xf numFmtId="0" fontId="46" fillId="0" borderId="0" xfId="0" applyFont="1" applyAlignment="1"/>
    <xf numFmtId="0" fontId="3" fillId="0" borderId="0" xfId="0" applyFont="1" applyAlignment="1"/>
    <xf numFmtId="0" fontId="2" fillId="51" borderId="1" xfId="0" applyFont="1" applyFill="1" applyBorder="1" applyAlignment="1"/>
    <xf numFmtId="0" fontId="2" fillId="51" borderId="1" xfId="0" applyFont="1" applyFill="1" applyBorder="1" applyAlignment="1">
      <alignment horizontal="left"/>
    </xf>
    <xf numFmtId="0" fontId="2" fillId="50" borderId="1" xfId="0" applyFont="1" applyFill="1" applyBorder="1" applyAlignment="1">
      <alignment horizontal="left"/>
    </xf>
    <xf numFmtId="0" fontId="2" fillId="50" borderId="2" xfId="0" applyFont="1" applyFill="1" applyBorder="1" applyAlignment="1"/>
    <xf numFmtId="0" fontId="2" fillId="52" borderId="1" xfId="0" applyFont="1" applyFill="1" applyBorder="1" applyAlignment="1"/>
    <xf numFmtId="0" fontId="46" fillId="0" borderId="0" xfId="0" applyFont="1" applyAlignment="1">
      <alignment horizontal="left"/>
    </xf>
    <xf numFmtId="49" fontId="46" fillId="3" borderId="0" xfId="0" applyNumberFormat="1" applyFont="1" applyFill="1" applyAlignment="1"/>
    <xf numFmtId="9" fontId="46" fillId="0" borderId="0" xfId="0" applyNumberFormat="1" applyFont="1" applyAlignment="1"/>
    <xf numFmtId="49" fontId="46" fillId="0" borderId="0" xfId="0" applyNumberFormat="1" applyFont="1" applyAlignment="1"/>
    <xf numFmtId="0" fontId="46" fillId="0" borderId="3" xfId="0" applyFont="1" applyBorder="1" applyAlignment="1"/>
    <xf numFmtId="0" fontId="47" fillId="0" borderId="21" xfId="0" applyFont="1" applyBorder="1" applyAlignment="1"/>
    <xf numFmtId="49" fontId="3" fillId="3" borderId="0" xfId="0" applyNumberFormat="1" applyFont="1" applyFill="1" applyAlignment="1"/>
    <xf numFmtId="9" fontId="6" fillId="0" borderId="0" xfId="0" applyNumberFormat="1" applyFont="1" applyAlignment="1"/>
    <xf numFmtId="49" fontId="3" fillId="0" borderId="0" xfId="0" applyNumberFormat="1" applyFont="1" applyAlignment="1"/>
    <xf numFmtId="0" fontId="6" fillId="0" borderId="3" xfId="0" applyFont="1" applyBorder="1" applyAlignment="1"/>
    <xf numFmtId="0" fontId="46" fillId="0" borderId="0" xfId="0" applyFont="1" applyAlignment="1">
      <alignment vertical="center"/>
    </xf>
    <xf numFmtId="49" fontId="46" fillId="0" borderId="3" xfId="0" applyNumberFormat="1" applyFont="1" applyBorder="1" applyAlignment="1"/>
    <xf numFmtId="9" fontId="6" fillId="0" borderId="3" xfId="0" applyNumberFormat="1" applyFont="1" applyBorder="1" applyAlignment="1"/>
    <xf numFmtId="49" fontId="4" fillId="0" borderId="0" xfId="1" applyNumberFormat="1" applyAlignment="1"/>
    <xf numFmtId="9" fontId="46" fillId="0" borderId="3" xfId="0" applyNumberFormat="1" applyFont="1" applyBorder="1" applyAlignment="1"/>
    <xf numFmtId="49" fontId="3" fillId="0" borderId="3" xfId="0" applyNumberFormat="1" applyFont="1" applyBorder="1" applyAlignment="1"/>
    <xf numFmtId="49" fontId="46" fillId="4" borderId="0" xfId="0" applyNumberFormat="1" applyFont="1" applyFill="1" applyAlignment="1"/>
    <xf numFmtId="49" fontId="46" fillId="0" borderId="0" xfId="0" applyNumberFormat="1" applyFont="1" applyAlignment="1">
      <alignment vertical="center"/>
    </xf>
    <xf numFmtId="0" fontId="47" fillId="0" borderId="0" xfId="0" applyFont="1" applyAlignment="1"/>
    <xf numFmtId="49" fontId="46" fillId="0" borderId="0" xfId="0" applyNumberFormat="1" applyFont="1" applyAlignment="1">
      <alignment vertical="top"/>
    </xf>
    <xf numFmtId="0" fontId="6" fillId="0" borderId="0" xfId="0" applyFont="1" applyAlignment="1">
      <alignment horizontal="left"/>
    </xf>
    <xf numFmtId="9" fontId="3" fillId="0" borderId="0" xfId="0" applyNumberFormat="1" applyFont="1" applyAlignment="1"/>
    <xf numFmtId="49" fontId="6" fillId="0" borderId="0" xfId="0" applyNumberFormat="1" applyFont="1" applyAlignment="1"/>
    <xf numFmtId="49" fontId="6" fillId="0" borderId="3" xfId="0" applyNumberFormat="1" applyFont="1" applyBorder="1" applyAlignment="1"/>
    <xf numFmtId="0" fontId="48" fillId="0" borderId="0" xfId="0" applyFont="1" applyAlignment="1"/>
    <xf numFmtId="165" fontId="46" fillId="0" borderId="0" xfId="0" applyNumberFormat="1" applyFont="1" applyAlignment="1"/>
    <xf numFmtId="49" fontId="46" fillId="5" borderId="0" xfId="0" applyNumberFormat="1" applyFont="1" applyFill="1" applyAlignment="1"/>
    <xf numFmtId="49" fontId="46" fillId="0" borderId="0" xfId="0" applyNumberFormat="1" applyFont="1" applyFill="1" applyAlignment="1"/>
    <xf numFmtId="1" fontId="46" fillId="0" borderId="0" xfId="0" applyNumberFormat="1" applyFont="1" applyAlignment="1"/>
    <xf numFmtId="1" fontId="3" fillId="0" borderId="0" xfId="0" applyNumberFormat="1" applyFont="1" applyAlignment="1"/>
    <xf numFmtId="0" fontId="3" fillId="0" borderId="0" xfId="0" applyFont="1" applyFill="1" applyAlignment="1"/>
    <xf numFmtId="0" fontId="46" fillId="0" borderId="1" xfId="0" applyFont="1" applyFill="1" applyBorder="1" applyAlignment="1"/>
    <xf numFmtId="0" fontId="46" fillId="0" borderId="0" xfId="0" applyNumberFormat="1" applyFont="1" applyAlignment="1"/>
    <xf numFmtId="49" fontId="6" fillId="0" borderId="0" xfId="0" applyNumberFormat="1" applyFont="1" applyAlignment="1">
      <alignment horizontal="left"/>
    </xf>
    <xf numFmtId="9" fontId="6" fillId="0" borderId="0" xfId="0" applyNumberFormat="1" applyFont="1" applyAlignment="1">
      <alignment horizontal="right"/>
    </xf>
    <xf numFmtId="49" fontId="6" fillId="0" borderId="3" xfId="0" applyNumberFormat="1" applyFont="1" applyBorder="1" applyAlignment="1">
      <alignment horizontal="left"/>
    </xf>
    <xf numFmtId="49" fontId="46" fillId="0" borderId="0" xfId="0" applyNumberFormat="1" applyFont="1" applyAlignment="1">
      <alignment horizontal="left"/>
    </xf>
    <xf numFmtId="0" fontId="5" fillId="0" borderId="0" xfId="0" applyFont="1" applyAlignment="1"/>
    <xf numFmtId="0" fontId="48" fillId="0" borderId="0" xfId="1" applyFont="1" applyFill="1" applyAlignment="1"/>
    <xf numFmtId="9" fontId="46" fillId="0" borderId="0" xfId="0" applyNumberFormat="1" applyFont="1" applyFill="1" applyAlignment="1"/>
    <xf numFmtId="49" fontId="46" fillId="0" borderId="0" xfId="0" applyNumberFormat="1" applyFont="1" applyFill="1" applyAlignment="1">
      <alignment horizontal="center"/>
    </xf>
    <xf numFmtId="49" fontId="46" fillId="0" borderId="3" xfId="0" applyNumberFormat="1" applyFont="1" applyFill="1" applyBorder="1" applyAlignment="1"/>
    <xf numFmtId="49" fontId="47" fillId="3" borderId="0" xfId="0" applyNumberFormat="1" applyFont="1" applyFill="1" applyAlignment="1"/>
    <xf numFmtId="49" fontId="46" fillId="9" borderId="0" xfId="0" applyNumberFormat="1" applyFont="1" applyFill="1" applyAlignment="1"/>
    <xf numFmtId="9" fontId="6" fillId="0" borderId="0" xfId="0" applyNumberFormat="1" applyFont="1" applyFill="1" applyAlignment="1"/>
    <xf numFmtId="49" fontId="6" fillId="0" borderId="0" xfId="0" applyNumberFormat="1" applyFont="1" applyFill="1" applyAlignment="1"/>
    <xf numFmtId="49" fontId="3" fillId="0" borderId="0" xfId="0" applyNumberFormat="1" applyFont="1" applyFill="1" applyAlignment="1"/>
    <xf numFmtId="49" fontId="6" fillId="0" borderId="3" xfId="0" applyNumberFormat="1" applyFont="1" applyFill="1" applyBorder="1" applyAlignment="1"/>
    <xf numFmtId="9" fontId="3" fillId="0" borderId="0" xfId="0" applyNumberFormat="1" applyFont="1" applyFill="1" applyAlignment="1"/>
    <xf numFmtId="49" fontId="3" fillId="0" borderId="3" xfId="0" applyNumberFormat="1" applyFont="1" applyFill="1" applyBorder="1" applyAlignment="1"/>
    <xf numFmtId="0" fontId="46" fillId="0" borderId="0" xfId="0" applyFont="1" applyFill="1" applyAlignment="1">
      <alignment horizontal="left"/>
    </xf>
    <xf numFmtId="49" fontId="47" fillId="3" borderId="21" xfId="0" applyNumberFormat="1" applyFont="1" applyFill="1" applyBorder="1" applyAlignment="1"/>
    <xf numFmtId="49" fontId="48" fillId="0" borderId="0" xfId="0" applyNumberFormat="1" applyFont="1" applyAlignment="1"/>
    <xf numFmtId="0" fontId="46" fillId="0" borderId="21" xfId="0" applyFont="1" applyBorder="1" applyAlignment="1"/>
    <xf numFmtId="49" fontId="9" fillId="3" borderId="0" xfId="0" applyNumberFormat="1" applyFont="1" applyFill="1" applyAlignment="1"/>
    <xf numFmtId="165" fontId="6" fillId="0" borderId="0" xfId="0" applyNumberFormat="1" applyFont="1" applyAlignment="1"/>
    <xf numFmtId="0" fontId="3" fillId="8" borderId="1" xfId="0" applyFont="1" applyFill="1" applyBorder="1" applyAlignment="1"/>
    <xf numFmtId="165" fontId="3" fillId="0" borderId="0" xfId="0" applyNumberFormat="1" applyFont="1" applyAlignment="1"/>
    <xf numFmtId="0" fontId="3" fillId="0" borderId="3" xfId="0" applyFont="1" applyBorder="1" applyAlignment="1"/>
    <xf numFmtId="0" fontId="10" fillId="0" borderId="0" xfId="0" applyFont="1" applyAlignment="1"/>
    <xf numFmtId="0" fontId="46" fillId="8" borderId="1" xfId="0" applyFont="1" applyFill="1" applyBorder="1" applyAlignment="1"/>
    <xf numFmtId="49" fontId="46" fillId="41" borderId="0" xfId="0" applyNumberFormat="1" applyFont="1" applyFill="1" applyAlignment="1"/>
    <xf numFmtId="0" fontId="2" fillId="8" borderId="4" xfId="0" applyFont="1" applyFill="1" applyBorder="1" applyAlignment="1">
      <alignment horizontal="center"/>
    </xf>
    <xf numFmtId="0" fontId="11" fillId="0" borderId="5" xfId="0" applyFont="1" applyBorder="1"/>
    <xf numFmtId="0" fontId="15" fillId="0" borderId="21" xfId="0" applyFont="1" applyFill="1" applyBorder="1" applyAlignment="1">
      <alignment horizontal="center" vertical="center" wrapText="1"/>
    </xf>
    <xf numFmtId="0" fontId="11" fillId="0" borderId="21" xfId="0" applyFont="1" applyFill="1" applyBorder="1"/>
    <xf numFmtId="0" fontId="15" fillId="0" borderId="21" xfId="0" applyFont="1" applyFill="1" applyBorder="1" applyAlignment="1">
      <alignment horizontal="center" vertical="center"/>
    </xf>
    <xf numFmtId="0" fontId="13" fillId="0" borderId="21" xfId="0" applyFont="1" applyFill="1" applyBorder="1" applyAlignment="1">
      <alignment horizontal="left"/>
    </xf>
    <xf numFmtId="0" fontId="13" fillId="0" borderId="21" xfId="0" applyFont="1" applyFill="1" applyBorder="1" applyAlignment="1">
      <alignment horizontal="left" vertical="center"/>
    </xf>
    <xf numFmtId="0" fontId="15" fillId="0" borderId="21" xfId="0" applyFont="1" applyFill="1" applyBorder="1" applyAlignment="1">
      <alignment horizontal="left" vertical="center" wrapText="1"/>
    </xf>
    <xf numFmtId="4" fontId="15" fillId="0" borderId="21" xfId="0" applyNumberFormat="1" applyFont="1" applyFill="1" applyBorder="1" applyAlignment="1">
      <alignment horizontal="left" vertical="center" wrapText="1"/>
    </xf>
    <xf numFmtId="4" fontId="15" fillId="0" borderId="21" xfId="0" applyNumberFormat="1" applyFont="1" applyFill="1" applyBorder="1" applyAlignment="1">
      <alignment horizontal="center" vertical="center"/>
    </xf>
    <xf numFmtId="0" fontId="3" fillId="0" borderId="21" xfId="0" applyFont="1" applyFill="1" applyBorder="1" applyAlignment="1">
      <alignment horizontal="left" wrapText="1"/>
    </xf>
    <xf numFmtId="0" fontId="0" fillId="0" borderId="21" xfId="0" applyFont="1" applyFill="1" applyBorder="1" applyAlignment="1"/>
    <xf numFmtId="0" fontId="15" fillId="0" borderId="21" xfId="0" applyFont="1" applyFill="1" applyBorder="1" applyAlignment="1">
      <alignment horizontal="center" vertical="top" wrapText="1"/>
    </xf>
    <xf numFmtId="0" fontId="2" fillId="30" borderId="4" xfId="0" applyFont="1" applyFill="1" applyBorder="1" applyAlignment="1">
      <alignment horizontal="left"/>
    </xf>
    <xf numFmtId="0" fontId="11" fillId="0" borderId="21" xfId="0" applyFont="1" applyBorder="1"/>
    <xf numFmtId="0" fontId="30" fillId="32" borderId="12" xfId="0" applyFont="1" applyFill="1" applyBorder="1" applyAlignment="1">
      <alignment horizontal="left" wrapText="1"/>
    </xf>
    <xf numFmtId="0" fontId="11" fillId="0" borderId="14" xfId="0" applyFont="1" applyBorder="1"/>
    <xf numFmtId="0" fontId="11" fillId="0" borderId="13" xfId="0" applyFont="1" applyBorder="1"/>
    <xf numFmtId="0" fontId="3" fillId="31" borderId="4" xfId="0" applyFont="1" applyFill="1" applyBorder="1" applyAlignment="1">
      <alignment horizontal="left"/>
    </xf>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defaultColWidth="12.75" defaultRowHeight="15" customHeight="1" x14ac:dyDescent="0.3"/>
  <cols>
    <col min="1" max="1" width="25.25" customWidth="1"/>
    <col min="2" max="2" width="21.25" customWidth="1"/>
    <col min="3" max="26" width="7.75" customWidth="1"/>
  </cols>
  <sheetData>
    <row r="1" spans="1:26" ht="14.5" x14ac:dyDescent="0.35">
      <c r="A1" s="1" t="s">
        <v>0</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2"/>
      <c r="B2" s="2"/>
      <c r="C2" s="2"/>
      <c r="D2" s="2"/>
      <c r="E2" s="2"/>
      <c r="F2" s="2"/>
      <c r="G2" s="2"/>
      <c r="H2" s="2"/>
      <c r="I2" s="2"/>
      <c r="J2" s="2"/>
      <c r="K2" s="2"/>
      <c r="L2" s="2"/>
      <c r="M2" s="2"/>
      <c r="N2" s="2"/>
      <c r="O2" s="2"/>
      <c r="P2" s="2"/>
      <c r="Q2" s="2"/>
      <c r="R2" s="2"/>
      <c r="S2" s="2"/>
      <c r="T2" s="2"/>
      <c r="U2" s="2"/>
      <c r="V2" s="2"/>
      <c r="W2" s="2"/>
      <c r="X2" s="2"/>
      <c r="Y2" s="2"/>
      <c r="Z2" s="2"/>
    </row>
    <row r="3" spans="1:26" ht="14.5" x14ac:dyDescent="0.35">
      <c r="A3" s="2" t="s">
        <v>1</v>
      </c>
      <c r="B3" s="2"/>
      <c r="C3" s="2"/>
      <c r="D3" s="2"/>
      <c r="E3" s="2"/>
      <c r="F3" s="2"/>
      <c r="G3" s="2"/>
      <c r="H3" s="2"/>
      <c r="I3" s="2"/>
      <c r="J3" s="2"/>
      <c r="K3" s="2"/>
      <c r="L3" s="2"/>
      <c r="M3" s="2"/>
      <c r="N3" s="2"/>
      <c r="O3" s="2"/>
      <c r="P3" s="2"/>
      <c r="Q3" s="2"/>
      <c r="R3" s="2"/>
      <c r="S3" s="2"/>
      <c r="T3" s="2"/>
      <c r="U3" s="2"/>
      <c r="V3" s="2"/>
      <c r="W3" s="2"/>
      <c r="X3" s="2"/>
      <c r="Y3" s="2"/>
      <c r="Z3" s="2"/>
    </row>
    <row r="4" spans="1:26" ht="14.5" x14ac:dyDescent="0.35">
      <c r="A4" s="2" t="s">
        <v>2</v>
      </c>
      <c r="B4" s="2"/>
      <c r="C4" s="2"/>
      <c r="D4" s="2"/>
      <c r="E4" s="2"/>
      <c r="F4" s="2"/>
      <c r="G4" s="2"/>
      <c r="H4" s="2"/>
      <c r="I4" s="2"/>
      <c r="J4" s="2"/>
      <c r="K4" s="2"/>
      <c r="L4" s="2"/>
      <c r="M4" s="2"/>
      <c r="N4" s="2"/>
      <c r="O4" s="2"/>
      <c r="P4" s="2"/>
      <c r="Q4" s="2"/>
      <c r="R4" s="2"/>
      <c r="S4" s="2"/>
      <c r="T4" s="2"/>
      <c r="U4" s="2"/>
      <c r="V4" s="2"/>
      <c r="W4" s="2"/>
      <c r="X4" s="2"/>
      <c r="Y4" s="2"/>
      <c r="Z4" s="2"/>
    </row>
    <row r="5" spans="1:26" ht="14.5" x14ac:dyDescent="0.35">
      <c r="A5" s="2" t="s">
        <v>3</v>
      </c>
      <c r="B5" s="2"/>
      <c r="C5" s="2"/>
      <c r="D5" s="2"/>
      <c r="E5" s="2"/>
      <c r="F5" s="2"/>
      <c r="G5" s="2"/>
      <c r="H5" s="2"/>
      <c r="I5" s="2"/>
      <c r="J5" s="2"/>
      <c r="K5" s="2"/>
      <c r="L5" s="2"/>
      <c r="M5" s="2"/>
      <c r="N5" s="2"/>
      <c r="O5" s="2"/>
      <c r="P5" s="2"/>
      <c r="Q5" s="2"/>
      <c r="R5" s="2"/>
      <c r="S5" s="2"/>
      <c r="T5" s="2"/>
      <c r="U5" s="2"/>
      <c r="V5" s="2"/>
      <c r="W5" s="2"/>
      <c r="X5" s="2"/>
      <c r="Y5" s="2"/>
      <c r="Z5" s="2"/>
    </row>
    <row r="6" spans="1:26" ht="14.5" x14ac:dyDescent="0.35">
      <c r="A6" s="2" t="s">
        <v>4</v>
      </c>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t="s">
        <v>5</v>
      </c>
      <c r="B8" s="2"/>
      <c r="C8" s="2"/>
      <c r="D8" s="2"/>
      <c r="E8" s="2"/>
      <c r="F8" s="2"/>
      <c r="G8" s="2"/>
      <c r="H8" s="2"/>
      <c r="I8" s="2"/>
      <c r="J8" s="2"/>
      <c r="K8" s="2"/>
      <c r="L8" s="2"/>
      <c r="M8" s="2"/>
      <c r="N8" s="2"/>
      <c r="O8" s="2"/>
      <c r="P8" s="2"/>
      <c r="Q8" s="2"/>
      <c r="R8" s="2"/>
      <c r="S8" s="2"/>
      <c r="T8" s="2"/>
      <c r="U8" s="2"/>
      <c r="V8" s="2"/>
      <c r="W8" s="2"/>
      <c r="X8" s="2"/>
      <c r="Y8" s="2"/>
      <c r="Z8" s="2"/>
    </row>
    <row r="9" spans="1:26" ht="14.5" x14ac:dyDescent="0.35">
      <c r="A9" s="2" t="s">
        <v>6</v>
      </c>
      <c r="B9" s="2"/>
      <c r="C9" s="2"/>
      <c r="D9" s="2"/>
      <c r="E9" s="2"/>
      <c r="F9" s="2"/>
      <c r="G9" s="2"/>
      <c r="H9" s="2"/>
      <c r="I9" s="2"/>
      <c r="J9" s="2"/>
      <c r="K9" s="2"/>
      <c r="L9" s="2"/>
      <c r="M9" s="2"/>
      <c r="N9" s="2"/>
      <c r="O9" s="2"/>
      <c r="P9" s="2"/>
      <c r="Q9" s="2"/>
      <c r="R9" s="2"/>
      <c r="S9" s="2"/>
      <c r="T9" s="2"/>
      <c r="U9" s="2"/>
      <c r="V9" s="2"/>
      <c r="W9" s="2"/>
      <c r="X9" s="2"/>
      <c r="Y9" s="2"/>
      <c r="Z9" s="2"/>
    </row>
    <row r="10" spans="1:26" ht="14.5" x14ac:dyDescent="0.3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9" x14ac:dyDescent="0.3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tabSelected="1" workbookViewId="0"/>
  </sheetViews>
  <sheetFormatPr defaultColWidth="12.75" defaultRowHeight="15" customHeight="1" x14ac:dyDescent="0.3"/>
  <cols>
    <col min="1" max="1" width="15.75" customWidth="1"/>
    <col min="2" max="3" width="24.75" customWidth="1"/>
    <col min="4" max="4" width="10.83203125" customWidth="1"/>
    <col min="5" max="5" width="16.5" customWidth="1"/>
    <col min="6" max="7" width="20.25" customWidth="1"/>
    <col min="8" max="8" width="16.83203125" customWidth="1"/>
    <col min="9" max="10" width="18.75" customWidth="1"/>
    <col min="11" max="11" width="14.75" customWidth="1"/>
    <col min="12" max="14" width="16.75" customWidth="1"/>
    <col min="15" max="15" width="24.75" customWidth="1"/>
    <col min="16" max="16" width="102.75" customWidth="1"/>
    <col min="17" max="17" width="45.75" customWidth="1"/>
    <col min="18" max="18" width="37.83203125" customWidth="1"/>
    <col min="19" max="19" width="57.83203125" customWidth="1"/>
    <col min="20" max="20" width="52.5" customWidth="1"/>
    <col min="21" max="26" width="8" customWidth="1"/>
  </cols>
  <sheetData>
    <row r="1" spans="1:26" ht="14.5" x14ac:dyDescent="0.35">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246" t="s">
        <v>53</v>
      </c>
      <c r="R1" s="252" t="s">
        <v>54</v>
      </c>
      <c r="S1" s="253" t="s">
        <v>55</v>
      </c>
      <c r="T1" s="253" t="s">
        <v>56</v>
      </c>
      <c r="U1" s="248"/>
      <c r="V1" s="248"/>
      <c r="W1" s="248"/>
      <c r="X1" s="248"/>
      <c r="Y1" s="248"/>
      <c r="Z1" s="248"/>
    </row>
    <row r="2" spans="1:26" ht="32.15" customHeight="1" x14ac:dyDescent="0.35">
      <c r="A2" s="247" t="str">
        <f>INDEX('Policy Characteristics'!B:B,MATCH(PolicyLevers!$C2,'Policy Characteristics'!$D:$D,0))</f>
        <v>Transportation</v>
      </c>
      <c r="B2" s="247" t="str">
        <f>INDEX('Policy Characteristics'!C:C,MATCH(PolicyLevers!$C2,'Policy Characteristics'!$D:$D,0))</f>
        <v>Conventional Pollutant Standards</v>
      </c>
      <c r="C2" s="247" t="s">
        <v>59</v>
      </c>
      <c r="D2" s="247" t="s">
        <v>60</v>
      </c>
      <c r="E2" s="247" t="s">
        <v>61</v>
      </c>
      <c r="F2" s="247" t="s">
        <v>60</v>
      </c>
      <c r="G2" s="247" t="s">
        <v>62</v>
      </c>
      <c r="H2" s="254">
        <v>300</v>
      </c>
      <c r="I2" s="255" t="s">
        <v>63</v>
      </c>
      <c r="J2" s="247" t="str">
        <f>INDEX('Policy Characteristics'!E:E,MATCH(PolicyLevers!$C2,'Policy Characteristics'!$D:$D,0))</f>
        <v>Conventional Pollutant Standard</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INDEX('Policy Characteristics'!J:J,MATCH(PolicyLevers!$C2,'Policy Characteristics'!$D:$D,0))</f>
        <v>% reduction in emissions</v>
      </c>
      <c r="P2" s="247"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47" t="str">
        <f>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customHeight="1" x14ac:dyDescent="0.35">
      <c r="A3" s="247" t="str">
        <f>INDEX('Policy Characteristics'!B:B,MATCH(PolicyLevers!$C3,'Policy Characteristics'!$D:$D,0))</f>
        <v>Transportation</v>
      </c>
      <c r="B3" s="247" t="str">
        <f>INDEX('Policy Characteristics'!C:C,MATCH(PolicyLevers!$C3,'Policy Characteristics'!$D:$D,0))</f>
        <v>Conventional Pollutant Standards</v>
      </c>
      <c r="C3" s="247" t="str">
        <f t="shared" ref="C3:C7" si="0">C$2</f>
        <v>Percentage Reduction of Separately Regulated Pollutants</v>
      </c>
      <c r="D3" s="247" t="s">
        <v>60</v>
      </c>
      <c r="E3" s="247" t="s">
        <v>69</v>
      </c>
      <c r="F3" s="247" t="s">
        <v>60</v>
      </c>
      <c r="G3" s="247" t="s">
        <v>69</v>
      </c>
      <c r="H3" s="254">
        <v>301</v>
      </c>
      <c r="I3" s="255" t="s">
        <v>63</v>
      </c>
      <c r="J3" s="247" t="str">
        <f>INDEX('Policy Characteristics'!E:E,MATCH(PolicyLevers!$C3,'Policy Characteristics'!$D:$D,0))</f>
        <v>Conventional Pollutant Standard</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INDEX('Policy Characteristics'!J:J,MATCH(PolicyLevers!$C3,'Policy Characteristics'!$D:$D,0))</f>
        <v>% reduction in emissions</v>
      </c>
      <c r="P3" s="257"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57" t="str">
        <f>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5" customHeight="1" x14ac:dyDescent="0.35">
      <c r="A4" s="247" t="str">
        <f>INDEX('Policy Characteristics'!B:B,MATCH(PolicyLevers!$C4,'Policy Characteristics'!$D:$D,0))</f>
        <v>Transportation</v>
      </c>
      <c r="B4" s="247" t="str">
        <f>INDEX('Policy Characteristics'!C:C,MATCH(PolicyLevers!$C4,'Policy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Characteristics'!E:E,MATCH(PolicyLevers!$C4,'Policy Characteristics'!$D:$D,0))</f>
        <v>Conventional Pollutant Standard</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INDEX('Policy Characteristics'!J:J,MATCH(PolicyLevers!$C4,'Policy Characteristics'!$D:$D,0))</f>
        <v>% reduction in emissions</v>
      </c>
      <c r="P4" s="257"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57" t="str">
        <f>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5" customHeight="1" x14ac:dyDescent="0.35">
      <c r="A5" s="247" t="str">
        <f>INDEX('Policy Characteristics'!B:B,MATCH(PolicyLevers!$C5,'Policy Characteristics'!$D:$D,0))</f>
        <v>Transportation</v>
      </c>
      <c r="B5" s="247" t="str">
        <f>INDEX('Policy Characteristics'!C:C,MATCH(PolicyLevers!$C5,'Policy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Characteristics'!E:E,MATCH(PolicyLevers!$C5,'Policy Characteristics'!$D:$D,0))</f>
        <v>Conventional Pollutant Standard</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INDEX('Policy Characteristics'!J:J,MATCH(PolicyLevers!$C5,'Policy Characteristics'!$D:$D,0))</f>
        <v>% reduction in emissions</v>
      </c>
      <c r="P5" s="257"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57" t="str">
        <f>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5" customHeight="1" x14ac:dyDescent="0.35">
      <c r="A6" s="247" t="str">
        <f>INDEX('Policy Characteristics'!B:B,MATCH(PolicyLevers!$C6,'Policy Characteristics'!$D:$D,0))</f>
        <v>Transportation</v>
      </c>
      <c r="B6" s="247" t="str">
        <f>INDEX('Policy Characteristics'!C:C,MATCH(PolicyLevers!$C6,'Policy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Characteristics'!E:E,MATCH(PolicyLevers!$C6,'Policy Characteristics'!$D:$D,0))</f>
        <v>Conventional Pollutant Standard</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INDEX('Policy Characteristics'!J:J,MATCH(PolicyLevers!$C6,'Policy Characteristics'!$D:$D,0))</f>
        <v>% reduction in emissions</v>
      </c>
      <c r="P6" s="257"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57" t="str">
        <f>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customHeight="1" x14ac:dyDescent="0.35">
      <c r="A7" s="247" t="str">
        <f>INDEX('Policy Characteristics'!B:B,MATCH(PolicyLevers!$C7,'Policy Characteristics'!$D:$D,0))</f>
        <v>Transportation</v>
      </c>
      <c r="B7" s="247" t="str">
        <f>INDEX('Policy Characteristics'!C:C,MATCH(PolicyLevers!$C7,'Policy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Characteristics'!E:E,MATCH(PolicyLevers!$C7,'Policy Characteristics'!$D:$D,0))</f>
        <v>Conventional Pollutant Standard</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INDEX('Policy Characteristics'!J:J,MATCH(PolicyLevers!$C7,'Policy Characteristics'!$D:$D,0))</f>
        <v>% reduction in emissions</v>
      </c>
      <c r="P7" s="257"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57" t="str">
        <f>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customHeight="1" x14ac:dyDescent="0.35">
      <c r="A8" s="247" t="str">
        <f>INDEX('Policy Characteristics'!B:B,MATCH(PolicyLevers!$C8,'Policy Characteristics'!$D:$D,0))</f>
        <v>Transportation</v>
      </c>
      <c r="B8" s="247" t="str">
        <f>INDEX('Policy Characteristics'!C:C,MATCH(PolicyLevers!$C8,'Policy Characteristics'!$D:$D,0))</f>
        <v>Conventional Pollutant Standards</v>
      </c>
      <c r="C8" s="247" t="str">
        <f t="shared" ref="C8" si="1">C$2</f>
        <v>Percentage Reduction of Separately Regulated Pollutants</v>
      </c>
      <c r="D8" s="247" t="s">
        <v>60</v>
      </c>
      <c r="E8" s="247" t="s">
        <v>75</v>
      </c>
      <c r="F8" s="247" t="s">
        <v>60</v>
      </c>
      <c r="G8" s="247" t="s">
        <v>75</v>
      </c>
      <c r="H8" s="254">
        <v>306</v>
      </c>
      <c r="I8" s="255" t="s">
        <v>76</v>
      </c>
      <c r="J8" s="247" t="str">
        <f>INDEX('Policy Characteristics'!E:E,MATCH(PolicyLevers!$C8,'Policy Characteristics'!$D:$D,0))</f>
        <v>Conventional Pollutant Standard</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INDEX('Policy Characteristics'!J:J,MATCH(PolicyLevers!$C8,'Policy Characteristics'!$D:$D,0))</f>
        <v>% reduction in emissions</v>
      </c>
      <c r="P8" s="257"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57" t="str">
        <f>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5" customHeight="1" x14ac:dyDescent="0.35">
      <c r="A9" s="247" t="str">
        <f>INDEX('Policy Characteristics'!B:B,MATCH(PolicyLevers!$C9,'Policy Characteristics'!$D:$D,0))</f>
        <v>Transportation</v>
      </c>
      <c r="B9" s="247" t="str">
        <f>INDEX('Policy Characteristics'!C:C,MATCH(PolicyLevers!$C9,'Policy Characteristics'!$D:$D,0))</f>
        <v>Conventional Pollutant Standards</v>
      </c>
      <c r="C9" s="247" t="str">
        <f t="shared" ref="C9" si="2">C$2</f>
        <v>Percentage Reduction of Separately Regulated Pollutants</v>
      </c>
      <c r="D9" s="247" t="s">
        <v>60</v>
      </c>
      <c r="E9" s="247" t="s">
        <v>77</v>
      </c>
      <c r="F9" s="247" t="s">
        <v>60</v>
      </c>
      <c r="G9" s="247" t="s">
        <v>77</v>
      </c>
      <c r="H9" s="254">
        <v>307</v>
      </c>
      <c r="I9" s="255" t="s">
        <v>76</v>
      </c>
      <c r="J9" s="247" t="str">
        <f>INDEX('Policy Characteristics'!E:E,MATCH(PolicyLevers!$C9,'Policy Characteristics'!$D:$D,0))</f>
        <v>Conventional Pollutant Standard</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INDEX('Policy Characteristics'!J:J,MATCH(PolicyLevers!$C9,'Policy Characteristics'!$D:$D,0))</f>
        <v>% reduction in emissions</v>
      </c>
      <c r="P9" s="257"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57" t="str">
        <f>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customHeight="1" x14ac:dyDescent="0.35">
      <c r="A10" s="247" t="str">
        <f>INDEX('Policy Characteristics'!B:B,MATCH(PolicyLevers!$C10,'Policy Characteristics'!$D:$D,0))</f>
        <v>Transportation</v>
      </c>
      <c r="B10" s="247" t="str">
        <f>INDEX('Policy Characteristics'!C:C,MATCH(PolicyLevers!$C10,'Policy Characteristics'!$D:$D,0))</f>
        <v>Conventional Pollutant Standards</v>
      </c>
      <c r="C10" s="12" t="str">
        <f t="shared" ref="C10" si="3">C$2</f>
        <v>Percentage Reduction of Separately Regulated Pollutants</v>
      </c>
      <c r="D10" s="248" t="s">
        <v>60</v>
      </c>
      <c r="E10" s="248" t="s">
        <v>78</v>
      </c>
      <c r="F10" s="248" t="s">
        <v>60</v>
      </c>
      <c r="G10" s="248" t="s">
        <v>78</v>
      </c>
      <c r="H10" s="7">
        <v>308</v>
      </c>
      <c r="I10" s="260" t="s">
        <v>76</v>
      </c>
      <c r="J10" s="247" t="str">
        <f>INDEX('Policy Characteristics'!E:E,MATCH(PolicyLevers!$C10,'Policy Characteristics'!$D:$D,0))</f>
        <v>Conventional Pollutant Standard</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12" t="str">
        <f>INDEX('Policy Characteristics'!J:J,MATCH(PolicyLevers!$C10,'Policy Characteristics'!$D:$D,0))</f>
        <v>% reduction in emissions</v>
      </c>
      <c r="P10" s="262"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12" t="str">
        <f>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customHeight="1" x14ac:dyDescent="0.35">
      <c r="A11" s="247" t="str">
        <f>INDEX('Policy Characteristics'!B:B,MATCH(PolicyLevers!$C11,'Policy Characteristics'!$D:$D,0))</f>
        <v>Transportation</v>
      </c>
      <c r="B11" s="247" t="str">
        <f>INDEX('Policy Characteristics'!C:C,MATCH(PolicyLevers!$C11,'Policy Characteristics'!$D:$D,0))</f>
        <v>Conventional Pollutant Standards</v>
      </c>
      <c r="C11" s="12" t="str">
        <f t="shared" ref="C11:C17" si="4">C$2</f>
        <v>Percentage Reduction of Separately Regulated Pollutants</v>
      </c>
      <c r="D11" s="248" t="s">
        <v>60</v>
      </c>
      <c r="E11" s="248" t="s">
        <v>79</v>
      </c>
      <c r="F11" s="248" t="s">
        <v>60</v>
      </c>
      <c r="G11" s="248" t="s">
        <v>79</v>
      </c>
      <c r="H11" s="7">
        <v>309</v>
      </c>
      <c r="I11" s="262" t="s">
        <v>76</v>
      </c>
      <c r="J11" s="247" t="str">
        <f>INDEX('Policy Characteristics'!E:E,MATCH(PolicyLevers!$C11,'Policy Characteristics'!$D:$D,0))</f>
        <v>Conventional Pollutant Standard</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12" t="str">
        <f>INDEX('Policy Characteristics'!J:J,MATCH(PolicyLevers!$C11,'Policy Characteristics'!$D:$D,0))</f>
        <v>% reduction in emissions</v>
      </c>
      <c r="P11" s="262"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12" t="str">
        <f>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customHeight="1" x14ac:dyDescent="0.35">
      <c r="A12" s="247" t="str">
        <f>INDEX('Policy Characteristics'!B:B,MATCH(PolicyLevers!$C12,'Policy Characteristics'!$D:$D,0))</f>
        <v>Transportation</v>
      </c>
      <c r="B12" s="247" t="str">
        <f>INDEX('Policy Characteristics'!C:C,MATCH(PolicyLevers!$C12,'Policy Characteristics'!$D:$D,0))</f>
        <v>Conventional Pollutant Standards</v>
      </c>
      <c r="C12" s="247" t="str">
        <f t="shared" si="4"/>
        <v>Percentage Reduction of Separately Regulated Pollutants</v>
      </c>
      <c r="D12" s="247" t="s">
        <v>80</v>
      </c>
      <c r="E12" s="247" t="s">
        <v>61</v>
      </c>
      <c r="F12" s="247" t="s">
        <v>80</v>
      </c>
      <c r="G12" s="247" t="s">
        <v>62</v>
      </c>
      <c r="H12" s="254">
        <v>310</v>
      </c>
      <c r="I12" s="255" t="s">
        <v>63</v>
      </c>
      <c r="J12" s="247" t="str">
        <f>INDEX('Policy Characteristics'!E:E,MATCH(PolicyLevers!$C12,'Policy Characteristics'!$D:$D,0))</f>
        <v>Conventional Pollutant Standard</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INDEX('Policy Characteristics'!J:J,MATCH(PolicyLevers!$C12,'Policy Characteristics'!$D:$D,0))</f>
        <v>% reduction in emissions</v>
      </c>
      <c r="P12" s="257"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57" t="str">
        <f>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5" customHeight="1" x14ac:dyDescent="0.35">
      <c r="A13" s="247" t="str">
        <f>INDEX('Policy Characteristics'!B:B,MATCH(PolicyLevers!$C13,'Policy Characteristics'!$D:$D,0))</f>
        <v>Transportation</v>
      </c>
      <c r="B13" s="247" t="str">
        <f>INDEX('Policy Characteristics'!C:C,MATCH(PolicyLevers!$C13,'Policy Characteristics'!$D:$D,0))</f>
        <v>Conventional Pollutant Standards</v>
      </c>
      <c r="C13" s="247" t="str">
        <f t="shared" si="4"/>
        <v>Percentage Reduction of Separately Regulated Pollutants</v>
      </c>
      <c r="D13" s="247" t="s">
        <v>80</v>
      </c>
      <c r="E13" s="247" t="s">
        <v>69</v>
      </c>
      <c r="F13" s="247" t="s">
        <v>80</v>
      </c>
      <c r="G13" s="247" t="s">
        <v>69</v>
      </c>
      <c r="H13" s="254">
        <v>311</v>
      </c>
      <c r="I13" s="255" t="s">
        <v>63</v>
      </c>
      <c r="J13" s="247" t="str">
        <f>INDEX('Policy Characteristics'!E:E,MATCH(PolicyLevers!$C13,'Policy Characteristics'!$D:$D,0))</f>
        <v>Conventional Pollutant Standard</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INDEX('Policy Characteristics'!J:J,MATCH(PolicyLevers!$C13,'Policy Characteristics'!$D:$D,0))</f>
        <v>% reduction in emissions</v>
      </c>
      <c r="P13" s="257"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57" t="str">
        <f>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customHeight="1" x14ac:dyDescent="0.35">
      <c r="A14" s="247" t="str">
        <f>INDEX('Policy Characteristics'!B:B,MATCH(PolicyLevers!$C14,'Policy Characteristics'!$D:$D,0))</f>
        <v>Transportation</v>
      </c>
      <c r="B14" s="247" t="str">
        <f>INDEX('Policy Characteristics'!C:C,MATCH(PolicyLevers!$C14,'Policy Characteristics'!$D:$D,0))</f>
        <v>Conventional Pollutant Standards</v>
      </c>
      <c r="C14" s="247" t="str">
        <f t="shared" si="4"/>
        <v>Percentage Reduction of Separately Regulated Pollutants</v>
      </c>
      <c r="D14" s="247" t="s">
        <v>80</v>
      </c>
      <c r="E14" s="247" t="s">
        <v>70</v>
      </c>
      <c r="F14" s="247" t="s">
        <v>80</v>
      </c>
      <c r="G14" s="247" t="s">
        <v>70</v>
      </c>
      <c r="H14" s="254">
        <v>312</v>
      </c>
      <c r="I14" s="255" t="s">
        <v>63</v>
      </c>
      <c r="J14" s="247" t="str">
        <f>INDEX('Policy Characteristics'!E:E,MATCH(PolicyLevers!$C14,'Policy Characteristics'!$D:$D,0))</f>
        <v>Conventional Pollutant Standard</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INDEX('Policy Characteristics'!J:J,MATCH(PolicyLevers!$C14,'Policy Characteristics'!$D:$D,0))</f>
        <v>% reduction in emissions</v>
      </c>
      <c r="P14" s="257"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57" t="str">
        <f>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customHeight="1" x14ac:dyDescent="0.35">
      <c r="A15" s="247" t="str">
        <f>INDEX('Policy Characteristics'!B:B,MATCH(PolicyLevers!$C15,'Policy Characteristics'!$D:$D,0))</f>
        <v>Transportation</v>
      </c>
      <c r="B15" s="247" t="str">
        <f>INDEX('Policy Characteristics'!C:C,MATCH(PolicyLevers!$C15,'Policy Characteristics'!$D:$D,0))</f>
        <v>Conventional Pollutant Standards</v>
      </c>
      <c r="C15" s="247" t="str">
        <f t="shared" si="4"/>
        <v>Percentage Reduction of Separately Regulated Pollutants</v>
      </c>
      <c r="D15" s="247" t="s">
        <v>80</v>
      </c>
      <c r="E15" s="247" t="s">
        <v>71</v>
      </c>
      <c r="F15" s="247" t="s">
        <v>80</v>
      </c>
      <c r="G15" s="247" t="s">
        <v>71</v>
      </c>
      <c r="H15" s="254">
        <v>313</v>
      </c>
      <c r="I15" s="255" t="s">
        <v>63</v>
      </c>
      <c r="J15" s="247" t="str">
        <f>INDEX('Policy Characteristics'!E:E,MATCH(PolicyLevers!$C15,'Policy Characteristics'!$D:$D,0))</f>
        <v>Conventional Pollutant Standard</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INDEX('Policy Characteristics'!J:J,MATCH(PolicyLevers!$C15,'Policy Characteristics'!$D:$D,0))</f>
        <v>% reduction in emissions</v>
      </c>
      <c r="P15" s="257"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57" t="str">
        <f>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5" customHeight="1" x14ac:dyDescent="0.35">
      <c r="A16" s="247" t="str">
        <f>INDEX('Policy Characteristics'!B:B,MATCH(PolicyLevers!$C16,'Policy Characteristics'!$D:$D,0))</f>
        <v>Transportation</v>
      </c>
      <c r="B16" s="247" t="str">
        <f>INDEX('Policy Characteristics'!C:C,MATCH(PolicyLevers!$C16,'Policy Characteristics'!$D:$D,0))</f>
        <v>Conventional Pollutant Standards</v>
      </c>
      <c r="C16" s="247" t="str">
        <f t="shared" si="4"/>
        <v>Percentage Reduction of Separately Regulated Pollutants</v>
      </c>
      <c r="D16" s="247" t="s">
        <v>80</v>
      </c>
      <c r="E16" s="247" t="s">
        <v>72</v>
      </c>
      <c r="F16" s="247" t="s">
        <v>80</v>
      </c>
      <c r="G16" s="247" t="s">
        <v>73</v>
      </c>
      <c r="H16" s="254">
        <v>314</v>
      </c>
      <c r="I16" s="255" t="s">
        <v>63</v>
      </c>
      <c r="J16" s="247" t="str">
        <f>INDEX('Policy Characteristics'!E:E,MATCH(PolicyLevers!$C16,'Policy Characteristics'!$D:$D,0))</f>
        <v>Conventional Pollutant Standard</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INDEX('Policy Characteristics'!J:J,MATCH(PolicyLevers!$C16,'Policy Characteristics'!$D:$D,0))</f>
        <v>% reduction in emissions</v>
      </c>
      <c r="P16" s="257"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57" t="str">
        <f>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customHeight="1" x14ac:dyDescent="0.35">
      <c r="A17" s="247" t="str">
        <f>INDEX('Policy Characteristics'!B:B,MATCH(PolicyLevers!$C17,'Policy Characteristics'!$D:$D,0))</f>
        <v>Transportation</v>
      </c>
      <c r="B17" s="247" t="str">
        <f>INDEX('Policy Characteristics'!C:C,MATCH(PolicyLevers!$C17,'Policy Characteristics'!$D:$D,0))</f>
        <v>Conventional Pollutant Standards</v>
      </c>
      <c r="C17" s="247" t="str">
        <f t="shared" si="4"/>
        <v>Percentage Reduction of Separately Regulated Pollutants</v>
      </c>
      <c r="D17" s="247" t="s">
        <v>80</v>
      </c>
      <c r="E17" s="247" t="s">
        <v>74</v>
      </c>
      <c r="F17" s="247" t="s">
        <v>80</v>
      </c>
      <c r="G17" s="247" t="s">
        <v>74</v>
      </c>
      <c r="H17" s="254">
        <v>315</v>
      </c>
      <c r="I17" s="255" t="s">
        <v>63</v>
      </c>
      <c r="J17" s="247" t="str">
        <f>INDEX('Policy Characteristics'!E:E,MATCH(PolicyLevers!$C17,'Policy Characteristics'!$D:$D,0))</f>
        <v>Conventional Pollutant Standard</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INDEX('Policy Characteristics'!J:J,MATCH(PolicyLevers!$C17,'Policy Characteristics'!$D:$D,0))</f>
        <v>% reduction in emissions</v>
      </c>
      <c r="P17" s="257"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57" t="str">
        <f>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customHeight="1" x14ac:dyDescent="0.35">
      <c r="A18" s="247" t="str">
        <f>INDEX('Policy Characteristics'!B:B,MATCH(PolicyLevers!$C18,'Policy Characteristics'!$D:$D,0))</f>
        <v>Transportation</v>
      </c>
      <c r="B18" s="247" t="str">
        <f>INDEX('Policy Characteristics'!C:C,MATCH(PolicyLevers!$C18,'Policy Characteristics'!$D:$D,0))</f>
        <v>Conventional Pollutant Standards</v>
      </c>
      <c r="C18" s="247" t="str">
        <f t="shared" ref="C18" si="5">C$2</f>
        <v>Percentage Reduction of Separately Regulated Pollutants</v>
      </c>
      <c r="D18" s="247" t="s">
        <v>80</v>
      </c>
      <c r="E18" s="247" t="s">
        <v>75</v>
      </c>
      <c r="F18" s="247" t="s">
        <v>80</v>
      </c>
      <c r="G18" s="247" t="s">
        <v>75</v>
      </c>
      <c r="H18" s="254">
        <v>316</v>
      </c>
      <c r="I18" s="255" t="s">
        <v>76</v>
      </c>
      <c r="J18" s="247" t="str">
        <f>INDEX('Policy Characteristics'!E:E,MATCH(PolicyLevers!$C18,'Policy Characteristics'!$D:$D,0))</f>
        <v>Conventional Pollutant Standard</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INDEX('Policy Characteristics'!J:J,MATCH(PolicyLevers!$C18,'Policy Characteristics'!$D:$D,0))</f>
        <v>% reduction in emissions</v>
      </c>
      <c r="P18" s="257"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57" t="str">
        <f>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5" customHeight="1" x14ac:dyDescent="0.35">
      <c r="A19" s="247" t="str">
        <f>INDEX('Policy Characteristics'!B:B,MATCH(PolicyLevers!$C19,'Policy Characteristics'!$D:$D,0))</f>
        <v>Transportation</v>
      </c>
      <c r="B19" s="247" t="str">
        <f>INDEX('Policy Characteristics'!C:C,MATCH(PolicyLevers!$C19,'Policy Characteristics'!$D:$D,0))</f>
        <v>Conventional Pollutant Standards</v>
      </c>
      <c r="C19" s="247" t="str">
        <f t="shared" ref="C19" si="6">C$2</f>
        <v>Percentage Reduction of Separately Regulated Pollutants</v>
      </c>
      <c r="D19" s="247" t="s">
        <v>80</v>
      </c>
      <c r="E19" s="247" t="s">
        <v>77</v>
      </c>
      <c r="F19" s="247" t="s">
        <v>80</v>
      </c>
      <c r="G19" s="247" t="s">
        <v>77</v>
      </c>
      <c r="H19" s="254">
        <v>317</v>
      </c>
      <c r="I19" s="257" t="s">
        <v>76</v>
      </c>
      <c r="J19" s="247" t="str">
        <f>INDEX('Policy Characteristics'!E:E,MATCH(PolicyLevers!$C19,'Policy Characteristics'!$D:$D,0))</f>
        <v>Conventional Pollutant Standard</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INDEX('Policy Characteristics'!J:J,MATCH(PolicyLevers!$C19,'Policy Characteristics'!$D:$D,0))</f>
        <v>% reduction in emissions</v>
      </c>
      <c r="P19" s="257"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57" t="str">
        <f>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customHeight="1" x14ac:dyDescent="0.35">
      <c r="A20" s="247" t="str">
        <f>INDEX('Policy Characteristics'!B:B,MATCH(PolicyLevers!$C20,'Policy Characteristics'!$D:$D,0))</f>
        <v>Transportation</v>
      </c>
      <c r="B20" s="247" t="str">
        <f>INDEX('Policy Characteristics'!C:C,MATCH(PolicyLevers!$C20,'Policy Characteristics'!$D:$D,0))</f>
        <v>Conventional Pollutant Standards</v>
      </c>
      <c r="C20" s="12" t="str">
        <f t="shared" ref="C20" si="7">C$2</f>
        <v>Percentage Reduction of Separately Regulated Pollutants</v>
      </c>
      <c r="D20" s="248" t="s">
        <v>80</v>
      </c>
      <c r="E20" s="248" t="s">
        <v>78</v>
      </c>
      <c r="F20" s="248" t="s">
        <v>80</v>
      </c>
      <c r="G20" s="248" t="s">
        <v>78</v>
      </c>
      <c r="H20" s="7">
        <v>318</v>
      </c>
      <c r="I20" s="262" t="s">
        <v>76</v>
      </c>
      <c r="J20" s="247" t="str">
        <f>INDEX('Policy Characteristics'!E:E,MATCH(PolicyLevers!$C20,'Policy Characteristics'!$D:$D,0))</f>
        <v>Conventional Pollutant Standard</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12" t="str">
        <f>INDEX('Policy Characteristics'!J:J,MATCH(PolicyLevers!$C20,'Policy Characteristics'!$D:$D,0))</f>
        <v>% reduction in emissions</v>
      </c>
      <c r="P20" s="262"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12" t="str">
        <f>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customHeight="1" x14ac:dyDescent="0.35">
      <c r="A21" s="247" t="str">
        <f>INDEX('Policy Characteristics'!B:B,MATCH(PolicyLevers!$C21,'Policy Characteristics'!$D:$D,0))</f>
        <v>Transportation</v>
      </c>
      <c r="B21" s="247" t="str">
        <f>INDEX('Policy Characteristics'!C:C,MATCH(PolicyLevers!$C21,'Policy Characteristics'!$D:$D,0))</f>
        <v>Conventional Pollutant Standards</v>
      </c>
      <c r="C21" s="12" t="str">
        <f t="shared" ref="C21" si="8">C$2</f>
        <v>Percentage Reduction of Separately Regulated Pollutants</v>
      </c>
      <c r="D21" s="248" t="s">
        <v>80</v>
      </c>
      <c r="E21" s="248" t="s">
        <v>79</v>
      </c>
      <c r="F21" s="248" t="s">
        <v>80</v>
      </c>
      <c r="G21" s="248" t="s">
        <v>79</v>
      </c>
      <c r="H21" s="7">
        <v>319</v>
      </c>
      <c r="I21" s="262" t="s">
        <v>76</v>
      </c>
      <c r="J21" s="247" t="str">
        <f>INDEX('Policy Characteristics'!E:E,MATCH(PolicyLevers!$C21,'Policy Characteristics'!$D:$D,0))</f>
        <v>Conventional Pollutant Standard</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12" t="str">
        <f>INDEX('Policy Characteristics'!J:J,MATCH(PolicyLevers!$C21,'Policy Characteristics'!$D:$D,0))</f>
        <v>% reduction in emissions</v>
      </c>
      <c r="P21" s="262"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12" t="str">
        <f>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customHeight="1" x14ac:dyDescent="0.35">
      <c r="A22" s="247" t="str">
        <f>INDEX('Policy Characteristics'!B:B,MATCH(PolicyLevers!$C22,'Policy Characteristics'!$D:$D,0))</f>
        <v>Transportation</v>
      </c>
      <c r="B22" s="247" t="str">
        <f>INDEX('Policy Characteristics'!C:C,MATCH(PolicyLevers!$C22,'Policy Characteristics'!$D:$D,0))</f>
        <v>Conventional Pollutant Standards</v>
      </c>
      <c r="C22" s="247" t="str">
        <f t="shared" ref="C22" si="9">C$2</f>
        <v>Percentage Reduction of Separately Regulated Pollutants</v>
      </c>
      <c r="D22" s="247" t="s">
        <v>81</v>
      </c>
      <c r="E22" s="247" t="s">
        <v>61</v>
      </c>
      <c r="F22" s="247" t="s">
        <v>81</v>
      </c>
      <c r="G22" s="247" t="s">
        <v>62</v>
      </c>
      <c r="H22" s="254">
        <v>320</v>
      </c>
      <c r="I22" s="257" t="s">
        <v>76</v>
      </c>
      <c r="J22" s="247" t="str">
        <f>INDEX('Policy Characteristics'!E:E,MATCH(PolicyLevers!$C22,'Policy Characteristics'!$D:$D,0))</f>
        <v>Conventional Pollutant Standard</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INDEX('Policy Characteristics'!J:J,MATCH(PolicyLevers!$C22,'Policy Characteristics'!$D:$D,0))</f>
        <v>% reduction in emissions</v>
      </c>
      <c r="P22" s="257"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57" t="str">
        <f>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customHeight="1" x14ac:dyDescent="0.35">
      <c r="A23" s="247" t="str">
        <f>INDEX('Policy Characteristics'!B:B,MATCH(PolicyLevers!$C23,'Policy Characteristics'!$D:$D,0))</f>
        <v>Transportation</v>
      </c>
      <c r="B23" s="247" t="str">
        <f>INDEX('Policy Characteristics'!C:C,MATCH(PolicyLevers!$C23,'Policy Characteristics'!$D:$D,0))</f>
        <v>Conventional Pollutant Standards</v>
      </c>
      <c r="C23" s="12" t="str">
        <f t="shared" ref="C23" si="10">C$2</f>
        <v>Percentage Reduction of Separately Regulated Pollutants</v>
      </c>
      <c r="D23" s="248" t="s">
        <v>81</v>
      </c>
      <c r="E23" s="248" t="s">
        <v>69</v>
      </c>
      <c r="F23" s="248" t="s">
        <v>81</v>
      </c>
      <c r="G23" s="248" t="s">
        <v>69</v>
      </c>
      <c r="H23" s="7">
        <v>321</v>
      </c>
      <c r="I23" s="262" t="s">
        <v>76</v>
      </c>
      <c r="J23" s="247" t="str">
        <f>INDEX('Policy Characteristics'!E:E,MATCH(PolicyLevers!$C23,'Policy Characteristics'!$D:$D,0))</f>
        <v>Conventional Pollutant Standard</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12" t="str">
        <f>INDEX('Policy Characteristics'!J:J,MATCH(PolicyLevers!$C23,'Policy Characteristics'!$D:$D,0))</f>
        <v>% reduction in emissions</v>
      </c>
      <c r="P23" s="262"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12" t="str">
        <f>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customHeight="1" x14ac:dyDescent="0.35">
      <c r="A24" s="247" t="str">
        <f>INDEX('Policy Characteristics'!B:B,MATCH(PolicyLevers!$C24,'Policy Characteristics'!$D:$D,0))</f>
        <v>Transportation</v>
      </c>
      <c r="B24" s="247" t="str">
        <f>INDEX('Policy Characteristics'!C:C,MATCH(PolicyLevers!$C24,'Policy Characteristics'!$D:$D,0))</f>
        <v>Conventional Pollutant Standards</v>
      </c>
      <c r="C24" s="247" t="str">
        <f t="shared" ref="C24" si="11">C$2</f>
        <v>Percentage Reduction of Separately Regulated Pollutants</v>
      </c>
      <c r="D24" s="247" t="s">
        <v>81</v>
      </c>
      <c r="E24" s="247" t="s">
        <v>70</v>
      </c>
      <c r="F24" s="247" t="s">
        <v>81</v>
      </c>
      <c r="G24" s="247" t="s">
        <v>70</v>
      </c>
      <c r="H24" s="254">
        <v>322</v>
      </c>
      <c r="I24" s="257" t="s">
        <v>76</v>
      </c>
      <c r="J24" s="247" t="str">
        <f>INDEX('Policy Characteristics'!E:E,MATCH(PolicyLevers!$C24,'Policy Characteristics'!$D:$D,0))</f>
        <v>Conventional Pollutant Standard</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INDEX('Policy Characteristics'!J:J,MATCH(PolicyLevers!$C24,'Policy Characteristics'!$D:$D,0))</f>
        <v>% reduction in emissions</v>
      </c>
      <c r="P24" s="257"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57" t="str">
        <f>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customHeight="1" x14ac:dyDescent="0.35">
      <c r="A25" s="247" t="str">
        <f>INDEX('Policy Characteristics'!B:B,MATCH(PolicyLevers!$C25,'Policy Characteristics'!$D:$D,0))</f>
        <v>Transportation</v>
      </c>
      <c r="B25" s="247" t="str">
        <f>INDEX('Policy Characteristics'!C:C,MATCH(PolicyLevers!$C25,'Policy Characteristics'!$D:$D,0))</f>
        <v>Conventional Pollutant Standards</v>
      </c>
      <c r="C25" s="12" t="str">
        <f t="shared" ref="C25" si="12">C$2</f>
        <v>Percentage Reduction of Separately Regulated Pollutants</v>
      </c>
      <c r="D25" s="248" t="s">
        <v>81</v>
      </c>
      <c r="E25" s="248" t="s">
        <v>71</v>
      </c>
      <c r="F25" s="248" t="s">
        <v>81</v>
      </c>
      <c r="G25" s="248" t="s">
        <v>71</v>
      </c>
      <c r="H25" s="7">
        <v>323</v>
      </c>
      <c r="I25" s="262" t="s">
        <v>76</v>
      </c>
      <c r="J25" s="247" t="str">
        <f>INDEX('Policy Characteristics'!E:E,MATCH(PolicyLevers!$C25,'Policy Characteristics'!$D:$D,0))</f>
        <v>Conventional Pollutant Standard</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12" t="str">
        <f>INDEX('Policy Characteristics'!J:J,MATCH(PolicyLevers!$C25,'Policy Characteristics'!$D:$D,0))</f>
        <v>% reduction in emissions</v>
      </c>
      <c r="P25" s="262"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12" t="str">
        <f>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customHeight="1" x14ac:dyDescent="0.35">
      <c r="A26" s="247" t="str">
        <f>INDEX('Policy Characteristics'!B:B,MATCH(PolicyLevers!$C26,'Policy Characteristics'!$D:$D,0))</f>
        <v>Transportation</v>
      </c>
      <c r="B26" s="247" t="str">
        <f>INDEX('Policy Characteristics'!C:C,MATCH(PolicyLevers!$C26,'Policy Characteristics'!$D:$D,0))</f>
        <v>Conventional Pollutant Standards</v>
      </c>
      <c r="C26" s="12" t="str">
        <f t="shared" ref="C26" si="13">C$2</f>
        <v>Percentage Reduction of Separately Regulated Pollutants</v>
      </c>
      <c r="D26" s="248" t="s">
        <v>81</v>
      </c>
      <c r="E26" s="248" t="s">
        <v>72</v>
      </c>
      <c r="F26" s="248" t="s">
        <v>81</v>
      </c>
      <c r="G26" s="248" t="s">
        <v>73</v>
      </c>
      <c r="H26" s="7">
        <v>324</v>
      </c>
      <c r="I26" s="262" t="s">
        <v>76</v>
      </c>
      <c r="J26" s="247" t="str">
        <f>INDEX('Policy Characteristics'!E:E,MATCH(PolicyLevers!$C26,'Policy Characteristics'!$D:$D,0))</f>
        <v>Conventional Pollutant Standard</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12" t="str">
        <f>INDEX('Policy Characteristics'!J:J,MATCH(PolicyLevers!$C26,'Policy Characteristics'!$D:$D,0))</f>
        <v>% reduction in emissions</v>
      </c>
      <c r="P26" s="262"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12" t="str">
        <f>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customHeight="1" x14ac:dyDescent="0.35">
      <c r="A27" s="247" t="str">
        <f>INDEX('Policy Characteristics'!B:B,MATCH(PolicyLevers!$C27,'Policy Characteristics'!$D:$D,0))</f>
        <v>Transportation</v>
      </c>
      <c r="B27" s="247" t="str">
        <f>INDEX('Policy Characteristics'!C:C,MATCH(PolicyLevers!$C27,'Policy Characteristics'!$D:$D,0))</f>
        <v>Conventional Pollutant Standards</v>
      </c>
      <c r="C27" s="12" t="str">
        <f t="shared" ref="C27" si="14">C$2</f>
        <v>Percentage Reduction of Separately Regulated Pollutants</v>
      </c>
      <c r="D27" s="248" t="s">
        <v>81</v>
      </c>
      <c r="E27" s="248" t="s">
        <v>74</v>
      </c>
      <c r="F27" s="248" t="s">
        <v>81</v>
      </c>
      <c r="G27" s="248" t="s">
        <v>74</v>
      </c>
      <c r="H27" s="7">
        <v>325</v>
      </c>
      <c r="I27" s="262" t="s">
        <v>76</v>
      </c>
      <c r="J27" s="247" t="str">
        <f>INDEX('Policy Characteristics'!E:E,MATCH(PolicyLevers!$C27,'Policy Characteristics'!$D:$D,0))</f>
        <v>Conventional Pollutant Standard</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12" t="str">
        <f>INDEX('Policy Characteristics'!J:J,MATCH(PolicyLevers!$C27,'Policy Characteristics'!$D:$D,0))</f>
        <v>% reduction in emissions</v>
      </c>
      <c r="P27" s="262"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12" t="str">
        <f>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customHeight="1" x14ac:dyDescent="0.35">
      <c r="A28" s="247" t="str">
        <f>INDEX('Policy Characteristics'!B:B,MATCH(PolicyLevers!$C28,'Policy Characteristics'!$D:$D,0))</f>
        <v>Transportation</v>
      </c>
      <c r="B28" s="247" t="str">
        <f>INDEX('Policy Characteristics'!C:C,MATCH(PolicyLevers!$C28,'Policy Characteristics'!$D:$D,0))</f>
        <v>Conventional Pollutant Standards</v>
      </c>
      <c r="C28" s="12" t="str">
        <f t="shared" ref="C28" si="15">C$2</f>
        <v>Percentage Reduction of Separately Regulated Pollutants</v>
      </c>
      <c r="D28" s="248" t="s">
        <v>81</v>
      </c>
      <c r="E28" s="248" t="s">
        <v>75</v>
      </c>
      <c r="F28" s="248" t="s">
        <v>81</v>
      </c>
      <c r="G28" s="248" t="s">
        <v>75</v>
      </c>
      <c r="H28" s="7">
        <v>326</v>
      </c>
      <c r="I28" s="262" t="s">
        <v>76</v>
      </c>
      <c r="J28" s="247" t="str">
        <f>INDEX('Policy Characteristics'!E:E,MATCH(PolicyLevers!$C28,'Policy Characteristics'!$D:$D,0))</f>
        <v>Conventional Pollutant Standard</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12" t="str">
        <f>INDEX('Policy Characteristics'!J:J,MATCH(PolicyLevers!$C28,'Policy Characteristics'!$D:$D,0))</f>
        <v>% reduction in emissions</v>
      </c>
      <c r="P28" s="262"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12" t="str">
        <f>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customHeight="1" x14ac:dyDescent="0.35">
      <c r="A29" s="247" t="str">
        <f>INDEX('Policy Characteristics'!B:B,MATCH(PolicyLevers!$C29,'Policy Characteristics'!$D:$D,0))</f>
        <v>Transportation</v>
      </c>
      <c r="B29" s="247" t="str">
        <f>INDEX('Policy Characteristics'!C:C,MATCH(PolicyLevers!$C29,'Policy Characteristics'!$D:$D,0))</f>
        <v>Conventional Pollutant Standards</v>
      </c>
      <c r="C29" s="12" t="str">
        <f t="shared" ref="C29" si="16">C$2</f>
        <v>Percentage Reduction of Separately Regulated Pollutants</v>
      </c>
      <c r="D29" s="248" t="s">
        <v>81</v>
      </c>
      <c r="E29" s="248" t="s">
        <v>77</v>
      </c>
      <c r="F29" s="248" t="s">
        <v>81</v>
      </c>
      <c r="G29" s="248" t="s">
        <v>77</v>
      </c>
      <c r="H29" s="7">
        <v>327</v>
      </c>
      <c r="I29" s="262" t="s">
        <v>76</v>
      </c>
      <c r="J29" s="247" t="str">
        <f>INDEX('Policy Characteristics'!E:E,MATCH(PolicyLevers!$C29,'Policy Characteristics'!$D:$D,0))</f>
        <v>Conventional Pollutant Standard</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12" t="str">
        <f>INDEX('Policy Characteristics'!J:J,MATCH(PolicyLevers!$C29,'Policy Characteristics'!$D:$D,0))</f>
        <v>% reduction in emissions</v>
      </c>
      <c r="P29" s="262"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12" t="str">
        <f>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customHeight="1" x14ac:dyDescent="0.35">
      <c r="A30" s="247" t="str">
        <f>INDEX('Policy Characteristics'!B:B,MATCH(PolicyLevers!$C30,'Policy Characteristics'!$D:$D,0))</f>
        <v>Transportation</v>
      </c>
      <c r="B30" s="247" t="str">
        <f>INDEX('Policy Characteristics'!C:C,MATCH(PolicyLevers!$C30,'Policy Characteristics'!$D:$D,0))</f>
        <v>Conventional Pollutant Standards</v>
      </c>
      <c r="C30" s="12" t="str">
        <f t="shared" ref="C30" si="17">C$2</f>
        <v>Percentage Reduction of Separately Regulated Pollutants</v>
      </c>
      <c r="D30" s="248" t="s">
        <v>81</v>
      </c>
      <c r="E30" s="248" t="s">
        <v>78</v>
      </c>
      <c r="F30" s="248" t="s">
        <v>81</v>
      </c>
      <c r="G30" s="248" t="s">
        <v>78</v>
      </c>
      <c r="H30" s="7">
        <v>328</v>
      </c>
      <c r="I30" s="262" t="s">
        <v>76</v>
      </c>
      <c r="J30" s="247" t="str">
        <f>INDEX('Policy Characteristics'!E:E,MATCH(PolicyLevers!$C30,'Policy Characteristics'!$D:$D,0))</f>
        <v>Conventional Pollutant Standard</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12" t="str">
        <f>INDEX('Policy Characteristics'!J:J,MATCH(PolicyLevers!$C30,'Policy Characteristics'!$D:$D,0))</f>
        <v>% reduction in emissions</v>
      </c>
      <c r="P30" s="262"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12" t="str">
        <f>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customHeight="1" x14ac:dyDescent="0.35">
      <c r="A31" s="247" t="str">
        <f>INDEX('Policy Characteristics'!B:B,MATCH(PolicyLevers!$C31,'Policy Characteristics'!$D:$D,0))</f>
        <v>Transportation</v>
      </c>
      <c r="B31" s="247" t="str">
        <f>INDEX('Policy Characteristics'!C:C,MATCH(PolicyLevers!$C31,'Policy Characteristics'!$D:$D,0))</f>
        <v>Conventional Pollutant Standards</v>
      </c>
      <c r="C31" s="12" t="str">
        <f t="shared" ref="C31" si="18">C$2</f>
        <v>Percentage Reduction of Separately Regulated Pollutants</v>
      </c>
      <c r="D31" s="248" t="s">
        <v>81</v>
      </c>
      <c r="E31" s="248" t="s">
        <v>79</v>
      </c>
      <c r="F31" s="248" t="s">
        <v>81</v>
      </c>
      <c r="G31" s="248" t="s">
        <v>79</v>
      </c>
      <c r="H31" s="7">
        <v>329</v>
      </c>
      <c r="I31" s="262" t="s">
        <v>76</v>
      </c>
      <c r="J31" s="247" t="str">
        <f>INDEX('Policy Characteristics'!E:E,MATCH(PolicyLevers!$C31,'Policy Characteristics'!$D:$D,0))</f>
        <v>Conventional Pollutant Standard</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12" t="str">
        <f>INDEX('Policy Characteristics'!J:J,MATCH(PolicyLevers!$C31,'Policy Characteristics'!$D:$D,0))</f>
        <v>% reduction in emissions</v>
      </c>
      <c r="P31" s="262"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12" t="str">
        <f>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customHeight="1" x14ac:dyDescent="0.35">
      <c r="A32" s="247" t="str">
        <f>INDEX('Policy Characteristics'!B:B,MATCH(PolicyLevers!$C32,'Policy Characteristics'!$D:$D,0))</f>
        <v>Transportation</v>
      </c>
      <c r="B32" s="247" t="str">
        <f>INDEX('Policy Characteristics'!C:C,MATCH(PolicyLevers!$C32,'Policy Characteristics'!$D:$D,0))</f>
        <v>Conventional Pollutant Standards</v>
      </c>
      <c r="C32" s="247" t="str">
        <f t="shared" ref="C32" si="19">C$2</f>
        <v>Percentage Reduction of Separately Regulated Pollutants</v>
      </c>
      <c r="D32" s="247" t="s">
        <v>82</v>
      </c>
      <c r="E32" s="247" t="s">
        <v>61</v>
      </c>
      <c r="F32" s="247" t="s">
        <v>82</v>
      </c>
      <c r="G32" s="247" t="s">
        <v>62</v>
      </c>
      <c r="H32" s="254">
        <v>330</v>
      </c>
      <c r="I32" s="257" t="s">
        <v>76</v>
      </c>
      <c r="J32" s="247" t="str">
        <f>INDEX('Policy Characteristics'!E:E,MATCH(PolicyLevers!$C32,'Policy Characteristics'!$D:$D,0))</f>
        <v>Conventional Pollutant Standard</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INDEX('Policy Characteristics'!J:J,MATCH(PolicyLevers!$C32,'Policy Characteristics'!$D:$D,0))</f>
        <v>% reduction in emissions</v>
      </c>
      <c r="P32" s="257"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57" t="str">
        <f>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customHeight="1" x14ac:dyDescent="0.35">
      <c r="A33" s="247" t="str">
        <f>INDEX('Policy Characteristics'!B:B,MATCH(PolicyLevers!$C33,'Policy Characteristics'!$D:$D,0))</f>
        <v>Transportation</v>
      </c>
      <c r="B33" s="247" t="str">
        <f>INDEX('Policy Characteristics'!C:C,MATCH(PolicyLevers!$C33,'Policy Characteristics'!$D:$D,0))</f>
        <v>Conventional Pollutant Standards</v>
      </c>
      <c r="C33" s="247" t="str">
        <f t="shared" ref="C33" si="20">C$2</f>
        <v>Percentage Reduction of Separately Regulated Pollutants</v>
      </c>
      <c r="D33" s="247" t="s">
        <v>82</v>
      </c>
      <c r="E33" s="247" t="s">
        <v>69</v>
      </c>
      <c r="F33" s="247" t="s">
        <v>82</v>
      </c>
      <c r="G33" s="247" t="s">
        <v>69</v>
      </c>
      <c r="H33" s="254">
        <v>331</v>
      </c>
      <c r="I33" s="257" t="s">
        <v>76</v>
      </c>
      <c r="J33" s="247" t="str">
        <f>INDEX('Policy Characteristics'!E:E,MATCH(PolicyLevers!$C33,'Policy Characteristics'!$D:$D,0))</f>
        <v>Conventional Pollutant Standard</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INDEX('Policy Characteristics'!J:J,MATCH(PolicyLevers!$C33,'Policy Characteristics'!$D:$D,0))</f>
        <v>% reduction in emissions</v>
      </c>
      <c r="P33" s="257"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57" t="str">
        <f>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customHeight="1" x14ac:dyDescent="0.35">
      <c r="A34" s="247" t="str">
        <f>INDEX('Policy Characteristics'!B:B,MATCH(PolicyLevers!$C34,'Policy Characteristics'!$D:$D,0))</f>
        <v>Transportation</v>
      </c>
      <c r="B34" s="247" t="str">
        <f>INDEX('Policy Characteristics'!C:C,MATCH(PolicyLevers!$C34,'Policy Characteristics'!$D:$D,0))</f>
        <v>Conventional Pollutant Standards</v>
      </c>
      <c r="C34" s="247" t="str">
        <f t="shared" ref="C34" si="21">C$2</f>
        <v>Percentage Reduction of Separately Regulated Pollutants</v>
      </c>
      <c r="D34" s="247" t="s">
        <v>82</v>
      </c>
      <c r="E34" s="247" t="s">
        <v>70</v>
      </c>
      <c r="F34" s="247" t="s">
        <v>82</v>
      </c>
      <c r="G34" s="247" t="s">
        <v>70</v>
      </c>
      <c r="H34" s="254">
        <v>332</v>
      </c>
      <c r="I34" s="257" t="s">
        <v>76</v>
      </c>
      <c r="J34" s="247" t="str">
        <f>INDEX('Policy Characteristics'!E:E,MATCH(PolicyLevers!$C34,'Policy Characteristics'!$D:$D,0))</f>
        <v>Conventional Pollutant Standard</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INDEX('Policy Characteristics'!J:J,MATCH(PolicyLevers!$C34,'Policy Characteristics'!$D:$D,0))</f>
        <v>% reduction in emissions</v>
      </c>
      <c r="P34" s="257"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57" t="str">
        <f>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customHeight="1" x14ac:dyDescent="0.35">
      <c r="A35" s="247" t="str">
        <f>INDEX('Policy Characteristics'!B:B,MATCH(PolicyLevers!$C35,'Policy Characteristics'!$D:$D,0))</f>
        <v>Transportation</v>
      </c>
      <c r="B35" s="247" t="str">
        <f>INDEX('Policy Characteristics'!C:C,MATCH(PolicyLevers!$C35,'Policy Characteristics'!$D:$D,0))</f>
        <v>Conventional Pollutant Standards</v>
      </c>
      <c r="C35" s="247" t="str">
        <f t="shared" ref="C35" si="22">C$2</f>
        <v>Percentage Reduction of Separately Regulated Pollutants</v>
      </c>
      <c r="D35" s="247" t="s">
        <v>82</v>
      </c>
      <c r="E35" s="247" t="s">
        <v>71</v>
      </c>
      <c r="F35" s="247" t="s">
        <v>82</v>
      </c>
      <c r="G35" s="247" t="s">
        <v>71</v>
      </c>
      <c r="H35" s="254">
        <v>333</v>
      </c>
      <c r="I35" s="257" t="s">
        <v>76</v>
      </c>
      <c r="J35" s="247" t="str">
        <f>INDEX('Policy Characteristics'!E:E,MATCH(PolicyLevers!$C35,'Policy Characteristics'!$D:$D,0))</f>
        <v>Conventional Pollutant Standard</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INDEX('Policy Characteristics'!J:J,MATCH(PolicyLevers!$C35,'Policy Characteristics'!$D:$D,0))</f>
        <v>% reduction in emissions</v>
      </c>
      <c r="P35" s="257"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57" t="str">
        <f>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customHeight="1" x14ac:dyDescent="0.35">
      <c r="A36" s="247" t="str">
        <f>INDEX('Policy Characteristics'!B:B,MATCH(PolicyLevers!$C36,'Policy Characteristics'!$D:$D,0))</f>
        <v>Transportation</v>
      </c>
      <c r="B36" s="247" t="str">
        <f>INDEX('Policy Characteristics'!C:C,MATCH(PolicyLevers!$C36,'Policy Characteristics'!$D:$D,0))</f>
        <v>Conventional Pollutant Standards</v>
      </c>
      <c r="C36" s="247" t="str">
        <f t="shared" ref="C36:C37" si="23">C$2</f>
        <v>Percentage Reduction of Separately Regulated Pollutants</v>
      </c>
      <c r="D36" s="247" t="s">
        <v>82</v>
      </c>
      <c r="E36" s="247" t="s">
        <v>72</v>
      </c>
      <c r="F36" s="247" t="s">
        <v>82</v>
      </c>
      <c r="G36" s="247" t="s">
        <v>73</v>
      </c>
      <c r="H36" s="254">
        <v>334</v>
      </c>
      <c r="I36" s="257" t="s">
        <v>76</v>
      </c>
      <c r="J36" s="247" t="str">
        <f>INDEX('Policy Characteristics'!E:E,MATCH(PolicyLevers!$C36,'Policy Characteristics'!$D:$D,0))</f>
        <v>Conventional Pollutant Standard</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INDEX('Policy Characteristics'!J:J,MATCH(PolicyLevers!$C36,'Policy Characteristics'!$D:$D,0))</f>
        <v>% reduction in emissions</v>
      </c>
      <c r="P36" s="257"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57" t="str">
        <f>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customHeight="1" x14ac:dyDescent="0.35">
      <c r="A37" s="247" t="str">
        <f>INDEX('Policy Characteristics'!B:B,MATCH(PolicyLevers!$C37,'Policy Characteristics'!$D:$D,0))</f>
        <v>Transportation</v>
      </c>
      <c r="B37" s="247" t="str">
        <f>INDEX('Policy Characteristics'!C:C,MATCH(PolicyLevers!$C37,'Policy Characteristics'!$D:$D,0))</f>
        <v>Conventional Pollutant Standards</v>
      </c>
      <c r="C37" s="247" t="str">
        <f t="shared" si="23"/>
        <v>Percentage Reduction of Separately Regulated Pollutants</v>
      </c>
      <c r="D37" s="247" t="s">
        <v>82</v>
      </c>
      <c r="E37" s="247" t="s">
        <v>74</v>
      </c>
      <c r="F37" s="247" t="s">
        <v>82</v>
      </c>
      <c r="G37" s="247" t="s">
        <v>74</v>
      </c>
      <c r="H37" s="254">
        <v>335</v>
      </c>
      <c r="I37" s="255" t="s">
        <v>63</v>
      </c>
      <c r="J37" s="247" t="str">
        <f>INDEX('Policy Characteristics'!E:E,MATCH(PolicyLevers!$C37,'Policy Characteristics'!$D:$D,0))</f>
        <v>Conventional Pollutant Standard</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INDEX('Policy Characteristics'!J:J,MATCH(PolicyLevers!$C37,'Policy Characteristics'!$D:$D,0))</f>
        <v>% reduction in emissions</v>
      </c>
      <c r="P37" s="257"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47" t="str">
        <f>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customHeight="1" x14ac:dyDescent="0.35">
      <c r="A38" s="247" t="str">
        <f>INDEX('Policy Characteristics'!B:B,MATCH(PolicyLevers!$C38,'Policy Characteristics'!$D:$D,0))</f>
        <v>Transportation</v>
      </c>
      <c r="B38" s="247" t="str">
        <f>INDEX('Policy Characteristics'!C:C,MATCH(PolicyLevers!$C38,'Policy Characteristics'!$D:$D,0))</f>
        <v>Conventional Pollutant Standards</v>
      </c>
      <c r="C38" s="247" t="str">
        <f t="shared" ref="C38" si="24">C$2</f>
        <v>Percentage Reduction of Separately Regulated Pollutants</v>
      </c>
      <c r="D38" s="247" t="s">
        <v>82</v>
      </c>
      <c r="E38" s="247" t="s">
        <v>75</v>
      </c>
      <c r="F38" s="247" t="s">
        <v>82</v>
      </c>
      <c r="G38" s="247" t="s">
        <v>75</v>
      </c>
      <c r="H38" s="254">
        <v>336</v>
      </c>
      <c r="I38" s="257" t="s">
        <v>76</v>
      </c>
      <c r="J38" s="247" t="str">
        <f>INDEX('Policy Characteristics'!E:E,MATCH(PolicyLevers!$C38,'Policy Characteristics'!$D:$D,0))</f>
        <v>Conventional Pollutant Standard</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INDEX('Policy Characteristics'!J:J,MATCH(PolicyLevers!$C38,'Policy Characteristics'!$D:$D,0))</f>
        <v>% reduction in emissions</v>
      </c>
      <c r="P38" s="257"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57" t="str">
        <f>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customHeight="1" x14ac:dyDescent="0.35">
      <c r="A39" s="247" t="str">
        <f>INDEX('Policy Characteristics'!B:B,MATCH(PolicyLevers!$C39,'Policy Characteristics'!$D:$D,0))</f>
        <v>Transportation</v>
      </c>
      <c r="B39" s="247" t="str">
        <f>INDEX('Policy Characteristics'!C:C,MATCH(PolicyLevers!$C39,'Policy Characteristics'!$D:$D,0))</f>
        <v>Conventional Pollutant Standards</v>
      </c>
      <c r="C39" s="247" t="str">
        <f t="shared" ref="C39" si="25">C$2</f>
        <v>Percentage Reduction of Separately Regulated Pollutants</v>
      </c>
      <c r="D39" s="247" t="s">
        <v>82</v>
      </c>
      <c r="E39" s="247" t="s">
        <v>77</v>
      </c>
      <c r="F39" s="247" t="s">
        <v>82</v>
      </c>
      <c r="G39" s="247" t="s">
        <v>77</v>
      </c>
      <c r="H39" s="254">
        <v>337</v>
      </c>
      <c r="I39" s="257" t="s">
        <v>76</v>
      </c>
      <c r="J39" s="247" t="str">
        <f>INDEX('Policy Characteristics'!E:E,MATCH(PolicyLevers!$C39,'Policy Characteristics'!$D:$D,0))</f>
        <v>Conventional Pollutant Standard</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INDEX('Policy Characteristics'!J:J,MATCH(PolicyLevers!$C39,'Policy Characteristics'!$D:$D,0))</f>
        <v>% reduction in emissions</v>
      </c>
      <c r="P39" s="257"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57" t="str">
        <f>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customHeight="1" x14ac:dyDescent="0.35">
      <c r="A40" s="247" t="str">
        <f>INDEX('Policy Characteristics'!B:B,MATCH(PolicyLevers!$C40,'Policy Characteristics'!$D:$D,0))</f>
        <v>Transportation</v>
      </c>
      <c r="B40" s="247" t="str">
        <f>INDEX('Policy Characteristics'!C:C,MATCH(PolicyLevers!$C40,'Policy Characteristics'!$D:$D,0))</f>
        <v>Conventional Pollutant Standards</v>
      </c>
      <c r="C40" s="12" t="str">
        <f t="shared" ref="C40" si="26">C$2</f>
        <v>Percentage Reduction of Separately Regulated Pollutants</v>
      </c>
      <c r="D40" s="248" t="s">
        <v>82</v>
      </c>
      <c r="E40" s="248" t="s">
        <v>78</v>
      </c>
      <c r="F40" s="248" t="s">
        <v>82</v>
      </c>
      <c r="G40" s="248" t="s">
        <v>78</v>
      </c>
      <c r="H40" s="7">
        <v>338</v>
      </c>
      <c r="I40" s="262" t="s">
        <v>76</v>
      </c>
      <c r="J40" s="247" t="str">
        <f>INDEX('Policy Characteristics'!E:E,MATCH(PolicyLevers!$C40,'Policy Characteristics'!$D:$D,0))</f>
        <v>Conventional Pollutant Standard</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12" t="str">
        <f>INDEX('Policy Characteristics'!J:J,MATCH(PolicyLevers!$C40,'Policy Characteristics'!$D:$D,0))</f>
        <v>% reduction in emissions</v>
      </c>
      <c r="P40" s="262"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12" t="str">
        <f>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customHeight="1" x14ac:dyDescent="0.35">
      <c r="A41" s="247" t="str">
        <f>INDEX('Policy Characteristics'!B:B,MATCH(PolicyLevers!$C41,'Policy Characteristics'!$D:$D,0))</f>
        <v>Transportation</v>
      </c>
      <c r="B41" s="247" t="str">
        <f>INDEX('Policy Characteristics'!C:C,MATCH(PolicyLevers!$C41,'Policy Characteristics'!$D:$D,0))</f>
        <v>Conventional Pollutant Standards</v>
      </c>
      <c r="C41" s="12" t="str">
        <f t="shared" ref="C41" si="27">C$2</f>
        <v>Percentage Reduction of Separately Regulated Pollutants</v>
      </c>
      <c r="D41" s="248" t="s">
        <v>82</v>
      </c>
      <c r="E41" s="248" t="s">
        <v>79</v>
      </c>
      <c r="F41" s="248" t="s">
        <v>82</v>
      </c>
      <c r="G41" s="248" t="s">
        <v>79</v>
      </c>
      <c r="H41" s="7">
        <v>339</v>
      </c>
      <c r="I41" s="262" t="s">
        <v>76</v>
      </c>
      <c r="J41" s="247" t="str">
        <f>INDEX('Policy Characteristics'!E:E,MATCH(PolicyLevers!$C41,'Policy Characteristics'!$D:$D,0))</f>
        <v>Conventional Pollutant Standard</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12" t="str">
        <f>INDEX('Policy Characteristics'!J:J,MATCH(PolicyLevers!$C41,'Policy Characteristics'!$D:$D,0))</f>
        <v>% reduction in emissions</v>
      </c>
      <c r="P41" s="262"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12" t="str">
        <f>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customHeight="1" x14ac:dyDescent="0.35">
      <c r="A42" s="247" t="str">
        <f>INDEX('Policy Characteristics'!B:B,MATCH(PolicyLevers!$C42,'Policy Characteristics'!$D:$D,0))</f>
        <v>Transportation</v>
      </c>
      <c r="B42" s="247" t="str">
        <f>INDEX('Policy Characteristics'!C:C,MATCH(PolicyLevers!$C42,'Policy Characteristics'!$D:$D,0))</f>
        <v>Conventional Pollutant Standards</v>
      </c>
      <c r="C42" s="247" t="str">
        <f t="shared" ref="C42" si="28">C$2</f>
        <v>Percentage Reduction of Separately Regulated Pollutants</v>
      </c>
      <c r="D42" s="247" t="s">
        <v>83</v>
      </c>
      <c r="E42" s="247" t="s">
        <v>61</v>
      </c>
      <c r="F42" s="247" t="s">
        <v>83</v>
      </c>
      <c r="G42" s="247" t="s">
        <v>62</v>
      </c>
      <c r="H42" s="254">
        <v>340</v>
      </c>
      <c r="I42" s="257" t="s">
        <v>76</v>
      </c>
      <c r="J42" s="247" t="str">
        <f>INDEX('Policy Characteristics'!E:E,MATCH(PolicyLevers!$C42,'Policy Characteristics'!$D:$D,0))</f>
        <v>Conventional Pollutant Standard</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INDEX('Policy Characteristics'!J:J,MATCH(PolicyLevers!$C42,'Policy Characteristics'!$D:$D,0))</f>
        <v>% reduction in emissions</v>
      </c>
      <c r="P42" s="257"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57" t="str">
        <f>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customHeight="1" x14ac:dyDescent="0.35">
      <c r="A43" s="247" t="str">
        <f>INDEX('Policy Characteristics'!B:B,MATCH(PolicyLevers!$C43,'Policy Characteristics'!$D:$D,0))</f>
        <v>Transportation</v>
      </c>
      <c r="B43" s="247" t="str">
        <f>INDEX('Policy Characteristics'!C:C,MATCH(PolicyLevers!$C43,'Policy Characteristics'!$D:$D,0))</f>
        <v>Conventional Pollutant Standards</v>
      </c>
      <c r="C43" s="247" t="str">
        <f t="shared" ref="C43" si="29">C$2</f>
        <v>Percentage Reduction of Separately Regulated Pollutants</v>
      </c>
      <c r="D43" s="247" t="s">
        <v>83</v>
      </c>
      <c r="E43" s="247" t="s">
        <v>69</v>
      </c>
      <c r="F43" s="247" t="s">
        <v>83</v>
      </c>
      <c r="G43" s="247" t="s">
        <v>69</v>
      </c>
      <c r="H43" s="254">
        <v>341</v>
      </c>
      <c r="I43" s="257" t="s">
        <v>76</v>
      </c>
      <c r="J43" s="247" t="str">
        <f>INDEX('Policy Characteristics'!E:E,MATCH(PolicyLevers!$C43,'Policy Characteristics'!$D:$D,0))</f>
        <v>Conventional Pollutant Standard</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INDEX('Policy Characteristics'!J:J,MATCH(PolicyLevers!$C43,'Policy Characteristics'!$D:$D,0))</f>
        <v>% reduction in emissions</v>
      </c>
      <c r="P43" s="257"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57" t="str">
        <f>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customHeight="1" x14ac:dyDescent="0.35">
      <c r="A44" s="247" t="str">
        <f>INDEX('Policy Characteristics'!B:B,MATCH(PolicyLevers!$C44,'Policy Characteristics'!$D:$D,0))</f>
        <v>Transportation</v>
      </c>
      <c r="B44" s="247" t="str">
        <f>INDEX('Policy Characteristics'!C:C,MATCH(PolicyLevers!$C44,'Policy Characteristics'!$D:$D,0))</f>
        <v>Conventional Pollutant Standards</v>
      </c>
      <c r="C44" s="247" t="str">
        <f t="shared" ref="C44" si="30">C$2</f>
        <v>Percentage Reduction of Separately Regulated Pollutants</v>
      </c>
      <c r="D44" s="247" t="s">
        <v>83</v>
      </c>
      <c r="E44" s="247" t="s">
        <v>70</v>
      </c>
      <c r="F44" s="247" t="s">
        <v>83</v>
      </c>
      <c r="G44" s="247" t="s">
        <v>70</v>
      </c>
      <c r="H44" s="254">
        <v>342</v>
      </c>
      <c r="I44" s="257" t="s">
        <v>76</v>
      </c>
      <c r="J44" s="247" t="str">
        <f>INDEX('Policy Characteristics'!E:E,MATCH(PolicyLevers!$C44,'Policy Characteristics'!$D:$D,0))</f>
        <v>Conventional Pollutant Standard</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INDEX('Policy Characteristics'!J:J,MATCH(PolicyLevers!$C44,'Policy Characteristics'!$D:$D,0))</f>
        <v>% reduction in emissions</v>
      </c>
      <c r="P44" s="257"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57" t="str">
        <f>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customHeight="1" x14ac:dyDescent="0.35">
      <c r="A45" s="247" t="str">
        <f>INDEX('Policy Characteristics'!B:B,MATCH(PolicyLevers!$C45,'Policy Characteristics'!$D:$D,0))</f>
        <v>Transportation</v>
      </c>
      <c r="B45" s="247" t="str">
        <f>INDEX('Policy Characteristics'!C:C,MATCH(PolicyLevers!$C45,'Policy Characteristics'!$D:$D,0))</f>
        <v>Conventional Pollutant Standards</v>
      </c>
      <c r="C45" s="247" t="str">
        <f t="shared" ref="C45" si="31">C$2</f>
        <v>Percentage Reduction of Separately Regulated Pollutants</v>
      </c>
      <c r="D45" s="247" t="s">
        <v>83</v>
      </c>
      <c r="E45" s="247" t="s">
        <v>71</v>
      </c>
      <c r="F45" s="247" t="s">
        <v>83</v>
      </c>
      <c r="G45" s="247" t="s">
        <v>71</v>
      </c>
      <c r="H45" s="254">
        <v>343</v>
      </c>
      <c r="I45" s="257" t="s">
        <v>76</v>
      </c>
      <c r="J45" s="247" t="str">
        <f>INDEX('Policy Characteristics'!E:E,MATCH(PolicyLevers!$C45,'Policy Characteristics'!$D:$D,0))</f>
        <v>Conventional Pollutant Standard</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INDEX('Policy Characteristics'!J:J,MATCH(PolicyLevers!$C45,'Policy Characteristics'!$D:$D,0))</f>
        <v>% reduction in emissions</v>
      </c>
      <c r="P45" s="257"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57" t="str">
        <f>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customHeight="1" x14ac:dyDescent="0.35">
      <c r="A46" s="247" t="str">
        <f>INDEX('Policy Characteristics'!B:B,MATCH(PolicyLevers!$C46,'Policy Characteristics'!$D:$D,0))</f>
        <v>Transportation</v>
      </c>
      <c r="B46" s="247" t="str">
        <f>INDEX('Policy Characteristics'!C:C,MATCH(PolicyLevers!$C46,'Policy Characteristics'!$D:$D,0))</f>
        <v>Conventional Pollutant Standards</v>
      </c>
      <c r="C46" s="247" t="str">
        <f t="shared" ref="C46:C47" si="32">C$2</f>
        <v>Percentage Reduction of Separately Regulated Pollutants</v>
      </c>
      <c r="D46" s="247" t="s">
        <v>83</v>
      </c>
      <c r="E46" s="247" t="s">
        <v>72</v>
      </c>
      <c r="F46" s="247" t="s">
        <v>83</v>
      </c>
      <c r="G46" s="247" t="s">
        <v>73</v>
      </c>
      <c r="H46" s="254">
        <v>344</v>
      </c>
      <c r="I46" s="257" t="s">
        <v>76</v>
      </c>
      <c r="J46" s="247" t="str">
        <f>INDEX('Policy Characteristics'!E:E,MATCH(PolicyLevers!$C46,'Policy Characteristics'!$D:$D,0))</f>
        <v>Conventional Pollutant Standard</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INDEX('Policy Characteristics'!J:J,MATCH(PolicyLevers!$C46,'Policy Characteristics'!$D:$D,0))</f>
        <v>% reduction in emissions</v>
      </c>
      <c r="P46" s="257"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57" t="str">
        <f>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customHeight="1" x14ac:dyDescent="0.35">
      <c r="A47" s="247" t="str">
        <f>INDEX('Policy Characteristics'!B:B,MATCH(PolicyLevers!$C47,'Policy Characteristics'!$D:$D,0))</f>
        <v>Transportation</v>
      </c>
      <c r="B47" s="247" t="str">
        <f>INDEX('Policy Characteristics'!C:C,MATCH(PolicyLevers!$C47,'Policy Characteristics'!$D:$D,0))</f>
        <v>Conventional Pollutant Standards</v>
      </c>
      <c r="C47" s="247" t="str">
        <f t="shared" si="32"/>
        <v>Percentage Reduction of Separately Regulated Pollutants</v>
      </c>
      <c r="D47" s="247" t="s">
        <v>83</v>
      </c>
      <c r="E47" s="247" t="s">
        <v>74</v>
      </c>
      <c r="F47" s="247" t="s">
        <v>83</v>
      </c>
      <c r="G47" s="247" t="s">
        <v>74</v>
      </c>
      <c r="H47" s="254">
        <v>345</v>
      </c>
      <c r="I47" s="255" t="s">
        <v>63</v>
      </c>
      <c r="J47" s="247" t="str">
        <f>INDEX('Policy Characteristics'!E:E,MATCH(PolicyLevers!$C47,'Policy Characteristics'!$D:$D,0))</f>
        <v>Conventional Pollutant Standard</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INDEX('Policy Characteristics'!J:J,MATCH(PolicyLevers!$C47,'Policy Characteristics'!$D:$D,0))</f>
        <v>% reduction in emissions</v>
      </c>
      <c r="P47" s="257"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47" t="str">
        <f>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customHeight="1" x14ac:dyDescent="0.35">
      <c r="A48" s="247" t="str">
        <f>INDEX('Policy Characteristics'!B:B,MATCH(PolicyLevers!$C48,'Policy Characteristics'!$D:$D,0))</f>
        <v>Transportation</v>
      </c>
      <c r="B48" s="247" t="str">
        <f>INDEX('Policy Characteristics'!C:C,MATCH(PolicyLevers!$C48,'Policy Characteristics'!$D:$D,0))</f>
        <v>Conventional Pollutant Standards</v>
      </c>
      <c r="C48" s="247" t="str">
        <f t="shared" ref="C48" si="33">C$2</f>
        <v>Percentage Reduction of Separately Regulated Pollutants</v>
      </c>
      <c r="D48" s="247" t="s">
        <v>83</v>
      </c>
      <c r="E48" s="247" t="s">
        <v>75</v>
      </c>
      <c r="F48" s="247" t="s">
        <v>83</v>
      </c>
      <c r="G48" s="247" t="s">
        <v>75</v>
      </c>
      <c r="H48" s="254">
        <v>346</v>
      </c>
      <c r="I48" s="257" t="s">
        <v>76</v>
      </c>
      <c r="J48" s="247" t="str">
        <f>INDEX('Policy Characteristics'!E:E,MATCH(PolicyLevers!$C48,'Policy Characteristics'!$D:$D,0))</f>
        <v>Conventional Pollutant Standard</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INDEX('Policy Characteristics'!J:J,MATCH(PolicyLevers!$C48,'Policy Characteristics'!$D:$D,0))</f>
        <v>% reduction in emissions</v>
      </c>
      <c r="P48" s="257"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57" t="str">
        <f>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customHeight="1" x14ac:dyDescent="0.35">
      <c r="A49" s="247" t="str">
        <f>INDEX('Policy Characteristics'!B:B,MATCH(PolicyLevers!$C49,'Policy Characteristics'!$D:$D,0))</f>
        <v>Transportation</v>
      </c>
      <c r="B49" s="247" t="str">
        <f>INDEX('Policy Characteristics'!C:C,MATCH(PolicyLevers!$C49,'Policy Characteristics'!$D:$D,0))</f>
        <v>Conventional Pollutant Standards</v>
      </c>
      <c r="C49" s="247" t="str">
        <f t="shared" ref="C49" si="34">C$2</f>
        <v>Percentage Reduction of Separately Regulated Pollutants</v>
      </c>
      <c r="D49" s="247" t="s">
        <v>83</v>
      </c>
      <c r="E49" s="247" t="s">
        <v>77</v>
      </c>
      <c r="F49" s="247" t="s">
        <v>83</v>
      </c>
      <c r="G49" s="247" t="s">
        <v>77</v>
      </c>
      <c r="H49" s="254">
        <v>347</v>
      </c>
      <c r="I49" s="257" t="s">
        <v>76</v>
      </c>
      <c r="J49" s="247" t="str">
        <f>INDEX('Policy Characteristics'!E:E,MATCH(PolicyLevers!$C49,'Policy Characteristics'!$D:$D,0))</f>
        <v>Conventional Pollutant Standard</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INDEX('Policy Characteristics'!J:J,MATCH(PolicyLevers!$C49,'Policy Characteristics'!$D:$D,0))</f>
        <v>% reduction in emissions</v>
      </c>
      <c r="P49" s="257"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57" t="str">
        <f>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customHeight="1" x14ac:dyDescent="0.35">
      <c r="A50" s="247" t="str">
        <f>INDEX('Policy Characteristics'!B:B,MATCH(PolicyLevers!$C50,'Policy Characteristics'!$D:$D,0))</f>
        <v>Transportation</v>
      </c>
      <c r="B50" s="247" t="str">
        <f>INDEX('Policy Characteristics'!C:C,MATCH(PolicyLevers!$C50,'Policy Characteristics'!$D:$D,0))</f>
        <v>Conventional Pollutant Standards</v>
      </c>
      <c r="C50" s="12" t="str">
        <f t="shared" ref="C50" si="35">C$2</f>
        <v>Percentage Reduction of Separately Regulated Pollutants</v>
      </c>
      <c r="D50" s="248" t="s">
        <v>83</v>
      </c>
      <c r="E50" s="248" t="s">
        <v>78</v>
      </c>
      <c r="F50" s="248" t="s">
        <v>83</v>
      </c>
      <c r="G50" s="248" t="s">
        <v>78</v>
      </c>
      <c r="H50" s="7">
        <v>348</v>
      </c>
      <c r="I50" s="262" t="s">
        <v>76</v>
      </c>
      <c r="J50" s="247" t="str">
        <f>INDEX('Policy Characteristics'!E:E,MATCH(PolicyLevers!$C50,'Policy Characteristics'!$D:$D,0))</f>
        <v>Conventional Pollutant Standard</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12" t="str">
        <f>INDEX('Policy Characteristics'!J:J,MATCH(PolicyLevers!$C50,'Policy Characteristics'!$D:$D,0))</f>
        <v>% reduction in emissions</v>
      </c>
      <c r="P50" s="262"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12" t="str">
        <f>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customHeight="1" x14ac:dyDescent="0.35">
      <c r="A51" s="247" t="str">
        <f>INDEX('Policy Characteristics'!B:B,MATCH(PolicyLevers!$C51,'Policy Characteristics'!$D:$D,0))</f>
        <v>Transportation</v>
      </c>
      <c r="B51" s="247" t="str">
        <f>INDEX('Policy Characteristics'!C:C,MATCH(PolicyLevers!$C51,'Policy Characteristics'!$D:$D,0))</f>
        <v>Conventional Pollutant Standards</v>
      </c>
      <c r="C51" s="12" t="str">
        <f t="shared" ref="C51:C54" si="36">C$2</f>
        <v>Percentage Reduction of Separately Regulated Pollutants</v>
      </c>
      <c r="D51" s="248" t="s">
        <v>83</v>
      </c>
      <c r="E51" s="248" t="s">
        <v>79</v>
      </c>
      <c r="F51" s="248" t="s">
        <v>83</v>
      </c>
      <c r="G51" s="248" t="s">
        <v>79</v>
      </c>
      <c r="H51" s="7">
        <v>349</v>
      </c>
      <c r="I51" s="262" t="s">
        <v>76</v>
      </c>
      <c r="J51" s="247" t="str">
        <f>INDEX('Policy Characteristics'!E:E,MATCH(PolicyLevers!$C51,'Policy Characteristics'!$D:$D,0))</f>
        <v>Conventional Pollutant Standard</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12" t="str">
        <f>INDEX('Policy Characteristics'!J:J,MATCH(PolicyLevers!$C51,'Policy Characteristics'!$D:$D,0))</f>
        <v>% reduction in emissions</v>
      </c>
      <c r="P51" s="262"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12" t="str">
        <f>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customHeight="1" x14ac:dyDescent="0.35">
      <c r="A52" s="247" t="str">
        <f>INDEX('Policy Characteristics'!B:B,MATCH(PolicyLevers!$C52,'Policy Characteristics'!$D:$D,0))</f>
        <v>Transportation</v>
      </c>
      <c r="B52" s="247" t="str">
        <f>INDEX('Policy Characteristics'!C:C,MATCH(PolicyLevers!$C52,'Policy Characteristics'!$D:$D,0))</f>
        <v>Conventional Pollutant Standards</v>
      </c>
      <c r="C52" s="247" t="str">
        <f t="shared" si="36"/>
        <v>Percentage Reduction of Separately Regulated Pollutants</v>
      </c>
      <c r="D52" s="247" t="s">
        <v>84</v>
      </c>
      <c r="E52" s="247" t="s">
        <v>61</v>
      </c>
      <c r="F52" s="247" t="s">
        <v>84</v>
      </c>
      <c r="G52" s="247" t="s">
        <v>62</v>
      </c>
      <c r="H52" s="254">
        <v>350</v>
      </c>
      <c r="I52" s="255" t="s">
        <v>63</v>
      </c>
      <c r="J52" s="247" t="str">
        <f>INDEX('Policy Characteristics'!E:E,MATCH(PolicyLevers!$C52,'Policy Characteristics'!$D:$D,0))</f>
        <v>Conventional Pollutant Standard</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INDEX('Policy Characteristics'!J:J,MATCH(PolicyLevers!$C52,'Policy Characteristics'!$D:$D,0))</f>
        <v>% reduction in emissions</v>
      </c>
      <c r="P52" s="257"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57" t="str">
        <f>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customHeight="1" x14ac:dyDescent="0.35">
      <c r="A53" s="247" t="str">
        <f>INDEX('Policy Characteristics'!B:B,MATCH(PolicyLevers!$C53,'Policy Characteristics'!$D:$D,0))</f>
        <v>Transportation</v>
      </c>
      <c r="B53" s="247" t="str">
        <f>INDEX('Policy Characteristics'!C:C,MATCH(PolicyLevers!$C53,'Policy Characteristics'!$D:$D,0))</f>
        <v>Conventional Pollutant Standards</v>
      </c>
      <c r="C53" s="247" t="str">
        <f t="shared" si="36"/>
        <v>Percentage Reduction of Separately Regulated Pollutants</v>
      </c>
      <c r="D53" s="247" t="s">
        <v>84</v>
      </c>
      <c r="E53" s="247" t="s">
        <v>69</v>
      </c>
      <c r="F53" s="247" t="s">
        <v>84</v>
      </c>
      <c r="G53" s="247" t="s">
        <v>69</v>
      </c>
      <c r="H53" s="254">
        <v>351</v>
      </c>
      <c r="I53" s="255" t="s">
        <v>63</v>
      </c>
      <c r="J53" s="247" t="str">
        <f>INDEX('Policy Characteristics'!E:E,MATCH(PolicyLevers!$C53,'Policy Characteristics'!$D:$D,0))</f>
        <v>Conventional Pollutant Standard</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INDEX('Policy Characteristics'!J:J,MATCH(PolicyLevers!$C53,'Policy Characteristics'!$D:$D,0))</f>
        <v>% reduction in emissions</v>
      </c>
      <c r="P53" s="257"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57" t="str">
        <f>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customHeight="1" x14ac:dyDescent="0.35">
      <c r="A54" s="247" t="str">
        <f>INDEX('Policy Characteristics'!B:B,MATCH(PolicyLevers!$C54,'Policy Characteristics'!$D:$D,0))</f>
        <v>Transportation</v>
      </c>
      <c r="B54" s="247" t="str">
        <f>INDEX('Policy Characteristics'!C:C,MATCH(PolicyLevers!$C54,'Policy Characteristics'!$D:$D,0))</f>
        <v>Conventional Pollutant Standards</v>
      </c>
      <c r="C54" s="247" t="str">
        <f t="shared" si="36"/>
        <v>Percentage Reduction of Separately Regulated Pollutants</v>
      </c>
      <c r="D54" s="247" t="s">
        <v>84</v>
      </c>
      <c r="E54" s="247" t="s">
        <v>70</v>
      </c>
      <c r="F54" s="247" t="s">
        <v>84</v>
      </c>
      <c r="G54" s="247" t="s">
        <v>70</v>
      </c>
      <c r="H54" s="254">
        <v>352</v>
      </c>
      <c r="I54" s="255" t="s">
        <v>63</v>
      </c>
      <c r="J54" s="247" t="str">
        <f>INDEX('Policy Characteristics'!E:E,MATCH(PolicyLevers!$C54,'Policy Characteristics'!$D:$D,0))</f>
        <v>Conventional Pollutant Standard</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INDEX('Policy Characteristics'!J:J,MATCH(PolicyLevers!$C54,'Policy Characteristics'!$D:$D,0))</f>
        <v>% reduction in emissions</v>
      </c>
      <c r="P54" s="257"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57" t="str">
        <f>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customHeight="1" x14ac:dyDescent="0.35">
      <c r="A55" s="247" t="str">
        <f>INDEX('Policy Characteristics'!B:B,MATCH(PolicyLevers!$C55,'Policy Characteristics'!$D:$D,0))</f>
        <v>Transportation</v>
      </c>
      <c r="B55" s="247" t="str">
        <f>INDEX('Policy Characteristics'!C:C,MATCH(PolicyLevers!$C55,'Policy Characteristics'!$D:$D,0))</f>
        <v>Conventional Pollutant Standards</v>
      </c>
      <c r="C55" s="247" t="str">
        <f t="shared" ref="C55" si="37">C$2</f>
        <v>Percentage Reduction of Separately Regulated Pollutants</v>
      </c>
      <c r="D55" s="247" t="s">
        <v>84</v>
      </c>
      <c r="E55" s="247" t="s">
        <v>71</v>
      </c>
      <c r="F55" s="247" t="s">
        <v>84</v>
      </c>
      <c r="G55" s="247" t="s">
        <v>71</v>
      </c>
      <c r="H55" s="254">
        <v>353</v>
      </c>
      <c r="I55" s="257" t="s">
        <v>76</v>
      </c>
      <c r="J55" s="247" t="str">
        <f>INDEX('Policy Characteristics'!E:E,MATCH(PolicyLevers!$C55,'Policy Characteristics'!$D:$D,0))</f>
        <v>Conventional Pollutant Standard</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INDEX('Policy Characteristics'!J:J,MATCH(PolicyLevers!$C55,'Policy Characteristics'!$D:$D,0))</f>
        <v>% reduction in emissions</v>
      </c>
      <c r="P55" s="257"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57" t="str">
        <f>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customHeight="1" x14ac:dyDescent="0.35">
      <c r="A56" s="247" t="str">
        <f>INDEX('Policy Characteristics'!B:B,MATCH(PolicyLevers!$C56,'Policy Characteristics'!$D:$D,0))</f>
        <v>Transportation</v>
      </c>
      <c r="B56" s="247" t="str">
        <f>INDEX('Policy Characteristics'!C:C,MATCH(PolicyLevers!$C56,'Policy Characteristics'!$D:$D,0))</f>
        <v>Conventional Pollutant Standards</v>
      </c>
      <c r="C56" s="247" t="str">
        <f t="shared" ref="C56" si="38">C$2</f>
        <v>Percentage Reduction of Separately Regulated Pollutants</v>
      </c>
      <c r="D56" s="247" t="s">
        <v>84</v>
      </c>
      <c r="E56" s="247" t="s">
        <v>72</v>
      </c>
      <c r="F56" s="247" t="s">
        <v>84</v>
      </c>
      <c r="G56" s="247" t="s">
        <v>73</v>
      </c>
      <c r="H56" s="254">
        <v>354</v>
      </c>
      <c r="I56" s="257" t="s">
        <v>76</v>
      </c>
      <c r="J56" s="247" t="str">
        <f>INDEX('Policy Characteristics'!E:E,MATCH(PolicyLevers!$C56,'Policy Characteristics'!$D:$D,0))</f>
        <v>Conventional Pollutant Standard</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INDEX('Policy Characteristics'!J:J,MATCH(PolicyLevers!$C56,'Policy Characteristics'!$D:$D,0))</f>
        <v>% reduction in emissions</v>
      </c>
      <c r="P56" s="257"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57" t="str">
        <f>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customHeight="1" x14ac:dyDescent="0.35">
      <c r="A57" s="247" t="str">
        <f>INDEX('Policy Characteristics'!B:B,MATCH(PolicyLevers!$C57,'Policy Characteristics'!$D:$D,0))</f>
        <v>Transportation</v>
      </c>
      <c r="B57" s="247" t="str">
        <f>INDEX('Policy Characteristics'!C:C,MATCH(PolicyLevers!$C57,'Policy Characteristics'!$D:$D,0))</f>
        <v>Conventional Pollutant Standards</v>
      </c>
      <c r="C57" s="247" t="str">
        <f t="shared" ref="C57" si="39">C$2</f>
        <v>Percentage Reduction of Separately Regulated Pollutants</v>
      </c>
      <c r="D57" s="247" t="s">
        <v>84</v>
      </c>
      <c r="E57" s="247" t="s">
        <v>74</v>
      </c>
      <c r="F57" s="247" t="s">
        <v>84</v>
      </c>
      <c r="G57" s="247" t="s">
        <v>74</v>
      </c>
      <c r="H57" s="254">
        <v>355</v>
      </c>
      <c r="I57" s="257" t="s">
        <v>76</v>
      </c>
      <c r="J57" s="247" t="str">
        <f>INDEX('Policy Characteristics'!E:E,MATCH(PolicyLevers!$C57,'Policy Characteristics'!$D:$D,0))</f>
        <v>Conventional Pollutant Standard</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INDEX('Policy Characteristics'!J:J,MATCH(PolicyLevers!$C57,'Policy Characteristics'!$D:$D,0))</f>
        <v>% reduction in emissions</v>
      </c>
      <c r="P57" s="257"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57" t="str">
        <f>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customHeight="1" x14ac:dyDescent="0.35">
      <c r="A58" s="247" t="str">
        <f>INDEX('Policy Characteristics'!B:B,MATCH(PolicyLevers!$C58,'Policy Characteristics'!$D:$D,0))</f>
        <v>Transportation</v>
      </c>
      <c r="B58" s="247" t="str">
        <f>INDEX('Policy Characteristics'!C:C,MATCH(PolicyLevers!$C58,'Policy Characteristics'!$D:$D,0))</f>
        <v>Conventional Pollutant Standards</v>
      </c>
      <c r="C58" s="247" t="str">
        <f t="shared" ref="C58" si="40">C$2</f>
        <v>Percentage Reduction of Separately Regulated Pollutants</v>
      </c>
      <c r="D58" s="247" t="s">
        <v>84</v>
      </c>
      <c r="E58" s="247" t="s">
        <v>75</v>
      </c>
      <c r="F58" s="247" t="s">
        <v>84</v>
      </c>
      <c r="G58" s="247" t="s">
        <v>75</v>
      </c>
      <c r="H58" s="254">
        <v>356</v>
      </c>
      <c r="I58" s="257" t="s">
        <v>76</v>
      </c>
      <c r="J58" s="247" t="str">
        <f>INDEX('Policy Characteristics'!E:E,MATCH(PolicyLevers!$C58,'Policy Characteristics'!$D:$D,0))</f>
        <v>Conventional Pollutant Standard</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INDEX('Policy Characteristics'!J:J,MATCH(PolicyLevers!$C58,'Policy Characteristics'!$D:$D,0))</f>
        <v>% reduction in emissions</v>
      </c>
      <c r="P58" s="257"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57" t="str">
        <f>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customHeight="1" x14ac:dyDescent="0.35">
      <c r="A59" s="247" t="str">
        <f>INDEX('Policy Characteristics'!B:B,MATCH(PolicyLevers!$C59,'Policy Characteristics'!$D:$D,0))</f>
        <v>Transportation</v>
      </c>
      <c r="B59" s="247" t="str">
        <f>INDEX('Policy Characteristics'!C:C,MATCH(PolicyLevers!$C59,'Policy Characteristics'!$D:$D,0))</f>
        <v>Conventional Pollutant Standards</v>
      </c>
      <c r="C59" s="247" t="str">
        <f t="shared" ref="C59" si="41">C$2</f>
        <v>Percentage Reduction of Separately Regulated Pollutants</v>
      </c>
      <c r="D59" s="247" t="s">
        <v>84</v>
      </c>
      <c r="E59" s="247" t="s">
        <v>77</v>
      </c>
      <c r="F59" s="247" t="s">
        <v>84</v>
      </c>
      <c r="G59" s="247" t="s">
        <v>77</v>
      </c>
      <c r="H59" s="254">
        <v>357</v>
      </c>
      <c r="I59" s="257" t="s">
        <v>76</v>
      </c>
      <c r="J59" s="247" t="str">
        <f>INDEX('Policy Characteristics'!E:E,MATCH(PolicyLevers!$C59,'Policy Characteristics'!$D:$D,0))</f>
        <v>Conventional Pollutant Standard</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INDEX('Policy Characteristics'!J:J,MATCH(PolicyLevers!$C59,'Policy Characteristics'!$D:$D,0))</f>
        <v>% reduction in emissions</v>
      </c>
      <c r="P59" s="257"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57" t="str">
        <f>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customHeight="1" x14ac:dyDescent="0.35">
      <c r="A60" s="247" t="str">
        <f>INDEX('Policy Characteristics'!B:B,MATCH(PolicyLevers!$C60,'Policy Characteristics'!$D:$D,0))</f>
        <v>Transportation</v>
      </c>
      <c r="B60" s="247" t="str">
        <f>INDEX('Policy Characteristics'!C:C,MATCH(PolicyLevers!$C60,'Policy Characteristics'!$D:$D,0))</f>
        <v>Conventional Pollutant Standards</v>
      </c>
      <c r="C60" s="12" t="str">
        <f t="shared" ref="C60" si="42">C$2</f>
        <v>Percentage Reduction of Separately Regulated Pollutants</v>
      </c>
      <c r="D60" s="248" t="s">
        <v>84</v>
      </c>
      <c r="E60" s="248" t="s">
        <v>78</v>
      </c>
      <c r="F60" s="248" t="s">
        <v>84</v>
      </c>
      <c r="G60" s="248" t="s">
        <v>78</v>
      </c>
      <c r="H60" s="7">
        <v>358</v>
      </c>
      <c r="I60" s="262" t="s">
        <v>76</v>
      </c>
      <c r="J60" s="247" t="str">
        <f>INDEX('Policy Characteristics'!E:E,MATCH(PolicyLevers!$C60,'Policy Characteristics'!$D:$D,0))</f>
        <v>Conventional Pollutant Standard</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12" t="str">
        <f>INDEX('Policy Characteristics'!J:J,MATCH(PolicyLevers!$C60,'Policy Characteristics'!$D:$D,0))</f>
        <v>% reduction in emissions</v>
      </c>
      <c r="P60" s="262"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12" t="str">
        <f>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customHeight="1" x14ac:dyDescent="0.35">
      <c r="A61" s="247" t="str">
        <f>INDEX('Policy Characteristics'!B:B,MATCH(PolicyLevers!$C61,'Policy Characteristics'!$D:$D,0))</f>
        <v>Transportation</v>
      </c>
      <c r="B61" s="247" t="str">
        <f>INDEX('Policy Characteristics'!C:C,MATCH(PolicyLevers!$C61,'Policy Characteristics'!$D:$D,0))</f>
        <v>Conventional Pollutant Standards</v>
      </c>
      <c r="C61" s="12" t="str">
        <f t="shared" ref="C61" si="43">C$2</f>
        <v>Percentage Reduction of Separately Regulated Pollutants</v>
      </c>
      <c r="D61" s="248" t="s">
        <v>84</v>
      </c>
      <c r="E61" s="248" t="s">
        <v>79</v>
      </c>
      <c r="F61" s="248" t="s">
        <v>84</v>
      </c>
      <c r="G61" s="248" t="s">
        <v>79</v>
      </c>
      <c r="H61" s="7">
        <v>359</v>
      </c>
      <c r="I61" s="262" t="s">
        <v>76</v>
      </c>
      <c r="J61" s="247" t="str">
        <f>INDEX('Policy Characteristics'!E:E,MATCH(PolicyLevers!$C61,'Policy Characteristics'!$D:$D,0))</f>
        <v>Conventional Pollutant Standard</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12" t="str">
        <f>INDEX('Policy Characteristics'!J:J,MATCH(PolicyLevers!$C61,'Policy Characteristics'!$D:$D,0))</f>
        <v>% reduction in emissions</v>
      </c>
      <c r="P61" s="262"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12" t="str">
        <f>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customHeight="1" x14ac:dyDescent="0.35">
      <c r="A62" s="247" t="str">
        <f>INDEX('Policy Characteristics'!B:B,MATCH(PolicyLevers!$C62,'Policy Characteristics'!$D:$D,0))</f>
        <v>Transportation</v>
      </c>
      <c r="B62" s="247" t="str">
        <f>INDEX('Policy Characteristics'!C:C,MATCH(PolicyLevers!$C62,'Policy Characteristics'!$D:$D,0))</f>
        <v>Electric Vehicle Charger Deployment</v>
      </c>
      <c r="C62" s="247" t="s">
        <v>86</v>
      </c>
      <c r="D62" s="247"/>
      <c r="E62" s="247"/>
      <c r="F62" s="247"/>
      <c r="G62" s="247"/>
      <c r="H62" s="254">
        <v>360</v>
      </c>
      <c r="I62" s="255" t="s">
        <v>63</v>
      </c>
      <c r="J62" s="247" t="str">
        <f>INDEX('Policy Characteristics'!E:E,MATCH(PolicyLevers!$C62,'Policy Characteristics'!$D:$D,0))</f>
        <v>EV Charger Deployment</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INDEX('Policy Characteristics'!J:J,MATCH(PolicyLevers!$C62,'Policy Characteristics'!$D:$D,0))</f>
        <v>chargers / 100k pop</v>
      </c>
      <c r="P62" s="257"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47">
        <f>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customHeight="1" x14ac:dyDescent="0.35">
      <c r="A63" s="247" t="str">
        <f>INDEX('Policy Characteristics'!B:B,MATCH(PolicyLevers!$C63,'Policy Characteristics'!$D:$D,0))</f>
        <v>Transportation</v>
      </c>
      <c r="B63" s="247" t="str">
        <f>INDEX('Policy Characteristics'!C:C,MATCH(PolicyLevers!$C63,'Policy Characteristics'!$D:$D,0))</f>
        <v>Electric Vehicle Range &amp; Charging Time</v>
      </c>
      <c r="C63" s="247" t="s">
        <v>91</v>
      </c>
      <c r="D63" s="257"/>
      <c r="E63" s="257"/>
      <c r="F63" s="257"/>
      <c r="G63" s="257"/>
      <c r="H63" s="254">
        <v>361</v>
      </c>
      <c r="I63" s="255" t="s">
        <v>63</v>
      </c>
      <c r="J63" s="247" t="str">
        <f>INDEX('Policy Characteristics'!E:E,MATCH(PolicyLevers!$C63,'Policy Characteristics'!$D:$D,0))</f>
        <v>EV Range &amp; Charging Time</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57" t="str">
        <f>INDEX('Policy Characteristics'!J:J,MATCH(PolicyLevers!$C63,'Policy Characteristics'!$D:$D,0))</f>
        <v>% reduction in concern</v>
      </c>
      <c r="P63" s="257"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57">
        <f>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customHeight="1" x14ac:dyDescent="0.35">
      <c r="A64" s="247" t="str">
        <f>INDEX('Policy Characteristics'!B:B,MATCH(PolicyLevers!$C64,'Policy Characteristics'!$D:$D,0))</f>
        <v>Transportation</v>
      </c>
      <c r="B64" s="247" t="str">
        <f>INDEX('Policy Characteristics'!C:C,MATCH(PolicyLevers!$C64,'Policy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Characteristics'!E:E,MATCH(PolicyLevers!$C64,'Policy Characteristics'!$D:$D,0))</f>
        <v>EV Sales Mandate</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57" t="str">
        <f>INDEX('Policy Characteristics'!J:J,MATCH(PolicyLevers!$C64,'Policy Characteristics'!$D:$D,0))</f>
        <v>% of new vehicles sold</v>
      </c>
      <c r="P64" s="257"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57" t="str">
        <f>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customHeight="1" x14ac:dyDescent="0.35">
      <c r="A65" s="247" t="str">
        <f>INDEX('Policy Characteristics'!B:B,MATCH(PolicyLevers!$C65,'Policy Characteristics'!$D:$D,0))</f>
        <v>Transportation</v>
      </c>
      <c r="B65" s="247" t="str">
        <f>INDEX('Policy Characteristics'!C:C,MATCH(PolicyLevers!$C65,'Policy Characteristics'!$D:$D,0))</f>
        <v>Electric Vehicle Sales Mandate</v>
      </c>
      <c r="C65" s="12" t="str">
        <f t="shared" ref="C65:C74" si="44">C$64</f>
        <v>Additional Minimum Required EV Sales Percentage</v>
      </c>
      <c r="D65" s="248" t="s">
        <v>105</v>
      </c>
      <c r="E65" s="248" t="s">
        <v>60</v>
      </c>
      <c r="F65" s="248" t="s">
        <v>106</v>
      </c>
      <c r="G65" s="248" t="s">
        <v>60</v>
      </c>
      <c r="H65" s="7">
        <v>203</v>
      </c>
      <c r="I65" s="260" t="s">
        <v>63</v>
      </c>
      <c r="J65" s="247" t="str">
        <f>INDEX('Policy Characteristics'!E:E,MATCH(PolicyLevers!$C65,'Policy Characteristics'!$D:$D,0))</f>
        <v>EV Sales Mandate</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61" t="str">
        <f>INDEX('Policy Characteristics'!J:J,MATCH(PolicyLevers!$C65,'Policy Characteristics'!$D:$D,0))</f>
        <v>% of new vehicles sold</v>
      </c>
      <c r="P65" s="262"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61" t="str">
        <f>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customHeight="1" x14ac:dyDescent="0.35">
      <c r="A66" s="247" t="str">
        <f>INDEX('Policy Characteristics'!B:B,MATCH(PolicyLevers!$C66,'Policy Characteristics'!$D:$D,0))</f>
        <v>Transportation</v>
      </c>
      <c r="B66" s="247" t="str">
        <f>INDEX('Policy Characteristics'!C:C,MATCH(PolicyLevers!$C66,'Policy Characteristics'!$D:$D,0))</f>
        <v>Electric Vehicle Sales Mandate</v>
      </c>
      <c r="C66" s="12" t="str">
        <f t="shared" si="44"/>
        <v>Additional Minimum Required EV Sales Percentage</v>
      </c>
      <c r="D66" s="248" t="s">
        <v>98</v>
      </c>
      <c r="E66" s="248" t="s">
        <v>80</v>
      </c>
      <c r="F66" s="248" t="s">
        <v>99</v>
      </c>
      <c r="G66" s="248" t="s">
        <v>80</v>
      </c>
      <c r="H66" s="7">
        <v>187</v>
      </c>
      <c r="I66" s="260" t="s">
        <v>63</v>
      </c>
      <c r="J66" s="247" t="str">
        <f>INDEX('Policy Characteristics'!E:E,MATCH(PolicyLevers!$C66,'Policy Characteristics'!$D:$D,0))</f>
        <v>EV Sales Mandate</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61" t="str">
        <f>INDEX('Policy Characteristics'!J:J,MATCH(PolicyLevers!$C66,'Policy Characteristics'!$D:$D,0))</f>
        <v>% of new vehicles sold</v>
      </c>
      <c r="P66" s="262"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61" t="str">
        <f>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customHeight="1" x14ac:dyDescent="0.35">
      <c r="A67" s="247" t="str">
        <f>INDEX('Policy Characteristics'!B:B,MATCH(PolicyLevers!$C67,'Policy Characteristics'!$D:$D,0))</f>
        <v>Transportation</v>
      </c>
      <c r="B67" s="247" t="str">
        <f>INDEX('Policy Characteristics'!C:C,MATCH(PolicyLevers!$C67,'Policy Characteristics'!$D:$D,0))</f>
        <v>Electric Vehicle Sales Mandate</v>
      </c>
      <c r="C67" s="12" t="str">
        <f t="shared" si="44"/>
        <v>Additional Minimum Required EV Sales Percentage</v>
      </c>
      <c r="D67" s="248" t="s">
        <v>105</v>
      </c>
      <c r="E67" s="248" t="s">
        <v>80</v>
      </c>
      <c r="F67" s="248" t="s">
        <v>106</v>
      </c>
      <c r="G67" s="248" t="s">
        <v>80</v>
      </c>
      <c r="H67" s="7">
        <v>191</v>
      </c>
      <c r="I67" s="260" t="s">
        <v>63</v>
      </c>
      <c r="J67" s="247" t="str">
        <f>INDEX('Policy Characteristics'!E:E,MATCH(PolicyLevers!$C67,'Policy Characteristics'!$D:$D,0))</f>
        <v>EV Sales Mandate</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61" t="str">
        <f>INDEX('Policy Characteristics'!J:J,MATCH(PolicyLevers!$C67,'Policy Characteristics'!$D:$D,0))</f>
        <v>% of new vehicles sold</v>
      </c>
      <c r="P67" s="262"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61" t="str">
        <f>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customHeight="1" x14ac:dyDescent="0.35">
      <c r="A68" s="247" t="str">
        <f>INDEX('Policy Characteristics'!B:B,MATCH(PolicyLevers!$C68,'Policy Characteristics'!$D:$D,0))</f>
        <v>Transportation</v>
      </c>
      <c r="B68" s="247" t="str">
        <f>INDEX('Policy Characteristics'!C:C,MATCH(PolicyLevers!$C68,'Policy Characteristics'!$D:$D,0))</f>
        <v>Electric Vehicle Sales Mandate</v>
      </c>
      <c r="C68" s="12" t="str">
        <f t="shared" si="44"/>
        <v>Additional Minimum Required EV Sales Percentage</v>
      </c>
      <c r="D68" s="248" t="s">
        <v>98</v>
      </c>
      <c r="E68" s="248" t="s">
        <v>81</v>
      </c>
      <c r="F68" s="248" t="s">
        <v>99</v>
      </c>
      <c r="G68" s="248" t="s">
        <v>107</v>
      </c>
      <c r="H68" s="7">
        <v>496</v>
      </c>
      <c r="I68" s="260" t="s">
        <v>63</v>
      </c>
      <c r="J68" s="247" t="str">
        <f>INDEX('Policy Characteristics'!E:E,MATCH(PolicyLevers!$C68,'Policy Characteristics'!$D:$D,0))</f>
        <v>EV Sales Mandate</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61" t="str">
        <f>INDEX('Policy Characteristics'!J:J,MATCH(PolicyLevers!$C68,'Policy Characteristics'!$D:$D,0))</f>
        <v>% of new vehicles sold</v>
      </c>
      <c r="P68" s="262"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61" t="str">
        <f>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customHeight="1" x14ac:dyDescent="0.35">
      <c r="A69" s="247" t="str">
        <f>INDEX('Policy Characteristics'!B:B,MATCH(PolicyLevers!$C69,'Policy Characteristics'!$D:$D,0))</f>
        <v>Transportation</v>
      </c>
      <c r="B69" s="247" t="str">
        <f>INDEX('Policy Characteristics'!C:C,MATCH(PolicyLevers!$C69,'Policy Characteristics'!$D:$D,0))</f>
        <v>Electric Vehicle Sales Mandate</v>
      </c>
      <c r="C69" s="12" t="str">
        <f t="shared" si="44"/>
        <v>Additional Minimum Required EV Sales Percentage</v>
      </c>
      <c r="D69" s="248" t="s">
        <v>105</v>
      </c>
      <c r="E69" s="248" t="s">
        <v>81</v>
      </c>
      <c r="F69" s="248" t="s">
        <v>106</v>
      </c>
      <c r="G69" s="248" t="s">
        <v>107</v>
      </c>
      <c r="H69" s="7">
        <v>497</v>
      </c>
      <c r="I69" s="260" t="s">
        <v>63</v>
      </c>
      <c r="J69" s="247" t="str">
        <f>INDEX('Policy Characteristics'!E:E,MATCH(PolicyLevers!$C69,'Policy Characteristics'!$D:$D,0))</f>
        <v>EV Sales Mandate</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61" t="str">
        <f>INDEX('Policy Characteristics'!J:J,MATCH(PolicyLevers!$C69,'Policy Characteristics'!$D:$D,0))</f>
        <v>% of new vehicles sold</v>
      </c>
      <c r="P69" s="262"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61" t="str">
        <f>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customHeight="1" x14ac:dyDescent="0.35">
      <c r="A70" s="247" t="str">
        <f>INDEX('Policy Characteristics'!B:B,MATCH(PolicyLevers!$C70,'Policy Characteristics'!$D:$D,0))</f>
        <v>Transportation</v>
      </c>
      <c r="B70" s="247" t="str">
        <f>INDEX('Policy Characteristics'!C:C,MATCH(PolicyLevers!$C70,'Policy Characteristics'!$D:$D,0))</f>
        <v>Electric Vehicle Sales Mandate</v>
      </c>
      <c r="C70" s="247" t="str">
        <f t="shared" si="44"/>
        <v>Additional Minimum Required EV Sales Percentage</v>
      </c>
      <c r="D70" s="247" t="s">
        <v>98</v>
      </c>
      <c r="E70" s="247" t="s">
        <v>82</v>
      </c>
      <c r="F70" s="247" t="s">
        <v>99</v>
      </c>
      <c r="G70" s="247" t="s">
        <v>108</v>
      </c>
      <c r="H70" s="254">
        <v>498</v>
      </c>
      <c r="I70" s="255" t="s">
        <v>63</v>
      </c>
      <c r="J70" s="247" t="str">
        <f>INDEX('Policy Characteristics'!E:E,MATCH(PolicyLevers!$C70,'Policy Characteristics'!$D:$D,0))</f>
        <v>EV Sales Mandate</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56" t="str">
        <f>INDEX('Policy Characteristics'!J:J,MATCH(PolicyLevers!$C70,'Policy Characteristics'!$D:$D,0))</f>
        <v>% of new vehicles sold</v>
      </c>
      <c r="P70" s="257"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56" t="str">
        <f>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customHeight="1" x14ac:dyDescent="0.35">
      <c r="A71" s="247" t="str">
        <f>INDEX('Policy Characteristics'!B:B,MATCH(PolicyLevers!$C71,'Policy Characteristics'!$D:$D,0))</f>
        <v>Transportation</v>
      </c>
      <c r="B71" s="247" t="str">
        <f>INDEX('Policy Characteristics'!C:C,MATCH(PolicyLevers!$C71,'Policy Characteristics'!$D:$D,0))</f>
        <v>Electric Vehicle Sales Mandate</v>
      </c>
      <c r="C71" s="247" t="str">
        <f t="shared" si="44"/>
        <v>Additional Minimum Required EV Sales Percentage</v>
      </c>
      <c r="D71" s="247" t="s">
        <v>105</v>
      </c>
      <c r="E71" s="247" t="s">
        <v>82</v>
      </c>
      <c r="F71" s="247" t="s">
        <v>106</v>
      </c>
      <c r="G71" s="247" t="s">
        <v>108</v>
      </c>
      <c r="H71" s="254">
        <v>499</v>
      </c>
      <c r="I71" s="255" t="s">
        <v>63</v>
      </c>
      <c r="J71" s="247" t="str">
        <f>INDEX('Policy Characteristics'!E:E,MATCH(PolicyLevers!$C71,'Policy Characteristics'!$D:$D,0))</f>
        <v>EV Sales Mandate</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56" t="str">
        <f>INDEX('Policy Characteristics'!J:J,MATCH(PolicyLevers!$C71,'Policy Characteristics'!$D:$D,0))</f>
        <v>% of new vehicles sold</v>
      </c>
      <c r="P71" s="257"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56" t="str">
        <f>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customHeight="1" x14ac:dyDescent="0.35">
      <c r="A72" s="247" t="str">
        <f>INDEX('Policy Characteristics'!B:B,MATCH(PolicyLevers!$C72,'Policy Characteristics'!$D:$D,0))</f>
        <v>Transportation</v>
      </c>
      <c r="B72" s="247" t="str">
        <f>INDEX('Policy Characteristics'!C:C,MATCH(PolicyLevers!$C72,'Policy Characteristics'!$D:$D,0))</f>
        <v>Electric Vehicle Sales Mandate</v>
      </c>
      <c r="C72" s="247" t="str">
        <f t="shared" si="44"/>
        <v>Additional Minimum Required EV Sales Percentage</v>
      </c>
      <c r="D72" s="247" t="s">
        <v>98</v>
      </c>
      <c r="E72" s="247" t="s">
        <v>83</v>
      </c>
      <c r="F72" s="247" t="s">
        <v>99</v>
      </c>
      <c r="G72" s="247" t="s">
        <v>109</v>
      </c>
      <c r="H72" s="254">
        <v>500</v>
      </c>
      <c r="I72" s="255" t="s">
        <v>63</v>
      </c>
      <c r="J72" s="247" t="str">
        <f>INDEX('Policy Characteristics'!E:E,MATCH(PolicyLevers!$C72,'Policy Characteristics'!$D:$D,0))</f>
        <v>EV Sales Mandate</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56" t="str">
        <f>INDEX('Policy Characteristics'!J:J,MATCH(PolicyLevers!$C72,'Policy Characteristics'!$D:$D,0))</f>
        <v>% of new vehicles sold</v>
      </c>
      <c r="P72" s="257"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56" t="str">
        <f>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customHeight="1" x14ac:dyDescent="0.35">
      <c r="A73" s="247" t="str">
        <f>INDEX('Policy Characteristics'!B:B,MATCH(PolicyLevers!$C73,'Policy Characteristics'!$D:$D,0))</f>
        <v>Transportation</v>
      </c>
      <c r="B73" s="247" t="str">
        <f>INDEX('Policy Characteristics'!C:C,MATCH(PolicyLevers!$C73,'Policy Characteristics'!$D:$D,0))</f>
        <v>Electric Vehicle Sales Mandate</v>
      </c>
      <c r="C73" s="247" t="str">
        <f t="shared" si="44"/>
        <v>Additional Minimum Required EV Sales Percentage</v>
      </c>
      <c r="D73" s="247" t="s">
        <v>105</v>
      </c>
      <c r="E73" s="247" t="s">
        <v>83</v>
      </c>
      <c r="F73" s="247" t="s">
        <v>106</v>
      </c>
      <c r="G73" s="247" t="s">
        <v>109</v>
      </c>
      <c r="H73" s="254">
        <v>501</v>
      </c>
      <c r="I73" s="255" t="s">
        <v>63</v>
      </c>
      <c r="J73" s="247" t="str">
        <f>INDEX('Policy Characteristics'!E:E,MATCH(PolicyLevers!$C73,'Policy Characteristics'!$D:$D,0))</f>
        <v>EV Sales Mandate</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56" t="str">
        <f>INDEX('Policy Characteristics'!J:J,MATCH(PolicyLevers!$C73,'Policy Characteristics'!$D:$D,0))</f>
        <v>% of new vehicles sold</v>
      </c>
      <c r="P73" s="257"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56" t="str">
        <f>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customHeight="1" x14ac:dyDescent="0.35">
      <c r="A74" s="247" t="str">
        <f>INDEX('Policy Characteristics'!B:B,MATCH(PolicyLevers!$C74,'Policy Characteristics'!$D:$D,0))</f>
        <v>Transportation</v>
      </c>
      <c r="B74" s="247" t="str">
        <f>INDEX('Policy Characteristics'!C:C,MATCH(PolicyLevers!$C74,'Policy Characteristics'!$D:$D,0))</f>
        <v>Electric Vehicle Sales Mandate</v>
      </c>
      <c r="C74" s="247" t="str">
        <f t="shared" si="44"/>
        <v>Additional Minimum Required EV Sales Percentage</v>
      </c>
      <c r="D74" s="247" t="s">
        <v>98</v>
      </c>
      <c r="E74" s="247" t="s">
        <v>84</v>
      </c>
      <c r="F74" s="247" t="s">
        <v>99</v>
      </c>
      <c r="G74" s="247" t="s">
        <v>110</v>
      </c>
      <c r="H74" s="254">
        <v>188</v>
      </c>
      <c r="I74" s="255" t="s">
        <v>63</v>
      </c>
      <c r="J74" s="247" t="str">
        <f>INDEX('Policy Characteristics'!E:E,MATCH(PolicyLevers!$C74,'Policy Characteristics'!$D:$D,0))</f>
        <v>EV Sales Mandate</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56" t="str">
        <f>INDEX('Policy Characteristics'!J:J,MATCH(PolicyLevers!$C74,'Policy Characteristics'!$D:$D,0))</f>
        <v>% of new vehicles sold</v>
      </c>
      <c r="P74" s="257"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56" t="str">
        <f>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customHeight="1" x14ac:dyDescent="0.35">
      <c r="A75" s="247" t="str">
        <f>INDEX('Policy Characteristics'!B:B,MATCH(PolicyLevers!$C75,'Policy Characteristics'!$D:$D,0))</f>
        <v>Transportation</v>
      </c>
      <c r="B75" s="247" t="str">
        <f>INDEX('Policy Characteristics'!C:C,MATCH(PolicyLevers!$C75,'Policy Characteristics'!$D:$D,0))</f>
        <v>Electric Vehicle Sales Mandate</v>
      </c>
      <c r="C75" s="12" t="str">
        <f t="shared" ref="C75" si="45">C$64</f>
        <v>Additional Minimum Required EV Sales Percentage</v>
      </c>
      <c r="D75" s="248" t="s">
        <v>105</v>
      </c>
      <c r="E75" s="248" t="s">
        <v>84</v>
      </c>
      <c r="F75" s="248" t="s">
        <v>106</v>
      </c>
      <c r="G75" s="248" t="s">
        <v>110</v>
      </c>
      <c r="H75" s="7"/>
      <c r="I75" s="262" t="s">
        <v>76</v>
      </c>
      <c r="J75" s="247" t="str">
        <f>INDEX('Policy Characteristics'!E:E,MATCH(PolicyLevers!$C75,'Policy Characteristics'!$D:$D,0))</f>
        <v>EV Sales Mandate</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62" t="str">
        <f>INDEX('Policy Characteristics'!J:J,MATCH(PolicyLevers!$C75,'Policy Characteristics'!$D:$D,0))</f>
        <v>% of new vehicles sold</v>
      </c>
      <c r="P75" s="262"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62" t="str">
        <f>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customHeight="1" x14ac:dyDescent="0.35">
      <c r="A76" s="247" t="str">
        <f>INDEX('Policy Characteristics'!B:B,MATCH(PolicyLevers!$C76,'Policy Characteristics'!$D:$D,0))</f>
        <v>Transportation</v>
      </c>
      <c r="B76" s="247" t="str">
        <f>INDEX('Policy Characteristics'!C:C,MATCH(PolicyLevers!$C76,'Policy Characteristics'!$D:$D,0))</f>
        <v>Electric Vehicle Subsidy</v>
      </c>
      <c r="C76" s="247" t="s">
        <v>112</v>
      </c>
      <c r="D76" s="257" t="s">
        <v>98</v>
      </c>
      <c r="E76" s="257" t="s">
        <v>60</v>
      </c>
      <c r="F76" s="257" t="s">
        <v>99</v>
      </c>
      <c r="G76" s="257" t="s">
        <v>60</v>
      </c>
      <c r="H76" s="254">
        <v>189</v>
      </c>
      <c r="I76" s="270" t="s">
        <v>63</v>
      </c>
      <c r="J76" s="247" t="str">
        <f>INDEX('Policy Characteristics'!E:E,MATCH(PolicyLevers!$C76,'Policy Characteristics'!$D:$D,0))</f>
        <v>EV Subsidy</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57" t="str">
        <f>INDEX('Policy Characteristics'!J:J,MATCH(PolicyLevers!$C76,'Policy Characteristics'!$D:$D,0))</f>
        <v>% of vehicle cost</v>
      </c>
      <c r="P76" s="257"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57" t="str">
        <f>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customHeight="1" x14ac:dyDescent="0.35">
      <c r="A77" s="247" t="str">
        <f>INDEX('Policy Characteristics'!B:B,MATCH(PolicyLevers!$C77,'Policy Characteristics'!$D:$D,0))</f>
        <v>Transportation</v>
      </c>
      <c r="B77" s="247" t="str">
        <f>INDEX('Policy Characteristics'!C:C,MATCH(PolicyLevers!$C77,'Policy Characteristics'!$D:$D,0))</f>
        <v>Electric Vehicle Subsidy</v>
      </c>
      <c r="C77" s="247" t="str">
        <f t="shared" ref="C77" si="46">C$76</f>
        <v>Additional EV Subsidy Percentage</v>
      </c>
      <c r="D77" s="247" t="s">
        <v>105</v>
      </c>
      <c r="E77" s="247" t="s">
        <v>60</v>
      </c>
      <c r="F77" s="247" t="s">
        <v>106</v>
      </c>
      <c r="G77" s="247" t="s">
        <v>60</v>
      </c>
      <c r="H77" s="254"/>
      <c r="I77" s="257" t="s">
        <v>76</v>
      </c>
      <c r="J77" s="247" t="str">
        <f>INDEX('Policy Characteristics'!E:E,MATCH(PolicyLevers!$C77,'Policy Characteristics'!$D:$D,0))</f>
        <v>EV Subsidy</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INDEX('Policy Characteristics'!J:J,MATCH(PolicyLevers!$C77,'Policy Characteristics'!$D:$D,0))</f>
        <v>% of vehicle cost</v>
      </c>
      <c r="P77" s="247"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47" t="str">
        <f>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customHeight="1" x14ac:dyDescent="0.35">
      <c r="A78" s="247" t="str">
        <f>INDEX('Policy Characteristics'!B:B,MATCH(PolicyLevers!$C78,'Policy Characteristics'!$D:$D,0))</f>
        <v>Transportation</v>
      </c>
      <c r="B78" s="247" t="str">
        <f>INDEX('Policy Characteristics'!C:C,MATCH(PolicyLevers!$C78,'Policy Characteristics'!$D:$D,0))</f>
        <v>Electric Vehicle Subsidy</v>
      </c>
      <c r="C78" s="247" t="str">
        <f t="shared" ref="C78" si="47">C$76</f>
        <v>Additional EV Subsidy Percentage</v>
      </c>
      <c r="D78" s="247" t="s">
        <v>98</v>
      </c>
      <c r="E78" s="247" t="s">
        <v>80</v>
      </c>
      <c r="F78" s="247" t="s">
        <v>99</v>
      </c>
      <c r="G78" s="247" t="s">
        <v>80</v>
      </c>
      <c r="H78" s="254"/>
      <c r="I78" s="257" t="s">
        <v>76</v>
      </c>
      <c r="J78" s="247" t="str">
        <f>INDEX('Policy Characteristics'!E:E,MATCH(PolicyLevers!$C78,'Policy Characteristics'!$D:$D,0))</f>
        <v>EV Subsidy</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INDEX('Policy Characteristics'!J:J,MATCH(PolicyLevers!$C78,'Policy Characteristics'!$D:$D,0))</f>
        <v>% of vehicle cost</v>
      </c>
      <c r="P78" s="247"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47" t="str">
        <f>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customHeight="1" x14ac:dyDescent="0.35">
      <c r="A79" s="247" t="str">
        <f>INDEX('Policy Characteristics'!B:B,MATCH(PolicyLevers!$C79,'Policy Characteristics'!$D:$D,0))</f>
        <v>Transportation</v>
      </c>
      <c r="B79" s="247" t="str">
        <f>INDEX('Policy Characteristics'!C:C,MATCH(PolicyLevers!$C79,'Policy Characteristics'!$D:$D,0))</f>
        <v>Electric Vehicle Subsidy</v>
      </c>
      <c r="C79" s="247" t="str">
        <f t="shared" ref="C79" si="48">C$76</f>
        <v>Additional EV Subsidy Percentage</v>
      </c>
      <c r="D79" s="247" t="s">
        <v>105</v>
      </c>
      <c r="E79" s="247" t="s">
        <v>80</v>
      </c>
      <c r="F79" s="247" t="s">
        <v>106</v>
      </c>
      <c r="G79" s="247" t="s">
        <v>80</v>
      </c>
      <c r="H79" s="254"/>
      <c r="I79" s="257" t="s">
        <v>76</v>
      </c>
      <c r="J79" s="247" t="str">
        <f>INDEX('Policy Characteristics'!E:E,MATCH(PolicyLevers!$C79,'Policy Characteristics'!$D:$D,0))</f>
        <v>EV Subsidy</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INDEX('Policy Characteristics'!J:J,MATCH(PolicyLevers!$C79,'Policy Characteristics'!$D:$D,0))</f>
        <v>% of vehicle cost</v>
      </c>
      <c r="P79" s="247"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47" t="str">
        <f>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customHeight="1" x14ac:dyDescent="0.35">
      <c r="A80" s="247" t="str">
        <f>INDEX('Policy Characteristics'!B:B,MATCH(PolicyLevers!$C80,'Policy Characteristics'!$D:$D,0))</f>
        <v>Transportation</v>
      </c>
      <c r="B80" s="247" t="str">
        <f>INDEX('Policy Characteristics'!C:C,MATCH(PolicyLevers!$C80,'Policy Characteristics'!$D:$D,0))</f>
        <v>Electric Vehicle Subsidy</v>
      </c>
      <c r="C80" s="247" t="str">
        <f t="shared" ref="C80" si="49">C$76</f>
        <v>Additional EV Subsidy Percentage</v>
      </c>
      <c r="D80" s="247" t="s">
        <v>98</v>
      </c>
      <c r="E80" s="247" t="s">
        <v>81</v>
      </c>
      <c r="F80" s="247" t="s">
        <v>99</v>
      </c>
      <c r="G80" s="247" t="s">
        <v>107</v>
      </c>
      <c r="H80" s="254"/>
      <c r="I80" s="257" t="s">
        <v>76</v>
      </c>
      <c r="J80" s="247" t="str">
        <f>INDEX('Policy Characteristics'!E:E,MATCH(PolicyLevers!$C80,'Policy Characteristics'!$D:$D,0))</f>
        <v>EV Subsidy</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INDEX('Policy Characteristics'!J:J,MATCH(PolicyLevers!$C80,'Policy Characteristics'!$D:$D,0))</f>
        <v>% of vehicle cost</v>
      </c>
      <c r="P80" s="247"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47" t="str">
        <f>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customHeight="1" x14ac:dyDescent="0.35">
      <c r="A81" s="247" t="str">
        <f>INDEX('Policy Characteristics'!B:B,MATCH(PolicyLevers!$C81,'Policy Characteristics'!$D:$D,0))</f>
        <v>Transportation</v>
      </c>
      <c r="B81" s="247" t="str">
        <f>INDEX('Policy Characteristics'!C:C,MATCH(PolicyLevers!$C81,'Policy Characteristics'!$D:$D,0))</f>
        <v>Electric Vehicle Subsidy</v>
      </c>
      <c r="C81" s="247" t="str">
        <f t="shared" ref="C81" si="50">C$76</f>
        <v>Additional EV Subsidy Percentage</v>
      </c>
      <c r="D81" s="247" t="s">
        <v>105</v>
      </c>
      <c r="E81" s="247" t="s">
        <v>81</v>
      </c>
      <c r="F81" s="247" t="s">
        <v>106</v>
      </c>
      <c r="G81" s="247" t="s">
        <v>107</v>
      </c>
      <c r="H81" s="254"/>
      <c r="I81" s="257" t="s">
        <v>76</v>
      </c>
      <c r="J81" s="247" t="str">
        <f>INDEX('Policy Characteristics'!E:E,MATCH(PolicyLevers!$C81,'Policy Characteristics'!$D:$D,0))</f>
        <v>EV Subsidy</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INDEX('Policy Characteristics'!J:J,MATCH(PolicyLevers!$C81,'Policy Characteristics'!$D:$D,0))</f>
        <v>% of vehicle cost</v>
      </c>
      <c r="P81" s="247"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47" t="str">
        <f>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customHeight="1" x14ac:dyDescent="0.35">
      <c r="A82" s="247" t="str">
        <f>INDEX('Policy Characteristics'!B:B,MATCH(PolicyLevers!$C82,'Policy Characteristics'!$D:$D,0))</f>
        <v>Transportation</v>
      </c>
      <c r="B82" s="247" t="str">
        <f>INDEX('Policy Characteristics'!C:C,MATCH(PolicyLevers!$C82,'Policy Characteristics'!$D:$D,0))</f>
        <v>Electric Vehicle Subsidy</v>
      </c>
      <c r="C82" s="247" t="str">
        <f t="shared" ref="C82" si="51">C$76</f>
        <v>Additional EV Subsidy Percentage</v>
      </c>
      <c r="D82" s="247" t="s">
        <v>98</v>
      </c>
      <c r="E82" s="247" t="s">
        <v>82</v>
      </c>
      <c r="F82" s="247" t="s">
        <v>99</v>
      </c>
      <c r="G82" s="247" t="s">
        <v>108</v>
      </c>
      <c r="H82" s="254"/>
      <c r="I82" s="257" t="s">
        <v>76</v>
      </c>
      <c r="J82" s="247" t="str">
        <f>INDEX('Policy Characteristics'!E:E,MATCH(PolicyLevers!$C82,'Policy Characteristics'!$D:$D,0))</f>
        <v>EV Subsidy</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INDEX('Policy Characteristics'!J:J,MATCH(PolicyLevers!$C82,'Policy Characteristics'!$D:$D,0))</f>
        <v>% of vehicle cost</v>
      </c>
      <c r="P82" s="247"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47" t="str">
        <f>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customHeight="1" x14ac:dyDescent="0.35">
      <c r="A83" s="247" t="str">
        <f>INDEX('Policy Characteristics'!B:B,MATCH(PolicyLevers!$C83,'Policy Characteristics'!$D:$D,0))</f>
        <v>Transportation</v>
      </c>
      <c r="B83" s="247" t="str">
        <f>INDEX('Policy Characteristics'!C:C,MATCH(PolicyLevers!$C83,'Policy Characteristics'!$D:$D,0))</f>
        <v>Electric Vehicle Subsidy</v>
      </c>
      <c r="C83" s="247" t="str">
        <f t="shared" ref="C83" si="52">C$76</f>
        <v>Additional EV Subsidy Percentage</v>
      </c>
      <c r="D83" s="247" t="s">
        <v>105</v>
      </c>
      <c r="E83" s="247" t="s">
        <v>82</v>
      </c>
      <c r="F83" s="247" t="s">
        <v>106</v>
      </c>
      <c r="G83" s="247" t="s">
        <v>108</v>
      </c>
      <c r="H83" s="254"/>
      <c r="I83" s="257" t="s">
        <v>76</v>
      </c>
      <c r="J83" s="247" t="str">
        <f>INDEX('Policy Characteristics'!E:E,MATCH(PolicyLevers!$C83,'Policy Characteristics'!$D:$D,0))</f>
        <v>EV Subsidy</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INDEX('Policy Characteristics'!J:J,MATCH(PolicyLevers!$C83,'Policy Characteristics'!$D:$D,0))</f>
        <v>% of vehicle cost</v>
      </c>
      <c r="P83" s="247"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47" t="str">
        <f>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customHeight="1" x14ac:dyDescent="0.35">
      <c r="A84" s="247" t="str">
        <f>INDEX('Policy Characteristics'!B:B,MATCH(PolicyLevers!$C84,'Policy Characteristics'!$D:$D,0))</f>
        <v>Transportation</v>
      </c>
      <c r="B84" s="247" t="str">
        <f>INDEX('Policy Characteristics'!C:C,MATCH(PolicyLevers!$C84,'Policy Characteristics'!$D:$D,0))</f>
        <v>Electric Vehicle Subsidy</v>
      </c>
      <c r="C84" s="247" t="str">
        <f t="shared" ref="C84" si="53">C$76</f>
        <v>Additional EV Subsidy Percentage</v>
      </c>
      <c r="D84" s="247" t="s">
        <v>98</v>
      </c>
      <c r="E84" s="247" t="s">
        <v>83</v>
      </c>
      <c r="F84" s="247" t="s">
        <v>99</v>
      </c>
      <c r="G84" s="247" t="s">
        <v>109</v>
      </c>
      <c r="H84" s="254"/>
      <c r="I84" s="257" t="s">
        <v>76</v>
      </c>
      <c r="J84" s="247" t="str">
        <f>INDEX('Policy Characteristics'!E:E,MATCH(PolicyLevers!$C84,'Policy Characteristics'!$D:$D,0))</f>
        <v>EV Subsidy</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INDEX('Policy Characteristics'!J:J,MATCH(PolicyLevers!$C84,'Policy Characteristics'!$D:$D,0))</f>
        <v>% of vehicle cost</v>
      </c>
      <c r="P84" s="247"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47" t="str">
        <f>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customHeight="1" x14ac:dyDescent="0.35">
      <c r="A85" s="247" t="str">
        <f>INDEX('Policy Characteristics'!B:B,MATCH(PolicyLevers!$C85,'Policy Characteristics'!$D:$D,0))</f>
        <v>Transportation</v>
      </c>
      <c r="B85" s="247" t="str">
        <f>INDEX('Policy Characteristics'!C:C,MATCH(PolicyLevers!$C85,'Policy Characteristics'!$D:$D,0))</f>
        <v>Electric Vehicle Subsidy</v>
      </c>
      <c r="C85" s="247" t="str">
        <f t="shared" ref="C85" si="54">C$76</f>
        <v>Additional EV Subsidy Percentage</v>
      </c>
      <c r="D85" s="247" t="s">
        <v>105</v>
      </c>
      <c r="E85" s="247" t="s">
        <v>83</v>
      </c>
      <c r="F85" s="247" t="s">
        <v>106</v>
      </c>
      <c r="G85" s="247" t="s">
        <v>109</v>
      </c>
      <c r="H85" s="254"/>
      <c r="I85" s="257" t="s">
        <v>76</v>
      </c>
      <c r="J85" s="247" t="str">
        <f>INDEX('Policy Characteristics'!E:E,MATCH(PolicyLevers!$C85,'Policy Characteristics'!$D:$D,0))</f>
        <v>EV Subsidy</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INDEX('Policy Characteristics'!J:J,MATCH(PolicyLevers!$C85,'Policy Characteristics'!$D:$D,0))</f>
        <v>% of vehicle cost</v>
      </c>
      <c r="P85" s="247"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47" t="str">
        <f>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customHeight="1" x14ac:dyDescent="0.35">
      <c r="A86" s="247" t="str">
        <f>INDEX('Policy Characteristics'!B:B,MATCH(PolicyLevers!$C86,'Policy Characteristics'!$D:$D,0))</f>
        <v>Transportation</v>
      </c>
      <c r="B86" s="247" t="str">
        <f>INDEX('Policy Characteristics'!C:C,MATCH(PolicyLevers!$C86,'Policy Characteristics'!$D:$D,0))</f>
        <v>Electric Vehicle Subsidy</v>
      </c>
      <c r="C86" s="247" t="str">
        <f t="shared" ref="C86" si="55">C$76</f>
        <v>Additional EV Subsidy Percentage</v>
      </c>
      <c r="D86" s="247" t="s">
        <v>98</v>
      </c>
      <c r="E86" s="247" t="s">
        <v>84</v>
      </c>
      <c r="F86" s="247" t="s">
        <v>99</v>
      </c>
      <c r="G86" s="247" t="s">
        <v>110</v>
      </c>
      <c r="H86" s="254"/>
      <c r="I86" s="257" t="s">
        <v>76</v>
      </c>
      <c r="J86" s="247" t="str">
        <f>INDEX('Policy Characteristics'!E:E,MATCH(PolicyLevers!$C86,'Policy Characteristics'!$D:$D,0))</f>
        <v>EV Subsidy</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INDEX('Policy Characteristics'!J:J,MATCH(PolicyLevers!$C86,'Policy Characteristics'!$D:$D,0))</f>
        <v>% of vehicle cost</v>
      </c>
      <c r="P86" s="247"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47" t="str">
        <f>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customHeight="1" x14ac:dyDescent="0.35">
      <c r="A87" s="247" t="str">
        <f>INDEX('Policy Characteristics'!B:B,MATCH(PolicyLevers!$C87,'Policy Characteristics'!$D:$D,0))</f>
        <v>Transportation</v>
      </c>
      <c r="B87" s="247" t="str">
        <f>INDEX('Policy Characteristics'!C:C,MATCH(PolicyLevers!$C87,'Policy Characteristics'!$D:$D,0))</f>
        <v>Electric Vehicle Subsidy</v>
      </c>
      <c r="C87" s="247" t="str">
        <f t="shared" ref="C87" si="56">C$76</f>
        <v>Additional EV Subsidy Percentage</v>
      </c>
      <c r="D87" s="247" t="s">
        <v>105</v>
      </c>
      <c r="E87" s="247" t="s">
        <v>84</v>
      </c>
      <c r="F87" s="247" t="s">
        <v>106</v>
      </c>
      <c r="G87" s="247" t="s">
        <v>110</v>
      </c>
      <c r="H87" s="254"/>
      <c r="I87" s="257" t="s">
        <v>76</v>
      </c>
      <c r="J87" s="247" t="str">
        <f>INDEX('Policy Characteristics'!E:E,MATCH(PolicyLevers!$C87,'Policy Characteristics'!$D:$D,0))</f>
        <v>EV Subsidy</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INDEX('Policy Characteristics'!J:J,MATCH(PolicyLevers!$C87,'Policy Characteristics'!$D:$D,0))</f>
        <v>% of vehicle cost</v>
      </c>
      <c r="P87" s="247"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47" t="str">
        <f>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customHeight="1" x14ac:dyDescent="0.35">
      <c r="A88" s="247" t="str">
        <f>INDEX('Policy Characteristics'!B:B,MATCH(PolicyLevers!$C88,'Policy Characteristics'!$D:$D,0))</f>
        <v>Transportation</v>
      </c>
      <c r="B88" s="247" t="str">
        <f>INDEX('Policy Characteristics'!C:C,MATCH(PolicyLevers!$C88,'Policy Characteristics'!$D:$D,0))</f>
        <v>Feebate</v>
      </c>
      <c r="C88" s="247" t="s">
        <v>119</v>
      </c>
      <c r="D88" s="257"/>
      <c r="E88" s="257"/>
      <c r="F88" s="257"/>
      <c r="G88" s="257"/>
      <c r="H88" s="254">
        <v>1</v>
      </c>
      <c r="I88" s="255" t="s">
        <v>63</v>
      </c>
      <c r="J88" s="247" t="str">
        <f>INDEX('Policy Characteristics'!E:E,MATCH(PolicyLevers!$C88,'Policy Characteristics'!$D:$D,0))</f>
        <v>Feebate</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57" t="str">
        <f>INDEX('Policy Characteristics'!J:J,MATCH(PolicyLevers!$C88,'Policy Characteristics'!$D:$D,0))</f>
        <v>% of global best practice rate</v>
      </c>
      <c r="P88" s="257"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57" t="str">
        <f>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x14ac:dyDescent="0.35">
      <c r="A89" s="247" t="str">
        <f>INDEX('Policy Characteristics'!B:B,MATCH(PolicyLevers!$C89,'Policy Characteristics'!$D:$D,0))</f>
        <v>Transportation</v>
      </c>
      <c r="B89" s="247" t="str">
        <f>INDEX('Policy Characteristics'!C:C,MATCH(PolicyLevers!$C89,'Policy Characteristics'!$D:$D,0))</f>
        <v>Fuel Economy Standard</v>
      </c>
      <c r="C89" s="247" t="s">
        <v>125</v>
      </c>
      <c r="D89" s="257" t="s">
        <v>98</v>
      </c>
      <c r="E89" s="257" t="s">
        <v>60</v>
      </c>
      <c r="F89" s="257" t="s">
        <v>99</v>
      </c>
      <c r="G89" s="257" t="s">
        <v>60</v>
      </c>
      <c r="H89" s="254">
        <v>362</v>
      </c>
      <c r="I89" s="255" t="s">
        <v>63</v>
      </c>
      <c r="J89" s="247" t="str">
        <f>INDEX('Policy Characteristics'!E:E,MATCH(PolicyLevers!$C89,'Policy Characteristics'!$D:$D,0))</f>
        <v>Vehicle Fuel Economy Standards</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57" t="str">
        <f>INDEX('Policy Characteristics'!J:J,MATCH(PolicyLevers!$C89,'Policy Characteristics'!$D:$D,0))</f>
        <v>% increase in miles/gal</v>
      </c>
      <c r="P89" s="257"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89" s="257" t="str">
        <f>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x14ac:dyDescent="0.35">
      <c r="A90" s="247" t="str">
        <f>INDEX('Policy Characteristics'!B:B,MATCH(PolicyLevers!$C90,'Policy Characteristics'!$D:$D,0))</f>
        <v>Transportation</v>
      </c>
      <c r="B90" s="247" t="str">
        <f>INDEX('Policy Characteristics'!C:C,MATCH(PolicyLevers!$C90,'Policy Characteristics'!$D:$D,0))</f>
        <v>Fuel Economy Standard</v>
      </c>
      <c r="C90" s="247" t="str">
        <f t="shared" ref="C90:C99" si="57">C$89</f>
        <v>Percentage Additional Improvement of Fuel Economy Std</v>
      </c>
      <c r="D90" s="257" t="s">
        <v>105</v>
      </c>
      <c r="E90" s="257" t="s">
        <v>60</v>
      </c>
      <c r="F90" s="257" t="s">
        <v>106</v>
      </c>
      <c r="G90" s="257" t="s">
        <v>60</v>
      </c>
      <c r="H90" s="254">
        <v>363</v>
      </c>
      <c r="I90" s="255" t="s">
        <v>63</v>
      </c>
      <c r="J90" s="247" t="str">
        <f>INDEX('Policy Characteristics'!E:E,MATCH(PolicyLevers!$C90,'Policy Characteristics'!$D:$D,0))</f>
        <v>Vehicle Fuel Economy Standards</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57" t="str">
        <f>INDEX('Policy Characteristics'!J:J,MATCH(PolicyLevers!$C90,'Policy Characteristics'!$D:$D,0))</f>
        <v>% increase in miles/gal</v>
      </c>
      <c r="P90" s="257"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0" s="257" t="str">
        <f>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x14ac:dyDescent="0.35">
      <c r="A91" s="247" t="str">
        <f>INDEX('Policy Characteristics'!B:B,MATCH(PolicyLevers!$C91,'Policy Characteristics'!$D:$D,0))</f>
        <v>Transportation</v>
      </c>
      <c r="B91" s="247" t="str">
        <f>INDEX('Policy Characteristics'!C:C,MATCH(PolicyLevers!$C91,'Policy Characteristics'!$D:$D,0))</f>
        <v>Fuel Economy Standard</v>
      </c>
      <c r="C91" s="247" t="str">
        <f t="shared" si="57"/>
        <v>Percentage Additional Improvement of Fuel Economy Std</v>
      </c>
      <c r="D91" s="257" t="s">
        <v>98</v>
      </c>
      <c r="E91" s="257" t="s">
        <v>80</v>
      </c>
      <c r="F91" s="257" t="s">
        <v>99</v>
      </c>
      <c r="G91" s="257" t="s">
        <v>80</v>
      </c>
      <c r="H91" s="254">
        <v>364</v>
      </c>
      <c r="I91" s="255" t="s">
        <v>63</v>
      </c>
      <c r="J91" s="247" t="str">
        <f>INDEX('Policy Characteristics'!E:E,MATCH(PolicyLevers!$C91,'Policy Characteristics'!$D:$D,0))</f>
        <v>Vehicle Fuel Economy Standards</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57" t="str">
        <f>INDEX('Policy Characteristics'!J:J,MATCH(PolicyLevers!$C91,'Policy Characteristics'!$D:$D,0))</f>
        <v>% increase in miles/gal</v>
      </c>
      <c r="P91" s="257"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1" s="257" t="str">
        <f>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x14ac:dyDescent="0.35">
      <c r="A92" s="247" t="str">
        <f>INDEX('Policy Characteristics'!B:B,MATCH(PolicyLevers!$C92,'Policy Characteristics'!$D:$D,0))</f>
        <v>Transportation</v>
      </c>
      <c r="B92" s="247" t="str">
        <f>INDEX('Policy Characteristics'!C:C,MATCH(PolicyLevers!$C92,'Policy Characteristics'!$D:$D,0))</f>
        <v>Fuel Economy Standard</v>
      </c>
      <c r="C92" s="247" t="str">
        <f t="shared" si="57"/>
        <v>Percentage Additional Improvement of Fuel Economy Std</v>
      </c>
      <c r="D92" s="257" t="s">
        <v>105</v>
      </c>
      <c r="E92" s="257" t="s">
        <v>80</v>
      </c>
      <c r="F92" s="257" t="s">
        <v>106</v>
      </c>
      <c r="G92" s="257" t="s">
        <v>80</v>
      </c>
      <c r="H92" s="254">
        <v>365</v>
      </c>
      <c r="I92" s="255" t="s">
        <v>63</v>
      </c>
      <c r="J92" s="247" t="str">
        <f>INDEX('Policy Characteristics'!E:E,MATCH(PolicyLevers!$C92,'Policy Characteristics'!$D:$D,0))</f>
        <v>Vehicle Fuel Economy Standards</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57" t="str">
        <f>INDEX('Policy Characteristics'!J:J,MATCH(PolicyLevers!$C92,'Policy Characteristics'!$D:$D,0))</f>
        <v>% increase in miles/gal</v>
      </c>
      <c r="P92" s="257"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2" s="257" t="str">
        <f>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x14ac:dyDescent="0.35">
      <c r="A93" s="247" t="str">
        <f>INDEX('Policy Characteristics'!B:B,MATCH(PolicyLevers!$C93,'Policy Characteristics'!$D:$D,0))</f>
        <v>Transportation</v>
      </c>
      <c r="B93" s="247" t="str">
        <f>INDEX('Policy Characteristics'!C:C,MATCH(PolicyLevers!$C93,'Policy Characteristics'!$D:$D,0))</f>
        <v>Fuel Economy Standard</v>
      </c>
      <c r="C93" s="247" t="str">
        <f t="shared" si="57"/>
        <v>Percentage Additional Improvement of Fuel Economy Std</v>
      </c>
      <c r="D93" s="257" t="s">
        <v>98</v>
      </c>
      <c r="E93" s="257" t="s">
        <v>81</v>
      </c>
      <c r="F93" s="257" t="s">
        <v>99</v>
      </c>
      <c r="G93" s="257" t="s">
        <v>107</v>
      </c>
      <c r="H93" s="254">
        <v>366</v>
      </c>
      <c r="I93" s="255" t="s">
        <v>63</v>
      </c>
      <c r="J93" s="247" t="str">
        <f>INDEX('Policy Characteristics'!E:E,MATCH(PolicyLevers!$C93,'Policy Characteristics'!$D:$D,0))</f>
        <v>Vehicle Fuel Economy Standards</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57" t="str">
        <f>INDEX('Policy Characteristics'!J:J,MATCH(PolicyLevers!$C93,'Policy Characteristics'!$D:$D,0))</f>
        <v>% increase in miles/gal</v>
      </c>
      <c r="P93" s="247"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3" s="257" t="str">
        <f>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x14ac:dyDescent="0.35">
      <c r="A94" s="247" t="str">
        <f>INDEX('Policy Characteristics'!B:B,MATCH(PolicyLevers!$C94,'Policy Characteristics'!$D:$D,0))</f>
        <v>Transportation</v>
      </c>
      <c r="B94" s="247" t="str">
        <f>INDEX('Policy Characteristics'!C:C,MATCH(PolicyLevers!$C94,'Policy Characteristics'!$D:$D,0))</f>
        <v>Fuel Economy Standard</v>
      </c>
      <c r="C94" s="247" t="str">
        <f t="shared" si="57"/>
        <v>Percentage Additional Improvement of Fuel Economy Std</v>
      </c>
      <c r="D94" s="257" t="s">
        <v>105</v>
      </c>
      <c r="E94" s="257" t="s">
        <v>81</v>
      </c>
      <c r="F94" s="257" t="s">
        <v>106</v>
      </c>
      <c r="G94" s="257" t="s">
        <v>107</v>
      </c>
      <c r="H94" s="254">
        <v>367</v>
      </c>
      <c r="I94" s="255" t="s">
        <v>63</v>
      </c>
      <c r="J94" s="247" t="str">
        <f>INDEX('Policy Characteristics'!E:E,MATCH(PolicyLevers!$C94,'Policy Characteristics'!$D:$D,0))</f>
        <v>Vehicle Fuel Economy Standards</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57" t="str">
        <f>INDEX('Policy Characteristics'!J:J,MATCH(PolicyLevers!$C94,'Policy Characteristics'!$D:$D,0))</f>
        <v>% increase in miles/gal</v>
      </c>
      <c r="P94" s="257"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4" s="257" t="str">
        <f>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x14ac:dyDescent="0.35">
      <c r="A95" s="247" t="str">
        <f>INDEX('Policy Characteristics'!B:B,MATCH(PolicyLevers!$C95,'Policy Characteristics'!$D:$D,0))</f>
        <v>Transportation</v>
      </c>
      <c r="B95" s="247" t="str">
        <f>INDEX('Policy Characteristics'!C:C,MATCH(PolicyLevers!$C95,'Policy Characteristics'!$D:$D,0))</f>
        <v>Fuel Economy Standard</v>
      </c>
      <c r="C95" s="247" t="str">
        <f t="shared" si="57"/>
        <v>Percentage Additional Improvement of Fuel Economy Std</v>
      </c>
      <c r="D95" s="257" t="s">
        <v>98</v>
      </c>
      <c r="E95" s="257" t="s">
        <v>82</v>
      </c>
      <c r="F95" s="257" t="s">
        <v>99</v>
      </c>
      <c r="G95" s="257" t="s">
        <v>108</v>
      </c>
      <c r="H95" s="254">
        <v>368</v>
      </c>
      <c r="I95" s="255" t="s">
        <v>63</v>
      </c>
      <c r="J95" s="247" t="str">
        <f>INDEX('Policy Characteristics'!E:E,MATCH(PolicyLevers!$C95,'Policy Characteristics'!$D:$D,0))</f>
        <v>Vehicle Fuel Economy Standards</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57" t="str">
        <f>INDEX('Policy Characteristics'!J:J,MATCH(PolicyLevers!$C95,'Policy Characteristics'!$D:$D,0))</f>
        <v>% increase in miles/gal</v>
      </c>
      <c r="P95" s="257"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5" s="257" t="str">
        <f>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x14ac:dyDescent="0.35">
      <c r="A96" s="247" t="str">
        <f>INDEX('Policy Characteristics'!B:B,MATCH(PolicyLevers!$C96,'Policy Characteristics'!$D:$D,0))</f>
        <v>Transportation</v>
      </c>
      <c r="B96" s="247" t="str">
        <f>INDEX('Policy Characteristics'!C:C,MATCH(PolicyLevers!$C96,'Policy Characteristics'!$D:$D,0))</f>
        <v>Fuel Economy Standard</v>
      </c>
      <c r="C96" s="247" t="str">
        <f t="shared" si="57"/>
        <v>Percentage Additional Improvement of Fuel Economy Std</v>
      </c>
      <c r="D96" s="257" t="s">
        <v>105</v>
      </c>
      <c r="E96" s="257" t="s">
        <v>82</v>
      </c>
      <c r="F96" s="257" t="s">
        <v>106</v>
      </c>
      <c r="G96" s="257" t="s">
        <v>108</v>
      </c>
      <c r="H96" s="254">
        <v>369</v>
      </c>
      <c r="I96" s="255" t="s">
        <v>63</v>
      </c>
      <c r="J96" s="247" t="str">
        <f>INDEX('Policy Characteristics'!E:E,MATCH(PolicyLevers!$C96,'Policy Characteristics'!$D:$D,0))</f>
        <v>Vehicle Fuel Economy Standards</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57" t="str">
        <f>INDEX('Policy Characteristics'!J:J,MATCH(PolicyLevers!$C96,'Policy Characteristics'!$D:$D,0))</f>
        <v>% increase in miles/gal</v>
      </c>
      <c r="P96" s="257"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6" s="257" t="str">
        <f>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x14ac:dyDescent="0.35">
      <c r="A97" s="247" t="str">
        <f>INDEX('Policy Characteristics'!B:B,MATCH(PolicyLevers!$C97,'Policy Characteristics'!$D:$D,0))</f>
        <v>Transportation</v>
      </c>
      <c r="B97" s="247" t="str">
        <f>INDEX('Policy Characteristics'!C:C,MATCH(PolicyLevers!$C97,'Policy Characteristics'!$D:$D,0))</f>
        <v>Fuel Economy Standard</v>
      </c>
      <c r="C97" s="247" t="str">
        <f t="shared" si="57"/>
        <v>Percentage Additional Improvement of Fuel Economy Std</v>
      </c>
      <c r="D97" s="257" t="s">
        <v>98</v>
      </c>
      <c r="E97" s="257" t="s">
        <v>83</v>
      </c>
      <c r="F97" s="257" t="s">
        <v>99</v>
      </c>
      <c r="G97" s="257" t="s">
        <v>109</v>
      </c>
      <c r="H97" s="254">
        <v>370</v>
      </c>
      <c r="I97" s="255" t="s">
        <v>63</v>
      </c>
      <c r="J97" s="247" t="str">
        <f>INDEX('Policy Characteristics'!E:E,MATCH(PolicyLevers!$C97,'Policy Characteristics'!$D:$D,0))</f>
        <v>Vehicle Fuel Economy Standards</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57" t="str">
        <f>INDEX('Policy Characteristics'!J:J,MATCH(PolicyLevers!$C97,'Policy Characteristics'!$D:$D,0))</f>
        <v>% increase in miles/gal</v>
      </c>
      <c r="P97" s="257"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7" s="257" t="str">
        <f>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x14ac:dyDescent="0.35">
      <c r="A98" s="247" t="str">
        <f>INDEX('Policy Characteristics'!B:B,MATCH(PolicyLevers!$C98,'Policy Characteristics'!$D:$D,0))</f>
        <v>Transportation</v>
      </c>
      <c r="B98" s="247" t="str">
        <f>INDEX('Policy Characteristics'!C:C,MATCH(PolicyLevers!$C98,'Policy Characteristics'!$D:$D,0))</f>
        <v>Fuel Economy Standard</v>
      </c>
      <c r="C98" s="247" t="str">
        <f t="shared" si="57"/>
        <v>Percentage Additional Improvement of Fuel Economy Std</v>
      </c>
      <c r="D98" s="257" t="s">
        <v>105</v>
      </c>
      <c r="E98" s="257" t="s">
        <v>83</v>
      </c>
      <c r="F98" s="257" t="s">
        <v>106</v>
      </c>
      <c r="G98" s="257" t="s">
        <v>109</v>
      </c>
      <c r="H98" s="254">
        <v>371</v>
      </c>
      <c r="I98" s="255" t="s">
        <v>63</v>
      </c>
      <c r="J98" s="247" t="str">
        <f>INDEX('Policy Characteristics'!E:E,MATCH(PolicyLevers!$C98,'Policy Characteristics'!$D:$D,0))</f>
        <v>Vehicle Fuel Economy Standards</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57" t="str">
        <f>INDEX('Policy Characteristics'!J:J,MATCH(PolicyLevers!$C98,'Policy Characteristics'!$D:$D,0))</f>
        <v>% increase in miles/gal</v>
      </c>
      <c r="P98" s="257"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8" s="257" t="str">
        <f>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x14ac:dyDescent="0.35">
      <c r="A99" s="247" t="str">
        <f>INDEX('Policy Characteristics'!B:B,MATCH(PolicyLevers!$C99,'Policy Characteristics'!$D:$D,0))</f>
        <v>Transportation</v>
      </c>
      <c r="B99" s="247" t="str">
        <f>INDEX('Policy Characteristics'!C:C,MATCH(PolicyLevers!$C99,'Policy Characteristics'!$D:$D,0))</f>
        <v>Fuel Economy Standard</v>
      </c>
      <c r="C99" s="247" t="str">
        <f t="shared" si="57"/>
        <v>Percentage Additional Improvement of Fuel Economy Std</v>
      </c>
      <c r="D99" s="257" t="s">
        <v>98</v>
      </c>
      <c r="E99" s="257" t="s">
        <v>84</v>
      </c>
      <c r="F99" s="257" t="s">
        <v>99</v>
      </c>
      <c r="G99" s="257" t="s">
        <v>110</v>
      </c>
      <c r="H99" s="254">
        <v>372</v>
      </c>
      <c r="I99" s="255" t="s">
        <v>63</v>
      </c>
      <c r="J99" s="247" t="str">
        <f>INDEX('Policy Characteristics'!E:E,MATCH(PolicyLevers!$C99,'Policy Characteristics'!$D:$D,0))</f>
        <v>Vehicle Fuel Economy Standards</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57" t="str">
        <f>INDEX('Policy Characteristics'!J:J,MATCH(PolicyLevers!$C99,'Policy Characteristics'!$D:$D,0))</f>
        <v>% increase in miles/gal</v>
      </c>
      <c r="P99" s="257"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9" s="257" t="str">
        <f>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x14ac:dyDescent="0.35">
      <c r="A100" s="247" t="str">
        <f>INDEX('Policy Characteristics'!B:B,MATCH(PolicyLevers!$C100,'Policy Characteristics'!$D:$D,0))</f>
        <v>Transportation</v>
      </c>
      <c r="B100" s="247" t="str">
        <f>INDEX('Policy Characteristics'!C:C,MATCH(PolicyLevers!$C100,'Policy Characteristics'!$D:$D,0))</f>
        <v>Fuel Economy Standard</v>
      </c>
      <c r="C100" s="12" t="str">
        <f t="shared" ref="C100" si="58">C$89</f>
        <v>Percentage Additional Improvement of Fuel Economy Std</v>
      </c>
      <c r="D100" s="262" t="s">
        <v>105</v>
      </c>
      <c r="E100" s="262" t="s">
        <v>84</v>
      </c>
      <c r="F100" s="262" t="s">
        <v>106</v>
      </c>
      <c r="G100" s="262" t="s">
        <v>110</v>
      </c>
      <c r="H100" s="7">
        <v>373</v>
      </c>
      <c r="I100" s="262" t="s">
        <v>76</v>
      </c>
      <c r="J100" s="247" t="str">
        <f>INDEX('Policy Characteristics'!E:E,MATCH(PolicyLevers!$C100,'Policy Characteristics'!$D:$D,0))</f>
        <v>Vehicle Fuel Economy Standards</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76" t="str">
        <f>INDEX('Policy Characteristics'!J:J,MATCH(PolicyLevers!$C100,'Policy Characteristics'!$D:$D,0))</f>
        <v>% increase in miles/gal</v>
      </c>
      <c r="P100" s="262"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100" s="276" t="str">
        <f>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x14ac:dyDescent="0.35">
      <c r="A101" s="247" t="str">
        <f>INDEX('Policy Characteristics'!B:B,MATCH(PolicyLevers!$C101,'Policy Characteristics'!$D:$D,0))</f>
        <v>Transportation</v>
      </c>
      <c r="B101" s="247" t="str">
        <f>INDEX('Policy Characteristics'!C:C,MATCH(PolicyLevers!$C101,'Policy Characteristics'!$D:$D,0))</f>
        <v>Hydrogen Vehicle Sales Mandate</v>
      </c>
      <c r="C101" s="247" t="s">
        <v>133</v>
      </c>
      <c r="D101" s="257" t="s">
        <v>98</v>
      </c>
      <c r="E101" s="257" t="s">
        <v>60</v>
      </c>
      <c r="F101" s="257" t="s">
        <v>99</v>
      </c>
      <c r="G101" s="257" t="s">
        <v>60</v>
      </c>
      <c r="H101" s="254">
        <v>460</v>
      </c>
      <c r="I101" s="257" t="s">
        <v>76</v>
      </c>
      <c r="J101" s="247" t="str">
        <f>INDEX('Policy Characteristics'!E:E,MATCH(PolicyLevers!$C101,'Policy Characteristics'!$D:$D,0))</f>
        <v>Hydrogen Veh Sales Mandate</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57" t="str">
        <f>INDEX('Policy Characteristics'!J:J,MATCH(PolicyLevers!$C101,'Policy Characteristics'!$D:$D,0))</f>
        <v>% of new vehicles sold</v>
      </c>
      <c r="P101" s="257"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57">
        <f>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customHeight="1" x14ac:dyDescent="0.35">
      <c r="A102" s="247" t="str">
        <f>INDEX('Policy Characteristics'!B:B,MATCH(PolicyLevers!$C102,'Policy Characteristics'!$D:$D,0))</f>
        <v>Transportation</v>
      </c>
      <c r="B102" s="247" t="str">
        <f>INDEX('Policy Characteristics'!C:C,MATCH(PolicyLevers!$C102,'Policy Characteristics'!$D:$D,0))</f>
        <v>Hydrogen Vehicle Sales Mandate</v>
      </c>
      <c r="C102" s="247" t="str">
        <f t="shared" ref="C102" si="59">C$101</f>
        <v>Minimum Required Hydrogen Vehicle Sales Percentage</v>
      </c>
      <c r="D102" s="257" t="s">
        <v>105</v>
      </c>
      <c r="E102" s="257" t="s">
        <v>60</v>
      </c>
      <c r="F102" s="257" t="s">
        <v>106</v>
      </c>
      <c r="G102" s="257" t="s">
        <v>60</v>
      </c>
      <c r="H102" s="254">
        <v>461</v>
      </c>
      <c r="I102" s="257" t="s">
        <v>76</v>
      </c>
      <c r="J102" s="247" t="str">
        <f>INDEX('Policy Characteristics'!E:E,MATCH(PolicyLevers!$C102,'Policy Characteristics'!$D:$D,0))</f>
        <v>Hydrogen Veh Sales Mandate</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57" t="str">
        <f>INDEX('Policy Characteristics'!J:J,MATCH(PolicyLevers!$C102,'Policy Characteristics'!$D:$D,0))</f>
        <v>% of new vehicles sold</v>
      </c>
      <c r="P102" s="257"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57">
        <f>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customHeight="1" x14ac:dyDescent="0.35">
      <c r="A103" s="247" t="str">
        <f>INDEX('Policy Characteristics'!B:B,MATCH(PolicyLevers!$C103,'Policy Characteristics'!$D:$D,0))</f>
        <v>Transportation</v>
      </c>
      <c r="B103" s="247" t="str">
        <f>INDEX('Policy Characteristics'!C:C,MATCH(PolicyLevers!$C103,'Policy Characteristics'!$D:$D,0))</f>
        <v>Hydrogen Vehicle Sales Mandate</v>
      </c>
      <c r="C103" s="247" t="str">
        <f t="shared" ref="C103" si="60">C$101</f>
        <v>Minimum Required Hydrogen Vehicle Sales Percentage</v>
      </c>
      <c r="D103" s="257" t="s">
        <v>98</v>
      </c>
      <c r="E103" s="257" t="s">
        <v>80</v>
      </c>
      <c r="F103" s="257" t="s">
        <v>99</v>
      </c>
      <c r="G103" s="257" t="s">
        <v>80</v>
      </c>
      <c r="H103" s="254">
        <v>462</v>
      </c>
      <c r="I103" s="257" t="s">
        <v>76</v>
      </c>
      <c r="J103" s="247" t="str">
        <f>INDEX('Policy Characteristics'!E:E,MATCH(PolicyLevers!$C103,'Policy Characteristics'!$D:$D,0))</f>
        <v>Hydrogen Veh Sales Mandate</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57" t="str">
        <f>INDEX('Policy Characteristics'!J:J,MATCH(PolicyLevers!$C103,'Policy Characteristics'!$D:$D,0))</f>
        <v>% of new vehicles sold</v>
      </c>
      <c r="P103" s="257"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57">
        <f>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customHeight="1" x14ac:dyDescent="0.35">
      <c r="A104" s="247" t="str">
        <f>INDEX('Policy Characteristics'!B:B,MATCH(PolicyLevers!$C104,'Policy Characteristics'!$D:$D,0))</f>
        <v>Transportation</v>
      </c>
      <c r="B104" s="247" t="str">
        <f>INDEX('Policy Characteristics'!C:C,MATCH(PolicyLevers!$C104,'Policy Characteristics'!$D:$D,0))</f>
        <v>Hydrogen Vehicle Sales Mandate</v>
      </c>
      <c r="C104" s="247" t="str">
        <f t="shared" ref="C104" si="61">C$101</f>
        <v>Minimum Required Hydrogen Vehicle Sales Percentage</v>
      </c>
      <c r="D104" s="257" t="s">
        <v>105</v>
      </c>
      <c r="E104" s="257" t="s">
        <v>80</v>
      </c>
      <c r="F104" s="257" t="s">
        <v>106</v>
      </c>
      <c r="G104" s="257" t="s">
        <v>80</v>
      </c>
      <c r="H104" s="254">
        <v>463</v>
      </c>
      <c r="I104" s="257" t="s">
        <v>76</v>
      </c>
      <c r="J104" s="247" t="str">
        <f>INDEX('Policy Characteristics'!E:E,MATCH(PolicyLevers!$C104,'Policy Characteristics'!$D:$D,0))</f>
        <v>Hydrogen Veh Sales Mandate</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57" t="str">
        <f>INDEX('Policy Characteristics'!J:J,MATCH(PolicyLevers!$C104,'Policy Characteristics'!$D:$D,0))</f>
        <v>% of new vehicles sold</v>
      </c>
      <c r="P104" s="257"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57">
        <f>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customHeight="1" x14ac:dyDescent="0.35">
      <c r="A105" s="247" t="str">
        <f>INDEX('Policy Characteristics'!B:B,MATCH(PolicyLevers!$C105,'Policy Characteristics'!$D:$D,0))</f>
        <v>Transportation</v>
      </c>
      <c r="B105" s="247" t="str">
        <f>INDEX('Policy Characteristics'!C:C,MATCH(PolicyLevers!$C105,'Policy Characteristics'!$D:$D,0))</f>
        <v>Hydrogen Vehicle Sales Mandate</v>
      </c>
      <c r="C105" s="247" t="str">
        <f t="shared" ref="C105" si="62">C$101</f>
        <v>Minimum Required Hydrogen Vehicle Sales Percentage</v>
      </c>
      <c r="D105" s="257" t="s">
        <v>98</v>
      </c>
      <c r="E105" s="257" t="s">
        <v>81</v>
      </c>
      <c r="F105" s="257" t="s">
        <v>99</v>
      </c>
      <c r="G105" s="257" t="s">
        <v>107</v>
      </c>
      <c r="H105" s="254">
        <v>502</v>
      </c>
      <c r="I105" s="257" t="s">
        <v>76</v>
      </c>
      <c r="J105" s="247" t="str">
        <f>INDEX('Policy Characteristics'!E:E,MATCH(PolicyLevers!$C105,'Policy Characteristics'!$D:$D,0))</f>
        <v>Hydrogen Veh Sales Mandate</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57" t="str">
        <f>INDEX('Policy Characteristics'!J:J,MATCH(PolicyLevers!$C105,'Policy Characteristics'!$D:$D,0))</f>
        <v>% of new vehicles sold</v>
      </c>
      <c r="P105" s="257"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57">
        <f>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customHeight="1" x14ac:dyDescent="0.35">
      <c r="A106" s="247" t="str">
        <f>INDEX('Policy Characteristics'!B:B,MATCH(PolicyLevers!$C106,'Policy Characteristics'!$D:$D,0))</f>
        <v>Transportation</v>
      </c>
      <c r="B106" s="247" t="str">
        <f>INDEX('Policy Characteristics'!C:C,MATCH(PolicyLevers!$C106,'Policy Characteristics'!$D:$D,0))</f>
        <v>Hydrogen Vehicle Sales Mandate</v>
      </c>
      <c r="C106" s="247" t="str">
        <f t="shared" ref="C106" si="63">C$101</f>
        <v>Minimum Required Hydrogen Vehicle Sales Percentage</v>
      </c>
      <c r="D106" s="257" t="s">
        <v>105</v>
      </c>
      <c r="E106" s="257" t="s">
        <v>81</v>
      </c>
      <c r="F106" s="257" t="s">
        <v>106</v>
      </c>
      <c r="G106" s="257" t="s">
        <v>107</v>
      </c>
      <c r="H106" s="254">
        <v>503</v>
      </c>
      <c r="I106" s="257" t="s">
        <v>76</v>
      </c>
      <c r="J106" s="247" t="str">
        <f>INDEX('Policy Characteristics'!E:E,MATCH(PolicyLevers!$C106,'Policy Characteristics'!$D:$D,0))</f>
        <v>Hydrogen Veh Sales Mandate</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57" t="str">
        <f>INDEX('Policy Characteristics'!J:J,MATCH(PolicyLevers!$C106,'Policy Characteristics'!$D:$D,0))</f>
        <v>% of new vehicles sold</v>
      </c>
      <c r="P106" s="257"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57">
        <f>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customHeight="1" x14ac:dyDescent="0.35">
      <c r="A107" s="247" t="str">
        <f>INDEX('Policy Characteristics'!B:B,MATCH(PolicyLevers!$C107,'Policy Characteristics'!$D:$D,0))</f>
        <v>Transportation</v>
      </c>
      <c r="B107" s="247" t="str">
        <f>INDEX('Policy Characteristics'!C:C,MATCH(PolicyLevers!$C107,'Policy Characteristics'!$D:$D,0))</f>
        <v>Hydrogen Vehicle Sales Mandate</v>
      </c>
      <c r="C107" s="247" t="str">
        <f t="shared" ref="C107" si="64">C$101</f>
        <v>Minimum Required Hydrogen Vehicle Sales Percentage</v>
      </c>
      <c r="D107" s="257" t="s">
        <v>98</v>
      </c>
      <c r="E107" s="257" t="s">
        <v>82</v>
      </c>
      <c r="F107" s="257" t="s">
        <v>99</v>
      </c>
      <c r="G107" s="257" t="s">
        <v>108</v>
      </c>
      <c r="H107" s="254">
        <v>504</v>
      </c>
      <c r="I107" s="257" t="s">
        <v>76</v>
      </c>
      <c r="J107" s="247" t="str">
        <f>INDEX('Policy Characteristics'!E:E,MATCH(PolicyLevers!$C107,'Policy Characteristics'!$D:$D,0))</f>
        <v>Hydrogen Veh Sales Mandate</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57" t="str">
        <f>INDEX('Policy Characteristics'!J:J,MATCH(PolicyLevers!$C107,'Policy Characteristics'!$D:$D,0))</f>
        <v>% of new vehicles sold</v>
      </c>
      <c r="P107" s="257"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57">
        <f>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customHeight="1" x14ac:dyDescent="0.35">
      <c r="A108" s="247" t="str">
        <f>INDEX('Policy Characteristics'!B:B,MATCH(PolicyLevers!$C108,'Policy Characteristics'!$D:$D,0))</f>
        <v>Transportation</v>
      </c>
      <c r="B108" s="247" t="str">
        <f>INDEX('Policy Characteristics'!C:C,MATCH(PolicyLevers!$C108,'Policy Characteristics'!$D:$D,0))</f>
        <v>Hydrogen Vehicle Sales Mandate</v>
      </c>
      <c r="C108" s="247" t="str">
        <f t="shared" ref="C108" si="65">C$101</f>
        <v>Minimum Required Hydrogen Vehicle Sales Percentage</v>
      </c>
      <c r="D108" s="257" t="s">
        <v>105</v>
      </c>
      <c r="E108" s="257" t="s">
        <v>82</v>
      </c>
      <c r="F108" s="257" t="s">
        <v>106</v>
      </c>
      <c r="G108" s="257" t="s">
        <v>108</v>
      </c>
      <c r="H108" s="254">
        <v>505</v>
      </c>
      <c r="I108" s="257" t="s">
        <v>76</v>
      </c>
      <c r="J108" s="247" t="str">
        <f>INDEX('Policy Characteristics'!E:E,MATCH(PolicyLevers!$C108,'Policy Characteristics'!$D:$D,0))</f>
        <v>Hydrogen Veh Sales Mandate</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57" t="str">
        <f>INDEX('Policy Characteristics'!J:J,MATCH(PolicyLevers!$C108,'Policy Characteristics'!$D:$D,0))</f>
        <v>% of new vehicles sold</v>
      </c>
      <c r="P108" s="257"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57">
        <f>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customHeight="1" x14ac:dyDescent="0.35">
      <c r="A109" s="247" t="str">
        <f>INDEX('Policy Characteristics'!B:B,MATCH(PolicyLevers!$C109,'Policy Characteristics'!$D:$D,0))</f>
        <v>Transportation</v>
      </c>
      <c r="B109" s="247" t="str">
        <f>INDEX('Policy Characteristics'!C:C,MATCH(PolicyLevers!$C109,'Policy Characteristics'!$D:$D,0))</f>
        <v>Hydrogen Vehicle Sales Mandate</v>
      </c>
      <c r="C109" s="247" t="str">
        <f t="shared" ref="C109" si="66">C$101</f>
        <v>Minimum Required Hydrogen Vehicle Sales Percentage</v>
      </c>
      <c r="D109" s="257" t="s">
        <v>98</v>
      </c>
      <c r="E109" s="257" t="s">
        <v>83</v>
      </c>
      <c r="F109" s="257" t="s">
        <v>99</v>
      </c>
      <c r="G109" s="257" t="s">
        <v>109</v>
      </c>
      <c r="H109" s="254">
        <v>506</v>
      </c>
      <c r="I109" s="257" t="s">
        <v>76</v>
      </c>
      <c r="J109" s="247" t="str">
        <f>INDEX('Policy Characteristics'!E:E,MATCH(PolicyLevers!$C109,'Policy Characteristics'!$D:$D,0))</f>
        <v>Hydrogen Veh Sales Mandate</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57" t="str">
        <f>INDEX('Policy Characteristics'!J:J,MATCH(PolicyLevers!$C109,'Policy Characteristics'!$D:$D,0))</f>
        <v>% of new vehicles sold</v>
      </c>
      <c r="P109" s="257"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57">
        <f>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customHeight="1" x14ac:dyDescent="0.35">
      <c r="A110" s="247" t="str">
        <f>INDEX('Policy Characteristics'!B:B,MATCH(PolicyLevers!$C110,'Policy Characteristics'!$D:$D,0))</f>
        <v>Transportation</v>
      </c>
      <c r="B110" s="247" t="str">
        <f>INDEX('Policy Characteristics'!C:C,MATCH(PolicyLevers!$C110,'Policy Characteristics'!$D:$D,0))</f>
        <v>Hydrogen Vehicle Sales Mandate</v>
      </c>
      <c r="C110" s="247" t="str">
        <f t="shared" ref="C110" si="67">C$101</f>
        <v>Minimum Required Hydrogen Vehicle Sales Percentage</v>
      </c>
      <c r="D110" s="257" t="s">
        <v>105</v>
      </c>
      <c r="E110" s="257" t="s">
        <v>83</v>
      </c>
      <c r="F110" s="257" t="s">
        <v>106</v>
      </c>
      <c r="G110" s="257" t="s">
        <v>109</v>
      </c>
      <c r="H110" s="254">
        <v>507</v>
      </c>
      <c r="I110" s="257" t="s">
        <v>76</v>
      </c>
      <c r="J110" s="247" t="str">
        <f>INDEX('Policy Characteristics'!E:E,MATCH(PolicyLevers!$C110,'Policy Characteristics'!$D:$D,0))</f>
        <v>Hydrogen Veh Sales Mandate</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57" t="str">
        <f>INDEX('Policy Characteristics'!J:J,MATCH(PolicyLevers!$C110,'Policy Characteristics'!$D:$D,0))</f>
        <v>% of new vehicles sold</v>
      </c>
      <c r="P110" s="257"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57">
        <f>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customHeight="1" x14ac:dyDescent="0.35">
      <c r="A111" s="247" t="str">
        <f>INDEX('Policy Characteristics'!B:B,MATCH(PolicyLevers!$C111,'Policy Characteristics'!$D:$D,0))</f>
        <v>Transportation</v>
      </c>
      <c r="B111" s="247" t="str">
        <f>INDEX('Policy Characteristics'!C:C,MATCH(PolicyLevers!$C111,'Policy Characteristics'!$D:$D,0))</f>
        <v>Hydrogen Vehicle Sales Mandate</v>
      </c>
      <c r="C111" s="12" t="str">
        <f t="shared" ref="C111" si="68">C$101</f>
        <v>Minimum Required Hydrogen Vehicle Sales Percentage</v>
      </c>
      <c r="D111" s="262" t="s">
        <v>98</v>
      </c>
      <c r="E111" s="262" t="s">
        <v>84</v>
      </c>
      <c r="F111" s="262" t="s">
        <v>99</v>
      </c>
      <c r="G111" s="262" t="s">
        <v>110</v>
      </c>
      <c r="H111" s="7"/>
      <c r="I111" s="262" t="s">
        <v>76</v>
      </c>
      <c r="J111" s="247" t="str">
        <f>INDEX('Policy Characteristics'!E:E,MATCH(PolicyLevers!$C111,'Policy Characteristics'!$D:$D,0))</f>
        <v>Hydrogen Veh Sales Mandate</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76" t="str">
        <f>INDEX('Policy Characteristics'!J:J,MATCH(PolicyLevers!$C111,'Policy Characteristics'!$D:$D,0))</f>
        <v>% of new vehicles sold</v>
      </c>
      <c r="P111" s="262"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76">
        <f>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customHeight="1" x14ac:dyDescent="0.35">
      <c r="A112" s="247" t="str">
        <f>INDEX('Policy Characteristics'!B:B,MATCH(PolicyLevers!$C112,'Policy Characteristics'!$D:$D,0))</f>
        <v>Transportation</v>
      </c>
      <c r="B112" s="247" t="str">
        <f>INDEX('Policy Characteristics'!C:C,MATCH(PolicyLevers!$C112,'Policy Characteristics'!$D:$D,0))</f>
        <v>Hydrogen Vehicle Sales Mandate</v>
      </c>
      <c r="C112" s="12" t="str">
        <f t="shared" ref="C112" si="69">C$101</f>
        <v>Minimum Required Hydrogen Vehicle Sales Percentage</v>
      </c>
      <c r="D112" s="262" t="s">
        <v>105</v>
      </c>
      <c r="E112" s="262" t="s">
        <v>84</v>
      </c>
      <c r="F112" s="262" t="s">
        <v>106</v>
      </c>
      <c r="G112" s="262" t="s">
        <v>110</v>
      </c>
      <c r="H112" s="7"/>
      <c r="I112" s="262" t="s">
        <v>76</v>
      </c>
      <c r="J112" s="247" t="str">
        <f>INDEX('Policy Characteristics'!E:E,MATCH(PolicyLevers!$C112,'Policy Characteristics'!$D:$D,0))</f>
        <v>Hydrogen Veh Sales Mandate</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76" t="str">
        <f>INDEX('Policy Characteristics'!J:J,MATCH(PolicyLevers!$C112,'Policy Characteristics'!$D:$D,0))</f>
        <v>% of new vehicles sold</v>
      </c>
      <c r="P112" s="262"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76">
        <f>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customHeight="1" x14ac:dyDescent="0.35">
      <c r="A113" s="247" t="str">
        <f>INDEX('Policy Characteristics'!B:B,MATCH(PolicyLevers!$C113,'Policy Characteristics'!$D:$D,0))</f>
        <v>Transportation</v>
      </c>
      <c r="B113" s="247" t="str">
        <f>INDEX('Policy Characteristics'!C:C,MATCH(PolicyLevers!$C113,'Policy Characteristics'!$D:$D,0))</f>
        <v>Low Carbon Fuel Standard</v>
      </c>
      <c r="C113" s="247" t="s">
        <v>139</v>
      </c>
      <c r="D113" s="257"/>
      <c r="E113" s="257"/>
      <c r="F113" s="257"/>
      <c r="G113" s="257"/>
      <c r="H113" s="254">
        <v>190</v>
      </c>
      <c r="I113" s="255" t="s">
        <v>63</v>
      </c>
      <c r="J113" s="247" t="str">
        <f>INDEX('Policy Characteristics'!E:E,MATCH(PolicyLevers!$C113,'Policy Characteristics'!$D:$D,0))</f>
        <v>Low Carbon Fuel Standard</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57" t="str">
        <f>INDEX('Policy Characteristics'!J:J,MATCH(PolicyLevers!$C113,'Policy Characteristics'!$D:$D,0))</f>
        <v>% reduction in carbon emissions</v>
      </c>
      <c r="P113" s="257"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57" t="str">
        <f>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x14ac:dyDescent="0.35">
      <c r="A114" s="247" t="str">
        <f>INDEX('Policy Characteristics'!B:B,MATCH(PolicyLevers!$C114,'Policy Characteristics'!$D:$D,0))</f>
        <v>Transportation</v>
      </c>
      <c r="B114" s="247" t="str">
        <f>INDEX('Policy Characteristics'!C:C,MATCH(PolicyLevers!$C114,'Policy Characteristics'!$D:$D,0))</f>
        <v>Transportation Demand Management</v>
      </c>
      <c r="C114" s="247" t="s">
        <v>145</v>
      </c>
      <c r="D114" s="257" t="s">
        <v>98</v>
      </c>
      <c r="E114" s="257"/>
      <c r="F114" s="257" t="s">
        <v>146</v>
      </c>
      <c r="G114" s="257"/>
      <c r="H114" s="254">
        <v>8</v>
      </c>
      <c r="I114" s="270" t="s">
        <v>76</v>
      </c>
      <c r="J114" s="247" t="str">
        <f>INDEX('Policy Characteristics'!E:E,MATCH(PolicyLevers!$C114,'Policy Characteristics'!$D:$D,0))</f>
        <v>Transportation Demand Management</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57" t="str">
        <f>INDEX('Policy Characteristics'!J:J,MATCH(PolicyLevers!$C114,'Policy Characteristics'!$D:$D,0))</f>
        <v>% of TDM package implemented</v>
      </c>
      <c r="P114" s="315" t="e">
        <f>INDEX('Policy Characteristics'!K:K,MATCH(PolicyLevers!$C114,'Policy Characteristics'!$D:$D,0))</f>
        <v>#N/A</v>
      </c>
      <c r="Q114" s="257" t="str">
        <f>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customHeight="1" x14ac:dyDescent="0.35">
      <c r="A115" s="247" t="str">
        <f>INDEX('Policy Characteristics'!B:B,MATCH(PolicyLevers!$C115,'Policy Characteristics'!$D:$D,0))</f>
        <v>Transportation</v>
      </c>
      <c r="B115" s="247" t="str">
        <f>INDEX('Policy Characteristics'!C:C,MATCH(PolicyLevers!$C115,'Policy Characteristics'!$D:$D,0))</f>
        <v>Transportation Demand Management</v>
      </c>
      <c r="C115" s="247" t="str">
        <f t="shared" ref="C115" si="70">C$114</f>
        <v>Fraction of TDM Package Implemented</v>
      </c>
      <c r="D115" s="257" t="s">
        <v>105</v>
      </c>
      <c r="E115" s="257"/>
      <c r="F115" s="257" t="s">
        <v>106</v>
      </c>
      <c r="G115" s="257"/>
      <c r="H115" s="254">
        <v>179</v>
      </c>
      <c r="I115" s="270" t="s">
        <v>76</v>
      </c>
      <c r="J115" s="247" t="str">
        <f>INDEX('Policy Characteristics'!E:E,MATCH(PolicyLevers!$C115,'Policy Characteristics'!$D:$D,0))</f>
        <v>Transportation Demand Management</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57" t="str">
        <f>INDEX('Policy Characteristics'!J:J,MATCH(PolicyLevers!$C115,'Policy Characteristics'!$D:$D,0))</f>
        <v>% of TDM package implemented</v>
      </c>
      <c r="P115" s="315" t="e">
        <f>INDEX('Policy Characteristics'!K:K,MATCH(PolicyLevers!$C115,'Policy Characteristics'!$D:$D,0))</f>
        <v>#N/A</v>
      </c>
      <c r="Q115" s="257" t="str">
        <f>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customHeight="1" x14ac:dyDescent="0.35">
      <c r="A116" s="247" t="str">
        <f>INDEX('Policy Characteristics'!B:B,MATCH(PolicyLevers!$C116,'Policy Characteristics'!$D:$D,0))</f>
        <v>Buildings and Appliances</v>
      </c>
      <c r="B116" s="247" t="str">
        <f>INDEX('Policy Characteristics'!C:C,MATCH(PolicyLevers!$C116,'Policy Characteristics'!$D:$D,0))</f>
        <v>Building Component Electrification</v>
      </c>
      <c r="C116" s="247" t="s">
        <v>154</v>
      </c>
      <c r="D116" s="257" t="s">
        <v>155</v>
      </c>
      <c r="E116" s="257" t="s">
        <v>156</v>
      </c>
      <c r="F116" s="257" t="s">
        <v>157</v>
      </c>
      <c r="G116" s="257" t="s">
        <v>158</v>
      </c>
      <c r="H116" s="254">
        <v>435</v>
      </c>
      <c r="I116" s="257" t="s">
        <v>76</v>
      </c>
      <c r="J116" s="247" t="str">
        <f>INDEX('Policy Characteristics'!E:E,MATCH(PolicyLevers!$C116,'Policy Characteristics'!$D:$D,0))</f>
        <v>Building Component Electrification</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57" t="str">
        <f>INDEX('Policy Characteristics'!J:J,MATCH(PolicyLevers!$C116,'Policy Characteristics'!$D:$D,0))</f>
        <v>% of newly sold non-electric building components</v>
      </c>
      <c r="P116" s="257"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57" t="str">
        <f>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customHeight="1" x14ac:dyDescent="0.35">
      <c r="A117" s="247" t="str">
        <f>INDEX('Policy Characteristics'!B:B,MATCH(PolicyLevers!$C117,'Policy Characteristics'!$D:$D,0))</f>
        <v>Buildings and Appliances</v>
      </c>
      <c r="B117" s="247" t="str">
        <f>INDEX('Policy Characteristics'!C:C,MATCH(PolicyLevers!$C117,'Policy Characteristics'!$D:$D,0))</f>
        <v>Building Component Electrification</v>
      </c>
      <c r="C117" s="12" t="str">
        <f t="shared" ref="C117" si="71">C$116</f>
        <v>Fraction of New Bldg Components Shifted to Other Fuels</v>
      </c>
      <c r="D117" s="262" t="s">
        <v>163</v>
      </c>
      <c r="E117" s="262" t="s">
        <v>156</v>
      </c>
      <c r="F117" s="262" t="s">
        <v>157</v>
      </c>
      <c r="G117" s="262" t="s">
        <v>164</v>
      </c>
      <c r="H117" s="7">
        <v>436</v>
      </c>
      <c r="I117" s="262" t="s">
        <v>76</v>
      </c>
      <c r="J117" s="247" t="str">
        <f>INDEX('Policy Characteristics'!E:E,MATCH(PolicyLevers!$C117,'Policy Characteristics'!$D:$D,0))</f>
        <v>Building Component Electrification</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76" t="str">
        <f>INDEX('Policy Characteristics'!J:J,MATCH(PolicyLevers!$C117,'Policy Characteristics'!$D:$D,0))</f>
        <v>% of newly sold non-electric building components</v>
      </c>
      <c r="P117" s="262"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76" t="str">
        <f>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customHeight="1" x14ac:dyDescent="0.35">
      <c r="A118" s="247" t="str">
        <f>INDEX('Policy Characteristics'!B:B,MATCH(PolicyLevers!$C118,'Policy Characteristics'!$D:$D,0))</f>
        <v>Buildings and Appliances</v>
      </c>
      <c r="B118" s="247" t="str">
        <f>INDEX('Policy Characteristics'!C:C,MATCH(PolicyLevers!$C118,'Policy Characteristics'!$D:$D,0))</f>
        <v>Building Component Electrification</v>
      </c>
      <c r="C118" s="12" t="str">
        <f t="shared" ref="C118:C120" si="72">C$116</f>
        <v>Fraction of New Bldg Components Shifted to Other Fuels</v>
      </c>
      <c r="D118" s="262" t="s">
        <v>165</v>
      </c>
      <c r="E118" s="262" t="s">
        <v>156</v>
      </c>
      <c r="F118" s="262" t="s">
        <v>157</v>
      </c>
      <c r="G118" s="262" t="s">
        <v>166</v>
      </c>
      <c r="H118" s="7">
        <v>437</v>
      </c>
      <c r="I118" s="262" t="s">
        <v>76</v>
      </c>
      <c r="J118" s="247" t="str">
        <f>INDEX('Policy Characteristics'!E:E,MATCH(PolicyLevers!$C118,'Policy Characteristics'!$D:$D,0))</f>
        <v>Building Component Electrification</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76" t="str">
        <f>INDEX('Policy Characteristics'!J:J,MATCH(PolicyLevers!$C118,'Policy Characteristics'!$D:$D,0))</f>
        <v>% of newly sold non-electric building components</v>
      </c>
      <c r="P118" s="262"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76" t="str">
        <f>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customHeight="1" x14ac:dyDescent="0.35">
      <c r="A119" s="247" t="str">
        <f>INDEX('Policy Characteristics'!B:B,MATCH(PolicyLevers!$C119,'Policy Characteristics'!$D:$D,0))</f>
        <v>Buildings and Appliances</v>
      </c>
      <c r="B119" s="247" t="str">
        <f>INDEX('Policy Characteristics'!C:C,MATCH(PolicyLevers!$C119,'Policy Characteristics'!$D:$D,0))</f>
        <v>Building Component Electrification</v>
      </c>
      <c r="C119" s="247" t="str">
        <f t="shared" si="72"/>
        <v>Fraction of New Bldg Components Shifted to Other Fuels</v>
      </c>
      <c r="D119" s="257" t="s">
        <v>167</v>
      </c>
      <c r="E119" s="257" t="s">
        <v>156</v>
      </c>
      <c r="F119" s="257" t="s">
        <v>157</v>
      </c>
      <c r="G119" s="257" t="s">
        <v>168</v>
      </c>
      <c r="H119" s="254">
        <v>438</v>
      </c>
      <c r="I119" s="255" t="s">
        <v>63</v>
      </c>
      <c r="J119" s="247" t="str">
        <f>INDEX('Policy Characteristics'!E:E,MATCH(PolicyLevers!$C119,'Policy Characteristics'!$D:$D,0))</f>
        <v>Building Component Electrification</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57" t="str">
        <f>INDEX('Policy Characteristics'!J:J,MATCH(PolicyLevers!$C119,'Policy Characteristics'!$D:$D,0))</f>
        <v>% of newly sold non-electric building components</v>
      </c>
      <c r="P119" s="257"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57" t="str">
        <f>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customHeight="1" x14ac:dyDescent="0.35">
      <c r="A120" s="247" t="str">
        <f>INDEX('Policy Characteristics'!B:B,MATCH(PolicyLevers!$C120,'Policy Characteristics'!$D:$D,0))</f>
        <v>Buildings and Appliances</v>
      </c>
      <c r="B120" s="247" t="str">
        <f>INDEX('Policy Characteristics'!C:C,MATCH(PolicyLevers!$C120,'Policy Characteristics'!$D:$D,0))</f>
        <v>Building Component Electrification</v>
      </c>
      <c r="C120" s="247" t="str">
        <f t="shared" si="72"/>
        <v>Fraction of New Bldg Components Shifted to Other Fuels</v>
      </c>
      <c r="D120" s="257" t="s">
        <v>169</v>
      </c>
      <c r="E120" s="257" t="s">
        <v>156</v>
      </c>
      <c r="F120" s="257" t="s">
        <v>157</v>
      </c>
      <c r="G120" s="257" t="s">
        <v>170</v>
      </c>
      <c r="H120" s="254">
        <v>439</v>
      </c>
      <c r="I120" s="255" t="s">
        <v>63</v>
      </c>
      <c r="J120" s="247" t="str">
        <f>INDEX('Policy Characteristics'!E:E,MATCH(PolicyLevers!$C120,'Policy Characteristics'!$D:$D,0))</f>
        <v>Building Component Electrification</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57" t="str">
        <f>INDEX('Policy Characteristics'!J:J,MATCH(PolicyLevers!$C120,'Policy Characteristics'!$D:$D,0))</f>
        <v>% of newly sold non-electric building components</v>
      </c>
      <c r="P120" s="257"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57" t="str">
        <f>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customHeight="1" x14ac:dyDescent="0.35">
      <c r="A121" s="247" t="str">
        <f>INDEX('Policy Characteristics'!B:B,MATCH(PolicyLevers!$C121,'Policy Characteristics'!$D:$D,0))</f>
        <v>Buildings and Appliances</v>
      </c>
      <c r="B121" s="247" t="str">
        <f>INDEX('Policy Characteristics'!C:C,MATCH(PolicyLevers!$C121,'Policy Characteristics'!$D:$D,0))</f>
        <v>Building Component Electrification</v>
      </c>
      <c r="C121" s="247" t="str">
        <f t="shared" ref="C121" si="73">C$116</f>
        <v>Fraction of New Bldg Components Shifted to Other Fuels</v>
      </c>
      <c r="D121" s="257" t="s">
        <v>155</v>
      </c>
      <c r="E121" s="257" t="s">
        <v>171</v>
      </c>
      <c r="F121" s="257" t="s">
        <v>172</v>
      </c>
      <c r="G121" s="257" t="s">
        <v>158</v>
      </c>
      <c r="H121" s="254">
        <v>440</v>
      </c>
      <c r="I121" s="257" t="s">
        <v>76</v>
      </c>
      <c r="J121" s="247" t="str">
        <f>INDEX('Policy Characteristics'!E:E,MATCH(PolicyLevers!$C121,'Policy Characteristics'!$D:$D,0))</f>
        <v>Building Component Electrification</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57" t="str">
        <f>INDEX('Policy Characteristics'!J:J,MATCH(PolicyLevers!$C121,'Policy Characteristics'!$D:$D,0))</f>
        <v>% of newly sold non-electric building components</v>
      </c>
      <c r="P121" s="257"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57" t="str">
        <f>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customHeight="1" x14ac:dyDescent="0.35">
      <c r="A122" s="247" t="str">
        <f>INDEX('Policy Characteristics'!B:B,MATCH(PolicyLevers!$C122,'Policy Characteristics'!$D:$D,0))</f>
        <v>Buildings and Appliances</v>
      </c>
      <c r="B122" s="247" t="str">
        <f>INDEX('Policy Characteristics'!C:C,MATCH(PolicyLevers!$C122,'Policy Characteristics'!$D:$D,0))</f>
        <v>Building Component Electrification</v>
      </c>
      <c r="C122" s="12" t="str">
        <f t="shared" ref="C122" si="74">C$116</f>
        <v>Fraction of New Bldg Components Shifted to Other Fuels</v>
      </c>
      <c r="D122" s="262" t="s">
        <v>163</v>
      </c>
      <c r="E122" s="262" t="s">
        <v>171</v>
      </c>
      <c r="F122" s="262" t="s">
        <v>172</v>
      </c>
      <c r="G122" s="262" t="s">
        <v>164</v>
      </c>
      <c r="H122" s="7">
        <v>441</v>
      </c>
      <c r="I122" s="262" t="s">
        <v>76</v>
      </c>
      <c r="J122" s="247" t="str">
        <f>INDEX('Policy Characteristics'!E:E,MATCH(PolicyLevers!$C122,'Policy Characteristics'!$D:$D,0))</f>
        <v>Building Component Electrification</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76" t="str">
        <f>INDEX('Policy Characteristics'!J:J,MATCH(PolicyLevers!$C122,'Policy Characteristics'!$D:$D,0))</f>
        <v>% of newly sold non-electric building components</v>
      </c>
      <c r="P122" s="262"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76" t="str">
        <f>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customHeight="1" x14ac:dyDescent="0.35">
      <c r="A123" s="247" t="str">
        <f>INDEX('Policy Characteristics'!B:B,MATCH(PolicyLevers!$C123,'Policy Characteristics'!$D:$D,0))</f>
        <v>Buildings and Appliances</v>
      </c>
      <c r="B123" s="247" t="str">
        <f>INDEX('Policy Characteristics'!C:C,MATCH(PolicyLevers!$C123,'Policy Characteristics'!$D:$D,0))</f>
        <v>Building Component Electrification</v>
      </c>
      <c r="C123" s="12" t="str">
        <f t="shared" ref="C123" si="75">C$116</f>
        <v>Fraction of New Bldg Components Shifted to Other Fuels</v>
      </c>
      <c r="D123" s="262" t="s">
        <v>165</v>
      </c>
      <c r="E123" s="262" t="s">
        <v>171</v>
      </c>
      <c r="F123" s="262" t="s">
        <v>172</v>
      </c>
      <c r="G123" s="262" t="s">
        <v>166</v>
      </c>
      <c r="H123" s="7">
        <v>442</v>
      </c>
      <c r="I123" s="262" t="s">
        <v>76</v>
      </c>
      <c r="J123" s="247" t="str">
        <f>INDEX('Policy Characteristics'!E:E,MATCH(PolicyLevers!$C123,'Policy Characteristics'!$D:$D,0))</f>
        <v>Building Component Electrification</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76" t="str">
        <f>INDEX('Policy Characteristics'!J:J,MATCH(PolicyLevers!$C123,'Policy Characteristics'!$D:$D,0))</f>
        <v>% of newly sold non-electric building components</v>
      </c>
      <c r="P123" s="262"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76" t="str">
        <f>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customHeight="1" x14ac:dyDescent="0.35">
      <c r="A124" s="247" t="str">
        <f>INDEX('Policy Characteristics'!B:B,MATCH(PolicyLevers!$C124,'Policy Characteristics'!$D:$D,0))</f>
        <v>Buildings and Appliances</v>
      </c>
      <c r="B124" s="247" t="str">
        <f>INDEX('Policy Characteristics'!C:C,MATCH(PolicyLevers!$C124,'Policy Characteristics'!$D:$D,0))</f>
        <v>Building Component Electrification</v>
      </c>
      <c r="C124" s="247" t="str">
        <f t="shared" ref="C124" si="76">C$116</f>
        <v>Fraction of New Bldg Components Shifted to Other Fuels</v>
      </c>
      <c r="D124" s="257" t="s">
        <v>167</v>
      </c>
      <c r="E124" s="257" t="s">
        <v>171</v>
      </c>
      <c r="F124" s="257" t="s">
        <v>172</v>
      </c>
      <c r="G124" s="257" t="s">
        <v>168</v>
      </c>
      <c r="H124" s="254">
        <v>443</v>
      </c>
      <c r="I124" s="257" t="s">
        <v>76</v>
      </c>
      <c r="J124" s="247" t="str">
        <f>INDEX('Policy Characteristics'!E:E,MATCH(PolicyLevers!$C124,'Policy Characteristics'!$D:$D,0))</f>
        <v>Building Component Electrification</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57" t="str">
        <f>INDEX('Policy Characteristics'!J:J,MATCH(PolicyLevers!$C124,'Policy Characteristics'!$D:$D,0))</f>
        <v>% of newly sold non-electric building components</v>
      </c>
      <c r="P124" s="257"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57" t="str">
        <f>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customHeight="1" x14ac:dyDescent="0.35">
      <c r="A125" s="247" t="str">
        <f>INDEX('Policy Characteristics'!B:B,MATCH(PolicyLevers!$C125,'Policy Characteristics'!$D:$D,0))</f>
        <v>Buildings and Appliances</v>
      </c>
      <c r="B125" s="247" t="str">
        <f>INDEX('Policy Characteristics'!C:C,MATCH(PolicyLevers!$C125,'Policy Characteristics'!$D:$D,0))</f>
        <v>Building Component Electrification</v>
      </c>
      <c r="C125" s="247" t="str">
        <f t="shared" ref="C125" si="77">C$116</f>
        <v>Fraction of New Bldg Components Shifted to Other Fuels</v>
      </c>
      <c r="D125" s="257" t="s">
        <v>169</v>
      </c>
      <c r="E125" s="257" t="s">
        <v>171</v>
      </c>
      <c r="F125" s="257" t="s">
        <v>172</v>
      </c>
      <c r="G125" s="257" t="s">
        <v>170</v>
      </c>
      <c r="H125" s="254">
        <v>444</v>
      </c>
      <c r="I125" s="257" t="s">
        <v>76</v>
      </c>
      <c r="J125" s="247" t="str">
        <f>INDEX('Policy Characteristics'!E:E,MATCH(PolicyLevers!$C125,'Policy Characteristics'!$D:$D,0))</f>
        <v>Building Component Electrification</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57" t="str">
        <f>INDEX('Policy Characteristics'!J:J,MATCH(PolicyLevers!$C125,'Policy Characteristics'!$D:$D,0))</f>
        <v>% of newly sold non-electric building components</v>
      </c>
      <c r="P125" s="257"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57" t="str">
        <f>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customHeight="1" x14ac:dyDescent="0.35">
      <c r="A126" s="247" t="str">
        <f>INDEX('Policy Characteristics'!B:B,MATCH(PolicyLevers!$C126,'Policy Characteristics'!$D:$D,0))</f>
        <v>Buildings and Appliances</v>
      </c>
      <c r="B126" s="247" t="str">
        <f>INDEX('Policy Characteristics'!C:C,MATCH(PolicyLevers!$C126,'Policy Characteristics'!$D:$D,0))</f>
        <v>Building Component Electrification</v>
      </c>
      <c r="C126" s="247" t="str">
        <f t="shared" ref="C126" si="78">C$116</f>
        <v>Fraction of New Bldg Components Shifted to Other Fuels</v>
      </c>
      <c r="D126" s="257" t="s">
        <v>155</v>
      </c>
      <c r="E126" s="257" t="s">
        <v>173</v>
      </c>
      <c r="F126" s="257" t="s">
        <v>174</v>
      </c>
      <c r="G126" s="257" t="s">
        <v>158</v>
      </c>
      <c r="H126" s="254">
        <v>445</v>
      </c>
      <c r="I126" s="257" t="s">
        <v>76</v>
      </c>
      <c r="J126" s="247" t="str">
        <f>INDEX('Policy Characteristics'!E:E,MATCH(PolicyLevers!$C126,'Policy Characteristics'!$D:$D,0))</f>
        <v>Building Component Electrification</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57" t="str">
        <f>INDEX('Policy Characteristics'!J:J,MATCH(PolicyLevers!$C126,'Policy Characteristics'!$D:$D,0))</f>
        <v>% of newly sold non-electric building components</v>
      </c>
      <c r="P126" s="257"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57" t="str">
        <f>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customHeight="1" x14ac:dyDescent="0.35">
      <c r="A127" s="247" t="str">
        <f>INDEX('Policy Characteristics'!B:B,MATCH(PolicyLevers!$C127,'Policy Characteristics'!$D:$D,0))</f>
        <v>Buildings and Appliances</v>
      </c>
      <c r="B127" s="247" t="str">
        <f>INDEX('Policy Characteristics'!C:C,MATCH(PolicyLevers!$C127,'Policy Characteristics'!$D:$D,0))</f>
        <v>Building Component Electrification</v>
      </c>
      <c r="C127" s="12" t="str">
        <f t="shared" ref="C127" si="79">C$116</f>
        <v>Fraction of New Bldg Components Shifted to Other Fuels</v>
      </c>
      <c r="D127" s="262" t="s">
        <v>163</v>
      </c>
      <c r="E127" s="262" t="s">
        <v>173</v>
      </c>
      <c r="F127" s="262" t="s">
        <v>174</v>
      </c>
      <c r="G127" s="262" t="s">
        <v>164</v>
      </c>
      <c r="H127" s="7">
        <v>446</v>
      </c>
      <c r="I127" s="262" t="s">
        <v>76</v>
      </c>
      <c r="J127" s="247" t="str">
        <f>INDEX('Policy Characteristics'!E:E,MATCH(PolicyLevers!$C127,'Policy Characteristics'!$D:$D,0))</f>
        <v>Building Component Electrification</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76" t="str">
        <f>INDEX('Policy Characteristics'!J:J,MATCH(PolicyLevers!$C127,'Policy Characteristics'!$D:$D,0))</f>
        <v>% of newly sold non-electric building components</v>
      </c>
      <c r="P127" s="262"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76" t="str">
        <f>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customHeight="1" x14ac:dyDescent="0.35">
      <c r="A128" s="247" t="str">
        <f>INDEX('Policy Characteristics'!B:B,MATCH(PolicyLevers!$C128,'Policy Characteristics'!$D:$D,0))</f>
        <v>Buildings and Appliances</v>
      </c>
      <c r="B128" s="247" t="str">
        <f>INDEX('Policy Characteristics'!C:C,MATCH(PolicyLevers!$C128,'Policy Characteristics'!$D:$D,0))</f>
        <v>Building Component Electrification</v>
      </c>
      <c r="C128" s="12" t="str">
        <f t="shared" ref="C128:C129" si="80">C$116</f>
        <v>Fraction of New Bldg Components Shifted to Other Fuels</v>
      </c>
      <c r="D128" s="262" t="s">
        <v>165</v>
      </c>
      <c r="E128" s="262" t="s">
        <v>173</v>
      </c>
      <c r="F128" s="262" t="s">
        <v>174</v>
      </c>
      <c r="G128" s="262" t="s">
        <v>166</v>
      </c>
      <c r="H128" s="7">
        <v>447</v>
      </c>
      <c r="I128" s="262" t="s">
        <v>76</v>
      </c>
      <c r="J128" s="247" t="str">
        <f>INDEX('Policy Characteristics'!E:E,MATCH(PolicyLevers!$C128,'Policy Characteristics'!$D:$D,0))</f>
        <v>Building Component Electrification</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76" t="str">
        <f>INDEX('Policy Characteristics'!J:J,MATCH(PolicyLevers!$C128,'Policy Characteristics'!$D:$D,0))</f>
        <v>% of newly sold non-electric building components</v>
      </c>
      <c r="P128" s="262"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76" t="str">
        <f>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customHeight="1" x14ac:dyDescent="0.35">
      <c r="A129" s="247" t="str">
        <f>INDEX('Policy Characteristics'!B:B,MATCH(PolicyLevers!$C129,'Policy Characteristics'!$D:$D,0))</f>
        <v>Buildings and Appliances</v>
      </c>
      <c r="B129" s="247" t="str">
        <f>INDEX('Policy Characteristics'!C:C,MATCH(PolicyLevers!$C129,'Policy Characteristics'!$D:$D,0))</f>
        <v>Building Component Electrification</v>
      </c>
      <c r="C129" s="247" t="str">
        <f t="shared" si="80"/>
        <v>Fraction of New Bldg Components Shifted to Other Fuels</v>
      </c>
      <c r="D129" s="257" t="s">
        <v>167</v>
      </c>
      <c r="E129" s="257" t="s">
        <v>173</v>
      </c>
      <c r="F129" s="257" t="s">
        <v>174</v>
      </c>
      <c r="G129" s="257" t="s">
        <v>168</v>
      </c>
      <c r="H129" s="254">
        <v>448</v>
      </c>
      <c r="I129" s="255" t="s">
        <v>63</v>
      </c>
      <c r="J129" s="247" t="str">
        <f>INDEX('Policy Characteristics'!E:E,MATCH(PolicyLevers!$C129,'Policy Characteristics'!$D:$D,0))</f>
        <v>Building Component Electrification</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57" t="str">
        <f>INDEX('Policy Characteristics'!J:J,MATCH(PolicyLevers!$C129,'Policy Characteristics'!$D:$D,0))</f>
        <v>% of newly sold non-electric building components</v>
      </c>
      <c r="P129" s="257"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57" t="str">
        <f>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customHeight="1" x14ac:dyDescent="0.35">
      <c r="A130" s="247" t="str">
        <f>INDEX('Policy Characteristics'!B:B,MATCH(PolicyLevers!$C130,'Policy Characteristics'!$D:$D,0))</f>
        <v>Buildings and Appliances</v>
      </c>
      <c r="B130" s="247" t="str">
        <f>INDEX('Policy Characteristics'!C:C,MATCH(PolicyLevers!$C130,'Policy Characteristics'!$D:$D,0))</f>
        <v>Building Component Electrification</v>
      </c>
      <c r="C130" s="247" t="str">
        <f t="shared" ref="C130" si="81">C$116</f>
        <v>Fraction of New Bldg Components Shifted to Other Fuels</v>
      </c>
      <c r="D130" s="257" t="s">
        <v>169</v>
      </c>
      <c r="E130" s="257" t="s">
        <v>173</v>
      </c>
      <c r="F130" s="257" t="s">
        <v>174</v>
      </c>
      <c r="G130" s="257" t="s">
        <v>170</v>
      </c>
      <c r="H130" s="254">
        <v>449</v>
      </c>
      <c r="I130" s="255" t="s">
        <v>76</v>
      </c>
      <c r="J130" s="247" t="str">
        <f>INDEX('Policy Characteristics'!E:E,MATCH(PolicyLevers!$C130,'Policy Characteristics'!$D:$D,0))</f>
        <v>Building Component Electrification</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57" t="str">
        <f>INDEX('Policy Characteristics'!J:J,MATCH(PolicyLevers!$C130,'Policy Characteristics'!$D:$D,0))</f>
        <v>% of newly sold non-electric building components</v>
      </c>
      <c r="P130" s="257"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57" t="str">
        <f>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customHeight="1" x14ac:dyDescent="0.35">
      <c r="A131" s="247" t="str">
        <f>INDEX('Policy Characteristics'!B:B,MATCH(PolicyLevers!$C131,'Policy Characteristics'!$D:$D,0))</f>
        <v>Buildings and Appliances</v>
      </c>
      <c r="B131" s="247" t="str">
        <f>INDEX('Policy Characteristics'!C:C,MATCH(PolicyLevers!$C131,'Policy Characteristics'!$D:$D,0))</f>
        <v>Building Energy Efficiency Standards</v>
      </c>
      <c r="C131" s="247" t="s">
        <v>176</v>
      </c>
      <c r="D131" s="257" t="s">
        <v>155</v>
      </c>
      <c r="E131" s="257" t="s">
        <v>156</v>
      </c>
      <c r="F131" s="257" t="s">
        <v>1284</v>
      </c>
      <c r="G131" s="257" t="s">
        <v>158</v>
      </c>
      <c r="H131" s="254">
        <v>13</v>
      </c>
      <c r="I131" s="257" t="s">
        <v>76</v>
      </c>
      <c r="J131" s="247" t="str">
        <f>INDEX('Policy Characteristics'!E:E,MATCH(PolicyLevers!$C131,'Policy Characteristics'!$D:$D,0))</f>
        <v>Building Energy Efficiency Standards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57" t="str">
        <f>INDEX('Policy Characteristics'!J:J,MATCH(PolicyLevers!$C131,'Policy Characteristics'!$D:$D,0))</f>
        <v>% reduction in energy use</v>
      </c>
      <c r="P131" s="257"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57" t="str">
        <f>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x14ac:dyDescent="0.35">
      <c r="A132" s="247" t="str">
        <f>INDEX('Policy Characteristics'!B:B,MATCH(PolicyLevers!$C132,'Policy Characteristics'!$D:$D,0))</f>
        <v>Buildings and Appliances</v>
      </c>
      <c r="B132" s="247" t="str">
        <f>INDEX('Policy Characteristics'!C:C,MATCH(PolicyLevers!$C132,'Policy Characteristics'!$D:$D,0))</f>
        <v>Building Energy Efficiency Standards</v>
      </c>
      <c r="C132" s="247" t="str">
        <f t="shared" ref="C132:C136" si="82">C$131</f>
        <v>Reduction in E Use Allowed by Component Eff Std</v>
      </c>
      <c r="D132" s="257" t="s">
        <v>163</v>
      </c>
      <c r="E132" s="257" t="s">
        <v>156</v>
      </c>
      <c r="F132" s="257" t="s">
        <v>1284</v>
      </c>
      <c r="G132" s="257" t="s">
        <v>164</v>
      </c>
      <c r="H132" s="254">
        <v>14</v>
      </c>
      <c r="I132" s="255" t="s">
        <v>63</v>
      </c>
      <c r="J132" s="247" t="str">
        <f>INDEX('Policy Characteristics'!E:E,MATCH(PolicyLevers!$C132,'Policy Characteristics'!$D:$D,0))</f>
        <v>Building Energy Efficiency Standards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57" t="str">
        <f>INDEX('Policy Characteristics'!J:J,MATCH(PolicyLevers!$C132,'Policy Characteristics'!$D:$D,0))</f>
        <v>% reduction in energy use</v>
      </c>
      <c r="P132" s="257"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57" t="str">
        <f>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x14ac:dyDescent="0.35">
      <c r="A133" s="247" t="str">
        <f>INDEX('Policy Characteristics'!B:B,MATCH(PolicyLevers!$C133,'Policy Characteristics'!$D:$D,0))</f>
        <v>Buildings and Appliances</v>
      </c>
      <c r="B133" s="247" t="str">
        <f>INDEX('Policy Characteristics'!C:C,MATCH(PolicyLevers!$C133,'Policy Characteristics'!$D:$D,0))</f>
        <v>Building Energy Efficiency Standards</v>
      </c>
      <c r="C133" s="247" t="str">
        <f t="shared" si="82"/>
        <v>Reduction in E Use Allowed by Component Eff Std</v>
      </c>
      <c r="D133" s="257" t="s">
        <v>183</v>
      </c>
      <c r="E133" s="257" t="s">
        <v>156</v>
      </c>
      <c r="F133" s="257" t="s">
        <v>1284</v>
      </c>
      <c r="G133" s="257" t="s">
        <v>184</v>
      </c>
      <c r="H133" s="254">
        <v>15</v>
      </c>
      <c r="I133" s="255" t="s">
        <v>63</v>
      </c>
      <c r="J133" s="247" t="str">
        <f>INDEX('Policy Characteristics'!E:E,MATCH(PolicyLevers!$C133,'Policy Characteristics'!$D:$D,0))</f>
        <v>Building Energy Efficiency Standards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57" t="str">
        <f>INDEX('Policy Characteristics'!J:J,MATCH(PolicyLevers!$C133,'Policy Characteristics'!$D:$D,0))</f>
        <v>% reduction in energy use</v>
      </c>
      <c r="P133" s="257"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57" t="str">
        <f>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35">
      <c r="A134" s="247" t="str">
        <f>INDEX('Policy Characteristics'!B:B,MATCH(PolicyLevers!$C134,'Policy Characteristics'!$D:$D,0))</f>
        <v>Buildings and Appliances</v>
      </c>
      <c r="B134" s="247" t="str">
        <f>INDEX('Policy Characteristics'!C:C,MATCH(PolicyLevers!$C134,'Policy Characteristics'!$D:$D,0))</f>
        <v>Building Energy Efficiency Standards</v>
      </c>
      <c r="C134" s="247" t="str">
        <f t="shared" si="82"/>
        <v>Reduction in E Use Allowed by Component Eff Std</v>
      </c>
      <c r="D134" s="257" t="s">
        <v>165</v>
      </c>
      <c r="E134" s="257" t="s">
        <v>156</v>
      </c>
      <c r="F134" s="257" t="s">
        <v>1284</v>
      </c>
      <c r="G134" s="257" t="s">
        <v>166</v>
      </c>
      <c r="H134" s="254">
        <v>16</v>
      </c>
      <c r="I134" s="255" t="s">
        <v>63</v>
      </c>
      <c r="J134" s="247" t="str">
        <f>INDEX('Policy Characteristics'!E:E,MATCH(PolicyLevers!$C134,'Policy Characteristics'!$D:$D,0))</f>
        <v>Building Energy Efficiency Standards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57" t="str">
        <f>INDEX('Policy Characteristics'!J:J,MATCH(PolicyLevers!$C134,'Policy Characteristics'!$D:$D,0))</f>
        <v>% reduction in energy use</v>
      </c>
      <c r="P134" s="257"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57" t="str">
        <f>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35">
      <c r="A135" s="247" t="str">
        <f>INDEX('Policy Characteristics'!B:B,MATCH(PolicyLevers!$C135,'Policy Characteristics'!$D:$D,0))</f>
        <v>Buildings and Appliances</v>
      </c>
      <c r="B135" s="247" t="str">
        <f>INDEX('Policy Characteristics'!C:C,MATCH(PolicyLevers!$C135,'Policy Characteristics'!$D:$D,0))</f>
        <v>Building Energy Efficiency Standards</v>
      </c>
      <c r="C135" s="247" t="str">
        <f t="shared" si="82"/>
        <v>Reduction in E Use Allowed by Component Eff Std</v>
      </c>
      <c r="D135" s="257" t="s">
        <v>167</v>
      </c>
      <c r="E135" s="257" t="s">
        <v>156</v>
      </c>
      <c r="F135" s="257" t="s">
        <v>1284</v>
      </c>
      <c r="G135" s="257" t="s">
        <v>168</v>
      </c>
      <c r="H135" s="254">
        <v>17</v>
      </c>
      <c r="I135" s="255" t="s">
        <v>63</v>
      </c>
      <c r="J135" s="247" t="str">
        <f>INDEX('Policy Characteristics'!E:E,MATCH(PolicyLevers!$C135,'Policy Characteristics'!$D:$D,0))</f>
        <v>Building Energy Efficiency Standards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57" t="str">
        <f>INDEX('Policy Characteristics'!J:J,MATCH(PolicyLevers!$C135,'Policy Characteristics'!$D:$D,0))</f>
        <v>% reduction in energy use</v>
      </c>
      <c r="P135" s="257"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57" t="str">
        <f>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35">
      <c r="A136" s="247" t="str">
        <f>INDEX('Policy Characteristics'!B:B,MATCH(PolicyLevers!$C136,'Policy Characteristics'!$D:$D,0))</f>
        <v>Buildings and Appliances</v>
      </c>
      <c r="B136" s="247" t="str">
        <f>INDEX('Policy Characteristics'!C:C,MATCH(PolicyLevers!$C136,'Policy Characteristics'!$D:$D,0))</f>
        <v>Building Energy Efficiency Standards</v>
      </c>
      <c r="C136" s="247" t="str">
        <f t="shared" si="82"/>
        <v>Reduction in E Use Allowed by Component Eff Std</v>
      </c>
      <c r="D136" s="257" t="s">
        <v>169</v>
      </c>
      <c r="E136" s="257" t="s">
        <v>156</v>
      </c>
      <c r="F136" s="257" t="s">
        <v>1284</v>
      </c>
      <c r="G136" s="257" t="s">
        <v>170</v>
      </c>
      <c r="H136" s="254">
        <v>18</v>
      </c>
      <c r="I136" s="255" t="s">
        <v>63</v>
      </c>
      <c r="J136" s="247" t="str">
        <f>INDEX('Policy Characteristics'!E:E,MATCH(PolicyLevers!$C136,'Policy Characteristics'!$D:$D,0))</f>
        <v>Building Energy Efficiency Standards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57" t="str">
        <f>INDEX('Policy Characteristics'!J:J,MATCH(PolicyLevers!$C136,'Policy Characteristics'!$D:$D,0))</f>
        <v>% reduction in energy use</v>
      </c>
      <c r="P136" s="257"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57" t="str">
        <f>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35">
      <c r="A137" s="247" t="str">
        <f>INDEX('Policy Characteristics'!B:B,MATCH(PolicyLevers!$C137,'Policy Characteristics'!$D:$D,0))</f>
        <v>Buildings and Appliances</v>
      </c>
      <c r="B137" s="247" t="str">
        <f>INDEX('Policy Characteristics'!C:C,MATCH(PolicyLevers!$C137,'Policy Characteristics'!$D:$D,0))</f>
        <v>Building Energy Efficiency Standards</v>
      </c>
      <c r="C137" s="247" t="str">
        <f t="shared" ref="C137" si="83">C$131</f>
        <v>Reduction in E Use Allowed by Component Eff Std</v>
      </c>
      <c r="D137" s="257" t="s">
        <v>155</v>
      </c>
      <c r="E137" s="257" t="s">
        <v>171</v>
      </c>
      <c r="F137" s="257" t="s">
        <v>172</v>
      </c>
      <c r="G137" s="257" t="s">
        <v>158</v>
      </c>
      <c r="H137" s="254">
        <v>150</v>
      </c>
      <c r="I137" s="257" t="s">
        <v>76</v>
      </c>
      <c r="J137" s="247" t="str">
        <f>INDEX('Policy Characteristics'!E:E,MATCH(PolicyLevers!$C137,'Policy Characteristics'!$D:$D,0))</f>
        <v>Building Energy Efficiency Standards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57" t="str">
        <f>INDEX('Policy Characteristics'!J:J,MATCH(PolicyLevers!$C137,'Policy Characteristics'!$D:$D,0))</f>
        <v>% reduction in energy use</v>
      </c>
      <c r="P137" s="257"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57" t="str">
        <f>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35">
      <c r="A138" s="247" t="str">
        <f>INDEX('Policy Characteristics'!B:B,MATCH(PolicyLevers!$C138,'Policy Characteristics'!$D:$D,0))</f>
        <v>Buildings and Appliances</v>
      </c>
      <c r="B138" s="247" t="str">
        <f>INDEX('Policy Characteristics'!C:C,MATCH(PolicyLevers!$C138,'Policy Characteristics'!$D:$D,0))</f>
        <v>Building Energy Efficiency Standards</v>
      </c>
      <c r="C138" s="247" t="str">
        <f t="shared" ref="C138" si="84">C$131</f>
        <v>Reduction in E Use Allowed by Component Eff Std</v>
      </c>
      <c r="D138" s="257" t="s">
        <v>163</v>
      </c>
      <c r="E138" s="257" t="s">
        <v>171</v>
      </c>
      <c r="F138" s="257" t="s">
        <v>172</v>
      </c>
      <c r="G138" s="257" t="s">
        <v>164</v>
      </c>
      <c r="H138" s="254">
        <v>151</v>
      </c>
      <c r="I138" s="257" t="s">
        <v>76</v>
      </c>
      <c r="J138" s="247" t="str">
        <f>INDEX('Policy Characteristics'!E:E,MATCH(PolicyLevers!$C138,'Policy Characteristics'!$D:$D,0))</f>
        <v>Building Energy Efficiency Standards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57" t="str">
        <f>INDEX('Policy Characteristics'!J:J,MATCH(PolicyLevers!$C138,'Policy Characteristics'!$D:$D,0))</f>
        <v>% reduction in energy use</v>
      </c>
      <c r="P138" s="257"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57" t="str">
        <f>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35">
      <c r="A139" s="247" t="str">
        <f>INDEX('Policy Characteristics'!B:B,MATCH(PolicyLevers!$C139,'Policy Characteristics'!$D:$D,0))</f>
        <v>Buildings and Appliances</v>
      </c>
      <c r="B139" s="247" t="str">
        <f>INDEX('Policy Characteristics'!C:C,MATCH(PolicyLevers!$C139,'Policy Characteristics'!$D:$D,0))</f>
        <v>Building Energy Efficiency Standards</v>
      </c>
      <c r="C139" s="247" t="str">
        <f t="shared" ref="C139" si="85">C$131</f>
        <v>Reduction in E Use Allowed by Component Eff Std</v>
      </c>
      <c r="D139" s="257" t="s">
        <v>183</v>
      </c>
      <c r="E139" s="257" t="s">
        <v>171</v>
      </c>
      <c r="F139" s="257" t="s">
        <v>172</v>
      </c>
      <c r="G139" s="257" t="s">
        <v>184</v>
      </c>
      <c r="H139" s="254">
        <v>152</v>
      </c>
      <c r="I139" s="257" t="s">
        <v>76</v>
      </c>
      <c r="J139" s="247" t="str">
        <f>INDEX('Policy Characteristics'!E:E,MATCH(PolicyLevers!$C139,'Policy Characteristics'!$D:$D,0))</f>
        <v>Building Energy Efficiency Standards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57" t="str">
        <f>INDEX('Policy Characteristics'!J:J,MATCH(PolicyLevers!$C139,'Policy Characteristics'!$D:$D,0))</f>
        <v>% reduction in energy use</v>
      </c>
      <c r="P139" s="257"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57" t="str">
        <f>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35">
      <c r="A140" s="247" t="str">
        <f>INDEX('Policy Characteristics'!B:B,MATCH(PolicyLevers!$C140,'Policy Characteristics'!$D:$D,0))</f>
        <v>Buildings and Appliances</v>
      </c>
      <c r="B140" s="247" t="str">
        <f>INDEX('Policy Characteristics'!C:C,MATCH(PolicyLevers!$C140,'Policy Characteristics'!$D:$D,0))</f>
        <v>Building Energy Efficiency Standards</v>
      </c>
      <c r="C140" s="247" t="str">
        <f t="shared" ref="C140" si="86">C$131</f>
        <v>Reduction in E Use Allowed by Component Eff Std</v>
      </c>
      <c r="D140" s="257" t="s">
        <v>165</v>
      </c>
      <c r="E140" s="257" t="s">
        <v>171</v>
      </c>
      <c r="F140" s="257" t="s">
        <v>172</v>
      </c>
      <c r="G140" s="257" t="s">
        <v>166</v>
      </c>
      <c r="H140" s="254">
        <v>153</v>
      </c>
      <c r="I140" s="257" t="s">
        <v>76</v>
      </c>
      <c r="J140" s="247" t="str">
        <f>INDEX('Policy Characteristics'!E:E,MATCH(PolicyLevers!$C140,'Policy Characteristics'!$D:$D,0))</f>
        <v>Building Energy Efficiency Standards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57" t="str">
        <f>INDEX('Policy Characteristics'!J:J,MATCH(PolicyLevers!$C140,'Policy Characteristics'!$D:$D,0))</f>
        <v>% reduction in energy use</v>
      </c>
      <c r="P140" s="257"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57" t="str">
        <f>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35">
      <c r="A141" s="247" t="str">
        <f>INDEX('Policy Characteristics'!B:B,MATCH(PolicyLevers!$C141,'Policy Characteristics'!$D:$D,0))</f>
        <v>Buildings and Appliances</v>
      </c>
      <c r="B141" s="247" t="str">
        <f>INDEX('Policy Characteristics'!C:C,MATCH(PolicyLevers!$C141,'Policy Characteristics'!$D:$D,0))</f>
        <v>Building Energy Efficiency Standards</v>
      </c>
      <c r="C141" s="247" t="str">
        <f t="shared" ref="C141" si="87">C$131</f>
        <v>Reduction in E Use Allowed by Component Eff Std</v>
      </c>
      <c r="D141" s="257" t="s">
        <v>167</v>
      </c>
      <c r="E141" s="257" t="s">
        <v>171</v>
      </c>
      <c r="F141" s="257" t="s">
        <v>172</v>
      </c>
      <c r="G141" s="257" t="s">
        <v>168</v>
      </c>
      <c r="H141" s="254">
        <v>154</v>
      </c>
      <c r="I141" s="257" t="s">
        <v>76</v>
      </c>
      <c r="J141" s="247" t="str">
        <f>INDEX('Policy Characteristics'!E:E,MATCH(PolicyLevers!$C141,'Policy Characteristics'!$D:$D,0))</f>
        <v>Building Energy Efficiency Standards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57" t="str">
        <f>INDEX('Policy Characteristics'!J:J,MATCH(PolicyLevers!$C141,'Policy Characteristics'!$D:$D,0))</f>
        <v>% reduction in energy use</v>
      </c>
      <c r="P141" s="257"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57" t="str">
        <f>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35">
      <c r="A142" s="247" t="str">
        <f>INDEX('Policy Characteristics'!B:B,MATCH(PolicyLevers!$C142,'Policy Characteristics'!$D:$D,0))</f>
        <v>Buildings and Appliances</v>
      </c>
      <c r="B142" s="247" t="str">
        <f>INDEX('Policy Characteristics'!C:C,MATCH(PolicyLevers!$C142,'Policy Characteristics'!$D:$D,0))</f>
        <v>Building Energy Efficiency Standards</v>
      </c>
      <c r="C142" s="247" t="str">
        <f t="shared" ref="C142" si="88">C$131</f>
        <v>Reduction in E Use Allowed by Component Eff Std</v>
      </c>
      <c r="D142" s="257" t="s">
        <v>169</v>
      </c>
      <c r="E142" s="257" t="s">
        <v>171</v>
      </c>
      <c r="F142" s="257" t="s">
        <v>172</v>
      </c>
      <c r="G142" s="257" t="s">
        <v>170</v>
      </c>
      <c r="H142" s="254">
        <v>155</v>
      </c>
      <c r="I142" s="257" t="s">
        <v>76</v>
      </c>
      <c r="J142" s="247" t="str">
        <f>INDEX('Policy Characteristics'!E:E,MATCH(PolicyLevers!$C142,'Policy Characteristics'!$D:$D,0))</f>
        <v>Building Energy Efficiency Standards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57" t="str">
        <f>INDEX('Policy Characteristics'!J:J,MATCH(PolicyLevers!$C142,'Policy Characteristics'!$D:$D,0))</f>
        <v>% reduction in energy use</v>
      </c>
      <c r="P142" s="257"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57" t="str">
        <f>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35">
      <c r="A143" s="247" t="str">
        <f>INDEX('Policy Characteristics'!B:B,MATCH(PolicyLevers!$C143,'Policy Characteristics'!$D:$D,0))</f>
        <v>Buildings and Appliances</v>
      </c>
      <c r="B143" s="247" t="str">
        <f>INDEX('Policy Characteristics'!C:C,MATCH(PolicyLevers!$C143,'Policy Characteristics'!$D:$D,0))</f>
        <v>Building Energy Efficiency Standards</v>
      </c>
      <c r="C143" s="247" t="str">
        <f t="shared" ref="C143:C148" si="89">C$131</f>
        <v>Reduction in E Use Allowed by Component Eff Std</v>
      </c>
      <c r="D143" s="257" t="s">
        <v>155</v>
      </c>
      <c r="E143" s="257" t="s">
        <v>173</v>
      </c>
      <c r="F143" s="257" t="s">
        <v>174</v>
      </c>
      <c r="G143" s="257" t="s">
        <v>158</v>
      </c>
      <c r="H143" s="254">
        <v>156</v>
      </c>
      <c r="I143" s="257" t="s">
        <v>76</v>
      </c>
      <c r="J143" s="247" t="str">
        <f>INDEX('Policy Characteristics'!E:E,MATCH(PolicyLevers!$C143,'Policy Characteristics'!$D:$D,0))</f>
        <v>Building Energy Efficiency Standards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57" t="str">
        <f>INDEX('Policy Characteristics'!J:J,MATCH(PolicyLevers!$C143,'Policy Characteristics'!$D:$D,0))</f>
        <v>% reduction in energy use</v>
      </c>
      <c r="P143" s="257"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57" t="str">
        <f>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35">
      <c r="A144" s="247" t="str">
        <f>INDEX('Policy Characteristics'!B:B,MATCH(PolicyLevers!$C144,'Policy Characteristics'!$D:$D,0))</f>
        <v>Buildings and Appliances</v>
      </c>
      <c r="B144" s="247" t="str">
        <f>INDEX('Policy Characteristics'!C:C,MATCH(PolicyLevers!$C144,'Policy Characteristics'!$D:$D,0))</f>
        <v>Building Energy Efficiency Standards</v>
      </c>
      <c r="C144" s="247" t="str">
        <f t="shared" si="89"/>
        <v>Reduction in E Use Allowed by Component Eff Std</v>
      </c>
      <c r="D144" s="257" t="s">
        <v>163</v>
      </c>
      <c r="E144" s="257" t="s">
        <v>173</v>
      </c>
      <c r="F144" s="257" t="s">
        <v>174</v>
      </c>
      <c r="G144" s="257" t="s">
        <v>164</v>
      </c>
      <c r="H144" s="254">
        <v>157</v>
      </c>
      <c r="I144" s="255" t="s">
        <v>63</v>
      </c>
      <c r="J144" s="247" t="str">
        <f>INDEX('Policy Characteristics'!E:E,MATCH(PolicyLevers!$C144,'Policy Characteristics'!$D:$D,0))</f>
        <v>Building Energy Efficiency Standards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57" t="str">
        <f>INDEX('Policy Characteristics'!J:J,MATCH(PolicyLevers!$C144,'Policy Characteristics'!$D:$D,0))</f>
        <v>% reduction in energy use</v>
      </c>
      <c r="P144" s="257"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57" t="str">
        <f>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35">
      <c r="A145" s="247" t="str">
        <f>INDEX('Policy Characteristics'!B:B,MATCH(PolicyLevers!$C145,'Policy Characteristics'!$D:$D,0))</f>
        <v>Buildings and Appliances</v>
      </c>
      <c r="B145" s="247" t="str">
        <f>INDEX('Policy Characteristics'!C:C,MATCH(PolicyLevers!$C145,'Policy Characteristics'!$D:$D,0))</f>
        <v>Building Energy Efficiency Standards</v>
      </c>
      <c r="C145" s="247" t="str">
        <f t="shared" si="89"/>
        <v>Reduction in E Use Allowed by Component Eff Std</v>
      </c>
      <c r="D145" s="257" t="s">
        <v>183</v>
      </c>
      <c r="E145" s="257" t="s">
        <v>173</v>
      </c>
      <c r="F145" s="257" t="s">
        <v>174</v>
      </c>
      <c r="G145" s="257" t="s">
        <v>184</v>
      </c>
      <c r="H145" s="254">
        <v>158</v>
      </c>
      <c r="I145" s="255" t="s">
        <v>63</v>
      </c>
      <c r="J145" s="247" t="str">
        <f>INDEX('Policy Characteristics'!E:E,MATCH(PolicyLevers!$C145,'Policy Characteristics'!$D:$D,0))</f>
        <v>Building Energy Efficiency Standards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57" t="str">
        <f>INDEX('Policy Characteristics'!J:J,MATCH(PolicyLevers!$C145,'Policy Characteristics'!$D:$D,0))</f>
        <v>% reduction in energy use</v>
      </c>
      <c r="P145" s="257"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57" t="str">
        <f>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35">
      <c r="A146" s="247" t="str">
        <f>INDEX('Policy Characteristics'!B:B,MATCH(PolicyLevers!$C146,'Policy Characteristics'!$D:$D,0))</f>
        <v>Buildings and Appliances</v>
      </c>
      <c r="B146" s="247" t="str">
        <f>INDEX('Policy Characteristics'!C:C,MATCH(PolicyLevers!$C146,'Policy Characteristics'!$D:$D,0))</f>
        <v>Building Energy Efficiency Standards</v>
      </c>
      <c r="C146" s="247" t="str">
        <f t="shared" si="89"/>
        <v>Reduction in E Use Allowed by Component Eff Std</v>
      </c>
      <c r="D146" s="257" t="s">
        <v>165</v>
      </c>
      <c r="E146" s="257" t="s">
        <v>173</v>
      </c>
      <c r="F146" s="257" t="s">
        <v>174</v>
      </c>
      <c r="G146" s="257" t="s">
        <v>166</v>
      </c>
      <c r="H146" s="254">
        <v>159</v>
      </c>
      <c r="I146" s="255" t="s">
        <v>63</v>
      </c>
      <c r="J146" s="247" t="str">
        <f>INDEX('Policy Characteristics'!E:E,MATCH(PolicyLevers!$C146,'Policy Characteristics'!$D:$D,0))</f>
        <v>Building Energy Efficiency Standards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57" t="str">
        <f>INDEX('Policy Characteristics'!J:J,MATCH(PolicyLevers!$C146,'Policy Characteristics'!$D:$D,0))</f>
        <v>% reduction in energy use</v>
      </c>
      <c r="P146" s="257"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57" t="str">
        <f>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35">
      <c r="A147" s="247" t="str">
        <f>INDEX('Policy Characteristics'!B:B,MATCH(PolicyLevers!$C147,'Policy Characteristics'!$D:$D,0))</f>
        <v>Buildings and Appliances</v>
      </c>
      <c r="B147" s="247" t="str">
        <f>INDEX('Policy Characteristics'!C:C,MATCH(PolicyLevers!$C147,'Policy Characteristics'!$D:$D,0))</f>
        <v>Building Energy Efficiency Standards</v>
      </c>
      <c r="C147" s="247" t="str">
        <f t="shared" si="89"/>
        <v>Reduction in E Use Allowed by Component Eff Std</v>
      </c>
      <c r="D147" s="257" t="s">
        <v>167</v>
      </c>
      <c r="E147" s="257" t="s">
        <v>173</v>
      </c>
      <c r="F147" s="257" t="s">
        <v>174</v>
      </c>
      <c r="G147" s="257" t="s">
        <v>168</v>
      </c>
      <c r="H147" s="254">
        <v>160</v>
      </c>
      <c r="I147" s="255" t="s">
        <v>63</v>
      </c>
      <c r="J147" s="247" t="str">
        <f>INDEX('Policy Characteristics'!E:E,MATCH(PolicyLevers!$C147,'Policy Characteristics'!$D:$D,0))</f>
        <v>Building Energy Efficiency Standards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57" t="str">
        <f>INDEX('Policy Characteristics'!J:J,MATCH(PolicyLevers!$C147,'Policy Characteristics'!$D:$D,0))</f>
        <v>% reduction in energy use</v>
      </c>
      <c r="P147" s="257"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57" t="str">
        <f>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35">
      <c r="A148" s="247" t="str">
        <f>INDEX('Policy Characteristics'!B:B,MATCH(PolicyLevers!$C148,'Policy Characteristics'!$D:$D,0))</f>
        <v>Buildings and Appliances</v>
      </c>
      <c r="B148" s="247" t="str">
        <f>INDEX('Policy Characteristics'!C:C,MATCH(PolicyLevers!$C148,'Policy Characteristics'!$D:$D,0))</f>
        <v>Building Energy Efficiency Standards</v>
      </c>
      <c r="C148" s="12" t="str">
        <f t="shared" si="89"/>
        <v>Reduction in E Use Allowed by Component Eff Std</v>
      </c>
      <c r="D148" s="262" t="s">
        <v>169</v>
      </c>
      <c r="E148" s="262" t="s">
        <v>173</v>
      </c>
      <c r="F148" s="262" t="s">
        <v>174</v>
      </c>
      <c r="G148" s="262" t="s">
        <v>170</v>
      </c>
      <c r="H148" s="7">
        <v>161</v>
      </c>
      <c r="I148" s="260" t="s">
        <v>63</v>
      </c>
      <c r="J148" s="247" t="str">
        <f>INDEX('Policy Characteristics'!E:E,MATCH(PolicyLevers!$C148,'Policy Characteristics'!$D:$D,0))</f>
        <v>Building Energy Efficiency Standards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76" t="str">
        <f>INDEX('Policy Characteristics'!J:J,MATCH(PolicyLevers!$C148,'Policy Characteristics'!$D:$D,0))</f>
        <v>% reduction in energy use</v>
      </c>
      <c r="P148" s="262"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76" t="str">
        <f>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35">
      <c r="A149" s="247" t="str">
        <f>INDEX('Policy Characteristics'!B:B,MATCH(PolicyLevers!$C149,'Policy Characteristics'!$D:$D,0))</f>
        <v>Buildings and Appliances</v>
      </c>
      <c r="B149" s="247" t="str">
        <f>INDEX('Policy Characteristics'!C:C,MATCH(PolicyLevers!$C149,'Policy Characteristics'!$D:$D,0))</f>
        <v>Contractor Training</v>
      </c>
      <c r="C149" s="248" t="s">
        <v>186</v>
      </c>
      <c r="D149" s="262"/>
      <c r="E149" s="262"/>
      <c r="F149" s="262"/>
      <c r="G149" s="262"/>
      <c r="H149" s="7">
        <v>19</v>
      </c>
      <c r="I149" s="260" t="s">
        <v>63</v>
      </c>
      <c r="J149" s="247" t="str">
        <f>INDEX('Policy Characteristics'!E:E,MATCH(PolicyLevers!$C149,'Policy Characteristics'!$D:$D,0))</f>
        <v>Contractor Training</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62" t="str">
        <f>INDEX('Policy Characteristics'!J:J,MATCH(PolicyLevers!$C149,'Policy Characteristics'!$D:$D,0))</f>
        <v>on/off</v>
      </c>
      <c r="P149" s="262"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62" t="str">
        <f>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customHeight="1" x14ac:dyDescent="0.35">
      <c r="A150" s="247" t="str">
        <f>INDEX('Policy Characteristics'!B:B,MATCH(PolicyLevers!$C150,'Policy Characteristics'!$D:$D,0))</f>
        <v>Buildings and Appliances</v>
      </c>
      <c r="B150" s="247" t="str">
        <f>INDEX('Policy Characteristics'!C:C,MATCH(PolicyLevers!$C150,'Policy Characteristics'!$D:$D,0))</f>
        <v>Distributed Solar Carve-Out</v>
      </c>
      <c r="C150" s="247" t="s">
        <v>193</v>
      </c>
      <c r="D150" s="257"/>
      <c r="E150" s="257"/>
      <c r="F150" s="257"/>
      <c r="G150" s="257"/>
      <c r="H150" s="254">
        <v>146</v>
      </c>
      <c r="I150" s="255" t="s">
        <v>63</v>
      </c>
      <c r="J150" s="247" t="str">
        <f>INDEX('Policy Characteristics'!E:E,MATCH(PolicyLevers!$C150,'Policy Characteristics'!$D:$D,0))</f>
        <v>Distributed Solar Promotion</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57" t="str">
        <f>INDEX('Policy Characteristics'!J:J,MATCH(PolicyLevers!$C150,'Policy Characteristics'!$D:$D,0))</f>
        <v>minimum % elec from solar</v>
      </c>
      <c r="P150" s="257"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57" t="str">
        <f>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customHeight="1" x14ac:dyDescent="0.35">
      <c r="A151" s="247" t="str">
        <f>INDEX('Policy Characteristics'!B:B,MATCH(PolicyLevers!$C151,'Policy Characteristics'!$D:$D,0))</f>
        <v>Buildings and Appliances</v>
      </c>
      <c r="B151" s="247" t="str">
        <f>INDEX('Policy Characteristics'!C:C,MATCH(PolicyLevers!$C151,'Policy Characteristics'!$D:$D,0))</f>
        <v>Distributed Solar Subsidy</v>
      </c>
      <c r="C151" s="247" t="s">
        <v>200</v>
      </c>
      <c r="D151" s="257"/>
      <c r="E151" s="257"/>
      <c r="F151" s="257"/>
      <c r="G151" s="257"/>
      <c r="H151" s="254">
        <v>147</v>
      </c>
      <c r="I151" s="280" t="s">
        <v>76</v>
      </c>
      <c r="J151" s="247" t="str">
        <f>INDEX('Policy Characteristics'!E:E,MATCH(PolicyLevers!$C151,'Policy Characteristics'!$D:$D,0))</f>
        <v>Distributed Solar Promotion</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57" t="str">
        <f>INDEX('Policy Characteristics'!J:J,MATCH(PolicyLevers!$C151,'Policy Characteristics'!$D:$D,0))</f>
        <v>% of PV system cost</v>
      </c>
      <c r="P151" s="257"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57" t="str">
        <f>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customHeight="1" x14ac:dyDescent="0.35">
      <c r="A152" s="247" t="str">
        <f>INDEX('Policy Characteristics'!B:B,MATCH(PolicyLevers!$C152,'Policy Characteristics'!$D:$D,0))</f>
        <v>Buildings and Appliances</v>
      </c>
      <c r="B152" s="247" t="str">
        <f>INDEX('Policy Characteristics'!C:C,MATCH(PolicyLevers!$C152,'Policy Characteristics'!$D:$D,0))</f>
        <v>Improved Labeling</v>
      </c>
      <c r="C152" s="247" t="s">
        <v>207</v>
      </c>
      <c r="D152" s="257"/>
      <c r="E152" s="257"/>
      <c r="F152" s="257"/>
      <c r="G152" s="257"/>
      <c r="H152" s="254">
        <v>20</v>
      </c>
      <c r="I152" s="255" t="s">
        <v>63</v>
      </c>
      <c r="J152" s="247" t="str">
        <f>INDEX('Policy Characteristics'!E:E,MATCH(PolicyLevers!$C152,'Policy Characteristics'!$D:$D,0))</f>
        <v>Improved Labeling</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57" t="str">
        <f>INDEX('Policy Characteristics'!J:J,MATCH(PolicyLevers!$C152,'Policy Characteristics'!$D:$D,0))</f>
        <v>on/off</v>
      </c>
      <c r="P152" s="257"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57" t="str">
        <f>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customHeight="1" x14ac:dyDescent="0.35">
      <c r="A153" s="247" t="str">
        <f>INDEX('Policy Characteristics'!B:B,MATCH(PolicyLevers!$C153,'Policy Characteristics'!$D:$D,0))</f>
        <v>Buildings and Appliances</v>
      </c>
      <c r="B153" s="247" t="str">
        <f>INDEX('Policy Characteristics'!C:C,MATCH(PolicyLevers!$C153,'Policy Characteristics'!$D:$D,0))</f>
        <v>Retrofit Existing Buildings</v>
      </c>
      <c r="C153" s="247" t="s">
        <v>212</v>
      </c>
      <c r="D153" s="257" t="s">
        <v>156</v>
      </c>
      <c r="E153" s="257"/>
      <c r="F153" s="257" t="s">
        <v>157</v>
      </c>
      <c r="G153" s="257"/>
      <c r="H153" s="254">
        <v>378</v>
      </c>
      <c r="I153" s="270" t="s">
        <v>76</v>
      </c>
      <c r="J153" s="247" t="str">
        <f>INDEX('Policy Characteristics'!E:E,MATCH(PolicyLevers!$C153,'Policy Characteristics'!$D:$D,0))</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57" t="str">
        <f>INDEX('Policy Characteristics'!J:J,MATCH(PolicyLevers!$C153,'Policy Characteristics'!$D:$D,0))</f>
        <v>% of existing buildings</v>
      </c>
      <c r="P153" s="257"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57" t="str">
        <f>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customHeight="1" x14ac:dyDescent="0.35">
      <c r="A154" s="247" t="str">
        <f>INDEX('Policy Characteristics'!B:B,MATCH(PolicyLevers!$C154,'Policy Characteristics'!$D:$D,0))</f>
        <v>Buildings and Appliances</v>
      </c>
      <c r="B154" s="247" t="str">
        <f>INDEX('Policy Characteristics'!C:C,MATCH(PolicyLevers!$C154,'Policy Characteristics'!$D:$D,0))</f>
        <v>Retrofit Existing Buildings</v>
      </c>
      <c r="C154" s="247" t="str">
        <f t="shared" ref="C154" si="90">C$153</f>
        <v>Share of Preexisting Buildings Subject to Retrofitting</v>
      </c>
      <c r="D154" s="257" t="s">
        <v>171</v>
      </c>
      <c r="E154" s="257"/>
      <c r="F154" s="257" t="s">
        <v>172</v>
      </c>
      <c r="G154" s="257"/>
      <c r="H154" s="254">
        <v>379</v>
      </c>
      <c r="I154" s="257" t="s">
        <v>76</v>
      </c>
      <c r="J154" s="247" t="str">
        <f>INDEX('Policy Characteristics'!E:E,MATCH(PolicyLevers!$C154,'Policy Characteristics'!$D:$D,0))</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57" t="str">
        <f>INDEX('Policy Characteristics'!J:J,MATCH(PolicyLevers!$C154,'Policy Characteristics'!$D:$D,0))</f>
        <v>% of existing buildings</v>
      </c>
      <c r="P154" s="257"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57" t="str">
        <f>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customHeight="1" x14ac:dyDescent="0.35">
      <c r="A155" s="247" t="str">
        <f>INDEX('Policy Characteristics'!B:B,MATCH(PolicyLevers!$C155,'Policy Characteristics'!$D:$D,0))</f>
        <v>Buildings and Appliances</v>
      </c>
      <c r="B155" s="247" t="str">
        <f>INDEX('Policy Characteristics'!C:C,MATCH(PolicyLevers!$C155,'Policy Characteristics'!$D:$D,0))</f>
        <v>Retrofit Existing Buildings</v>
      </c>
      <c r="C155" s="247" t="str">
        <f t="shared" ref="C155" si="91">C$153</f>
        <v>Share of Preexisting Buildings Subject to Retrofitting</v>
      </c>
      <c r="D155" s="257" t="s">
        <v>173</v>
      </c>
      <c r="E155" s="257"/>
      <c r="F155" s="257" t="s">
        <v>174</v>
      </c>
      <c r="G155" s="257"/>
      <c r="H155" s="254">
        <v>380</v>
      </c>
      <c r="I155" s="270" t="s">
        <v>76</v>
      </c>
      <c r="J155" s="247" t="str">
        <f>INDEX('Policy Characteristics'!E:E,MATCH(PolicyLevers!$C155,'Policy Characteristics'!$D:$D,0))</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57" t="str">
        <f>INDEX('Policy Characteristics'!J:J,MATCH(PolicyLevers!$C155,'Policy Characteristics'!$D:$D,0))</f>
        <v>% of existing buildings</v>
      </c>
      <c r="P155" s="257"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57" t="str">
        <f>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customHeight="1" x14ac:dyDescent="0.35">
      <c r="A156" s="247" t="str">
        <f>INDEX('Policy Characteristics'!B:B,MATCH(PolicyLevers!$C156,'Policy Characteristics'!$D:$D,0))</f>
        <v>Buildings and Appliances</v>
      </c>
      <c r="B156" s="247" t="str">
        <f>INDEX('Policy Characteristics'!C:C,MATCH(PolicyLevers!$C156,'Policy Characteristics'!$D:$D,0))</f>
        <v>Rebate for Efficient Products</v>
      </c>
      <c r="C156" s="247" t="s">
        <v>219</v>
      </c>
      <c r="D156" s="257" t="s">
        <v>155</v>
      </c>
      <c r="E156" s="257"/>
      <c r="F156" s="257" t="s">
        <v>158</v>
      </c>
      <c r="G156" s="257"/>
      <c r="H156" s="254">
        <v>27</v>
      </c>
      <c r="I156" s="257" t="s">
        <v>76</v>
      </c>
      <c r="J156" s="247" t="str">
        <f>INDEX('Policy Characteristics'!E:E,MATCH(PolicyLevers!$C156,'Policy Characteristics'!$D:$D,0))</f>
        <v>Rebate for Efficient Products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57" t="str">
        <f>INDEX('Policy Characteristics'!J:J,MATCH(PolicyLevers!$C156,'Policy Characteristics'!$D:$D,0))</f>
        <v>on/off</v>
      </c>
      <c r="P156" s="257"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257" t="str">
        <f>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customHeight="1" x14ac:dyDescent="0.35">
      <c r="A157" s="247" t="str">
        <f>INDEX('Policy Characteristics'!B:B,MATCH(PolicyLevers!$C157,'Policy Characteristics'!$D:$D,0))</f>
        <v>Buildings and Appliances</v>
      </c>
      <c r="B157" s="247" t="str">
        <f>INDEX('Policy Characteristics'!C:C,MATCH(PolicyLevers!$C157,'Policy Characteristics'!$D:$D,0))</f>
        <v>Rebate for Efficient Products</v>
      </c>
      <c r="C157" s="12" t="str">
        <f t="shared" ref="C157" si="92">C$156</f>
        <v>Boolean Rebate Program for Efficient Components</v>
      </c>
      <c r="D157" s="262" t="s">
        <v>163</v>
      </c>
      <c r="E157" s="262"/>
      <c r="F157" s="262" t="s">
        <v>164</v>
      </c>
      <c r="G157" s="262"/>
      <c r="H157" s="7">
        <v>28</v>
      </c>
      <c r="I157" s="260" t="s">
        <v>63</v>
      </c>
      <c r="J157" s="247" t="str">
        <f>INDEX('Policy Characteristics'!E:E,MATCH(PolicyLevers!$C157,'Policy Characteristics'!$D:$D,0))</f>
        <v>Rebate for Efficient Products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6" t="str">
        <f>INDEX('Policy Characteristics'!J:J,MATCH(PolicyLevers!$C157,'Policy Characteristics'!$D:$D,0))</f>
        <v>on/off</v>
      </c>
      <c r="P157" s="262"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262" t="str">
        <f>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customHeight="1" x14ac:dyDescent="0.35">
      <c r="A158" s="247" t="str">
        <f>INDEX('Policy Characteristics'!B:B,MATCH(PolicyLevers!$C158,'Policy Characteristics'!$D:$D,0))</f>
        <v>Buildings and Appliances</v>
      </c>
      <c r="B158" s="247" t="str">
        <f>INDEX('Policy Characteristics'!C:C,MATCH(PolicyLevers!$C158,'Policy Characteristics'!$D:$D,0))</f>
        <v>Rebate for Efficient Products</v>
      </c>
      <c r="C158" s="12" t="str">
        <f t="shared" ref="C158" si="93">C$156</f>
        <v>Boolean Rebate Program for Efficient Components</v>
      </c>
      <c r="D158" s="262" t="s">
        <v>183</v>
      </c>
      <c r="E158" s="262"/>
      <c r="F158" s="262" t="s">
        <v>184</v>
      </c>
      <c r="G158" s="262"/>
      <c r="H158" s="7" t="s">
        <v>223</v>
      </c>
      <c r="I158" s="262" t="s">
        <v>76</v>
      </c>
      <c r="J158" s="247" t="str">
        <f>INDEX('Policy Characteristics'!E:E,MATCH(PolicyLevers!$C158,'Policy Characteristics'!$D:$D,0))</f>
        <v>Rebate for Efficient Products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62" t="str">
        <f>INDEX('Policy Characteristics'!J:J,MATCH(PolicyLevers!$C158,'Policy Characteristics'!$D:$D,0))</f>
        <v>on/off</v>
      </c>
      <c r="P158" s="262"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276" t="str">
        <f>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customHeight="1" x14ac:dyDescent="0.35">
      <c r="A159" s="247" t="str">
        <f>INDEX('Policy Characteristics'!B:B,MATCH(PolicyLevers!$C159,'Policy Characteristics'!$D:$D,0))</f>
        <v>Buildings and Appliances</v>
      </c>
      <c r="B159" s="247" t="str">
        <f>INDEX('Policy Characteristics'!C:C,MATCH(PolicyLevers!$C159,'Policy Characteristics'!$D:$D,0))</f>
        <v>Rebate for Efficient Products</v>
      </c>
      <c r="C159" s="12" t="str">
        <f t="shared" ref="C159:C160" si="94">C$156</f>
        <v>Boolean Rebate Program for Efficient Components</v>
      </c>
      <c r="D159" s="262" t="s">
        <v>165</v>
      </c>
      <c r="E159" s="262"/>
      <c r="F159" s="262" t="s">
        <v>166</v>
      </c>
      <c r="G159" s="262"/>
      <c r="H159" s="7" t="s">
        <v>223</v>
      </c>
      <c r="I159" s="262" t="s">
        <v>76</v>
      </c>
      <c r="J159" s="247" t="str">
        <f>INDEX('Policy Characteristics'!E:E,MATCH(PolicyLevers!$C159,'Policy Characteristics'!$D:$D,0))</f>
        <v>Rebate for Efficient Products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62" t="str">
        <f>INDEX('Policy Characteristics'!J:J,MATCH(PolicyLevers!$C159,'Policy Characteristics'!$D:$D,0))</f>
        <v>on/off</v>
      </c>
      <c r="P159" s="262"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276" t="str">
        <f>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customHeight="1" x14ac:dyDescent="0.35">
      <c r="A160" s="247" t="str">
        <f>INDEX('Policy Characteristics'!B:B,MATCH(PolicyLevers!$C160,'Policy Characteristics'!$D:$D,0))</f>
        <v>Buildings and Appliances</v>
      </c>
      <c r="B160" s="247" t="str">
        <f>INDEX('Policy Characteristics'!C:C,MATCH(PolicyLevers!$C160,'Policy Characteristics'!$D:$D,0))</f>
        <v>Rebate for Efficient Products</v>
      </c>
      <c r="C160" s="12" t="str">
        <f t="shared" si="94"/>
        <v>Boolean Rebate Program for Efficient Components</v>
      </c>
      <c r="D160" s="262" t="s">
        <v>167</v>
      </c>
      <c r="E160" s="262"/>
      <c r="F160" s="262" t="s">
        <v>168</v>
      </c>
      <c r="G160" s="262"/>
      <c r="H160" s="7">
        <v>29</v>
      </c>
      <c r="I160" s="260" t="s">
        <v>63</v>
      </c>
      <c r="J160" s="247" t="str">
        <f>INDEX('Policy Characteristics'!E:E,MATCH(PolicyLevers!$C160,'Policy Characteristics'!$D:$D,0))</f>
        <v>Rebate for Efficient Products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6" t="str">
        <f>INDEX('Policy Characteristics'!J:J,MATCH(PolicyLevers!$C160,'Policy Characteristics'!$D:$D,0))</f>
        <v>on/off</v>
      </c>
      <c r="P160" s="262"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262" t="str">
        <f>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customHeight="1" x14ac:dyDescent="0.35">
      <c r="A161" s="247" t="str">
        <f>INDEX('Policy Characteristics'!B:B,MATCH(PolicyLevers!$C161,'Policy Characteristics'!$D:$D,0))</f>
        <v>Buildings and Appliances</v>
      </c>
      <c r="B161" s="247" t="str">
        <f>INDEX('Policy Characteristics'!C:C,MATCH(PolicyLevers!$C161,'Policy Characteristics'!$D:$D,0))</f>
        <v>Rebate for Efficient Products</v>
      </c>
      <c r="C161" s="12" t="str">
        <f t="shared" ref="C161" si="95">C$156</f>
        <v>Boolean Rebate Program for Efficient Components</v>
      </c>
      <c r="D161" s="262" t="s">
        <v>169</v>
      </c>
      <c r="E161" s="262"/>
      <c r="F161" s="262" t="s">
        <v>170</v>
      </c>
      <c r="G161" s="262"/>
      <c r="H161" s="7" t="s">
        <v>223</v>
      </c>
      <c r="I161" s="262" t="s">
        <v>76</v>
      </c>
      <c r="J161" s="247" t="str">
        <f>INDEX('Policy Characteristics'!E:E,MATCH(PolicyLevers!$C161,'Policy Characteristics'!$D:$D,0))</f>
        <v>Rebate for Efficient Products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62" t="str">
        <f>INDEX('Policy Characteristics'!J:J,MATCH(PolicyLevers!$C161,'Policy Characteristics'!$D:$D,0))</f>
        <v>on/off</v>
      </c>
      <c r="P161" s="262"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276" t="str">
        <f>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customHeight="1" x14ac:dyDescent="0.35">
      <c r="A162" s="247" t="str">
        <f>INDEX('Policy Characteristics'!B:B,MATCH(PolicyLevers!$C162,'Policy Characteristics'!$D:$D,0))</f>
        <v>Electricity Supply</v>
      </c>
      <c r="B162" s="247" t="str">
        <f>INDEX('Policy Characteristics'!C:C,MATCH(PolicyLevers!$C162,'Policy Characteristics'!$D:$D,0))</f>
        <v>Ban New Power Plants</v>
      </c>
      <c r="C162" s="248" t="s">
        <v>226</v>
      </c>
      <c r="D162" s="262" t="s">
        <v>227</v>
      </c>
      <c r="E162" s="262"/>
      <c r="F162" s="262" t="s">
        <v>228</v>
      </c>
      <c r="G162" s="262"/>
      <c r="H162" s="7">
        <v>167</v>
      </c>
      <c r="I162" s="260" t="s">
        <v>63</v>
      </c>
      <c r="J162" s="247" t="str">
        <f>INDEX('Policy Characteristics'!E:E,MATCH(PolicyLevers!$C162,'Policy Characteristics'!$D:$D,0))</f>
        <v>Ban New Power Plants</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62" t="str">
        <f>INDEX('Policy Characteristics'!J:J,MATCH(PolicyLevers!$C162,'Policy Characteristics'!$D:$D,0))</f>
        <v>on/off</v>
      </c>
      <c r="P162" s="262" t="str">
        <f>INDEX('Policy Characteristics'!K:K,MATCH(PolicyLevers!$C162,'Policy Characteristics'!$D:$D,0))</f>
        <v>**Description:** This policy prevents new capacity of the selected type(s) from being built or deployed.//</v>
      </c>
      <c r="Q162" s="262" t="str">
        <f>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customHeight="1" x14ac:dyDescent="0.35">
      <c r="A163" s="247" t="str">
        <f>INDEX('Policy Characteristics'!B:B,MATCH(PolicyLevers!$C163,'Policy Characteristics'!$D:$D,0))</f>
        <v>Electricity Supply</v>
      </c>
      <c r="B163" s="247" t="str">
        <f>INDEX('Policy Characteristics'!C:C,MATCH(PolicyLevers!$C163,'Policy Characteristics'!$D:$D,0))</f>
        <v>Ban New Power Plants</v>
      </c>
      <c r="C163" s="12" t="str">
        <f t="shared" ref="C163" si="96">C$162</f>
        <v>Boolean Ban New Power Plants</v>
      </c>
      <c r="D163" s="262" t="s">
        <v>232</v>
      </c>
      <c r="E163" s="262"/>
      <c r="F163" s="262" t="s">
        <v>233</v>
      </c>
      <c r="G163" s="262"/>
      <c r="H163" s="7">
        <v>168</v>
      </c>
      <c r="I163" s="260" t="s">
        <v>63</v>
      </c>
      <c r="J163" s="247" t="str">
        <f>INDEX('Policy Characteristics'!E:E,MATCH(PolicyLevers!$C163,'Policy Characteristics'!$D:$D,0))</f>
        <v>Ban New Power Plants</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6" t="str">
        <f>INDEX('Policy Characteristics'!J:J,MATCH(PolicyLevers!$C163,'Policy Characteristics'!$D:$D,0))</f>
        <v>on/off</v>
      </c>
      <c r="P163" s="262" t="str">
        <f>INDEX('Policy Characteristics'!K:K,MATCH(PolicyLevers!$C163,'Policy Characteristics'!$D:$D,0))</f>
        <v>**Description:** This policy prevents new capacity of the selected type(s) from being built or deployed.//</v>
      </c>
      <c r="Q163" s="276" t="str">
        <f>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customHeight="1" x14ac:dyDescent="0.35">
      <c r="A164" s="247" t="str">
        <f>INDEX('Policy Characteristics'!B:B,MATCH(PolicyLevers!$C164,'Policy Characteristics'!$D:$D,0))</f>
        <v>Electricity Supply</v>
      </c>
      <c r="B164" s="247" t="str">
        <f>INDEX('Policy Characteristics'!C:C,MATCH(PolicyLevers!$C164,'Policy Characteristics'!$D:$D,0))</f>
        <v>Ban New Power Plants</v>
      </c>
      <c r="C164" s="12" t="str">
        <f t="shared" ref="C164" si="97">C$162</f>
        <v>Boolean Ban New Power Plants</v>
      </c>
      <c r="D164" s="262" t="s">
        <v>234</v>
      </c>
      <c r="E164" s="262"/>
      <c r="F164" s="262" t="s">
        <v>235</v>
      </c>
      <c r="G164" s="262"/>
      <c r="H164" s="7">
        <v>169</v>
      </c>
      <c r="I164" s="260" t="s">
        <v>63</v>
      </c>
      <c r="J164" s="247" t="str">
        <f>INDEX('Policy Characteristics'!E:E,MATCH(PolicyLevers!$C164,'Policy Characteristics'!$D:$D,0))</f>
        <v>Ban New Power Plants</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6" t="str">
        <f>INDEX('Policy Characteristics'!J:J,MATCH(PolicyLevers!$C164,'Policy Characteristics'!$D:$D,0))</f>
        <v>on/off</v>
      </c>
      <c r="P164" s="262" t="str">
        <f>INDEX('Policy Characteristics'!K:K,MATCH(PolicyLevers!$C164,'Policy Characteristics'!$D:$D,0))</f>
        <v>**Description:** This policy prevents new capacity of the selected type(s) from being built or deployed.//</v>
      </c>
      <c r="Q164" s="276" t="str">
        <f>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customHeight="1" x14ac:dyDescent="0.35">
      <c r="A165" s="247" t="str">
        <f>INDEX('Policy Characteristics'!B:B,MATCH(PolicyLevers!$C165,'Policy Characteristics'!$D:$D,0))</f>
        <v>Electricity Supply</v>
      </c>
      <c r="B165" s="247" t="str">
        <f>INDEX('Policy Characteristics'!C:C,MATCH(PolicyLevers!$C165,'Policy Characteristics'!$D:$D,0))</f>
        <v>Ban New Power Plants</v>
      </c>
      <c r="C165" s="247" t="str">
        <f t="shared" ref="C165" si="98">C$162</f>
        <v>Boolean Ban New Power Plants</v>
      </c>
      <c r="D165" s="257" t="s">
        <v>236</v>
      </c>
      <c r="E165" s="257"/>
      <c r="F165" s="257" t="s">
        <v>237</v>
      </c>
      <c r="G165" s="257"/>
      <c r="H165" s="254">
        <v>170</v>
      </c>
      <c r="I165" s="120" t="s">
        <v>76</v>
      </c>
      <c r="J165" s="247" t="str">
        <f>INDEX('Policy Characteristics'!E:E,MATCH(PolicyLevers!$C165,'Policy Characteristics'!$D:$D,0))</f>
        <v>Ban New Power Plants</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57" t="str">
        <f>INDEX('Policy Characteristics'!J:J,MATCH(PolicyLevers!$C165,'Policy Characteristics'!$D:$D,0))</f>
        <v>on/off</v>
      </c>
      <c r="P165" s="257" t="str">
        <f>INDEX('Policy Characteristics'!K:K,MATCH(PolicyLevers!$C165,'Policy Characteristics'!$D:$D,0))</f>
        <v>**Description:** This policy prevents new capacity of the selected type(s) from being built or deployed.//</v>
      </c>
      <c r="Q165" s="257" t="str">
        <f>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customHeight="1" x14ac:dyDescent="0.35">
      <c r="A166" s="247" t="str">
        <f>INDEX('Policy Characteristics'!B:B,MATCH(PolicyLevers!$C166,'Policy Characteristics'!$D:$D,0))</f>
        <v>Electricity Supply</v>
      </c>
      <c r="B166" s="247" t="str">
        <f>INDEX('Policy Characteristics'!C:C,MATCH(PolicyLevers!$C166,'Policy Characteristics'!$D:$D,0))</f>
        <v>Ban New Power Plants</v>
      </c>
      <c r="C166" s="12" t="str">
        <f t="shared" ref="C166" si="99">C$162</f>
        <v>Boolean Ban New Power Plants</v>
      </c>
      <c r="D166" s="262" t="s">
        <v>238</v>
      </c>
      <c r="E166" s="262"/>
      <c r="F166" s="262" t="s">
        <v>239</v>
      </c>
      <c r="G166" s="262"/>
      <c r="H166" s="7"/>
      <c r="I166" s="11" t="s">
        <v>76</v>
      </c>
      <c r="J166" s="247" t="str">
        <f>INDEX('Policy Characteristics'!E:E,MATCH(PolicyLevers!$C166,'Policy Characteristics'!$D:$D,0))</f>
        <v>Ban New Power Plants</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57" t="str">
        <f>INDEX('Policy Characteristics'!J:J,MATCH(PolicyLevers!$C166,'Policy Characteristics'!$D:$D,0))</f>
        <v>on/off</v>
      </c>
      <c r="P166" s="257" t="str">
        <f>INDEX('Policy Characteristics'!K:K,MATCH(PolicyLevers!$C166,'Policy Characteristics'!$D:$D,0))</f>
        <v>**Description:** This policy prevents new capacity of the selected type(s) from being built or deployed.//</v>
      </c>
      <c r="Q166" s="257" t="str">
        <f>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customHeight="1" x14ac:dyDescent="0.35">
      <c r="A167" s="247" t="str">
        <f>INDEX('Policy Characteristics'!B:B,MATCH(PolicyLevers!$C167,'Policy Characteristics'!$D:$D,0))</f>
        <v>Electricity Supply</v>
      </c>
      <c r="B167" s="247" t="str">
        <f>INDEX('Policy Characteristics'!C:C,MATCH(PolicyLevers!$C167,'Policy Characteristics'!$D:$D,0))</f>
        <v>Ban New Power Plants</v>
      </c>
      <c r="C167" s="12" t="str">
        <f t="shared" ref="C167" si="100">C$162</f>
        <v>Boolean Ban New Power Plants</v>
      </c>
      <c r="D167" s="262" t="s">
        <v>240</v>
      </c>
      <c r="E167" s="262"/>
      <c r="F167" s="262" t="s">
        <v>241</v>
      </c>
      <c r="G167" s="262"/>
      <c r="H167" s="7"/>
      <c r="I167" s="11" t="s">
        <v>76</v>
      </c>
      <c r="J167" s="247" t="str">
        <f>INDEX('Policy Characteristics'!E:E,MATCH(PolicyLevers!$C167,'Policy Characteristics'!$D:$D,0))</f>
        <v>Ban New Power Plants</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57" t="str">
        <f>INDEX('Policy Characteristics'!J:J,MATCH(PolicyLevers!$C167,'Policy Characteristics'!$D:$D,0))</f>
        <v>on/off</v>
      </c>
      <c r="P167" s="257" t="str">
        <f>INDEX('Policy Characteristics'!K:K,MATCH(PolicyLevers!$C167,'Policy Characteristics'!$D:$D,0))</f>
        <v>**Description:** This policy prevents new capacity of the selected type(s) from being built or deployed.//</v>
      </c>
      <c r="Q167" s="257" t="str">
        <f>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customHeight="1" x14ac:dyDescent="0.35">
      <c r="A168" s="247" t="str">
        <f>INDEX('Policy Characteristics'!B:B,MATCH(PolicyLevers!$C168,'Policy Characteristics'!$D:$D,0))</f>
        <v>Electricity Supply</v>
      </c>
      <c r="B168" s="247" t="str">
        <f>INDEX('Policy Characteristics'!C:C,MATCH(PolicyLevers!$C168,'Policy Characteristics'!$D:$D,0))</f>
        <v>Ban New Power Plants</v>
      </c>
      <c r="C168" s="12" t="str">
        <f t="shared" ref="C168" si="101">C$162</f>
        <v>Boolean Ban New Power Plants</v>
      </c>
      <c r="D168" s="262" t="s">
        <v>242</v>
      </c>
      <c r="E168" s="262"/>
      <c r="F168" s="262" t="s">
        <v>243</v>
      </c>
      <c r="G168" s="262"/>
      <c r="H168" s="7"/>
      <c r="I168" s="11" t="s">
        <v>76</v>
      </c>
      <c r="J168" s="247" t="str">
        <f>INDEX('Policy Characteristics'!E:E,MATCH(PolicyLevers!$C168,'Policy Characteristics'!$D:$D,0))</f>
        <v>Ban New Power Plants</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57" t="str">
        <f>INDEX('Policy Characteristics'!J:J,MATCH(PolicyLevers!$C168,'Policy Characteristics'!$D:$D,0))</f>
        <v>on/off</v>
      </c>
      <c r="P168" s="257" t="str">
        <f>INDEX('Policy Characteristics'!K:K,MATCH(PolicyLevers!$C168,'Policy Characteristics'!$D:$D,0))</f>
        <v>**Description:** This policy prevents new capacity of the selected type(s) from being built or deployed.//</v>
      </c>
      <c r="Q168" s="257" t="str">
        <f>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customHeight="1" x14ac:dyDescent="0.35">
      <c r="A169" s="247" t="str">
        <f>INDEX('Policy Characteristics'!B:B,MATCH(PolicyLevers!$C169,'Policy Characteristics'!$D:$D,0))</f>
        <v>Electricity Supply</v>
      </c>
      <c r="B169" s="247" t="str">
        <f>INDEX('Policy Characteristics'!C:C,MATCH(PolicyLevers!$C169,'Policy Characteristics'!$D:$D,0))</f>
        <v>Ban New Power Plants</v>
      </c>
      <c r="C169" s="12" t="str">
        <f t="shared" ref="C169" si="102">C$162</f>
        <v>Boolean Ban New Power Plants</v>
      </c>
      <c r="D169" s="262" t="s">
        <v>244</v>
      </c>
      <c r="E169" s="262"/>
      <c r="F169" s="262" t="s">
        <v>245</v>
      </c>
      <c r="G169" s="262"/>
      <c r="H169" s="7"/>
      <c r="I169" s="11" t="s">
        <v>76</v>
      </c>
      <c r="J169" s="247" t="str">
        <f>INDEX('Policy Characteristics'!E:E,MATCH(PolicyLevers!$C169,'Policy Characteristics'!$D:$D,0))</f>
        <v>Ban New Power Plants</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57" t="str">
        <f>INDEX('Policy Characteristics'!J:J,MATCH(PolicyLevers!$C169,'Policy Characteristics'!$D:$D,0))</f>
        <v>on/off</v>
      </c>
      <c r="P169" s="257" t="str">
        <f>INDEX('Policy Characteristics'!K:K,MATCH(PolicyLevers!$C169,'Policy Characteristics'!$D:$D,0))</f>
        <v>**Description:** This policy prevents new capacity of the selected type(s) from being built or deployed.//</v>
      </c>
      <c r="Q169" s="257" t="str">
        <f>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customHeight="1" x14ac:dyDescent="0.35">
      <c r="A170" s="247" t="str">
        <f>INDEX('Policy Characteristics'!B:B,MATCH(PolicyLevers!$C170,'Policy Characteristics'!$D:$D,0))</f>
        <v>Electricity Supply</v>
      </c>
      <c r="B170" s="247" t="str">
        <f>INDEX('Policy Characteristics'!C:C,MATCH(PolicyLevers!$C170,'Policy Characteristics'!$D:$D,0))</f>
        <v>Ban New Power Plants</v>
      </c>
      <c r="C170" s="12" t="str">
        <f t="shared" ref="C170" si="103">C$162</f>
        <v>Boolean Ban New Power Plants</v>
      </c>
      <c r="D170" s="262" t="s">
        <v>246</v>
      </c>
      <c r="E170" s="262"/>
      <c r="F170" s="262" t="s">
        <v>247</v>
      </c>
      <c r="G170" s="262"/>
      <c r="H170" s="7"/>
      <c r="I170" s="260" t="s">
        <v>76</v>
      </c>
      <c r="J170" s="247" t="str">
        <f>INDEX('Policy Characteristics'!E:E,MATCH(PolicyLevers!$C170,'Policy Characteristics'!$D:$D,0))</f>
        <v>Ban New Power Plants</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57" t="str">
        <f>INDEX('Policy Characteristics'!J:J,MATCH(PolicyLevers!$C170,'Policy Characteristics'!$D:$D,0))</f>
        <v>on/off</v>
      </c>
      <c r="P170" s="257" t="str">
        <f>INDEX('Policy Characteristics'!K:K,MATCH(PolicyLevers!$C170,'Policy Characteristics'!$D:$D,0))</f>
        <v>**Description:** This policy prevents new capacity of the selected type(s) from being built or deployed.//</v>
      </c>
      <c r="Q170" s="257" t="str">
        <f>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customHeight="1" x14ac:dyDescent="0.35">
      <c r="A171" s="247" t="str">
        <f>INDEX('Policy Characteristics'!B:B,MATCH(PolicyLevers!$C171,'Policy Characteristics'!$D:$D,0))</f>
        <v>Electricity Supply</v>
      </c>
      <c r="B171" s="247" t="str">
        <f>INDEX('Policy Characteristics'!C:C,MATCH(PolicyLevers!$C171,'Policy Characteristics'!$D:$D,0))</f>
        <v>Ban New Power Plants</v>
      </c>
      <c r="C171" s="247" t="str">
        <f t="shared" ref="C171" si="104">C$162</f>
        <v>Boolean Ban New Power Plants</v>
      </c>
      <c r="D171" s="257" t="s">
        <v>248</v>
      </c>
      <c r="E171" s="257"/>
      <c r="F171" s="257" t="s">
        <v>249</v>
      </c>
      <c r="G171" s="257"/>
      <c r="H171" s="254">
        <v>591</v>
      </c>
      <c r="I171" s="255" t="s">
        <v>63</v>
      </c>
      <c r="J171" s="247" t="str">
        <f>INDEX('Policy Characteristics'!E:E,MATCH(PolicyLevers!$C171,'Policy Characteristics'!$D:$D,0))</f>
        <v>Ban New Power Plants</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6" t="str">
        <f>INDEX('Policy Characteristics'!J:J,MATCH(PolicyLevers!$C171,'Policy Characteristics'!$D:$D,0))</f>
        <v>on/off</v>
      </c>
      <c r="P171" s="257" t="str">
        <f>INDEX('Policy Characteristics'!K:K,MATCH(PolicyLevers!$C171,'Policy Characteristics'!$D:$D,0))</f>
        <v>**Description:** This policy prevents new capacity of the selected type(s) from being built or deployed.//</v>
      </c>
      <c r="Q171" s="276" t="str">
        <f>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customHeight="1" x14ac:dyDescent="0.35">
      <c r="A172" s="247" t="str">
        <f>INDEX('Policy Characteristics'!B:B,MATCH(PolicyLevers!$C172,'Policy Characteristics'!$D:$D,0))</f>
        <v>Electricity Supply</v>
      </c>
      <c r="B172" s="247" t="str">
        <f>INDEX('Policy Characteristics'!C:C,MATCH(PolicyLevers!$C172,'Policy Characteristics'!$D:$D,0))</f>
        <v>Ban New Power Plants</v>
      </c>
      <c r="C172" s="12" t="str">
        <f t="shared" ref="C172" si="105">C$162</f>
        <v>Boolean Ban New Power Plants</v>
      </c>
      <c r="D172" s="262" t="s">
        <v>250</v>
      </c>
      <c r="E172" s="262"/>
      <c r="F172" s="262" t="s">
        <v>251</v>
      </c>
      <c r="G172" s="262"/>
      <c r="H172" s="7"/>
      <c r="I172" s="11" t="s">
        <v>76</v>
      </c>
      <c r="J172" s="247" t="str">
        <f>INDEX('Policy Characteristics'!E:E,MATCH(PolicyLevers!$C172,'Policy Characteristics'!$D:$D,0))</f>
        <v>Ban New Power Plants</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6" t="str">
        <f>INDEX('Policy Characteristics'!J:J,MATCH(PolicyLevers!$C172,'Policy Characteristics'!$D:$D,0))</f>
        <v>on/off</v>
      </c>
      <c r="P172" s="262" t="str">
        <f>INDEX('Policy Characteristics'!K:K,MATCH(PolicyLevers!$C172,'Policy Characteristics'!$D:$D,0))</f>
        <v>**Description:** This policy prevents new capacity of the selected type(s) from being built or deployed.//</v>
      </c>
      <c r="Q172" s="276" t="str">
        <f>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customHeight="1" x14ac:dyDescent="0.35">
      <c r="A173" s="247" t="str">
        <f>INDEX('Policy Characteristics'!B:B,MATCH(PolicyLevers!$C173,'Policy Characteristics'!$D:$D,0))</f>
        <v>Electricity Supply</v>
      </c>
      <c r="B173" s="247" t="str">
        <f>INDEX('Policy Characteristics'!C:C,MATCH(PolicyLevers!$C173,'Policy Characteristics'!$D:$D,0))</f>
        <v>Ban New Power Plants</v>
      </c>
      <c r="C173" s="12" t="str">
        <f t="shared" ref="C173" si="106">C$162</f>
        <v>Boolean Ban New Power Plants</v>
      </c>
      <c r="D173" s="262" t="s">
        <v>252</v>
      </c>
      <c r="E173" s="262"/>
      <c r="F173" s="262" t="s">
        <v>253</v>
      </c>
      <c r="G173" s="262"/>
      <c r="H173" s="7">
        <v>116</v>
      </c>
      <c r="I173" s="260" t="s">
        <v>63</v>
      </c>
      <c r="J173" s="247" t="str">
        <f>INDEX('Policy Characteristics'!E:E,MATCH(PolicyLevers!$C173,'Policy Characteristics'!$D:$D,0))</f>
        <v>Ban New Power Plants</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6" t="str">
        <f>INDEX('Policy Characteristics'!J:J,MATCH(PolicyLevers!$C173,'Policy Characteristics'!$D:$D,0))</f>
        <v>on/off</v>
      </c>
      <c r="P173" s="262" t="str">
        <f>INDEX('Policy Characteristics'!K:K,MATCH(PolicyLevers!$C173,'Policy Characteristics'!$D:$D,0))</f>
        <v>**Description:** This policy prevents new capacity of the selected type(s) from being built or deployed.//</v>
      </c>
      <c r="Q173" s="276" t="str">
        <f>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customHeight="1" x14ac:dyDescent="0.35">
      <c r="A174" s="247" t="str">
        <f>INDEX('Policy Characteristics'!B:B,MATCH(PolicyLevers!$C174,'Policy Characteristics'!$D:$D,0))</f>
        <v>Electricity Supply</v>
      </c>
      <c r="B174" s="247" t="str">
        <f>INDEX('Policy Characteristics'!C:C,MATCH(PolicyLevers!$C174,'Policy Characteristics'!$D:$D,0))</f>
        <v>Ban New Power Plants</v>
      </c>
      <c r="C174" s="12" t="str">
        <f t="shared" ref="C174" si="107">C$162</f>
        <v>Boolean Ban New Power Plants</v>
      </c>
      <c r="D174" s="262" t="s">
        <v>254</v>
      </c>
      <c r="E174" s="262"/>
      <c r="F174" s="262" t="s">
        <v>255</v>
      </c>
      <c r="G174" s="262"/>
      <c r="H174" s="7"/>
      <c r="I174" s="11" t="s">
        <v>76</v>
      </c>
      <c r="J174" s="247" t="str">
        <f>INDEX('Policy Characteristics'!E:E,MATCH(PolicyLevers!$C174,'Policy Characteristics'!$D:$D,0))</f>
        <v>Ban New Power Plants</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6" t="str">
        <f>INDEX('Policy Characteristics'!J:J,MATCH(PolicyLevers!$C174,'Policy Characteristics'!$D:$D,0))</f>
        <v>on/off</v>
      </c>
      <c r="P174" s="262" t="str">
        <f>INDEX('Policy Characteristics'!K:K,MATCH(PolicyLevers!$C174,'Policy Characteristics'!$D:$D,0))</f>
        <v>**Description:** This policy prevents new capacity of the selected type(s) from being built or deployed.//</v>
      </c>
      <c r="Q174" s="276" t="str">
        <f>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customHeight="1" x14ac:dyDescent="0.35">
      <c r="A175" s="247" t="str">
        <f>INDEX('Policy Characteristics'!B:B,MATCH(PolicyLevers!$C175,'Policy Characteristics'!$D:$D,0))</f>
        <v>Electricity Supply</v>
      </c>
      <c r="B175" s="247" t="str">
        <f>INDEX('Policy Characteristics'!C:C,MATCH(PolicyLevers!$C175,'Policy Characteristics'!$D:$D,0))</f>
        <v>Ban New Power Plants</v>
      </c>
      <c r="C175" s="247" t="str">
        <f t="shared" ref="C175" si="108">C$162</f>
        <v>Boolean Ban New Power Plants</v>
      </c>
      <c r="D175" s="257" t="s">
        <v>256</v>
      </c>
      <c r="E175" s="257"/>
      <c r="F175" s="257" t="s">
        <v>257</v>
      </c>
      <c r="G175" s="257"/>
      <c r="H175" s="254">
        <v>592</v>
      </c>
      <c r="I175" s="255" t="s">
        <v>63</v>
      </c>
      <c r="J175" s="247" t="str">
        <f>INDEX('Policy Characteristics'!E:E,MATCH(PolicyLevers!$C175,'Policy Characteristics'!$D:$D,0))</f>
        <v>Ban New Power Plants</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6" t="str">
        <f>INDEX('Policy Characteristics'!J:J,MATCH(PolicyLevers!$C175,'Policy Characteristics'!$D:$D,0))</f>
        <v>on/off</v>
      </c>
      <c r="P175" s="257" t="str">
        <f>INDEX('Policy Characteristics'!K:K,MATCH(PolicyLevers!$C175,'Policy Characteristics'!$D:$D,0))</f>
        <v>**Description:** This policy prevents new capacity of the selected type(s) from being built or deployed.//</v>
      </c>
      <c r="Q175" s="276" t="str">
        <f>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customHeight="1" x14ac:dyDescent="0.35">
      <c r="A176" s="247" t="str">
        <f>INDEX('Policy Characteristics'!B:B,MATCH(PolicyLevers!$C176,'Policy Characteristics'!$D:$D,0))</f>
        <v>Electricity Supply</v>
      </c>
      <c r="B176" s="247" t="str">
        <f>INDEX('Policy Characteristics'!C:C,MATCH(PolicyLevers!$C176,'Policy Characteristics'!$D:$D,0))</f>
        <v>Ban New Power Plants</v>
      </c>
      <c r="C176" s="247" t="str">
        <f t="shared" ref="C176" si="109">C$162</f>
        <v>Boolean Ban New Power Plants</v>
      </c>
      <c r="D176" s="257" t="s">
        <v>258</v>
      </c>
      <c r="E176" s="257"/>
      <c r="F176" s="257" t="s">
        <v>259</v>
      </c>
      <c r="G176" s="257"/>
      <c r="H176" s="254">
        <v>593</v>
      </c>
      <c r="I176" s="255" t="s">
        <v>63</v>
      </c>
      <c r="J176" s="247" t="str">
        <f>INDEX('Policy Characteristics'!E:E,MATCH(PolicyLevers!$C176,'Policy Characteristics'!$D:$D,0))</f>
        <v>Ban New Power Plants</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6" t="str">
        <f>INDEX('Policy Characteristics'!J:J,MATCH(PolicyLevers!$C176,'Policy Characteristics'!$D:$D,0))</f>
        <v>on/off</v>
      </c>
      <c r="P176" s="257" t="str">
        <f>INDEX('Policy Characteristics'!K:K,MATCH(PolicyLevers!$C176,'Policy Characteristics'!$D:$D,0))</f>
        <v>**Description:** This policy prevents new capacity of the selected type(s) from being built or deployed.//</v>
      </c>
      <c r="Q176" s="276" t="str">
        <f>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customHeight="1" x14ac:dyDescent="0.35">
      <c r="A177" s="247" t="str">
        <f>INDEX('Policy Characteristics'!B:B,MATCH(PolicyLevers!$C177,'Policy Characteristics'!$D:$D,0))</f>
        <v>Electricity Supply</v>
      </c>
      <c r="B177" s="247" t="str">
        <f>INDEX('Policy Characteristics'!C:C,MATCH(PolicyLevers!$C177,'Policy Characteristics'!$D:$D,0))</f>
        <v>Ban New Power Plants</v>
      </c>
      <c r="C177" s="12" t="str">
        <f t="shared" ref="C177" si="110">C$162</f>
        <v>Boolean Ban New Power Plants</v>
      </c>
      <c r="D177" s="262" t="s">
        <v>260</v>
      </c>
      <c r="E177" s="262"/>
      <c r="F177" s="262" t="s">
        <v>261</v>
      </c>
      <c r="G177" s="262"/>
      <c r="H177" s="7"/>
      <c r="I177" s="11" t="s">
        <v>76</v>
      </c>
      <c r="J177" s="247" t="str">
        <f>INDEX('Policy Characteristics'!E:E,MATCH(PolicyLevers!$C177,'Policy Characteristics'!$D:$D,0))</f>
        <v>Ban New Power Plants</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6" t="str">
        <f>INDEX('Policy Characteristics'!J:J,MATCH(PolicyLevers!$C177,'Policy Characteristics'!$D:$D,0))</f>
        <v>on/off</v>
      </c>
      <c r="P177" s="262" t="str">
        <f>INDEX('Policy Characteristics'!K:K,MATCH(PolicyLevers!$C177,'Policy Characteristics'!$D:$D,0))</f>
        <v>**Description:** This policy prevents new capacity of the selected type(s) from being built or deployed.//</v>
      </c>
      <c r="Q177" s="276" t="str">
        <f>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customHeight="1" x14ac:dyDescent="0.35">
      <c r="A178" s="247" t="str">
        <f>INDEX('Policy Characteristics'!B:B,MATCH(PolicyLevers!$C178,'Policy Characteristics'!$D:$D,0))</f>
        <v>Electricity Supply</v>
      </c>
      <c r="B178" s="247" t="str">
        <f>INDEX('Policy Characteristics'!C:C,MATCH(PolicyLevers!$C178,'Policy Characteristics'!$D:$D,0))</f>
        <v>Carbon-free Electricity Standard</v>
      </c>
      <c r="C178" s="247" t="s">
        <v>263</v>
      </c>
      <c r="D178" s="257"/>
      <c r="E178" s="257"/>
      <c r="F178" s="257"/>
      <c r="G178" s="257"/>
      <c r="H178" s="254">
        <v>508</v>
      </c>
      <c r="I178" s="255" t="s">
        <v>63</v>
      </c>
      <c r="J178" s="247" t="str">
        <f>INDEX('Policy Characteristics'!E:E,MATCH(PolicyLevers!$C178,'Policy Characteristics'!$D:$D,0))</f>
        <v>Carbon-free Electricity Standard</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57" t="str">
        <f>INDEX('Policy Characteristics'!J:J,MATCH(PolicyLevers!$C178,'Policy Characteristics'!$D:$D,0))</f>
        <v>% of electricity generation</v>
      </c>
      <c r="P178" s="257"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57" t="str">
        <f>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x14ac:dyDescent="0.35">
      <c r="A179" s="247" t="str">
        <f>INDEX('Policy Characteristics'!B:B,MATCH(PolicyLevers!$C179,'Policy Characteristics'!$D:$D,0))</f>
        <v>Electricity Supply</v>
      </c>
      <c r="B179" s="247" t="str">
        <f>INDEX('Policy Characteristics'!C:C,MATCH(PolicyLevers!$C179,'Policy Characteristics'!$D:$D,0))</f>
        <v>Change Electricity Exports</v>
      </c>
      <c r="C179" s="247" t="s">
        <v>269</v>
      </c>
      <c r="D179" s="257"/>
      <c r="E179" s="257"/>
      <c r="F179" s="257"/>
      <c r="G179" s="257"/>
      <c r="H179" s="254">
        <v>148</v>
      </c>
      <c r="I179" s="255" t="s">
        <v>76</v>
      </c>
      <c r="J179" s="247" t="str">
        <f>INDEX('Policy Characteristics'!E:E,MATCH(PolicyLevers!$C179,'Policy Characteristics'!$D:$D,0))</f>
        <v>Electricity Imports and Exports</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57" t="str">
        <f>INDEX('Policy Characteristics'!J:J,MATCH(PolicyLevers!$C179,'Policy Characteristics'!$D:$D,0))</f>
        <v>% change in exports</v>
      </c>
      <c r="P179" s="257"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57" t="str">
        <f>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customHeight="1" x14ac:dyDescent="0.35">
      <c r="A180" s="247" t="str">
        <f>INDEX('Policy Characteristics'!B:B,MATCH(PolicyLevers!$C180,'Policy Characteristics'!$D:$D,0))</f>
        <v>Electricity Supply</v>
      </c>
      <c r="B180" s="247" t="str">
        <f>INDEX('Policy Characteristics'!C:C,MATCH(PolicyLevers!$C180,'Policy Characteristics'!$D:$D,0))</f>
        <v>Change Electricity Imports</v>
      </c>
      <c r="C180" s="247" t="s">
        <v>277</v>
      </c>
      <c r="D180" s="257" t="s">
        <v>227</v>
      </c>
      <c r="E180" s="257"/>
      <c r="F180" s="257" t="s">
        <v>228</v>
      </c>
      <c r="G180" s="257"/>
      <c r="H180" s="254">
        <v>149</v>
      </c>
      <c r="I180" s="122" t="s">
        <v>76</v>
      </c>
      <c r="J180" s="247" t="str">
        <f>INDEX('Policy Characteristics'!E:E,MATCH(PolicyLevers!$C180,'Policy Characteristics'!$D:$D,0))</f>
        <v>Electricity Imports and Exports</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57" t="str">
        <f>INDEX('Policy Characteristics'!J:J,MATCH(PolicyLevers!$C180,'Policy Characteristics'!$D:$D,0))</f>
        <v>% change in imports</v>
      </c>
      <c r="P180" s="257"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57" t="str">
        <f>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customHeight="1" x14ac:dyDescent="0.35">
      <c r="A181" s="247" t="str">
        <f>INDEX('Policy Characteristics'!B:B,MATCH(PolicyLevers!$C181,'Policy Characteristics'!$D:$D,0))</f>
        <v>Electricity Supply</v>
      </c>
      <c r="B181" s="247" t="str">
        <f>INDEX('Policy Characteristics'!C:C,MATCH(PolicyLevers!$C181,'Policy Characteristics'!$D:$D,0))</f>
        <v>Change Electricity Imports</v>
      </c>
      <c r="C181" s="247" t="str">
        <f t="shared" ref="C181" si="111">C$180</f>
        <v>Percent Change in Electricity Imports</v>
      </c>
      <c r="D181" s="257" t="s">
        <v>232</v>
      </c>
      <c r="E181" s="257"/>
      <c r="F181" s="257" t="s">
        <v>233</v>
      </c>
      <c r="G181" s="257"/>
      <c r="H181" s="254">
        <v>526</v>
      </c>
      <c r="I181" s="122" t="s">
        <v>76</v>
      </c>
      <c r="J181" s="247" t="str">
        <f>INDEX('Policy Characteristics'!E:E,MATCH(PolicyLevers!$C181,'Policy Characteristics'!$D:$D,0))</f>
        <v>Electricity Imports and Exports</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57" t="str">
        <f>INDEX('Policy Characteristics'!J:J,MATCH(PolicyLevers!$C181,'Policy Characteristics'!$D:$D,0))</f>
        <v>% change in imports</v>
      </c>
      <c r="P181" s="257"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57" t="str">
        <f>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customHeight="1" x14ac:dyDescent="0.35">
      <c r="A182" s="247" t="str">
        <f>INDEX('Policy Characteristics'!B:B,MATCH(PolicyLevers!$C182,'Policy Characteristics'!$D:$D,0))</f>
        <v>Electricity Supply</v>
      </c>
      <c r="B182" s="247" t="str">
        <f>INDEX('Policy Characteristics'!C:C,MATCH(PolicyLevers!$C182,'Policy Characteristics'!$D:$D,0))</f>
        <v>Change Electricity Imports</v>
      </c>
      <c r="C182" s="247" t="str">
        <f t="shared" ref="C182" si="112">C$180</f>
        <v>Percent Change in Electricity Imports</v>
      </c>
      <c r="D182" s="257" t="s">
        <v>234</v>
      </c>
      <c r="E182" s="257"/>
      <c r="F182" s="257" t="s">
        <v>235</v>
      </c>
      <c r="G182" s="257"/>
      <c r="H182" s="254">
        <v>527</v>
      </c>
      <c r="I182" s="122" t="s">
        <v>76</v>
      </c>
      <c r="J182" s="247" t="str">
        <f>INDEX('Policy Characteristics'!E:E,MATCH(PolicyLevers!$C182,'Policy Characteristics'!$D:$D,0))</f>
        <v>Electricity Imports and Exports</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57" t="str">
        <f>INDEX('Policy Characteristics'!J:J,MATCH(PolicyLevers!$C182,'Policy Characteristics'!$D:$D,0))</f>
        <v>% change in imports</v>
      </c>
      <c r="P182" s="257"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57" t="str">
        <f>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customHeight="1" x14ac:dyDescent="0.35">
      <c r="A183" s="247" t="str">
        <f>INDEX('Policy Characteristics'!B:B,MATCH(PolicyLevers!$C183,'Policy Characteristics'!$D:$D,0))</f>
        <v>Electricity Supply</v>
      </c>
      <c r="B183" s="247" t="str">
        <f>INDEX('Policy Characteristics'!C:C,MATCH(PolicyLevers!$C183,'Policy Characteristics'!$D:$D,0))</f>
        <v>Change Electricity Imports</v>
      </c>
      <c r="C183" s="247" t="str">
        <f t="shared" ref="C183" si="113">C$180</f>
        <v>Percent Change in Electricity Imports</v>
      </c>
      <c r="D183" s="257" t="s">
        <v>236</v>
      </c>
      <c r="E183" s="257"/>
      <c r="F183" s="257" t="s">
        <v>237</v>
      </c>
      <c r="G183" s="257"/>
      <c r="H183" s="254">
        <v>528</v>
      </c>
      <c r="I183" s="257" t="s">
        <v>76</v>
      </c>
      <c r="J183" s="247" t="str">
        <f>INDEX('Policy Characteristics'!E:E,MATCH(PolicyLevers!$C183,'Policy Characteristics'!$D:$D,0))</f>
        <v>Electricity Imports and Exports</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57" t="str">
        <f>INDEX('Policy Characteristics'!J:J,MATCH(PolicyLevers!$C183,'Policy Characteristics'!$D:$D,0))</f>
        <v>% change in imports</v>
      </c>
      <c r="P183" s="257"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57" t="str">
        <f>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customHeight="1" x14ac:dyDescent="0.35">
      <c r="A184" s="247" t="str">
        <f>INDEX('Policy Characteristics'!B:B,MATCH(PolicyLevers!$C184,'Policy Characteristics'!$D:$D,0))</f>
        <v>Electricity Supply</v>
      </c>
      <c r="B184" s="247" t="str">
        <f>INDEX('Policy Characteristics'!C:C,MATCH(PolicyLevers!$C184,'Policy Characteristics'!$D:$D,0))</f>
        <v>Change Electricity Imports</v>
      </c>
      <c r="C184" s="247" t="str">
        <f t="shared" ref="C184" si="114">C$180</f>
        <v>Percent Change in Electricity Imports</v>
      </c>
      <c r="D184" s="257" t="s">
        <v>238</v>
      </c>
      <c r="E184" s="257"/>
      <c r="F184" s="257" t="s">
        <v>239</v>
      </c>
      <c r="G184" s="257"/>
      <c r="H184" s="254">
        <v>529</v>
      </c>
      <c r="I184" s="122" t="s">
        <v>76</v>
      </c>
      <c r="J184" s="247" t="str">
        <f>INDEX('Policy Characteristics'!E:E,MATCH(PolicyLevers!$C184,'Policy Characteristics'!$D:$D,0))</f>
        <v>Electricity Imports and Exports</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57" t="str">
        <f>INDEX('Policy Characteristics'!J:J,MATCH(PolicyLevers!$C184,'Policy Characteristics'!$D:$D,0))</f>
        <v>% change in imports</v>
      </c>
      <c r="P184" s="257"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57" t="str">
        <f>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customHeight="1" x14ac:dyDescent="0.35">
      <c r="A185" s="247" t="str">
        <f>INDEX('Policy Characteristics'!B:B,MATCH(PolicyLevers!$C185,'Policy Characteristics'!$D:$D,0))</f>
        <v>Electricity Supply</v>
      </c>
      <c r="B185" s="247" t="str">
        <f>INDEX('Policy Characteristics'!C:C,MATCH(PolicyLevers!$C185,'Policy Characteristics'!$D:$D,0))</f>
        <v>Change Electricity Imports</v>
      </c>
      <c r="C185" s="247" t="str">
        <f t="shared" ref="C185" si="115">C$180</f>
        <v>Percent Change in Electricity Imports</v>
      </c>
      <c r="D185" s="257" t="s">
        <v>240</v>
      </c>
      <c r="E185" s="257"/>
      <c r="F185" s="257" t="s">
        <v>241</v>
      </c>
      <c r="G185" s="257"/>
      <c r="H185" s="254">
        <v>530</v>
      </c>
      <c r="I185" s="122" t="s">
        <v>76</v>
      </c>
      <c r="J185" s="247" t="str">
        <f>INDEX('Policy Characteristics'!E:E,MATCH(PolicyLevers!$C185,'Policy Characteristics'!$D:$D,0))</f>
        <v>Electricity Imports and Exports</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57" t="str">
        <f>INDEX('Policy Characteristics'!J:J,MATCH(PolicyLevers!$C185,'Policy Characteristics'!$D:$D,0))</f>
        <v>% change in imports</v>
      </c>
      <c r="P185" s="257"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57" t="str">
        <f>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customHeight="1" x14ac:dyDescent="0.35">
      <c r="A186" s="247" t="str">
        <f>INDEX('Policy Characteristics'!B:B,MATCH(PolicyLevers!$C186,'Policy Characteristics'!$D:$D,0))</f>
        <v>Electricity Supply</v>
      </c>
      <c r="B186" s="247" t="str">
        <f>INDEX('Policy Characteristics'!C:C,MATCH(PolicyLevers!$C186,'Policy Characteristics'!$D:$D,0))</f>
        <v>Change Electricity Imports</v>
      </c>
      <c r="C186" s="12" t="str">
        <f t="shared" ref="C186" si="116">C$180</f>
        <v>Percent Change in Electricity Imports</v>
      </c>
      <c r="D186" s="262" t="s">
        <v>242</v>
      </c>
      <c r="E186" s="262"/>
      <c r="F186" s="262" t="s">
        <v>243</v>
      </c>
      <c r="G186" s="262"/>
      <c r="H186" s="7">
        <v>531</v>
      </c>
      <c r="I186" s="262" t="s">
        <v>76</v>
      </c>
      <c r="J186" s="247" t="str">
        <f>INDEX('Policy Characteristics'!E:E,MATCH(PolicyLevers!$C186,'Policy Characteristics'!$D:$D,0))</f>
        <v>Electricity Imports and Exports</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76" t="str">
        <f>INDEX('Policy Characteristics'!J:J,MATCH(PolicyLevers!$C186,'Policy Characteristics'!$D:$D,0))</f>
        <v>% change in imports</v>
      </c>
      <c r="P186" s="262"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76" t="str">
        <f>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customHeight="1" x14ac:dyDescent="0.35">
      <c r="A187" s="247" t="str">
        <f>INDEX('Policy Characteristics'!B:B,MATCH(PolicyLevers!$C187,'Policy Characteristics'!$D:$D,0))</f>
        <v>Electricity Supply</v>
      </c>
      <c r="B187" s="247" t="str">
        <f>INDEX('Policy Characteristics'!C:C,MATCH(PolicyLevers!$C187,'Policy Characteristics'!$D:$D,0))</f>
        <v>Change Electricity Imports</v>
      </c>
      <c r="C187" s="247" t="str">
        <f t="shared" ref="C187" si="117">C$180</f>
        <v>Percent Change in Electricity Imports</v>
      </c>
      <c r="D187" s="257" t="s">
        <v>244</v>
      </c>
      <c r="E187" s="257"/>
      <c r="F187" s="257" t="s">
        <v>245</v>
      </c>
      <c r="G187" s="257"/>
      <c r="H187" s="254">
        <v>532</v>
      </c>
      <c r="I187" s="122" t="s">
        <v>76</v>
      </c>
      <c r="J187" s="247" t="str">
        <f>INDEX('Policy Characteristics'!E:E,MATCH(PolicyLevers!$C187,'Policy Characteristics'!$D:$D,0))</f>
        <v>Electricity Imports and Exports</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57" t="str">
        <f>INDEX('Policy Characteristics'!J:J,MATCH(PolicyLevers!$C187,'Policy Characteristics'!$D:$D,0))</f>
        <v>% change in imports</v>
      </c>
      <c r="P187" s="257"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57" t="str">
        <f>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customHeight="1" x14ac:dyDescent="0.35">
      <c r="A188" s="247" t="str">
        <f>INDEX('Policy Characteristics'!B:B,MATCH(PolicyLevers!$C188,'Policy Characteristics'!$D:$D,0))</f>
        <v>Electricity Supply</v>
      </c>
      <c r="B188" s="247" t="str">
        <f>INDEX('Policy Characteristics'!C:C,MATCH(PolicyLevers!$C188,'Policy Characteristics'!$D:$D,0))</f>
        <v>Change Electricity Imports</v>
      </c>
      <c r="C188" s="12" t="str">
        <f t="shared" ref="C188" si="118">C$180</f>
        <v>Percent Change in Electricity Imports</v>
      </c>
      <c r="D188" s="262" t="s">
        <v>246</v>
      </c>
      <c r="E188" s="262"/>
      <c r="F188" s="262" t="s">
        <v>247</v>
      </c>
      <c r="G188" s="262"/>
      <c r="H188" s="7">
        <v>533</v>
      </c>
      <c r="I188" s="262" t="s">
        <v>76</v>
      </c>
      <c r="J188" s="247" t="str">
        <f>INDEX('Policy Characteristics'!E:E,MATCH(PolicyLevers!$C188,'Policy Characteristics'!$D:$D,0))</f>
        <v>Electricity Imports and Exports</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76" t="str">
        <f>INDEX('Policy Characteristics'!J:J,MATCH(PolicyLevers!$C188,'Policy Characteristics'!$D:$D,0))</f>
        <v>% change in imports</v>
      </c>
      <c r="P188" s="262"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76" t="str">
        <f>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customHeight="1" x14ac:dyDescent="0.35">
      <c r="A189" s="247" t="str">
        <f>INDEX('Policy Characteristics'!B:B,MATCH(PolicyLevers!$C189,'Policy Characteristics'!$D:$D,0))</f>
        <v>Electricity Supply</v>
      </c>
      <c r="B189" s="247" t="str">
        <f>INDEX('Policy Characteristics'!C:C,MATCH(PolicyLevers!$C189,'Policy Characteristics'!$D:$D,0))</f>
        <v>Change Electricity Imports</v>
      </c>
      <c r="C189" s="247" t="str">
        <f t="shared" ref="C189" si="119">C$180</f>
        <v>Percent Change in Electricity Imports</v>
      </c>
      <c r="D189" s="257" t="s">
        <v>248</v>
      </c>
      <c r="E189" s="257"/>
      <c r="F189" s="257" t="s">
        <v>249</v>
      </c>
      <c r="G189" s="257"/>
      <c r="H189" s="254">
        <v>534</v>
      </c>
      <c r="I189" s="122" t="s">
        <v>76</v>
      </c>
      <c r="J189" s="247" t="str">
        <f>INDEX('Policy Characteristics'!E:E,MATCH(PolicyLevers!$C189,'Policy Characteristics'!$D:$D,0))</f>
        <v>Electricity Imports and Exports</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57" t="str">
        <f>INDEX('Policy Characteristics'!J:J,MATCH(PolicyLevers!$C189,'Policy Characteristics'!$D:$D,0))</f>
        <v>% change in imports</v>
      </c>
      <c r="P189" s="257"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57" t="str">
        <f>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customHeight="1" x14ac:dyDescent="0.35">
      <c r="A190" s="247" t="str">
        <f>INDEX('Policy Characteristics'!B:B,MATCH(PolicyLevers!$C190,'Policy Characteristics'!$D:$D,0))</f>
        <v>Electricity Supply</v>
      </c>
      <c r="B190" s="247" t="str">
        <f>INDEX('Policy Characteristics'!C:C,MATCH(PolicyLevers!$C190,'Policy Characteristics'!$D:$D,0))</f>
        <v>Change Electricity Imports</v>
      </c>
      <c r="C190" s="12" t="str">
        <f t="shared" ref="C190" si="120">C$180</f>
        <v>Percent Change in Electricity Imports</v>
      </c>
      <c r="D190" s="262" t="s">
        <v>250</v>
      </c>
      <c r="E190" s="262"/>
      <c r="F190" s="262" t="s">
        <v>251</v>
      </c>
      <c r="G190" s="262"/>
      <c r="H190" s="7">
        <v>535</v>
      </c>
      <c r="I190" s="262" t="s">
        <v>76</v>
      </c>
      <c r="J190" s="247" t="str">
        <f>INDEX('Policy Characteristics'!E:E,MATCH(PolicyLevers!$C190,'Policy Characteristics'!$D:$D,0))</f>
        <v>Electricity Imports and Exports</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76" t="str">
        <f>INDEX('Policy Characteristics'!J:J,MATCH(PolicyLevers!$C190,'Policy Characteristics'!$D:$D,0))</f>
        <v>% change in imports</v>
      </c>
      <c r="P190" s="262"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76" t="str">
        <f>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customHeight="1" x14ac:dyDescent="0.35">
      <c r="A191" s="247" t="str">
        <f>INDEX('Policy Characteristics'!B:B,MATCH(PolicyLevers!$C191,'Policy Characteristics'!$D:$D,0))</f>
        <v>Electricity Supply</v>
      </c>
      <c r="B191" s="247" t="str">
        <f>INDEX('Policy Characteristics'!C:C,MATCH(PolicyLevers!$C191,'Policy Characteristics'!$D:$D,0))</f>
        <v>Change Electricity Imports</v>
      </c>
      <c r="C191" s="12" t="str">
        <f t="shared" ref="C191" si="121">C$180</f>
        <v>Percent Change in Electricity Imports</v>
      </c>
      <c r="D191" s="262" t="s">
        <v>252</v>
      </c>
      <c r="E191" s="262"/>
      <c r="F191" s="262" t="s">
        <v>253</v>
      </c>
      <c r="G191" s="262"/>
      <c r="H191" s="7">
        <v>536</v>
      </c>
      <c r="I191" s="262" t="s">
        <v>76</v>
      </c>
      <c r="J191" s="247" t="str">
        <f>INDEX('Policy Characteristics'!E:E,MATCH(PolicyLevers!$C191,'Policy Characteristics'!$D:$D,0))</f>
        <v>Electricity Imports and Exports</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76" t="str">
        <f>INDEX('Policy Characteristics'!J:J,MATCH(PolicyLevers!$C191,'Policy Characteristics'!$D:$D,0))</f>
        <v>% change in imports</v>
      </c>
      <c r="P191" s="262"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76" t="str">
        <f>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customHeight="1" x14ac:dyDescent="0.35">
      <c r="A192" s="247" t="str">
        <f>INDEX('Policy Characteristics'!B:B,MATCH(PolicyLevers!$C192,'Policy Characteristics'!$D:$D,0))</f>
        <v>Electricity Supply</v>
      </c>
      <c r="B192" s="247" t="str">
        <f>INDEX('Policy Characteristics'!C:C,MATCH(PolicyLevers!$C192,'Policy Characteristics'!$D:$D,0))</f>
        <v>Change Electricity Imports</v>
      </c>
      <c r="C192" s="12" t="str">
        <f t="shared" ref="C192" si="122">C$180</f>
        <v>Percent Change in Electricity Imports</v>
      </c>
      <c r="D192" s="262" t="s">
        <v>254</v>
      </c>
      <c r="E192" s="262"/>
      <c r="F192" s="262" t="s">
        <v>255</v>
      </c>
      <c r="G192" s="262"/>
      <c r="H192" s="7">
        <v>537</v>
      </c>
      <c r="I192" s="262" t="s">
        <v>76</v>
      </c>
      <c r="J192" s="247" t="str">
        <f>INDEX('Policy Characteristics'!E:E,MATCH(PolicyLevers!$C192,'Policy Characteristics'!$D:$D,0))</f>
        <v>Electricity Imports and Exports</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76" t="str">
        <f>INDEX('Policy Characteristics'!J:J,MATCH(PolicyLevers!$C192,'Policy Characteristics'!$D:$D,0))</f>
        <v>% change in imports</v>
      </c>
      <c r="P192" s="262"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76" t="str">
        <f>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customHeight="1" x14ac:dyDescent="0.35">
      <c r="A193" s="247" t="str">
        <f>INDEX('Policy Characteristics'!B:B,MATCH(PolicyLevers!$C193,'Policy Characteristics'!$D:$D,0))</f>
        <v>Electricity Supply</v>
      </c>
      <c r="B193" s="247" t="str">
        <f>INDEX('Policy Characteristics'!C:C,MATCH(PolicyLevers!$C193,'Policy Characteristics'!$D:$D,0))</f>
        <v>Change Electricity Imports</v>
      </c>
      <c r="C193" s="12" t="str">
        <f t="shared" ref="C193" si="123">C$180</f>
        <v>Percent Change in Electricity Imports</v>
      </c>
      <c r="D193" s="262" t="s">
        <v>256</v>
      </c>
      <c r="E193" s="262"/>
      <c r="F193" s="262" t="s">
        <v>257</v>
      </c>
      <c r="G193" s="262"/>
      <c r="H193" s="7">
        <v>538</v>
      </c>
      <c r="I193" s="262" t="s">
        <v>76</v>
      </c>
      <c r="J193" s="247" t="str">
        <f>INDEX('Policy Characteristics'!E:E,MATCH(PolicyLevers!$C193,'Policy Characteristics'!$D:$D,0))</f>
        <v>Electricity Imports and Exports</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76" t="str">
        <f>INDEX('Policy Characteristics'!J:J,MATCH(PolicyLevers!$C193,'Policy Characteristics'!$D:$D,0))</f>
        <v>% change in imports</v>
      </c>
      <c r="P193" s="262"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76" t="str">
        <f>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customHeight="1" x14ac:dyDescent="0.35">
      <c r="A194" s="247" t="str">
        <f>INDEX('Policy Characteristics'!B:B,MATCH(PolicyLevers!$C194,'Policy Characteristics'!$D:$D,0))</f>
        <v>Electricity Supply</v>
      </c>
      <c r="B194" s="247" t="str">
        <f>INDEX('Policy Characteristics'!C:C,MATCH(PolicyLevers!$C194,'Policy Characteristics'!$D:$D,0))</f>
        <v>Change Electricity Imports</v>
      </c>
      <c r="C194" s="12" t="str">
        <f t="shared" ref="C194" si="124">C$180</f>
        <v>Percent Change in Electricity Imports</v>
      </c>
      <c r="D194" s="262" t="s">
        <v>258</v>
      </c>
      <c r="E194" s="262"/>
      <c r="F194" s="262" t="s">
        <v>259</v>
      </c>
      <c r="G194" s="262"/>
      <c r="H194" s="7">
        <v>539</v>
      </c>
      <c r="I194" s="262" t="s">
        <v>76</v>
      </c>
      <c r="J194" s="247" t="str">
        <f>INDEX('Policy Characteristics'!E:E,MATCH(PolicyLevers!$C194,'Policy Characteristics'!$D:$D,0))</f>
        <v>Electricity Imports and Exports</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76" t="str">
        <f>INDEX('Policy Characteristics'!J:J,MATCH(PolicyLevers!$C194,'Policy Characteristics'!$D:$D,0))</f>
        <v>% change in imports</v>
      </c>
      <c r="P194" s="262"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76" t="str">
        <f>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customHeight="1" x14ac:dyDescent="0.35">
      <c r="A195" s="247" t="str">
        <f>INDEX('Policy Characteristics'!B:B,MATCH(PolicyLevers!$C195,'Policy Characteristics'!$D:$D,0))</f>
        <v>Electricity Supply</v>
      </c>
      <c r="B195" s="247" t="str">
        <f>INDEX('Policy Characteristics'!C:C,MATCH(PolicyLevers!$C195,'Policy Characteristics'!$D:$D,0))</f>
        <v>Change Electricity Imports</v>
      </c>
      <c r="C195" s="12" t="str">
        <f t="shared" ref="C195" si="125">C$180</f>
        <v>Percent Change in Electricity Imports</v>
      </c>
      <c r="D195" s="262" t="s">
        <v>260</v>
      </c>
      <c r="E195" s="262"/>
      <c r="F195" s="262" t="s">
        <v>261</v>
      </c>
      <c r="G195" s="262"/>
      <c r="H195" s="7">
        <v>540</v>
      </c>
      <c r="I195" s="262" t="s">
        <v>76</v>
      </c>
      <c r="J195" s="247" t="str">
        <f>INDEX('Policy Characteristics'!E:E,MATCH(PolicyLevers!$C195,'Policy Characteristics'!$D:$D,0))</f>
        <v>Electricity Imports and Exports</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76" t="str">
        <f>INDEX('Policy Characteristics'!J:J,MATCH(PolicyLevers!$C195,'Policy Characteristics'!$D:$D,0))</f>
        <v>% change in imports</v>
      </c>
      <c r="P195" s="262"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76" t="str">
        <f>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customHeight="1" x14ac:dyDescent="0.35">
      <c r="A196" s="247" t="str">
        <f>INDEX('Policy Characteristics'!B:B,MATCH(PolicyLevers!$C196,'Policy Characteristics'!$D:$D,0))</f>
        <v>Electricity Supply</v>
      </c>
      <c r="B196" s="247" t="str">
        <f>INDEX('Policy Characteristics'!C:C,MATCH(PolicyLevers!$C196,'Policy Characteristics'!$D:$D,0))</f>
        <v>Non BAU Guaranteed Dispatch</v>
      </c>
      <c r="C196" s="248" t="s">
        <v>282</v>
      </c>
      <c r="D196" s="262"/>
      <c r="E196" s="262"/>
      <c r="F196" s="262"/>
      <c r="G196" s="262"/>
      <c r="H196" s="7" t="s">
        <v>223</v>
      </c>
      <c r="I196" s="262" t="s">
        <v>76</v>
      </c>
      <c r="J196" s="247" t="str">
        <f>INDEX('Policy Characteristics'!E:E,MATCH(PolicyLevers!$C196,'Policy Characteristics'!$D:$D,0))</f>
        <v>Non BAU Guaranteed Dispatch</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62">
        <f>INDEX('Policy Characteristics'!J:J,MATCH(PolicyLevers!$C196,'Policy Characteristics'!$D:$D,0))</f>
        <v>0</v>
      </c>
      <c r="P196" s="262" t="str">
        <f>INDEX('Policy Characteristics'!K:K,MATCH(PolicyLevers!$C196,'Policy Characteristics'!$D:$D,0))</f>
        <v>**Description:**0</v>
      </c>
      <c r="Q196" s="262">
        <f>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customHeight="1" x14ac:dyDescent="0.35">
      <c r="A197" s="247" t="str">
        <f>INDEX('Policy Characteristics'!B:B,MATCH(PolicyLevers!$C197,'Policy Characteristics'!$D:$D,0))</f>
        <v>Electricity Supply</v>
      </c>
      <c r="B197" s="247" t="str">
        <f>INDEX('Policy Characteristics'!C:C,MATCH(PolicyLevers!$C197,'Policy Characteristics'!$D:$D,0))</f>
        <v>Demand Response</v>
      </c>
      <c r="C197" s="247" t="s">
        <v>285</v>
      </c>
      <c r="D197" s="257"/>
      <c r="E197" s="257"/>
      <c r="F197" s="257"/>
      <c r="G197" s="257"/>
      <c r="H197" s="254">
        <v>30</v>
      </c>
      <c r="I197" s="255" t="s">
        <v>63</v>
      </c>
      <c r="J197" s="247" t="str">
        <f>INDEX('Policy Characteristics'!E:E,MATCH(PolicyLevers!$C197,'Policy Characteristics'!$D:$D,0))</f>
        <v>Demand Response</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57" t="str">
        <f>INDEX('Policy Characteristics'!J:J,MATCH(PolicyLevers!$C197,'Policy Characteristics'!$D:$D,0))</f>
        <v>% of potential achieved</v>
      </c>
      <c r="P197" s="257"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57"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x14ac:dyDescent="0.35">
      <c r="A198" s="247" t="str">
        <f>INDEX('Policy Characteristics'!B:B,MATCH(PolicyLevers!$C198,'Policy Characteristics'!$D:$D,0))</f>
        <v>Electricity Supply</v>
      </c>
      <c r="B198" s="247" t="str">
        <f>INDEX('Policy Characteristics'!C:C,MATCH(PolicyLevers!$C198,'Policy Characteristics'!$D:$D,0))</f>
        <v>Early Retirement of Power Plants</v>
      </c>
      <c r="C198" s="247" t="s">
        <v>291</v>
      </c>
      <c r="D198" s="257" t="s">
        <v>227</v>
      </c>
      <c r="E198" s="257"/>
      <c r="F198" s="257" t="s">
        <v>228</v>
      </c>
      <c r="G198" s="257"/>
      <c r="H198" s="254">
        <v>31</v>
      </c>
      <c r="I198" s="255" t="s">
        <v>63</v>
      </c>
      <c r="J198" s="247" t="str">
        <f>INDEX('Policy Characteristics'!E:E,MATCH(PolicyLevers!$C198,'Policy Characteristics'!$D:$D,0))</f>
        <v>Early Retirement of Power Plants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57" t="str">
        <f>INDEX('Policy Characteristics'!J:J,MATCH(PolicyLevers!$C198,'Policy Characteristics'!$D:$D,0))</f>
        <v>MW/year</v>
      </c>
      <c r="P198" s="257"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8" s="257"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x14ac:dyDescent="0.35">
      <c r="A199" s="247" t="str">
        <f>INDEX('Policy Characteristics'!B:B,MATCH(PolicyLevers!$C199,'Policy Characteristics'!$D:$D,0))</f>
        <v>Electricity Supply</v>
      </c>
      <c r="B199" s="247" t="str">
        <f>INDEX('Policy Characteristics'!C:C,MATCH(PolicyLevers!$C199,'Policy Characteristics'!$D:$D,0))</f>
        <v>Early Retirement of Power Plants</v>
      </c>
      <c r="C199" s="12" t="str">
        <f t="shared" ref="C199:C200" si="126">C$198</f>
        <v>Annual Additional Capacity Retired due to Early Retirement Policy</v>
      </c>
      <c r="D199" s="262" t="s">
        <v>232</v>
      </c>
      <c r="E199" s="262"/>
      <c r="F199" s="262" t="s">
        <v>233</v>
      </c>
      <c r="G199" s="262"/>
      <c r="H199" s="7">
        <v>600</v>
      </c>
      <c r="I199" s="262" t="s">
        <v>63</v>
      </c>
      <c r="J199" s="247" t="str">
        <f>INDEX('Policy Characteristics'!E:E,MATCH(PolicyLevers!$C199,'Policy Characteristics'!$D:$D,0))</f>
        <v>Early Retirement of Power Plants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57" t="str">
        <f>INDEX('Policy Characteristics'!J:J,MATCH(PolicyLevers!$C199,'Policy Characteristics'!$D:$D,0))</f>
        <v>MW/year</v>
      </c>
      <c r="P199" s="257"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9" s="257"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x14ac:dyDescent="0.35">
      <c r="A200" s="247" t="str">
        <f>INDEX('Policy Characteristics'!B:B,MATCH(PolicyLevers!$C200,'Policy Characteristics'!$D:$D,0))</f>
        <v>Electricity Supply</v>
      </c>
      <c r="B200" s="247" t="str">
        <f>INDEX('Policy Characteristics'!C:C,MATCH(PolicyLevers!$C200,'Policy Characteristics'!$D:$D,0))</f>
        <v>Early Retirement of Power Plants</v>
      </c>
      <c r="C200" s="247" t="str">
        <f t="shared" si="126"/>
        <v>Annual Additional Capacity Retired due to Early Retirement Policy</v>
      </c>
      <c r="D200" s="257" t="s">
        <v>234</v>
      </c>
      <c r="E200" s="257"/>
      <c r="F200" s="257" t="s">
        <v>235</v>
      </c>
      <c r="G200" s="257"/>
      <c r="H200" s="254">
        <v>32</v>
      </c>
      <c r="I200" s="255" t="s">
        <v>63</v>
      </c>
      <c r="J200" s="247" t="str">
        <f>INDEX('Policy Characteristics'!E:E,MATCH(PolicyLevers!$C200,'Policy Characteristics'!$D:$D,0))</f>
        <v>Early Retirement of Power Plants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57" t="str">
        <f>INDEX('Policy Characteristics'!J:J,MATCH(PolicyLevers!$C200,'Policy Characteristics'!$D:$D,0))</f>
        <v>MW/year</v>
      </c>
      <c r="P200" s="257"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0" s="257"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x14ac:dyDescent="0.35">
      <c r="A201" s="247" t="str">
        <f>INDEX('Policy Characteristics'!B:B,MATCH(PolicyLevers!$C201,'Policy Characteristics'!$D:$D,0))</f>
        <v>Electricity Supply</v>
      </c>
      <c r="B201" s="247" t="str">
        <f>INDEX('Policy Characteristics'!C:C,MATCH(PolicyLevers!$C201,'Policy Characteristics'!$D:$D,0))</f>
        <v>Early Retirement of Power Plants</v>
      </c>
      <c r="C201" s="12" t="str">
        <f t="shared" ref="C201" si="127">C$198</f>
        <v>Annual Additional Capacity Retired due to Early Retirement Policy</v>
      </c>
      <c r="D201" s="262" t="s">
        <v>236</v>
      </c>
      <c r="E201" s="262"/>
      <c r="F201" s="262" t="s">
        <v>237</v>
      </c>
      <c r="G201" s="262"/>
      <c r="H201" s="7" t="s">
        <v>223</v>
      </c>
      <c r="I201" s="260" t="s">
        <v>76</v>
      </c>
      <c r="J201" s="247" t="str">
        <f>INDEX('Policy Characteristics'!E:E,MATCH(PolicyLevers!$C201,'Policy Characteristics'!$D:$D,0))</f>
        <v>Early Retirement of Power Plants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62" t="str">
        <f>INDEX('Policy Characteristics'!J:J,MATCH(PolicyLevers!$C201,'Policy Characteristics'!$D:$D,0))</f>
        <v>MW/year</v>
      </c>
      <c r="P201" s="262"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1" s="262"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x14ac:dyDescent="0.35">
      <c r="A202" s="247" t="str">
        <f>INDEX('Policy Characteristics'!B:B,MATCH(PolicyLevers!$C202,'Policy Characteristics'!$D:$D,0))</f>
        <v>Electricity Supply</v>
      </c>
      <c r="B202" s="247" t="str">
        <f>INDEX('Policy Characteristics'!C:C,MATCH(PolicyLevers!$C202,'Policy Characteristics'!$D:$D,0))</f>
        <v>Early Retirement of Power Plants</v>
      </c>
      <c r="C202" s="12" t="str">
        <f t="shared" ref="C202" si="128">C$198</f>
        <v>Annual Additional Capacity Retired due to Early Retirement Policy</v>
      </c>
      <c r="D202" s="262" t="s">
        <v>238</v>
      </c>
      <c r="E202" s="262"/>
      <c r="F202" s="262" t="s">
        <v>239</v>
      </c>
      <c r="G202" s="262"/>
      <c r="H202" s="7" t="s">
        <v>223</v>
      </c>
      <c r="I202" s="262" t="s">
        <v>76</v>
      </c>
      <c r="J202" s="247" t="str">
        <f>INDEX('Policy Characteristics'!E:E,MATCH(PolicyLevers!$C202,'Policy Characteristics'!$D:$D,0))</f>
        <v>Early Retirement of Power Plants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62" t="str">
        <f>INDEX('Policy Characteristics'!J:J,MATCH(PolicyLevers!$C202,'Policy Characteristics'!$D:$D,0))</f>
        <v>MW/year</v>
      </c>
      <c r="P202" s="262"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2" s="262"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x14ac:dyDescent="0.35">
      <c r="A203" s="247" t="str">
        <f>INDEX('Policy Characteristics'!B:B,MATCH(PolicyLevers!$C203,'Policy Characteristics'!$D:$D,0))</f>
        <v>Electricity Supply</v>
      </c>
      <c r="B203" s="247" t="str">
        <f>INDEX('Policy Characteristics'!C:C,MATCH(PolicyLevers!$C203,'Policy Characteristics'!$D:$D,0))</f>
        <v>Early Retirement of Power Plants</v>
      </c>
      <c r="C203" s="12" t="str">
        <f t="shared" ref="C203" si="129">C$198</f>
        <v>Annual Additional Capacity Retired due to Early Retirement Policy</v>
      </c>
      <c r="D203" s="262" t="s">
        <v>240</v>
      </c>
      <c r="E203" s="262"/>
      <c r="F203" s="262" t="s">
        <v>241</v>
      </c>
      <c r="G203" s="262"/>
      <c r="H203" s="7" t="s">
        <v>223</v>
      </c>
      <c r="I203" s="262" t="s">
        <v>76</v>
      </c>
      <c r="J203" s="247" t="str">
        <f>INDEX('Policy Characteristics'!E:E,MATCH(PolicyLevers!$C203,'Policy Characteristics'!$D:$D,0))</f>
        <v>Early Retirement of Power Plants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62" t="str">
        <f>INDEX('Policy Characteristics'!J:J,MATCH(PolicyLevers!$C203,'Policy Characteristics'!$D:$D,0))</f>
        <v>MW/year</v>
      </c>
      <c r="P203" s="262"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3" s="262"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x14ac:dyDescent="0.35">
      <c r="A204" s="247" t="str">
        <f>INDEX('Policy Characteristics'!B:B,MATCH(PolicyLevers!$C204,'Policy Characteristics'!$D:$D,0))</f>
        <v>Electricity Supply</v>
      </c>
      <c r="B204" s="247" t="str">
        <f>INDEX('Policy Characteristics'!C:C,MATCH(PolicyLevers!$C204,'Policy Characteristics'!$D:$D,0))</f>
        <v>Early Retirement of Power Plants</v>
      </c>
      <c r="C204" s="12" t="str">
        <f t="shared" ref="C204" si="130">C$198</f>
        <v>Annual Additional Capacity Retired due to Early Retirement Policy</v>
      </c>
      <c r="D204" s="262" t="s">
        <v>242</v>
      </c>
      <c r="E204" s="262"/>
      <c r="F204" s="262" t="s">
        <v>243</v>
      </c>
      <c r="G204" s="262"/>
      <c r="H204" s="7" t="s">
        <v>223</v>
      </c>
      <c r="I204" s="262" t="s">
        <v>76</v>
      </c>
      <c r="J204" s="247" t="str">
        <f>INDEX('Policy Characteristics'!E:E,MATCH(PolicyLevers!$C204,'Policy Characteristics'!$D:$D,0))</f>
        <v>Early Retirement of Power Plants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62" t="str">
        <f>INDEX('Policy Characteristics'!J:J,MATCH(PolicyLevers!$C204,'Policy Characteristics'!$D:$D,0))</f>
        <v>MW/year</v>
      </c>
      <c r="P204" s="262"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4" s="262"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x14ac:dyDescent="0.35">
      <c r="A205" s="247" t="str">
        <f>INDEX('Policy Characteristics'!B:B,MATCH(PolicyLevers!$C205,'Policy Characteristics'!$D:$D,0))</f>
        <v>Electricity Supply</v>
      </c>
      <c r="B205" s="247" t="str">
        <f>INDEX('Policy Characteristics'!C:C,MATCH(PolicyLevers!$C205,'Policy Characteristics'!$D:$D,0))</f>
        <v>Early Retirement of Power Plants</v>
      </c>
      <c r="C205" s="12" t="str">
        <f t="shared" ref="C205" si="131">C$198</f>
        <v>Annual Additional Capacity Retired due to Early Retirement Policy</v>
      </c>
      <c r="D205" s="262" t="s">
        <v>244</v>
      </c>
      <c r="E205" s="262"/>
      <c r="F205" s="262" t="s">
        <v>245</v>
      </c>
      <c r="G205" s="262"/>
      <c r="H205" s="7" t="s">
        <v>223</v>
      </c>
      <c r="I205" s="262" t="s">
        <v>76</v>
      </c>
      <c r="J205" s="247" t="str">
        <f>INDEX('Policy Characteristics'!E:E,MATCH(PolicyLevers!$C205,'Policy Characteristics'!$D:$D,0))</f>
        <v>Early Retirement of Power Plants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62" t="str">
        <f>INDEX('Policy Characteristics'!J:J,MATCH(PolicyLevers!$C205,'Policy Characteristics'!$D:$D,0))</f>
        <v>MW/year</v>
      </c>
      <c r="P205" s="262"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5" s="262"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x14ac:dyDescent="0.35">
      <c r="A206" s="247" t="str">
        <f>INDEX('Policy Characteristics'!B:B,MATCH(PolicyLevers!$C206,'Policy Characteristics'!$D:$D,0))</f>
        <v>Electricity Supply</v>
      </c>
      <c r="B206" s="247" t="str">
        <f>INDEX('Policy Characteristics'!C:C,MATCH(PolicyLevers!$C206,'Policy Characteristics'!$D:$D,0))</f>
        <v>Early Retirement of Power Plants</v>
      </c>
      <c r="C206" s="12" t="str">
        <f t="shared" ref="C206" si="132">C$198</f>
        <v>Annual Additional Capacity Retired due to Early Retirement Policy</v>
      </c>
      <c r="D206" s="262" t="s">
        <v>246</v>
      </c>
      <c r="E206" s="262"/>
      <c r="F206" s="262" t="s">
        <v>247</v>
      </c>
      <c r="G206" s="262"/>
      <c r="H206" s="7"/>
      <c r="I206" s="262" t="s">
        <v>76</v>
      </c>
      <c r="J206" s="247" t="str">
        <f>INDEX('Policy Characteristics'!E:E,MATCH(PolicyLevers!$C206,'Policy Characteristics'!$D:$D,0))</f>
        <v>Early Retirement of Power Plants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62" t="str">
        <f>INDEX('Policy Characteristics'!J:J,MATCH(PolicyLevers!$C206,'Policy Characteristics'!$D:$D,0))</f>
        <v>MW/year</v>
      </c>
      <c r="P206" s="262"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6" s="262"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x14ac:dyDescent="0.35">
      <c r="A207" s="247" t="str">
        <f>INDEX('Policy Characteristics'!B:B,MATCH(PolicyLevers!$C207,'Policy Characteristics'!$D:$D,0))</f>
        <v>Electricity Supply</v>
      </c>
      <c r="B207" s="247" t="str">
        <f>INDEX('Policy Characteristics'!C:C,MATCH(PolicyLevers!$C207,'Policy Characteristics'!$D:$D,0))</f>
        <v>Early Retirement of Power Plants</v>
      </c>
      <c r="C207" s="247" t="str">
        <f t="shared" ref="C207" si="133">C$198</f>
        <v>Annual Additional Capacity Retired due to Early Retirement Policy</v>
      </c>
      <c r="D207" s="257" t="s">
        <v>248</v>
      </c>
      <c r="E207" s="257"/>
      <c r="F207" s="257" t="s">
        <v>249</v>
      </c>
      <c r="G207" s="257"/>
      <c r="H207" s="254">
        <v>594</v>
      </c>
      <c r="I207" s="255" t="s">
        <v>63</v>
      </c>
      <c r="J207" s="247" t="str">
        <f>INDEX('Policy Characteristics'!E:E,MATCH(PolicyLevers!$C207,'Policy Characteristics'!$D:$D,0))</f>
        <v>Early Retirement of Power Plants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57" t="str">
        <f>INDEX('Policy Characteristics'!J:J,MATCH(PolicyLevers!$C207,'Policy Characteristics'!$D:$D,0))</f>
        <v>MW/year</v>
      </c>
      <c r="P207" s="257"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7" s="257"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x14ac:dyDescent="0.35">
      <c r="A208" s="247" t="str">
        <f>INDEX('Policy Characteristics'!B:B,MATCH(PolicyLevers!$C208,'Policy Characteristics'!$D:$D,0))</f>
        <v>Electricity Supply</v>
      </c>
      <c r="B208" s="247" t="str">
        <f>INDEX('Policy Characteristics'!C:C,MATCH(PolicyLevers!$C208,'Policy Characteristics'!$D:$D,0))</f>
        <v>Early Retirement of Power Plants</v>
      </c>
      <c r="C208" s="12" t="str">
        <f t="shared" ref="C208" si="134">C$198</f>
        <v>Annual Additional Capacity Retired due to Early Retirement Policy</v>
      </c>
      <c r="D208" s="262" t="s">
        <v>250</v>
      </c>
      <c r="E208" s="262"/>
      <c r="F208" s="262" t="s">
        <v>251</v>
      </c>
      <c r="G208" s="262"/>
      <c r="H208" s="7"/>
      <c r="I208" s="262" t="s">
        <v>76</v>
      </c>
      <c r="J208" s="247" t="str">
        <f>INDEX('Policy Characteristics'!E:E,MATCH(PolicyLevers!$C208,'Policy Characteristics'!$D:$D,0))</f>
        <v>Early Retirement of Power Plants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62" t="str">
        <f>INDEX('Policy Characteristics'!J:J,MATCH(PolicyLevers!$C208,'Policy Characteristics'!$D:$D,0))</f>
        <v>MW/year</v>
      </c>
      <c r="P208" s="262"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8" s="262"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x14ac:dyDescent="0.35">
      <c r="A209" s="247" t="str">
        <f>INDEX('Policy Characteristics'!B:B,MATCH(PolicyLevers!$C209,'Policy Characteristics'!$D:$D,0))</f>
        <v>Electricity Supply</v>
      </c>
      <c r="B209" s="247" t="str">
        <f>INDEX('Policy Characteristics'!C:C,MATCH(PolicyLevers!$C209,'Policy Characteristics'!$D:$D,0))</f>
        <v>Early Retirement of Power Plants</v>
      </c>
      <c r="C209" s="247" t="str">
        <f t="shared" ref="C209" si="135">C$198</f>
        <v>Annual Additional Capacity Retired due to Early Retirement Policy</v>
      </c>
      <c r="D209" s="257" t="s">
        <v>252</v>
      </c>
      <c r="E209" s="257"/>
      <c r="F209" s="257" t="s">
        <v>253</v>
      </c>
      <c r="G209" s="257"/>
      <c r="H209" s="254">
        <v>595</v>
      </c>
      <c r="I209" s="255" t="s">
        <v>63</v>
      </c>
      <c r="J209" s="247" t="str">
        <f>INDEX('Policy Characteristics'!E:E,MATCH(PolicyLevers!$C209,'Policy Characteristics'!$D:$D,0))</f>
        <v>Early Retirement of Power Plants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57" t="str">
        <f>INDEX('Policy Characteristics'!J:J,MATCH(PolicyLevers!$C209,'Policy Characteristics'!$D:$D,0))</f>
        <v>MW/year</v>
      </c>
      <c r="P209" s="257"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9" s="257"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x14ac:dyDescent="0.35">
      <c r="A210" s="247" t="str">
        <f>INDEX('Policy Characteristics'!B:B,MATCH(PolicyLevers!$C210,'Policy Characteristics'!$D:$D,0))</f>
        <v>Electricity Supply</v>
      </c>
      <c r="B210" s="247" t="str">
        <f>INDEX('Policy Characteristics'!C:C,MATCH(PolicyLevers!$C210,'Policy Characteristics'!$D:$D,0))</f>
        <v>Early Retirement of Power Plants</v>
      </c>
      <c r="C210" s="12" t="str">
        <f t="shared" ref="C210" si="136">C$198</f>
        <v>Annual Additional Capacity Retired due to Early Retirement Policy</v>
      </c>
      <c r="D210" s="262" t="s">
        <v>254</v>
      </c>
      <c r="E210" s="262"/>
      <c r="F210" s="262" t="s">
        <v>255</v>
      </c>
      <c r="G210" s="262"/>
      <c r="H210" s="7"/>
      <c r="I210" s="262" t="s">
        <v>76</v>
      </c>
      <c r="J210" s="247" t="str">
        <f>INDEX('Policy Characteristics'!E:E,MATCH(PolicyLevers!$C210,'Policy Characteristics'!$D:$D,0))</f>
        <v>Early Retirement of Power Plants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76" t="str">
        <f>INDEX('Policy Characteristics'!J:J,MATCH(PolicyLevers!$C210,'Policy Characteristics'!$D:$D,0))</f>
        <v>MW/year</v>
      </c>
      <c r="P210" s="262"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0" s="262"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x14ac:dyDescent="0.35">
      <c r="A211" s="247" t="str">
        <f>INDEX('Policy Characteristics'!B:B,MATCH(PolicyLevers!$C211,'Policy Characteristics'!$D:$D,0))</f>
        <v>Electricity Supply</v>
      </c>
      <c r="B211" s="247" t="str">
        <f>INDEX('Policy Characteristics'!C:C,MATCH(PolicyLevers!$C211,'Policy Characteristics'!$D:$D,0))</f>
        <v>Early Retirement of Power Plants</v>
      </c>
      <c r="C211" s="247" t="str">
        <f t="shared" ref="C211" si="137">C$198</f>
        <v>Annual Additional Capacity Retired due to Early Retirement Policy</v>
      </c>
      <c r="D211" s="257" t="s">
        <v>256</v>
      </c>
      <c r="E211" s="257"/>
      <c r="F211" s="257" t="s">
        <v>257</v>
      </c>
      <c r="G211" s="257"/>
      <c r="H211" s="254">
        <v>597</v>
      </c>
      <c r="I211" s="255" t="s">
        <v>76</v>
      </c>
      <c r="J211" s="247" t="str">
        <f>INDEX('Policy Characteristics'!E:E,MATCH(PolicyLevers!$C211,'Policy Characteristics'!$D:$D,0))</f>
        <v>Early Retirement of Power Plants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57" t="str">
        <f>INDEX('Policy Characteristics'!J:J,MATCH(PolicyLevers!$C211,'Policy Characteristics'!$D:$D,0))</f>
        <v>MW/year</v>
      </c>
      <c r="P211" s="257"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1" s="257"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x14ac:dyDescent="0.35">
      <c r="A212" s="247" t="str">
        <f>INDEX('Policy Characteristics'!B:B,MATCH(PolicyLevers!$C212,'Policy Characteristics'!$D:$D,0))</f>
        <v>Electricity Supply</v>
      </c>
      <c r="B212" s="247" t="str">
        <f>INDEX('Policy Characteristics'!C:C,MATCH(PolicyLevers!$C212,'Policy Characteristics'!$D:$D,0))</f>
        <v>Early Retirement of Power Plants</v>
      </c>
      <c r="C212" s="247" t="str">
        <f t="shared" ref="C212" si="138">C$198</f>
        <v>Annual Additional Capacity Retired due to Early Retirement Policy</v>
      </c>
      <c r="D212" s="257" t="s">
        <v>258</v>
      </c>
      <c r="E212" s="257"/>
      <c r="F212" s="257" t="s">
        <v>259</v>
      </c>
      <c r="G212" s="257"/>
      <c r="H212" s="254">
        <v>598</v>
      </c>
      <c r="I212" s="255" t="s">
        <v>76</v>
      </c>
      <c r="J212" s="247" t="str">
        <f>INDEX('Policy Characteristics'!E:E,MATCH(PolicyLevers!$C212,'Policy Characteristics'!$D:$D,0))</f>
        <v>Early Retirement of Power Plants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57" t="str">
        <f>INDEX('Policy Characteristics'!J:J,MATCH(PolicyLevers!$C212,'Policy Characteristics'!$D:$D,0))</f>
        <v>MW/year</v>
      </c>
      <c r="P212" s="257"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2" s="257"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x14ac:dyDescent="0.35">
      <c r="A213" s="247" t="str">
        <f>INDEX('Policy Characteristics'!B:B,MATCH(PolicyLevers!$C213,'Policy Characteristics'!$D:$D,0))</f>
        <v>Electricity Supply</v>
      </c>
      <c r="B213" s="247" t="str">
        <f>INDEX('Policy Characteristics'!C:C,MATCH(PolicyLevers!$C213,'Policy Characteristics'!$D:$D,0))</f>
        <v>Early Retirement of Power Plants</v>
      </c>
      <c r="C213" s="12" t="str">
        <f t="shared" ref="C213" si="139">C$198</f>
        <v>Annual Additional Capacity Retired due to Early Retirement Policy</v>
      </c>
      <c r="D213" s="262" t="s">
        <v>260</v>
      </c>
      <c r="E213" s="262"/>
      <c r="F213" s="262" t="s">
        <v>261</v>
      </c>
      <c r="G213" s="262"/>
      <c r="H213" s="7"/>
      <c r="I213" s="262" t="s">
        <v>76</v>
      </c>
      <c r="J213" s="247" t="str">
        <f>INDEX('Policy Characteristics'!E:E,MATCH(PolicyLevers!$C213,'Policy Characteristics'!$D:$D,0))</f>
        <v>Early Retirement of Power Plants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76" t="str">
        <f>INDEX('Policy Characteristics'!J:J,MATCH(PolicyLevers!$C213,'Policy Characteristics'!$D:$D,0))</f>
        <v>MW/year</v>
      </c>
      <c r="P213" s="262"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3" s="262"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x14ac:dyDescent="0.35">
      <c r="A214" s="247" t="str">
        <f>INDEX('Policy Characteristics'!B:B,MATCH(PolicyLevers!$C214,'Policy Characteristics'!$D:$D,0))</f>
        <v>Electricity Supply</v>
      </c>
      <c r="B214" s="247" t="str">
        <f>INDEX('Policy Characteristics'!C:C,MATCH(PolicyLevers!$C214,'Policy Characteristics'!$D:$D,0))</f>
        <v>Grid-Scale Electricity Storage</v>
      </c>
      <c r="C214" s="247" t="s">
        <v>297</v>
      </c>
      <c r="D214" s="257"/>
      <c r="E214" s="257"/>
      <c r="F214" s="257"/>
      <c r="G214" s="257"/>
      <c r="H214" s="254">
        <v>33</v>
      </c>
      <c r="I214" s="255" t="s">
        <v>63</v>
      </c>
      <c r="J214" s="247" t="str">
        <f>INDEX('Policy Characteristics'!E:E,MATCH(PolicyLevers!$C214,'Policy Characteristics'!$D:$D,0))</f>
        <v>Grid-Scale Electricity Storage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57" t="str">
        <f>INDEX('Policy Characteristics'!J:J,MATCH(PolicyLevers!$C214,'Policy Characteristics'!$D:$D,0))</f>
        <v>% annual growth</v>
      </c>
      <c r="P214" s="257"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57"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x14ac:dyDescent="0.35">
      <c r="A215" s="247" t="str">
        <f>INDEX('Policy Characteristics'!B:B,MATCH(PolicyLevers!$C215,'Policy Characteristics'!$D:$D,0))</f>
        <v>Electricity Supply</v>
      </c>
      <c r="B215" s="247" t="str">
        <f>INDEX('Policy Characteristics'!C:C,MATCH(PolicyLevers!$C215,'Policy Characteristics'!$D:$D,0))</f>
        <v>Increase Transmission</v>
      </c>
      <c r="C215" s="247" t="s">
        <v>303</v>
      </c>
      <c r="D215" s="257"/>
      <c r="E215" s="257"/>
      <c r="F215" s="257"/>
      <c r="G215" s="257"/>
      <c r="H215" s="254">
        <v>34</v>
      </c>
      <c r="I215" s="255" t="s">
        <v>63</v>
      </c>
      <c r="J215" s="247" t="str">
        <f>INDEX('Policy Characteristics'!E:E,MATCH(PolicyLevers!$C215,'Policy Characteristics'!$D:$D,0))</f>
        <v>Increase Transmission</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57" t="str">
        <f>INDEX('Policy Characteristics'!J:J,MATCH(PolicyLevers!$C215,'Policy Characteristics'!$D:$D,0))</f>
        <v>% increase in transmission capacity</v>
      </c>
      <c r="P215" s="257"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57"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x14ac:dyDescent="0.35">
      <c r="A216" s="247" t="str">
        <f>INDEX('Policy Characteristics'!B:B,MATCH(PolicyLevers!$C216,'Policy Characteristics'!$D:$D,0))</f>
        <v>Electricity Supply</v>
      </c>
      <c r="B216" s="247" t="str">
        <f>INDEX('Policy Characteristics'!C:C,MATCH(PolicyLevers!$C216,'Policy Characteristics'!$D:$D,0))</f>
        <v>Non BAU Mandated Capacity Construction</v>
      </c>
      <c r="C216" s="248" t="s">
        <v>310</v>
      </c>
      <c r="D216" s="262" t="s">
        <v>227</v>
      </c>
      <c r="E216" s="262"/>
      <c r="F216" s="262" t="s">
        <v>228</v>
      </c>
      <c r="G216" s="262"/>
      <c r="H216" s="7" t="s">
        <v>223</v>
      </c>
      <c r="I216" s="262" t="s">
        <v>76</v>
      </c>
      <c r="J216" s="247" t="str">
        <f>INDEX('Policy Characteristics'!E:E,MATCH(PolicyLevers!$C216,'Policy Characteristics'!$D:$D,0))</f>
        <v>Non BAU Mandated Capacity Construction</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62">
        <f>INDEX('Policy Characteristics'!J:J,MATCH(PolicyLevers!$C216,'Policy Characteristics'!$D:$D,0))</f>
        <v>0</v>
      </c>
      <c r="P216" s="262"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276">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customHeight="1" x14ac:dyDescent="0.35">
      <c r="A217" s="247" t="str">
        <f>INDEX('Policy Characteristics'!B:B,MATCH(PolicyLevers!$C217,'Policy Characteristics'!$D:$D,0))</f>
        <v>Electricity Supply</v>
      </c>
      <c r="B217" s="247" t="str">
        <f>INDEX('Policy Characteristics'!C:C,MATCH(PolicyLevers!$C217,'Policy Characteristics'!$D:$D,0))</f>
        <v>Non BAU Mandated Capacity Construction</v>
      </c>
      <c r="C217" s="12" t="str">
        <f t="shared" ref="C217" si="140">C$216</f>
        <v>Boolean Use Non BAU Mandated Capacity Construction Schedule</v>
      </c>
      <c r="D217" s="262" t="s">
        <v>232</v>
      </c>
      <c r="E217" s="262"/>
      <c r="F217" s="262" t="s">
        <v>233</v>
      </c>
      <c r="G217" s="262"/>
      <c r="H217" s="7"/>
      <c r="I217" s="262" t="s">
        <v>76</v>
      </c>
      <c r="J217" s="247" t="str">
        <f>INDEX('Policy Characteristics'!E:E,MATCH(PolicyLevers!$C217,'Policy Characteristics'!$D:$D,0))</f>
        <v>Non BAU Mandated Capacity Construction</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62">
        <f>INDEX('Policy Characteristics'!J:J,MATCH(PolicyLevers!$C217,'Policy Characteristics'!$D:$D,0))</f>
        <v>0</v>
      </c>
      <c r="P217" s="262"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276">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customHeight="1" x14ac:dyDescent="0.35">
      <c r="A218" s="247" t="str">
        <f>INDEX('Policy Characteristics'!B:B,MATCH(PolicyLevers!$C218,'Policy Characteristics'!$D:$D,0))</f>
        <v>Electricity Supply</v>
      </c>
      <c r="B218" s="247" t="str">
        <f>INDEX('Policy Characteristics'!C:C,MATCH(PolicyLevers!$C218,'Policy Characteristics'!$D:$D,0))</f>
        <v>Non BAU Mandated Capacity Construction</v>
      </c>
      <c r="C218" s="12" t="str">
        <f t="shared" ref="C218" si="141">C$216</f>
        <v>Boolean Use Non BAU Mandated Capacity Construction Schedule</v>
      </c>
      <c r="D218" s="262" t="s">
        <v>234</v>
      </c>
      <c r="E218" s="262"/>
      <c r="F218" s="262" t="s">
        <v>235</v>
      </c>
      <c r="G218" s="262"/>
      <c r="H218" s="7"/>
      <c r="I218" s="262" t="s">
        <v>76</v>
      </c>
      <c r="J218" s="247" t="str">
        <f>INDEX('Policy Characteristics'!E:E,MATCH(PolicyLevers!$C218,'Policy Characteristics'!$D:$D,0))</f>
        <v>Non BAU Mandated Capacity Construction</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62">
        <f>INDEX('Policy Characteristics'!J:J,MATCH(PolicyLevers!$C218,'Policy Characteristics'!$D:$D,0))</f>
        <v>0</v>
      </c>
      <c r="P218" s="262"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276">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customHeight="1" x14ac:dyDescent="0.35">
      <c r="A219" s="247" t="str">
        <f>INDEX('Policy Characteristics'!B:B,MATCH(PolicyLevers!$C219,'Policy Characteristics'!$D:$D,0))</f>
        <v>Electricity Supply</v>
      </c>
      <c r="B219" s="247" t="str">
        <f>INDEX('Policy Characteristics'!C:C,MATCH(PolicyLevers!$C219,'Policy Characteristics'!$D:$D,0))</f>
        <v>Non BAU Mandated Capacity Construction</v>
      </c>
      <c r="C219" s="12" t="str">
        <f t="shared" ref="C219" si="142">C$216</f>
        <v>Boolean Use Non BAU Mandated Capacity Construction Schedule</v>
      </c>
      <c r="D219" s="262" t="s">
        <v>236</v>
      </c>
      <c r="E219" s="262"/>
      <c r="F219" s="262" t="s">
        <v>237</v>
      </c>
      <c r="G219" s="262"/>
      <c r="H219" s="7"/>
      <c r="I219" s="262" t="s">
        <v>76</v>
      </c>
      <c r="J219" s="247" t="str">
        <f>INDEX('Policy Characteristics'!E:E,MATCH(PolicyLevers!$C219,'Policy Characteristics'!$D:$D,0))</f>
        <v>Non BAU Mandated Capacity Construction</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62">
        <f>INDEX('Policy Characteristics'!J:J,MATCH(PolicyLevers!$C219,'Policy Characteristics'!$D:$D,0))</f>
        <v>0</v>
      </c>
      <c r="P219" s="262"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276">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customHeight="1" x14ac:dyDescent="0.35">
      <c r="A220" s="247" t="str">
        <f>INDEX('Policy Characteristics'!B:B,MATCH(PolicyLevers!$C220,'Policy Characteristics'!$D:$D,0))</f>
        <v>Electricity Supply</v>
      </c>
      <c r="B220" s="247" t="str">
        <f>INDEX('Policy Characteristics'!C:C,MATCH(PolicyLevers!$C220,'Policy Characteristics'!$D:$D,0))</f>
        <v>Non BAU Mandated Capacity Construction</v>
      </c>
      <c r="C220" s="12" t="str">
        <f t="shared" ref="C220" si="143">C$216</f>
        <v>Boolean Use Non BAU Mandated Capacity Construction Schedule</v>
      </c>
      <c r="D220" s="262" t="s">
        <v>238</v>
      </c>
      <c r="E220" s="262"/>
      <c r="F220" s="262" t="s">
        <v>239</v>
      </c>
      <c r="G220" s="262"/>
      <c r="H220" s="7"/>
      <c r="I220" s="262" t="s">
        <v>76</v>
      </c>
      <c r="J220" s="247" t="str">
        <f>INDEX('Policy Characteristics'!E:E,MATCH(PolicyLevers!$C220,'Policy Characteristics'!$D:$D,0))</f>
        <v>Non BAU Mandated Capacity Construction</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62">
        <f>INDEX('Policy Characteristics'!J:J,MATCH(PolicyLevers!$C220,'Policy Characteristics'!$D:$D,0))</f>
        <v>0</v>
      </c>
      <c r="P220" s="262"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276">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customHeight="1" x14ac:dyDescent="0.35">
      <c r="A221" s="247" t="str">
        <f>INDEX('Policy Characteristics'!B:B,MATCH(PolicyLevers!$C221,'Policy Characteristics'!$D:$D,0))</f>
        <v>Electricity Supply</v>
      </c>
      <c r="B221" s="247" t="str">
        <f>INDEX('Policy Characteristics'!C:C,MATCH(PolicyLevers!$C221,'Policy Characteristics'!$D:$D,0))</f>
        <v>Non BAU Mandated Capacity Construction</v>
      </c>
      <c r="C221" s="12" t="str">
        <f t="shared" ref="C221" si="144">C$216</f>
        <v>Boolean Use Non BAU Mandated Capacity Construction Schedule</v>
      </c>
      <c r="D221" s="262" t="s">
        <v>240</v>
      </c>
      <c r="E221" s="262"/>
      <c r="F221" s="262" t="s">
        <v>241</v>
      </c>
      <c r="G221" s="262"/>
      <c r="H221" s="7"/>
      <c r="I221" s="262" t="s">
        <v>76</v>
      </c>
      <c r="J221" s="247" t="str">
        <f>INDEX('Policy Characteristics'!E:E,MATCH(PolicyLevers!$C221,'Policy Characteristics'!$D:$D,0))</f>
        <v>Non BAU Mandated Capacity Construction</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62">
        <f>INDEX('Policy Characteristics'!J:J,MATCH(PolicyLevers!$C221,'Policy Characteristics'!$D:$D,0))</f>
        <v>0</v>
      </c>
      <c r="P221" s="262"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276">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customHeight="1" x14ac:dyDescent="0.35">
      <c r="A222" s="247" t="str">
        <f>INDEX('Policy Characteristics'!B:B,MATCH(PolicyLevers!$C222,'Policy Characteristics'!$D:$D,0))</f>
        <v>Electricity Supply</v>
      </c>
      <c r="B222" s="247" t="str">
        <f>INDEX('Policy Characteristics'!C:C,MATCH(PolicyLevers!$C222,'Policy Characteristics'!$D:$D,0))</f>
        <v>Non BAU Mandated Capacity Construction</v>
      </c>
      <c r="C222" s="12" t="str">
        <f t="shared" ref="C222" si="145">C$216</f>
        <v>Boolean Use Non BAU Mandated Capacity Construction Schedule</v>
      </c>
      <c r="D222" s="262" t="s">
        <v>242</v>
      </c>
      <c r="E222" s="262"/>
      <c r="F222" s="262" t="s">
        <v>243</v>
      </c>
      <c r="G222" s="262"/>
      <c r="H222" s="7"/>
      <c r="I222" s="262" t="s">
        <v>76</v>
      </c>
      <c r="J222" s="247" t="str">
        <f>INDEX('Policy Characteristics'!E:E,MATCH(PolicyLevers!$C222,'Policy Characteristics'!$D:$D,0))</f>
        <v>Non BAU Mandated Capacity Construction</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62">
        <f>INDEX('Policy Characteristics'!J:J,MATCH(PolicyLevers!$C222,'Policy Characteristics'!$D:$D,0))</f>
        <v>0</v>
      </c>
      <c r="P222" s="262"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276">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customHeight="1" x14ac:dyDescent="0.35">
      <c r="A223" s="247" t="str">
        <f>INDEX('Policy Characteristics'!B:B,MATCH(PolicyLevers!$C223,'Policy Characteristics'!$D:$D,0))</f>
        <v>Electricity Supply</v>
      </c>
      <c r="B223" s="247" t="str">
        <f>INDEX('Policy Characteristics'!C:C,MATCH(PolicyLevers!$C223,'Policy Characteristics'!$D:$D,0))</f>
        <v>Non BAU Mandated Capacity Construction</v>
      </c>
      <c r="C223" s="12" t="str">
        <f t="shared" ref="C223" si="146">C$216</f>
        <v>Boolean Use Non BAU Mandated Capacity Construction Schedule</v>
      </c>
      <c r="D223" s="262" t="s">
        <v>244</v>
      </c>
      <c r="E223" s="262"/>
      <c r="F223" s="262" t="s">
        <v>245</v>
      </c>
      <c r="G223" s="262"/>
      <c r="H223" s="7"/>
      <c r="I223" s="262" t="s">
        <v>76</v>
      </c>
      <c r="J223" s="247" t="str">
        <f>INDEX('Policy Characteristics'!E:E,MATCH(PolicyLevers!$C223,'Policy Characteristics'!$D:$D,0))</f>
        <v>Non BAU Mandated Capacity Construction</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62">
        <f>INDEX('Policy Characteristics'!J:J,MATCH(PolicyLevers!$C223,'Policy Characteristics'!$D:$D,0))</f>
        <v>0</v>
      </c>
      <c r="P223" s="262"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276">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customHeight="1" x14ac:dyDescent="0.35">
      <c r="A224" s="247" t="str">
        <f>INDEX('Policy Characteristics'!B:B,MATCH(PolicyLevers!$C224,'Policy Characteristics'!$D:$D,0))</f>
        <v>Electricity Supply</v>
      </c>
      <c r="B224" s="247" t="str">
        <f>INDEX('Policy Characteristics'!C:C,MATCH(PolicyLevers!$C224,'Policy Characteristics'!$D:$D,0))</f>
        <v>Non BAU Mandated Capacity Construction</v>
      </c>
      <c r="C224" s="12" t="str">
        <f t="shared" ref="C224" si="147">C$216</f>
        <v>Boolean Use Non BAU Mandated Capacity Construction Schedule</v>
      </c>
      <c r="D224" s="262" t="s">
        <v>246</v>
      </c>
      <c r="E224" s="262"/>
      <c r="F224" s="262" t="s">
        <v>247</v>
      </c>
      <c r="G224" s="262"/>
      <c r="H224" s="7"/>
      <c r="I224" s="262" t="s">
        <v>76</v>
      </c>
      <c r="J224" s="247" t="str">
        <f>INDEX('Policy Characteristics'!E:E,MATCH(PolicyLevers!$C224,'Policy Characteristics'!$D:$D,0))</f>
        <v>Non BAU Mandated Capacity Construction</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62">
        <f>INDEX('Policy Characteristics'!J:J,MATCH(PolicyLevers!$C224,'Policy Characteristics'!$D:$D,0))</f>
        <v>0</v>
      </c>
      <c r="P224" s="262"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276">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customHeight="1" x14ac:dyDescent="0.35">
      <c r="A225" s="247" t="str">
        <f>INDEX('Policy Characteristics'!B:B,MATCH(PolicyLevers!$C225,'Policy Characteristics'!$D:$D,0))</f>
        <v>Electricity Supply</v>
      </c>
      <c r="B225" s="247" t="str">
        <f>INDEX('Policy Characteristics'!C:C,MATCH(PolicyLevers!$C225,'Policy Characteristics'!$D:$D,0))</f>
        <v>Non BAU Mandated Capacity Construction</v>
      </c>
      <c r="C225" s="12" t="str">
        <f t="shared" ref="C225" si="148">C$216</f>
        <v>Boolean Use Non BAU Mandated Capacity Construction Schedule</v>
      </c>
      <c r="D225" s="262" t="s">
        <v>248</v>
      </c>
      <c r="E225" s="262"/>
      <c r="F225" s="262" t="s">
        <v>249</v>
      </c>
      <c r="G225" s="262"/>
      <c r="H225" s="7"/>
      <c r="I225" s="262" t="s">
        <v>76</v>
      </c>
      <c r="J225" s="247" t="str">
        <f>INDEX('Policy Characteristics'!E:E,MATCH(PolicyLevers!$C225,'Policy Characteristics'!$D:$D,0))</f>
        <v>Non BAU Mandated Capacity Construction</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62">
        <f>INDEX('Policy Characteristics'!J:J,MATCH(PolicyLevers!$C225,'Policy Characteristics'!$D:$D,0))</f>
        <v>0</v>
      </c>
      <c r="P225" s="262"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276">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customHeight="1" x14ac:dyDescent="0.35">
      <c r="A226" s="247" t="str">
        <f>INDEX('Policy Characteristics'!B:B,MATCH(PolicyLevers!$C226,'Policy Characteristics'!$D:$D,0))</f>
        <v>Electricity Supply</v>
      </c>
      <c r="B226" s="247" t="str">
        <f>INDEX('Policy Characteristics'!C:C,MATCH(PolicyLevers!$C226,'Policy Characteristics'!$D:$D,0))</f>
        <v>Non BAU Mandated Capacity Construction</v>
      </c>
      <c r="C226" s="12" t="str">
        <f t="shared" ref="C226" si="149">C$216</f>
        <v>Boolean Use Non BAU Mandated Capacity Construction Schedule</v>
      </c>
      <c r="D226" s="262" t="s">
        <v>250</v>
      </c>
      <c r="E226" s="262"/>
      <c r="F226" s="262" t="s">
        <v>251</v>
      </c>
      <c r="G226" s="262"/>
      <c r="H226" s="7"/>
      <c r="I226" s="262" t="s">
        <v>76</v>
      </c>
      <c r="J226" s="247" t="str">
        <f>INDEX('Policy Characteristics'!E:E,MATCH(PolicyLevers!$C226,'Policy Characteristics'!$D:$D,0))</f>
        <v>Non BAU Mandated Capacity Construction</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62">
        <f>INDEX('Policy Characteristics'!J:J,MATCH(PolicyLevers!$C226,'Policy Characteristics'!$D:$D,0))</f>
        <v>0</v>
      </c>
      <c r="P226" s="262"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276">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customHeight="1" x14ac:dyDescent="0.35">
      <c r="A227" s="247" t="str">
        <f>INDEX('Policy Characteristics'!B:B,MATCH(PolicyLevers!$C227,'Policy Characteristics'!$D:$D,0))</f>
        <v>Electricity Supply</v>
      </c>
      <c r="B227" s="247" t="str">
        <f>INDEX('Policy Characteristics'!C:C,MATCH(PolicyLevers!$C227,'Policy Characteristics'!$D:$D,0))</f>
        <v>Non BAU Mandated Capacity Construction</v>
      </c>
      <c r="C227" s="12" t="str">
        <f t="shared" ref="C227" si="150">C$216</f>
        <v>Boolean Use Non BAU Mandated Capacity Construction Schedule</v>
      </c>
      <c r="D227" s="262" t="s">
        <v>252</v>
      </c>
      <c r="E227" s="262"/>
      <c r="F227" s="262" t="s">
        <v>253</v>
      </c>
      <c r="G227" s="262"/>
      <c r="H227" s="7"/>
      <c r="I227" s="262" t="s">
        <v>76</v>
      </c>
      <c r="J227" s="247" t="str">
        <f>INDEX('Policy Characteristics'!E:E,MATCH(PolicyLevers!$C227,'Policy Characteristics'!$D:$D,0))</f>
        <v>Non BAU Mandated Capacity Construction</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62">
        <f>INDEX('Policy Characteristics'!J:J,MATCH(PolicyLevers!$C227,'Policy Characteristics'!$D:$D,0))</f>
        <v>0</v>
      </c>
      <c r="P227" s="262"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276">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customHeight="1" x14ac:dyDescent="0.35">
      <c r="A228" s="247" t="str">
        <f>INDEX('Policy Characteristics'!B:B,MATCH(PolicyLevers!$C228,'Policy Characteristics'!$D:$D,0))</f>
        <v>Electricity Supply</v>
      </c>
      <c r="B228" s="247" t="str">
        <f>INDEX('Policy Characteristics'!C:C,MATCH(PolicyLevers!$C228,'Policy Characteristics'!$D:$D,0))</f>
        <v>Non BAU Mandated Capacity Construction</v>
      </c>
      <c r="C228" s="12" t="str">
        <f t="shared" ref="C228" si="151">C$216</f>
        <v>Boolean Use Non BAU Mandated Capacity Construction Schedule</v>
      </c>
      <c r="D228" s="262" t="s">
        <v>254</v>
      </c>
      <c r="E228" s="262"/>
      <c r="F228" s="262" t="s">
        <v>255</v>
      </c>
      <c r="G228" s="262"/>
      <c r="H228" s="7"/>
      <c r="I228" s="262" t="s">
        <v>76</v>
      </c>
      <c r="J228" s="247" t="str">
        <f>INDEX('Policy Characteristics'!E:E,MATCH(PolicyLevers!$C228,'Policy Characteristics'!$D:$D,0))</f>
        <v>Non BAU Mandated Capacity Construction</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62">
        <f>INDEX('Policy Characteristics'!J:J,MATCH(PolicyLevers!$C228,'Policy Characteristics'!$D:$D,0))</f>
        <v>0</v>
      </c>
      <c r="P228" s="262"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276">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customHeight="1" x14ac:dyDescent="0.35">
      <c r="A229" s="247" t="str">
        <f>INDEX('Policy Characteristics'!B:B,MATCH(PolicyLevers!$C229,'Policy Characteristics'!$D:$D,0))</f>
        <v>Electricity Supply</v>
      </c>
      <c r="B229" s="247" t="str">
        <f>INDEX('Policy Characteristics'!C:C,MATCH(PolicyLevers!$C229,'Policy Characteristics'!$D:$D,0))</f>
        <v>Non BAU Mandated Capacity Construction</v>
      </c>
      <c r="C229" s="12" t="str">
        <f t="shared" ref="C229" si="152">C$216</f>
        <v>Boolean Use Non BAU Mandated Capacity Construction Schedule</v>
      </c>
      <c r="D229" s="262" t="s">
        <v>256</v>
      </c>
      <c r="E229" s="262"/>
      <c r="F229" s="262" t="s">
        <v>257</v>
      </c>
      <c r="G229" s="262"/>
      <c r="H229" s="7"/>
      <c r="I229" s="262" t="s">
        <v>76</v>
      </c>
      <c r="J229" s="247" t="str">
        <f>INDEX('Policy Characteristics'!E:E,MATCH(PolicyLevers!$C229,'Policy Characteristics'!$D:$D,0))</f>
        <v>Non BAU Mandated Capacity Construction</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62">
        <f>INDEX('Policy Characteristics'!J:J,MATCH(PolicyLevers!$C229,'Policy Characteristics'!$D:$D,0))</f>
        <v>0</v>
      </c>
      <c r="P229" s="262"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276">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customHeight="1" x14ac:dyDescent="0.35">
      <c r="A230" s="247" t="str">
        <f>INDEX('Policy Characteristics'!B:B,MATCH(PolicyLevers!$C230,'Policy Characteristics'!$D:$D,0))</f>
        <v>Electricity Supply</v>
      </c>
      <c r="B230" s="247" t="str">
        <f>INDEX('Policy Characteristics'!C:C,MATCH(PolicyLevers!$C230,'Policy Characteristics'!$D:$D,0))</f>
        <v>Non BAU Mandated Capacity Construction</v>
      </c>
      <c r="C230" s="12" t="str">
        <f t="shared" ref="C230" si="153">C$216</f>
        <v>Boolean Use Non BAU Mandated Capacity Construction Schedule</v>
      </c>
      <c r="D230" s="262" t="s">
        <v>258</v>
      </c>
      <c r="E230" s="262"/>
      <c r="F230" s="262" t="s">
        <v>259</v>
      </c>
      <c r="G230" s="262"/>
      <c r="H230" s="7"/>
      <c r="I230" s="262" t="s">
        <v>76</v>
      </c>
      <c r="J230" s="247" t="str">
        <f>INDEX('Policy Characteristics'!E:E,MATCH(PolicyLevers!$C230,'Policy Characteristics'!$D:$D,0))</f>
        <v>Non BAU Mandated Capacity Construction</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62">
        <f>INDEX('Policy Characteristics'!J:J,MATCH(PolicyLevers!$C230,'Policy Characteristics'!$D:$D,0))</f>
        <v>0</v>
      </c>
      <c r="P230" s="262"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276">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customHeight="1" x14ac:dyDescent="0.35">
      <c r="A231" s="247" t="str">
        <f>INDEX('Policy Characteristics'!B:B,MATCH(PolicyLevers!$C231,'Policy Characteristics'!$D:$D,0))</f>
        <v>Electricity Supply</v>
      </c>
      <c r="B231" s="247" t="str">
        <f>INDEX('Policy Characteristics'!C:C,MATCH(PolicyLevers!$C231,'Policy Characteristics'!$D:$D,0))</f>
        <v>Non BAU Mandated Capacity Construction</v>
      </c>
      <c r="C231" s="12" t="str">
        <f t="shared" ref="C231" si="154">C$216</f>
        <v>Boolean Use Non BAU Mandated Capacity Construction Schedule</v>
      </c>
      <c r="D231" s="262" t="s">
        <v>260</v>
      </c>
      <c r="E231" s="262"/>
      <c r="F231" s="262" t="s">
        <v>261</v>
      </c>
      <c r="G231" s="262"/>
      <c r="H231" s="7"/>
      <c r="I231" s="262" t="s">
        <v>76</v>
      </c>
      <c r="J231" s="247" t="str">
        <f>INDEX('Policy Characteristics'!E:E,MATCH(PolicyLevers!$C231,'Policy Characteristics'!$D:$D,0))</f>
        <v>Non BAU Mandated Capacity Construction</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62">
        <f>INDEX('Policy Characteristics'!J:J,MATCH(PolicyLevers!$C231,'Policy Characteristics'!$D:$D,0))</f>
        <v>0</v>
      </c>
      <c r="P231" s="262"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276">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customHeight="1" x14ac:dyDescent="0.35">
      <c r="A232" s="247" t="str">
        <f>INDEX('Policy Characteristics'!B:B,MATCH(PolicyLevers!$C232,'Policy Characteristics'!$D:$D,0))</f>
        <v>Electricity Supply</v>
      </c>
      <c r="B232" s="247" t="str">
        <f>INDEX('Policy Characteristics'!C:C,MATCH(PolicyLevers!$C232,'Policy Characteristics'!$D:$D,0))</f>
        <v>Non BAU RPS Qualifying Resources</v>
      </c>
      <c r="C232" s="248" t="s">
        <v>312</v>
      </c>
      <c r="D232" s="262"/>
      <c r="E232" s="262"/>
      <c r="F232" s="262"/>
      <c r="G232" s="262"/>
      <c r="H232" s="7" t="s">
        <v>223</v>
      </c>
      <c r="I232" s="262" t="s">
        <v>76</v>
      </c>
      <c r="J232" s="247" t="str">
        <f>INDEX('Policy Characteristics'!E:E,MATCH(PolicyLevers!$C232,'Policy Characteristics'!$D:$D,0))</f>
        <v>Non BAU RPS Qualifying Resources</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62">
        <f>INDEX('Policy Characteristics'!J:J,MATCH(PolicyLevers!$C232,'Policy Characteristics'!$D:$D,0))</f>
        <v>0</v>
      </c>
      <c r="P232" s="262"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276">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customHeight="1" x14ac:dyDescent="0.35">
      <c r="A233" s="247" t="str">
        <f>INDEX('Policy Characteristics'!B:B,MATCH(PolicyLevers!$C233,'Policy Characteristics'!$D:$D,0))</f>
        <v>Electricity Supply</v>
      </c>
      <c r="B233" s="247" t="str">
        <f>INDEX('Policy Characteristics'!C:C,MATCH(PolicyLevers!$C233,'Policy Characteristics'!$D:$D,0))</f>
        <v>Nuclear Plant Lifetime Extension</v>
      </c>
      <c r="C233" s="247" t="s">
        <v>315</v>
      </c>
      <c r="D233" s="257"/>
      <c r="E233" s="257"/>
      <c r="F233" s="257"/>
      <c r="G233" s="257"/>
      <c r="H233" s="254">
        <v>35</v>
      </c>
      <c r="I233" s="255" t="s">
        <v>76</v>
      </c>
      <c r="J233" s="247" t="str">
        <f>INDEX('Policy Characteristics'!E:E,MATCH(PolicyLevers!$C233,'Policy Characteristics'!$D:$D,0))</f>
        <v>Nuclear Lifetime Extension</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57" t="str">
        <f>INDEX('Policy Characteristics'!J:J,MATCH(PolicyLevers!$C233,'Policy Characteristics'!$D:$D,0))</f>
        <v>year(s)</v>
      </c>
      <c r="P233" s="257" t="str">
        <f>INDEX('Policy Characteristics'!K:K,MATCH(PolicyLevers!$C233,'Policy Characteristics'!$D:$D,0))</f>
        <v>**Description:** This policy extends the lifetime of all nuclear plants by the specified number of years.//</v>
      </c>
      <c r="Q233" s="257"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35">
      <c r="A234" s="247" t="str">
        <f>INDEX('Policy Characteristics'!B:B,MATCH(PolicyLevers!$C234,'Policy Characteristics'!$D:$D,0))</f>
        <v>Electricity Supply</v>
      </c>
      <c r="B234" s="247" t="str">
        <f>INDEX('Policy Characteristics'!C:C,MATCH(PolicyLevers!$C234,'Policy Characteristics'!$D:$D,0))</f>
        <v>Reduce Plant Downtime</v>
      </c>
      <c r="C234" s="248" t="s">
        <v>322</v>
      </c>
      <c r="D234" s="262" t="s">
        <v>227</v>
      </c>
      <c r="E234" s="262" t="s">
        <v>323</v>
      </c>
      <c r="F234" s="262"/>
      <c r="G234" s="262"/>
      <c r="H234" s="7"/>
      <c r="I234" s="260" t="s">
        <v>76</v>
      </c>
      <c r="J234" s="247" t="str">
        <f>INDEX('Policy Characteristics'!E:E,MATCH(PolicyLevers!$C234,'Policy Characteristics'!$D:$D,0))</f>
        <v>Reduce Plant Downtime</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62">
        <f>INDEX('Policy Characteristics'!J:J,MATCH(PolicyLevers!$C234,'Policy Characteristics'!$D:$D,0))</f>
        <v>0</v>
      </c>
      <c r="P234" s="262"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262">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customHeight="1" x14ac:dyDescent="0.35">
      <c r="A235" s="247" t="str">
        <f>INDEX('Policy Characteristics'!B:B,MATCH(PolicyLevers!$C235,'Policy Characteristics'!$D:$D,0))</f>
        <v>Electricity Supply</v>
      </c>
      <c r="B235" s="247" t="str">
        <f>INDEX('Policy Characteristics'!C:C,MATCH(PolicyLevers!$C235,'Policy Characteristics'!$D:$D,0))</f>
        <v>Reduce Plant Downtime</v>
      </c>
      <c r="C235" s="274" t="str">
        <f t="shared" ref="C235" si="155">C$234</f>
        <v>Percentage Reduction in Plant Downtime</v>
      </c>
      <c r="D235" s="262" t="s">
        <v>227</v>
      </c>
      <c r="E235" s="262" t="s">
        <v>325</v>
      </c>
      <c r="F235" s="262"/>
      <c r="G235" s="262"/>
      <c r="H235" s="7"/>
      <c r="I235" s="262" t="s">
        <v>76</v>
      </c>
      <c r="J235" s="247" t="str">
        <f>INDEX('Policy Characteristics'!E:E,MATCH(PolicyLevers!$C235,'Policy Characteristics'!$D:$D,0))</f>
        <v>Reduce Plant Downtime</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62">
        <f>INDEX('Policy Characteristics'!J:J,MATCH(PolicyLevers!$C235,'Policy Characteristics'!$D:$D,0))</f>
        <v>0</v>
      </c>
      <c r="P235" s="262"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262">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customHeight="1" x14ac:dyDescent="0.35">
      <c r="A236" s="247" t="str">
        <f>INDEX('Policy Characteristics'!B:B,MATCH(PolicyLevers!$C236,'Policy Characteristics'!$D:$D,0))</f>
        <v>Electricity Supply</v>
      </c>
      <c r="B236" s="247" t="str">
        <f>INDEX('Policy Characteristics'!C:C,MATCH(PolicyLevers!$C236,'Policy Characteristics'!$D:$D,0))</f>
        <v>Reduce Plant Downtime</v>
      </c>
      <c r="C236" s="274" t="str">
        <f t="shared" ref="C236:C237" si="156">C$234</f>
        <v>Percentage Reduction in Plant Downtime</v>
      </c>
      <c r="D236" s="262" t="s">
        <v>227</v>
      </c>
      <c r="E236" s="262" t="s">
        <v>326</v>
      </c>
      <c r="F236" s="262"/>
      <c r="G236" s="262"/>
      <c r="H236" s="7"/>
      <c r="I236" s="262" t="s">
        <v>76</v>
      </c>
      <c r="J236" s="247" t="str">
        <f>INDEX('Policy Characteristics'!E:E,MATCH(PolicyLevers!$C236,'Policy Characteristics'!$D:$D,0))</f>
        <v>Reduce Plant Downtime</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62">
        <f>INDEX('Policy Characteristics'!J:J,MATCH(PolicyLevers!$C236,'Policy Characteristics'!$D:$D,0))</f>
        <v>0</v>
      </c>
      <c r="P236" s="262"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262">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customHeight="1" x14ac:dyDescent="0.35">
      <c r="A237" s="247" t="str">
        <f>INDEX('Policy Characteristics'!B:B,MATCH(PolicyLevers!$C237,'Policy Characteristics'!$D:$D,0))</f>
        <v>Electricity Supply</v>
      </c>
      <c r="B237" s="247" t="str">
        <f>INDEX('Policy Characteristics'!C:C,MATCH(PolicyLevers!$C237,'Policy Characteristics'!$D:$D,0))</f>
        <v>Reduce Plant Downtime</v>
      </c>
      <c r="C237" s="254" t="str">
        <f t="shared" si="156"/>
        <v>Percentage Reduction in Plant Downtime</v>
      </c>
      <c r="D237" s="257" t="s">
        <v>232</v>
      </c>
      <c r="E237" s="257" t="s">
        <v>323</v>
      </c>
      <c r="F237" s="257" t="s">
        <v>327</v>
      </c>
      <c r="G237" s="257" t="s">
        <v>233</v>
      </c>
      <c r="H237" s="254">
        <v>141</v>
      </c>
      <c r="I237" s="255" t="s">
        <v>63</v>
      </c>
      <c r="J237" s="247" t="str">
        <f>INDEX('Policy Characteristics'!E:E,MATCH(PolicyLevers!$C237,'Policy Characteristics'!$D:$D,0))</f>
        <v>Reduce Plant Downtime</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57">
        <f>INDEX('Policy Characteristics'!J:J,MATCH(PolicyLevers!$C237,'Policy Characteristics'!$D:$D,0))</f>
        <v>0</v>
      </c>
      <c r="P237" s="257"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57">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customHeight="1" x14ac:dyDescent="0.35">
      <c r="A238" s="247" t="str">
        <f>INDEX('Policy Characteristics'!B:B,MATCH(PolicyLevers!$C238,'Policy Characteristics'!$D:$D,0))</f>
        <v>Electricity Supply</v>
      </c>
      <c r="B238" s="247" t="str">
        <f>INDEX('Policy Characteristics'!C:C,MATCH(PolicyLevers!$C238,'Policy Characteristics'!$D:$D,0))</f>
        <v>Reduce Plant Downtime</v>
      </c>
      <c r="C238" s="274" t="str">
        <f t="shared" ref="C238" si="157">C$234</f>
        <v>Percentage Reduction in Plant Downtime</v>
      </c>
      <c r="D238" s="262" t="s">
        <v>232</v>
      </c>
      <c r="E238" s="262" t="s">
        <v>325</v>
      </c>
      <c r="F238" s="262"/>
      <c r="G238" s="262"/>
      <c r="H238" s="7"/>
      <c r="I238" s="262" t="s">
        <v>76</v>
      </c>
      <c r="J238" s="247" t="str">
        <f>INDEX('Policy Characteristics'!E:E,MATCH(PolicyLevers!$C238,'Policy Characteristics'!$D:$D,0))</f>
        <v>Reduce Plant Downtime</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62">
        <f>INDEX('Policy Characteristics'!J:J,MATCH(PolicyLevers!$C238,'Policy Characteristics'!$D:$D,0))</f>
        <v>0</v>
      </c>
      <c r="P238" s="262"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262">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customHeight="1" x14ac:dyDescent="0.35">
      <c r="A239" s="247" t="str">
        <f>INDEX('Policy Characteristics'!B:B,MATCH(PolicyLevers!$C239,'Policy Characteristics'!$D:$D,0))</f>
        <v>Electricity Supply</v>
      </c>
      <c r="B239" s="247" t="str">
        <f>INDEX('Policy Characteristics'!C:C,MATCH(PolicyLevers!$C239,'Policy Characteristics'!$D:$D,0))</f>
        <v>Reduce Plant Downtime</v>
      </c>
      <c r="C239" s="274" t="str">
        <f t="shared" ref="C239" si="158">C$234</f>
        <v>Percentage Reduction in Plant Downtime</v>
      </c>
      <c r="D239" s="262" t="s">
        <v>232</v>
      </c>
      <c r="E239" s="262" t="s">
        <v>326</v>
      </c>
      <c r="F239" s="262"/>
      <c r="G239" s="262"/>
      <c r="H239" s="7"/>
      <c r="I239" s="262" t="s">
        <v>76</v>
      </c>
      <c r="J239" s="247" t="str">
        <f>INDEX('Policy Characteristics'!E:E,MATCH(PolicyLevers!$C239,'Policy Characteristics'!$D:$D,0))</f>
        <v>Reduce Plant Downtime</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62">
        <f>INDEX('Policy Characteristics'!J:J,MATCH(PolicyLevers!$C239,'Policy Characteristics'!$D:$D,0))</f>
        <v>0</v>
      </c>
      <c r="P239" s="262"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262">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customHeight="1" x14ac:dyDescent="0.35">
      <c r="A240" s="247" t="str">
        <f>INDEX('Policy Characteristics'!B:B,MATCH(PolicyLevers!$C240,'Policy Characteristics'!$D:$D,0))</f>
        <v>Electricity Supply</v>
      </c>
      <c r="B240" s="247" t="str">
        <f>INDEX('Policy Characteristics'!C:C,MATCH(PolicyLevers!$C240,'Policy Characteristics'!$D:$D,0))</f>
        <v>Reduce Plant Downtime</v>
      </c>
      <c r="C240" s="274" t="str">
        <f t="shared" ref="C240" si="159">C$234</f>
        <v>Percentage Reduction in Plant Downtime</v>
      </c>
      <c r="D240" s="262" t="s">
        <v>234</v>
      </c>
      <c r="E240" s="262" t="s">
        <v>323</v>
      </c>
      <c r="F240" s="262"/>
      <c r="G240" s="262"/>
      <c r="H240" s="7"/>
      <c r="I240" s="262" t="s">
        <v>76</v>
      </c>
      <c r="J240" s="247" t="str">
        <f>INDEX('Policy Characteristics'!E:E,MATCH(PolicyLevers!$C240,'Policy Characteristics'!$D:$D,0))</f>
        <v>Reduce Plant Downtime</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62">
        <f>INDEX('Policy Characteristics'!J:J,MATCH(PolicyLevers!$C240,'Policy Characteristics'!$D:$D,0))</f>
        <v>0</v>
      </c>
      <c r="P240" s="262"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262">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customHeight="1" x14ac:dyDescent="0.35">
      <c r="A241" s="247" t="str">
        <f>INDEX('Policy Characteristics'!B:B,MATCH(PolicyLevers!$C241,'Policy Characteristics'!$D:$D,0))</f>
        <v>Electricity Supply</v>
      </c>
      <c r="B241" s="247" t="str">
        <f>INDEX('Policy Characteristics'!C:C,MATCH(PolicyLevers!$C241,'Policy Characteristics'!$D:$D,0))</f>
        <v>Reduce Plant Downtime</v>
      </c>
      <c r="C241" s="274" t="str">
        <f t="shared" ref="C241" si="160">C$234</f>
        <v>Percentage Reduction in Plant Downtime</v>
      </c>
      <c r="D241" s="262" t="s">
        <v>234</v>
      </c>
      <c r="E241" s="262" t="s">
        <v>325</v>
      </c>
      <c r="F241" s="262"/>
      <c r="G241" s="262"/>
      <c r="H241" s="7"/>
      <c r="I241" s="262" t="s">
        <v>76</v>
      </c>
      <c r="J241" s="247" t="str">
        <f>INDEX('Policy Characteristics'!E:E,MATCH(PolicyLevers!$C241,'Policy Characteristics'!$D:$D,0))</f>
        <v>Reduce Plant Downtime</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62">
        <f>INDEX('Policy Characteristics'!J:J,MATCH(PolicyLevers!$C241,'Policy Characteristics'!$D:$D,0))</f>
        <v>0</v>
      </c>
      <c r="P241" s="262"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262">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customHeight="1" x14ac:dyDescent="0.35">
      <c r="A242" s="247" t="str">
        <f>INDEX('Policy Characteristics'!B:B,MATCH(PolicyLevers!$C242,'Policy Characteristics'!$D:$D,0))</f>
        <v>Electricity Supply</v>
      </c>
      <c r="B242" s="247" t="str">
        <f>INDEX('Policy Characteristics'!C:C,MATCH(PolicyLevers!$C242,'Policy Characteristics'!$D:$D,0))</f>
        <v>Reduce Plant Downtime</v>
      </c>
      <c r="C242" s="274" t="str">
        <f t="shared" ref="C242" si="161">C$234</f>
        <v>Percentage Reduction in Plant Downtime</v>
      </c>
      <c r="D242" s="262" t="s">
        <v>234</v>
      </c>
      <c r="E242" s="262" t="s">
        <v>326</v>
      </c>
      <c r="F242" s="262"/>
      <c r="G242" s="262"/>
      <c r="H242" s="7"/>
      <c r="I242" s="262" t="s">
        <v>76</v>
      </c>
      <c r="J242" s="247" t="str">
        <f>INDEX('Policy Characteristics'!E:E,MATCH(PolicyLevers!$C242,'Policy Characteristics'!$D:$D,0))</f>
        <v>Reduce Plant Downtime</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62">
        <f>INDEX('Policy Characteristics'!J:J,MATCH(PolicyLevers!$C242,'Policy Characteristics'!$D:$D,0))</f>
        <v>0</v>
      </c>
      <c r="P242" s="262"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262">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customHeight="1" x14ac:dyDescent="0.35">
      <c r="A243" s="247" t="str">
        <f>INDEX('Policy Characteristics'!B:B,MATCH(PolicyLevers!$C243,'Policy Characteristics'!$D:$D,0))</f>
        <v>Electricity Supply</v>
      </c>
      <c r="B243" s="247" t="str">
        <f>INDEX('Policy Characteristics'!C:C,MATCH(PolicyLevers!$C243,'Policy Characteristics'!$D:$D,0))</f>
        <v>Reduce Plant Downtime</v>
      </c>
      <c r="C243" s="274" t="str">
        <f t="shared" ref="C243" si="162">C$234</f>
        <v>Percentage Reduction in Plant Downtime</v>
      </c>
      <c r="D243" s="262" t="s">
        <v>236</v>
      </c>
      <c r="E243" s="262" t="s">
        <v>323</v>
      </c>
      <c r="F243" s="262"/>
      <c r="G243" s="262"/>
      <c r="H243" s="7"/>
      <c r="I243" s="262" t="s">
        <v>76</v>
      </c>
      <c r="J243" s="247" t="str">
        <f>INDEX('Policy Characteristics'!E:E,MATCH(PolicyLevers!$C243,'Policy Characteristics'!$D:$D,0))</f>
        <v>Reduce Plant Downtime</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62">
        <f>INDEX('Policy Characteristics'!J:J,MATCH(PolicyLevers!$C243,'Policy Characteristics'!$D:$D,0))</f>
        <v>0</v>
      </c>
      <c r="P243" s="262"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262">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customHeight="1" x14ac:dyDescent="0.35">
      <c r="A244" s="247" t="str">
        <f>INDEX('Policy Characteristics'!B:B,MATCH(PolicyLevers!$C244,'Policy Characteristics'!$D:$D,0))</f>
        <v>Electricity Supply</v>
      </c>
      <c r="B244" s="247" t="str">
        <f>INDEX('Policy Characteristics'!C:C,MATCH(PolicyLevers!$C244,'Policy Characteristics'!$D:$D,0))</f>
        <v>Reduce Plant Downtime</v>
      </c>
      <c r="C244" s="274" t="str">
        <f t="shared" ref="C244" si="163">C$234</f>
        <v>Percentage Reduction in Plant Downtime</v>
      </c>
      <c r="D244" s="262" t="s">
        <v>236</v>
      </c>
      <c r="E244" s="262" t="s">
        <v>325</v>
      </c>
      <c r="F244" s="262"/>
      <c r="G244" s="262"/>
      <c r="H244" s="7"/>
      <c r="I244" s="262" t="s">
        <v>76</v>
      </c>
      <c r="J244" s="247" t="str">
        <f>INDEX('Policy Characteristics'!E:E,MATCH(PolicyLevers!$C244,'Policy Characteristics'!$D:$D,0))</f>
        <v>Reduce Plant Downtime</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62">
        <f>INDEX('Policy Characteristics'!J:J,MATCH(PolicyLevers!$C244,'Policy Characteristics'!$D:$D,0))</f>
        <v>0</v>
      </c>
      <c r="P244" s="262"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262">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customHeight="1" x14ac:dyDescent="0.35">
      <c r="A245" s="247" t="str">
        <f>INDEX('Policy Characteristics'!B:B,MATCH(PolicyLevers!$C245,'Policy Characteristics'!$D:$D,0))</f>
        <v>Electricity Supply</v>
      </c>
      <c r="B245" s="247" t="str">
        <f>INDEX('Policy Characteristics'!C:C,MATCH(PolicyLevers!$C245,'Policy Characteristics'!$D:$D,0))</f>
        <v>Reduce Plant Downtime</v>
      </c>
      <c r="C245" s="274" t="str">
        <f t="shared" ref="C245" si="164">C$234</f>
        <v>Percentage Reduction in Plant Downtime</v>
      </c>
      <c r="D245" s="262" t="s">
        <v>236</v>
      </c>
      <c r="E245" s="262" t="s">
        <v>326</v>
      </c>
      <c r="F245" s="262"/>
      <c r="G245" s="262"/>
      <c r="H245" s="7"/>
      <c r="I245" s="262" t="s">
        <v>76</v>
      </c>
      <c r="J245" s="247" t="str">
        <f>INDEX('Policy Characteristics'!E:E,MATCH(PolicyLevers!$C245,'Policy Characteristics'!$D:$D,0))</f>
        <v>Reduce Plant Downtime</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62">
        <f>INDEX('Policy Characteristics'!J:J,MATCH(PolicyLevers!$C245,'Policy Characteristics'!$D:$D,0))</f>
        <v>0</v>
      </c>
      <c r="P245" s="262"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262">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customHeight="1" x14ac:dyDescent="0.35">
      <c r="A246" s="247" t="str">
        <f>INDEX('Policy Characteristics'!B:B,MATCH(PolicyLevers!$C246,'Policy Characteristics'!$D:$D,0))</f>
        <v>Electricity Supply</v>
      </c>
      <c r="B246" s="247" t="str">
        <f>INDEX('Policy Characteristics'!C:C,MATCH(PolicyLevers!$C246,'Policy Characteristics'!$D:$D,0))</f>
        <v>Reduce Plant Downtime</v>
      </c>
      <c r="C246" s="274" t="str">
        <f t="shared" ref="C246" si="165">C$234</f>
        <v>Percentage Reduction in Plant Downtime</v>
      </c>
      <c r="D246" s="262" t="s">
        <v>238</v>
      </c>
      <c r="E246" s="262" t="s">
        <v>323</v>
      </c>
      <c r="F246" s="262"/>
      <c r="G246" s="262"/>
      <c r="H246" s="7"/>
      <c r="I246" s="262" t="s">
        <v>76</v>
      </c>
      <c r="J246" s="247" t="str">
        <f>INDEX('Policy Characteristics'!E:E,MATCH(PolicyLevers!$C246,'Policy Characteristics'!$D:$D,0))</f>
        <v>Reduce Plant Downtime</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62">
        <f>INDEX('Policy Characteristics'!J:J,MATCH(PolicyLevers!$C246,'Policy Characteristics'!$D:$D,0))</f>
        <v>0</v>
      </c>
      <c r="P246" s="262"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262">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customHeight="1" x14ac:dyDescent="0.35">
      <c r="A247" s="247" t="str">
        <f>INDEX('Policy Characteristics'!B:B,MATCH(PolicyLevers!$C247,'Policy Characteristics'!$D:$D,0))</f>
        <v>Electricity Supply</v>
      </c>
      <c r="B247" s="247" t="str">
        <f>INDEX('Policy Characteristics'!C:C,MATCH(PolicyLevers!$C247,'Policy Characteristics'!$D:$D,0))</f>
        <v>Reduce Plant Downtime</v>
      </c>
      <c r="C247" s="274" t="str">
        <f t="shared" ref="C247:C248" si="166">C$234</f>
        <v>Percentage Reduction in Plant Downtime</v>
      </c>
      <c r="D247" s="262" t="s">
        <v>238</v>
      </c>
      <c r="E247" s="262" t="s">
        <v>325</v>
      </c>
      <c r="F247" s="262"/>
      <c r="G247" s="262"/>
      <c r="H247" s="7"/>
      <c r="I247" s="262" t="s">
        <v>76</v>
      </c>
      <c r="J247" s="247" t="str">
        <f>INDEX('Policy Characteristics'!E:E,MATCH(PolicyLevers!$C247,'Policy Characteristics'!$D:$D,0))</f>
        <v>Reduce Plant Downtime</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62">
        <f>INDEX('Policy Characteristics'!J:J,MATCH(PolicyLevers!$C247,'Policy Characteristics'!$D:$D,0))</f>
        <v>0</v>
      </c>
      <c r="P247" s="262"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262">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customHeight="1" x14ac:dyDescent="0.35">
      <c r="A248" s="247" t="str">
        <f>INDEX('Policy Characteristics'!B:B,MATCH(PolicyLevers!$C248,'Policy Characteristics'!$D:$D,0))</f>
        <v>Electricity Supply</v>
      </c>
      <c r="B248" s="247" t="str">
        <f>INDEX('Policy Characteristics'!C:C,MATCH(PolicyLevers!$C248,'Policy Characteristics'!$D:$D,0))</f>
        <v>Reduce Plant Downtime</v>
      </c>
      <c r="C248" s="254" t="str">
        <f t="shared" si="166"/>
        <v>Percentage Reduction in Plant Downtime</v>
      </c>
      <c r="D248" s="257" t="s">
        <v>238</v>
      </c>
      <c r="E248" s="257" t="s">
        <v>326</v>
      </c>
      <c r="F248" s="257" t="s">
        <v>328</v>
      </c>
      <c r="G248" s="257" t="s">
        <v>239</v>
      </c>
      <c r="H248" s="254">
        <v>143</v>
      </c>
      <c r="I248" s="255" t="s">
        <v>63</v>
      </c>
      <c r="J248" s="247" t="str">
        <f>INDEX('Policy Characteristics'!E:E,MATCH(PolicyLevers!$C248,'Policy Characteristics'!$D:$D,0))</f>
        <v>Reduce Plant Downtime</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57">
        <f>INDEX('Policy Characteristics'!J:J,MATCH(PolicyLevers!$C248,'Policy Characteristics'!$D:$D,0))</f>
        <v>0</v>
      </c>
      <c r="P248" s="257"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57">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customHeight="1" x14ac:dyDescent="0.35">
      <c r="A249" s="247" t="str">
        <f>INDEX('Policy Characteristics'!B:B,MATCH(PolicyLevers!$C249,'Policy Characteristics'!$D:$D,0))</f>
        <v>Electricity Supply</v>
      </c>
      <c r="B249" s="247" t="str">
        <f>INDEX('Policy Characteristics'!C:C,MATCH(PolicyLevers!$C249,'Policy Characteristics'!$D:$D,0))</f>
        <v>Reduce Plant Downtime</v>
      </c>
      <c r="C249" s="274" t="str">
        <f t="shared" ref="C249" si="167">C$234</f>
        <v>Percentage Reduction in Plant Downtime</v>
      </c>
      <c r="D249" s="262" t="s">
        <v>240</v>
      </c>
      <c r="E249" s="262" t="s">
        <v>323</v>
      </c>
      <c r="F249" s="262"/>
      <c r="G249" s="262"/>
      <c r="H249" s="7"/>
      <c r="I249" s="262" t="s">
        <v>76</v>
      </c>
      <c r="J249" s="247" t="str">
        <f>INDEX('Policy Characteristics'!E:E,MATCH(PolicyLevers!$C249,'Policy Characteristics'!$D:$D,0))</f>
        <v>Reduce Plant Downtime</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62">
        <f>INDEX('Policy Characteristics'!J:J,MATCH(PolicyLevers!$C249,'Policy Characteristics'!$D:$D,0))</f>
        <v>0</v>
      </c>
      <c r="P249" s="262"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262">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customHeight="1" x14ac:dyDescent="0.35">
      <c r="A250" s="247" t="str">
        <f>INDEX('Policy Characteristics'!B:B,MATCH(PolicyLevers!$C250,'Policy Characteristics'!$D:$D,0))</f>
        <v>Electricity Supply</v>
      </c>
      <c r="B250" s="247" t="str">
        <f>INDEX('Policy Characteristics'!C:C,MATCH(PolicyLevers!$C250,'Policy Characteristics'!$D:$D,0))</f>
        <v>Reduce Plant Downtime</v>
      </c>
      <c r="C250" s="274" t="str">
        <f t="shared" ref="C250:C251" si="168">C$234</f>
        <v>Percentage Reduction in Plant Downtime</v>
      </c>
      <c r="D250" s="262" t="s">
        <v>240</v>
      </c>
      <c r="E250" s="262" t="s">
        <v>325</v>
      </c>
      <c r="F250" s="262"/>
      <c r="G250" s="262"/>
      <c r="H250" s="7"/>
      <c r="I250" s="262" t="s">
        <v>76</v>
      </c>
      <c r="J250" s="247" t="str">
        <f>INDEX('Policy Characteristics'!E:E,MATCH(PolicyLevers!$C250,'Policy Characteristics'!$D:$D,0))</f>
        <v>Reduce Plant Downtime</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62">
        <f>INDEX('Policy Characteristics'!J:J,MATCH(PolicyLevers!$C250,'Policy Characteristics'!$D:$D,0))</f>
        <v>0</v>
      </c>
      <c r="P250" s="262"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262">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customHeight="1" x14ac:dyDescent="0.35">
      <c r="A251" s="247" t="str">
        <f>INDEX('Policy Characteristics'!B:B,MATCH(PolicyLevers!$C251,'Policy Characteristics'!$D:$D,0))</f>
        <v>Electricity Supply</v>
      </c>
      <c r="B251" s="247" t="str">
        <f>INDEX('Policy Characteristics'!C:C,MATCH(PolicyLevers!$C251,'Policy Characteristics'!$D:$D,0))</f>
        <v>Reduce Plant Downtime</v>
      </c>
      <c r="C251" s="254" t="str">
        <f t="shared" si="168"/>
        <v>Percentage Reduction in Plant Downtime</v>
      </c>
      <c r="D251" s="257" t="s">
        <v>240</v>
      </c>
      <c r="E251" s="257" t="s">
        <v>326</v>
      </c>
      <c r="F251" s="257" t="s">
        <v>328</v>
      </c>
      <c r="G251" s="257" t="s">
        <v>241</v>
      </c>
      <c r="H251" s="254">
        <v>144</v>
      </c>
      <c r="I251" s="255" t="s">
        <v>63</v>
      </c>
      <c r="J251" s="247" t="str">
        <f>INDEX('Policy Characteristics'!E:E,MATCH(PolicyLevers!$C251,'Policy Characteristics'!$D:$D,0))</f>
        <v>Reduce Plant Downtime</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57">
        <f>INDEX('Policy Characteristics'!J:J,MATCH(PolicyLevers!$C251,'Policy Characteristics'!$D:$D,0))</f>
        <v>0</v>
      </c>
      <c r="P251" s="257"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57">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customHeight="1" x14ac:dyDescent="0.35">
      <c r="A252" s="247" t="str">
        <f>INDEX('Policy Characteristics'!B:B,MATCH(PolicyLevers!$C252,'Policy Characteristics'!$D:$D,0))</f>
        <v>Electricity Supply</v>
      </c>
      <c r="B252" s="247" t="str">
        <f>INDEX('Policy Characteristics'!C:C,MATCH(PolicyLevers!$C252,'Policy Characteristics'!$D:$D,0))</f>
        <v>Reduce Plant Downtime</v>
      </c>
      <c r="C252" s="274" t="str">
        <f t="shared" ref="C252" si="169">C$234</f>
        <v>Percentage Reduction in Plant Downtime</v>
      </c>
      <c r="D252" s="262" t="s">
        <v>242</v>
      </c>
      <c r="E252" s="262" t="s">
        <v>323</v>
      </c>
      <c r="F252" s="262"/>
      <c r="G252" s="262"/>
      <c r="H252" s="7"/>
      <c r="I252" s="262" t="s">
        <v>76</v>
      </c>
      <c r="J252" s="247" t="str">
        <f>INDEX('Policy Characteristics'!E:E,MATCH(PolicyLevers!$C252,'Policy Characteristics'!$D:$D,0))</f>
        <v>Reduce Plant Downtime</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62">
        <f>INDEX('Policy Characteristics'!J:J,MATCH(PolicyLevers!$C252,'Policy Characteristics'!$D:$D,0))</f>
        <v>0</v>
      </c>
      <c r="P252" s="262"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262">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customHeight="1" x14ac:dyDescent="0.35">
      <c r="A253" s="247" t="str">
        <f>INDEX('Policy Characteristics'!B:B,MATCH(PolicyLevers!$C253,'Policy Characteristics'!$D:$D,0))</f>
        <v>Electricity Supply</v>
      </c>
      <c r="B253" s="247" t="str">
        <f>INDEX('Policy Characteristics'!C:C,MATCH(PolicyLevers!$C253,'Policy Characteristics'!$D:$D,0))</f>
        <v>Reduce Plant Downtime</v>
      </c>
      <c r="C253" s="274" t="str">
        <f t="shared" ref="C253" si="170">C$234</f>
        <v>Percentage Reduction in Plant Downtime</v>
      </c>
      <c r="D253" s="262" t="s">
        <v>242</v>
      </c>
      <c r="E253" s="262" t="s">
        <v>325</v>
      </c>
      <c r="F253" s="262"/>
      <c r="G253" s="262"/>
      <c r="H253" s="7"/>
      <c r="I253" s="262" t="s">
        <v>76</v>
      </c>
      <c r="J253" s="247" t="str">
        <f>INDEX('Policy Characteristics'!E:E,MATCH(PolicyLevers!$C253,'Policy Characteristics'!$D:$D,0))</f>
        <v>Reduce Plant Downtime</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62">
        <f>INDEX('Policy Characteristics'!J:J,MATCH(PolicyLevers!$C253,'Policy Characteristics'!$D:$D,0))</f>
        <v>0</v>
      </c>
      <c r="P253" s="262"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262">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customHeight="1" x14ac:dyDescent="0.35">
      <c r="A254" s="247" t="str">
        <f>INDEX('Policy Characteristics'!B:B,MATCH(PolicyLevers!$C254,'Policy Characteristics'!$D:$D,0))</f>
        <v>Electricity Supply</v>
      </c>
      <c r="B254" s="247" t="str">
        <f>INDEX('Policy Characteristics'!C:C,MATCH(PolicyLevers!$C254,'Policy Characteristics'!$D:$D,0))</f>
        <v>Reduce Plant Downtime</v>
      </c>
      <c r="C254" s="274" t="str">
        <f t="shared" ref="C254" si="171">C$234</f>
        <v>Percentage Reduction in Plant Downtime</v>
      </c>
      <c r="D254" s="262" t="s">
        <v>242</v>
      </c>
      <c r="E254" s="262" t="s">
        <v>326</v>
      </c>
      <c r="F254" s="262"/>
      <c r="G254" s="262"/>
      <c r="H254" s="7"/>
      <c r="I254" s="262" t="s">
        <v>76</v>
      </c>
      <c r="J254" s="247" t="str">
        <f>INDEX('Policy Characteristics'!E:E,MATCH(PolicyLevers!$C254,'Policy Characteristics'!$D:$D,0))</f>
        <v>Reduce Plant Downtime</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62">
        <f>INDEX('Policy Characteristics'!J:J,MATCH(PolicyLevers!$C254,'Policy Characteristics'!$D:$D,0))</f>
        <v>0</v>
      </c>
      <c r="P254" s="262"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262">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customHeight="1" x14ac:dyDescent="0.35">
      <c r="A255" s="247" t="str">
        <f>INDEX('Policy Characteristics'!B:B,MATCH(PolicyLevers!$C255,'Policy Characteristics'!$D:$D,0))</f>
        <v>Electricity Supply</v>
      </c>
      <c r="B255" s="247" t="str">
        <f>INDEX('Policy Characteristics'!C:C,MATCH(PolicyLevers!$C255,'Policy Characteristics'!$D:$D,0))</f>
        <v>Reduce Plant Downtime</v>
      </c>
      <c r="C255" s="274" t="str">
        <f t="shared" ref="C255" si="172">C$234</f>
        <v>Percentage Reduction in Plant Downtime</v>
      </c>
      <c r="D255" s="262" t="s">
        <v>244</v>
      </c>
      <c r="E255" s="262" t="s">
        <v>323</v>
      </c>
      <c r="F255" s="262"/>
      <c r="G255" s="262"/>
      <c r="H255" s="7"/>
      <c r="I255" s="262" t="s">
        <v>76</v>
      </c>
      <c r="J255" s="247" t="str">
        <f>INDEX('Policy Characteristics'!E:E,MATCH(PolicyLevers!$C255,'Policy Characteristics'!$D:$D,0))</f>
        <v>Reduce Plant Downtime</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62">
        <f>INDEX('Policy Characteristics'!J:J,MATCH(PolicyLevers!$C255,'Policy Characteristics'!$D:$D,0))</f>
        <v>0</v>
      </c>
      <c r="P255" s="262"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262">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customHeight="1" x14ac:dyDescent="0.35">
      <c r="A256" s="247" t="str">
        <f>INDEX('Policy Characteristics'!B:B,MATCH(PolicyLevers!$C256,'Policy Characteristics'!$D:$D,0))</f>
        <v>Electricity Supply</v>
      </c>
      <c r="B256" s="247" t="str">
        <f>INDEX('Policy Characteristics'!C:C,MATCH(PolicyLevers!$C256,'Policy Characteristics'!$D:$D,0))</f>
        <v>Reduce Plant Downtime</v>
      </c>
      <c r="C256" s="274" t="str">
        <f t="shared" ref="C256" si="173">C$234</f>
        <v>Percentage Reduction in Plant Downtime</v>
      </c>
      <c r="D256" s="262" t="s">
        <v>244</v>
      </c>
      <c r="E256" s="262" t="s">
        <v>325</v>
      </c>
      <c r="F256" s="262"/>
      <c r="G256" s="262"/>
      <c r="H256" s="7"/>
      <c r="I256" s="262" t="s">
        <v>76</v>
      </c>
      <c r="J256" s="247" t="str">
        <f>INDEX('Policy Characteristics'!E:E,MATCH(PolicyLevers!$C256,'Policy Characteristics'!$D:$D,0))</f>
        <v>Reduce Plant Downtime</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62">
        <f>INDEX('Policy Characteristics'!J:J,MATCH(PolicyLevers!$C256,'Policy Characteristics'!$D:$D,0))</f>
        <v>0</v>
      </c>
      <c r="P256" s="262"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262">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customHeight="1" x14ac:dyDescent="0.35">
      <c r="A257" s="247" t="str">
        <f>INDEX('Policy Characteristics'!B:B,MATCH(PolicyLevers!$C257,'Policy Characteristics'!$D:$D,0))</f>
        <v>Electricity Supply</v>
      </c>
      <c r="B257" s="247" t="str">
        <f>INDEX('Policy Characteristics'!C:C,MATCH(PolicyLevers!$C257,'Policy Characteristics'!$D:$D,0))</f>
        <v>Reduce Plant Downtime</v>
      </c>
      <c r="C257" s="274" t="str">
        <f t="shared" ref="C257" si="174">C$234</f>
        <v>Percentage Reduction in Plant Downtime</v>
      </c>
      <c r="D257" s="262" t="s">
        <v>244</v>
      </c>
      <c r="E257" s="262" t="s">
        <v>326</v>
      </c>
      <c r="F257" s="262"/>
      <c r="G257" s="262"/>
      <c r="H257" s="7"/>
      <c r="I257" s="262" t="s">
        <v>76</v>
      </c>
      <c r="J257" s="247" t="str">
        <f>INDEX('Policy Characteristics'!E:E,MATCH(PolicyLevers!$C257,'Policy Characteristics'!$D:$D,0))</f>
        <v>Reduce Plant Downtime</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62">
        <f>INDEX('Policy Characteristics'!J:J,MATCH(PolicyLevers!$C257,'Policy Characteristics'!$D:$D,0))</f>
        <v>0</v>
      </c>
      <c r="P257" s="262"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262">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customHeight="1" x14ac:dyDescent="0.35">
      <c r="A258" s="247" t="str">
        <f>INDEX('Policy Characteristics'!B:B,MATCH(PolicyLevers!$C258,'Policy Characteristics'!$D:$D,0))</f>
        <v>Electricity Supply</v>
      </c>
      <c r="B258" s="247" t="str">
        <f>INDEX('Policy Characteristics'!C:C,MATCH(PolicyLevers!$C258,'Policy Characteristics'!$D:$D,0))</f>
        <v>Reduce Plant Downtime</v>
      </c>
      <c r="C258" s="274" t="str">
        <f t="shared" ref="C258" si="175">C$234</f>
        <v>Percentage Reduction in Plant Downtime</v>
      </c>
      <c r="D258" s="262" t="s">
        <v>248</v>
      </c>
      <c r="E258" s="262" t="s">
        <v>323</v>
      </c>
      <c r="F258" s="262"/>
      <c r="G258" s="262"/>
      <c r="H258" s="7"/>
      <c r="I258" s="262" t="s">
        <v>76</v>
      </c>
      <c r="J258" s="247" t="str">
        <f>INDEX('Policy Characteristics'!E:E,MATCH(PolicyLevers!$C258,'Policy Characteristics'!$D:$D,0))</f>
        <v>Reduce Plant Downtime</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62">
        <f>INDEX('Policy Characteristics'!J:J,MATCH(PolicyLevers!$C258,'Policy Characteristics'!$D:$D,0))</f>
        <v>0</v>
      </c>
      <c r="P258" s="262"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262">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customHeight="1" x14ac:dyDescent="0.35">
      <c r="A259" s="247" t="str">
        <f>INDEX('Policy Characteristics'!B:B,MATCH(PolicyLevers!$C259,'Policy Characteristics'!$D:$D,0))</f>
        <v>Electricity Supply</v>
      </c>
      <c r="B259" s="247" t="str">
        <f>INDEX('Policy Characteristics'!C:C,MATCH(PolicyLevers!$C259,'Policy Characteristics'!$D:$D,0))</f>
        <v>Reduce Plant Downtime</v>
      </c>
      <c r="C259" s="274" t="str">
        <f t="shared" ref="C259" si="176">C$234</f>
        <v>Percentage Reduction in Plant Downtime</v>
      </c>
      <c r="D259" s="262" t="s">
        <v>248</v>
      </c>
      <c r="E259" s="262" t="s">
        <v>325</v>
      </c>
      <c r="F259" s="262"/>
      <c r="G259" s="262"/>
      <c r="H259" s="7"/>
      <c r="I259" s="262" t="s">
        <v>76</v>
      </c>
      <c r="J259" s="247" t="str">
        <f>INDEX('Policy Characteristics'!E:E,MATCH(PolicyLevers!$C259,'Policy Characteristics'!$D:$D,0))</f>
        <v>Reduce Plant Downtime</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62">
        <f>INDEX('Policy Characteristics'!J:J,MATCH(PolicyLevers!$C259,'Policy Characteristics'!$D:$D,0))</f>
        <v>0</v>
      </c>
      <c r="P259" s="262"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262">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customHeight="1" x14ac:dyDescent="0.35">
      <c r="A260" s="247" t="str">
        <f>INDEX('Policy Characteristics'!B:B,MATCH(PolicyLevers!$C260,'Policy Characteristics'!$D:$D,0))</f>
        <v>Electricity Supply</v>
      </c>
      <c r="B260" s="247" t="str">
        <f>INDEX('Policy Characteristics'!C:C,MATCH(PolicyLevers!$C260,'Policy Characteristics'!$D:$D,0))</f>
        <v>Reduce Plant Downtime</v>
      </c>
      <c r="C260" s="274" t="str">
        <f t="shared" ref="C260" si="177">C$234</f>
        <v>Percentage Reduction in Plant Downtime</v>
      </c>
      <c r="D260" s="262" t="s">
        <v>248</v>
      </c>
      <c r="E260" s="262" t="s">
        <v>326</v>
      </c>
      <c r="F260" s="262"/>
      <c r="G260" s="262"/>
      <c r="H260" s="7"/>
      <c r="I260" s="262" t="s">
        <v>76</v>
      </c>
      <c r="J260" s="247" t="str">
        <f>INDEX('Policy Characteristics'!E:E,MATCH(PolicyLevers!$C260,'Policy Characteristics'!$D:$D,0))</f>
        <v>Reduce Plant Downtime</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62">
        <f>INDEX('Policy Characteristics'!J:J,MATCH(PolicyLevers!$C260,'Policy Characteristics'!$D:$D,0))</f>
        <v>0</v>
      </c>
      <c r="P260" s="262"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262">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customHeight="1" x14ac:dyDescent="0.35">
      <c r="A261" s="247" t="str">
        <f>INDEX('Policy Characteristics'!B:B,MATCH(PolicyLevers!$C261,'Policy Characteristics'!$D:$D,0))</f>
        <v>Electricity Supply</v>
      </c>
      <c r="B261" s="247" t="str">
        <f>INDEX('Policy Characteristics'!C:C,MATCH(PolicyLevers!$C261,'Policy Characteristics'!$D:$D,0))</f>
        <v>Reduce Plant Downtime</v>
      </c>
      <c r="C261" s="274" t="str">
        <f t="shared" ref="C261" si="178">C$234</f>
        <v>Percentage Reduction in Plant Downtime</v>
      </c>
      <c r="D261" s="262" t="s">
        <v>250</v>
      </c>
      <c r="E261" s="262" t="s">
        <v>323</v>
      </c>
      <c r="F261" s="262"/>
      <c r="G261" s="262"/>
      <c r="H261" s="7"/>
      <c r="I261" s="262" t="s">
        <v>76</v>
      </c>
      <c r="J261" s="247" t="str">
        <f>INDEX('Policy Characteristics'!E:E,MATCH(PolicyLevers!$C261,'Policy Characteristics'!$D:$D,0))</f>
        <v>Reduce Plant Downtime</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62">
        <f>INDEX('Policy Characteristics'!J:J,MATCH(PolicyLevers!$C261,'Policy Characteristics'!$D:$D,0))</f>
        <v>0</v>
      </c>
      <c r="P261" s="262"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262">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customHeight="1" x14ac:dyDescent="0.35">
      <c r="A262" s="247" t="str">
        <f>INDEX('Policy Characteristics'!B:B,MATCH(PolicyLevers!$C262,'Policy Characteristics'!$D:$D,0))</f>
        <v>Electricity Supply</v>
      </c>
      <c r="B262" s="247" t="str">
        <f>INDEX('Policy Characteristics'!C:C,MATCH(PolicyLevers!$C262,'Policy Characteristics'!$D:$D,0))</f>
        <v>Reduce Plant Downtime</v>
      </c>
      <c r="C262" s="274" t="str">
        <f t="shared" ref="C262" si="179">C$234</f>
        <v>Percentage Reduction in Plant Downtime</v>
      </c>
      <c r="D262" s="262" t="s">
        <v>250</v>
      </c>
      <c r="E262" s="262" t="s">
        <v>325</v>
      </c>
      <c r="F262" s="262"/>
      <c r="G262" s="262"/>
      <c r="H262" s="7"/>
      <c r="I262" s="262" t="s">
        <v>76</v>
      </c>
      <c r="J262" s="247" t="str">
        <f>INDEX('Policy Characteristics'!E:E,MATCH(PolicyLevers!$C262,'Policy Characteristics'!$D:$D,0))</f>
        <v>Reduce Plant Downtime</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62">
        <f>INDEX('Policy Characteristics'!J:J,MATCH(PolicyLevers!$C262,'Policy Characteristics'!$D:$D,0))</f>
        <v>0</v>
      </c>
      <c r="P262" s="262"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262">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customHeight="1" x14ac:dyDescent="0.35">
      <c r="A263" s="247" t="str">
        <f>INDEX('Policy Characteristics'!B:B,MATCH(PolicyLevers!$C263,'Policy Characteristics'!$D:$D,0))</f>
        <v>Electricity Supply</v>
      </c>
      <c r="B263" s="247" t="str">
        <f>INDEX('Policy Characteristics'!C:C,MATCH(PolicyLevers!$C263,'Policy Characteristics'!$D:$D,0))</f>
        <v>Reduce Plant Downtime</v>
      </c>
      <c r="C263" s="274" t="str">
        <f t="shared" ref="C263" si="180">C$234</f>
        <v>Percentage Reduction in Plant Downtime</v>
      </c>
      <c r="D263" s="262" t="s">
        <v>250</v>
      </c>
      <c r="E263" s="262" t="s">
        <v>326</v>
      </c>
      <c r="F263" s="262"/>
      <c r="G263" s="262"/>
      <c r="H263" s="7"/>
      <c r="I263" s="262" t="s">
        <v>76</v>
      </c>
      <c r="J263" s="247" t="str">
        <f>INDEX('Policy Characteristics'!E:E,MATCH(PolicyLevers!$C263,'Policy Characteristics'!$D:$D,0))</f>
        <v>Reduce Plant Downtime</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62">
        <f>INDEX('Policy Characteristics'!J:J,MATCH(PolicyLevers!$C263,'Policy Characteristics'!$D:$D,0))</f>
        <v>0</v>
      </c>
      <c r="P263" s="262"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262">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customHeight="1" x14ac:dyDescent="0.35">
      <c r="A264" s="247" t="str">
        <f>INDEX('Policy Characteristics'!B:B,MATCH(PolicyLevers!$C264,'Policy Characteristics'!$D:$D,0))</f>
        <v>Electricity Supply</v>
      </c>
      <c r="B264" s="247" t="str">
        <f>INDEX('Policy Characteristics'!C:C,MATCH(PolicyLevers!$C264,'Policy Characteristics'!$D:$D,0))</f>
        <v>Reduce Plant Downtime</v>
      </c>
      <c r="C264" s="274" t="str">
        <f t="shared" ref="C264" si="181">C$234</f>
        <v>Percentage Reduction in Plant Downtime</v>
      </c>
      <c r="D264" s="262" t="s">
        <v>252</v>
      </c>
      <c r="E264" s="262" t="s">
        <v>323</v>
      </c>
      <c r="F264" s="262"/>
      <c r="G264" s="262"/>
      <c r="H264" s="7"/>
      <c r="I264" s="262" t="s">
        <v>76</v>
      </c>
      <c r="J264" s="247" t="str">
        <f>INDEX('Policy Characteristics'!E:E,MATCH(PolicyLevers!$C264,'Policy Characteristics'!$D:$D,0))</f>
        <v>Reduce Plant Downtime</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76">
        <f>INDEX('Policy Characteristics'!J:J,MATCH(PolicyLevers!$C264,'Policy Characteristics'!$D:$D,0))</f>
        <v>0</v>
      </c>
      <c r="P264" s="262"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262">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customHeight="1" x14ac:dyDescent="0.35">
      <c r="A265" s="247" t="str">
        <f>INDEX('Policy Characteristics'!B:B,MATCH(PolicyLevers!$C265,'Policy Characteristics'!$D:$D,0))</f>
        <v>Electricity Supply</v>
      </c>
      <c r="B265" s="247" t="str">
        <f>INDEX('Policy Characteristics'!C:C,MATCH(PolicyLevers!$C265,'Policy Characteristics'!$D:$D,0))</f>
        <v>Reduce Plant Downtime</v>
      </c>
      <c r="C265" s="274" t="str">
        <f t="shared" ref="C265" si="182">C$234</f>
        <v>Percentage Reduction in Plant Downtime</v>
      </c>
      <c r="D265" s="262" t="s">
        <v>252</v>
      </c>
      <c r="E265" s="262" t="s">
        <v>325</v>
      </c>
      <c r="F265" s="262"/>
      <c r="G265" s="262"/>
      <c r="H265" s="7"/>
      <c r="I265" s="262" t="s">
        <v>76</v>
      </c>
      <c r="J265" s="247" t="str">
        <f>INDEX('Policy Characteristics'!E:E,MATCH(PolicyLevers!$C265,'Policy Characteristics'!$D:$D,0))</f>
        <v>Reduce Plant Downtime</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76">
        <f>INDEX('Policy Characteristics'!J:J,MATCH(PolicyLevers!$C265,'Policy Characteristics'!$D:$D,0))</f>
        <v>0</v>
      </c>
      <c r="P265" s="262"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262">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customHeight="1" x14ac:dyDescent="0.35">
      <c r="A266" s="247" t="str">
        <f>INDEX('Policy Characteristics'!B:B,MATCH(PolicyLevers!$C266,'Policy Characteristics'!$D:$D,0))</f>
        <v>Electricity Supply</v>
      </c>
      <c r="B266" s="247" t="str">
        <f>INDEX('Policy Characteristics'!C:C,MATCH(PolicyLevers!$C266,'Policy Characteristics'!$D:$D,0))</f>
        <v>Reduce Plant Downtime</v>
      </c>
      <c r="C266" s="274" t="str">
        <f t="shared" ref="C266" si="183">C$234</f>
        <v>Percentage Reduction in Plant Downtime</v>
      </c>
      <c r="D266" s="262" t="s">
        <v>252</v>
      </c>
      <c r="E266" s="262" t="s">
        <v>326</v>
      </c>
      <c r="F266" s="262"/>
      <c r="G266" s="262"/>
      <c r="H266" s="7"/>
      <c r="I266" s="262" t="s">
        <v>76</v>
      </c>
      <c r="J266" s="247" t="str">
        <f>INDEX('Policy Characteristics'!E:E,MATCH(PolicyLevers!$C266,'Policy Characteristics'!$D:$D,0))</f>
        <v>Reduce Plant Downtime</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76">
        <f>INDEX('Policy Characteristics'!J:J,MATCH(PolicyLevers!$C266,'Policy Characteristics'!$D:$D,0))</f>
        <v>0</v>
      </c>
      <c r="P266" s="262"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262">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customHeight="1" x14ac:dyDescent="0.35">
      <c r="A267" s="247" t="str">
        <f>INDEX('Policy Characteristics'!B:B,MATCH(PolicyLevers!$C267,'Policy Characteristics'!$D:$D,0))</f>
        <v>Electricity Supply</v>
      </c>
      <c r="B267" s="247" t="str">
        <f>INDEX('Policy Characteristics'!C:C,MATCH(PolicyLevers!$C267,'Policy Characteristics'!$D:$D,0))</f>
        <v>Reduce Plant Downtime</v>
      </c>
      <c r="C267" s="274" t="str">
        <f t="shared" ref="C267" si="184">C$234</f>
        <v>Percentage Reduction in Plant Downtime</v>
      </c>
      <c r="D267" s="262" t="s">
        <v>254</v>
      </c>
      <c r="E267" s="262" t="s">
        <v>323</v>
      </c>
      <c r="F267" s="262"/>
      <c r="G267" s="262"/>
      <c r="H267" s="7"/>
      <c r="I267" s="262" t="s">
        <v>76</v>
      </c>
      <c r="J267" s="247" t="str">
        <f>INDEX('Policy Characteristics'!E:E,MATCH(PolicyLevers!$C267,'Policy Characteristics'!$D:$D,0))</f>
        <v>Reduce Plant Downtime</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76">
        <f>INDEX('Policy Characteristics'!J:J,MATCH(PolicyLevers!$C267,'Policy Characteristics'!$D:$D,0))</f>
        <v>0</v>
      </c>
      <c r="P267" s="262"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262">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customHeight="1" x14ac:dyDescent="0.35">
      <c r="A268" s="247" t="str">
        <f>INDEX('Policy Characteristics'!B:B,MATCH(PolicyLevers!$C268,'Policy Characteristics'!$D:$D,0))</f>
        <v>Electricity Supply</v>
      </c>
      <c r="B268" s="247" t="str">
        <f>INDEX('Policy Characteristics'!C:C,MATCH(PolicyLevers!$C268,'Policy Characteristics'!$D:$D,0))</f>
        <v>Reduce Plant Downtime</v>
      </c>
      <c r="C268" s="274" t="str">
        <f t="shared" ref="C268:C269" si="185">C$234</f>
        <v>Percentage Reduction in Plant Downtime</v>
      </c>
      <c r="D268" s="262" t="s">
        <v>254</v>
      </c>
      <c r="E268" s="262" t="s">
        <v>325</v>
      </c>
      <c r="F268" s="262"/>
      <c r="G268" s="262"/>
      <c r="H268" s="7"/>
      <c r="I268" s="262" t="s">
        <v>76</v>
      </c>
      <c r="J268" s="247" t="str">
        <f>INDEX('Policy Characteristics'!E:E,MATCH(PolicyLevers!$C268,'Policy Characteristics'!$D:$D,0))</f>
        <v>Reduce Plant Downtime</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76">
        <f>INDEX('Policy Characteristics'!J:J,MATCH(PolicyLevers!$C268,'Policy Characteristics'!$D:$D,0))</f>
        <v>0</v>
      </c>
      <c r="P268" s="262"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262">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customHeight="1" x14ac:dyDescent="0.35">
      <c r="A269" s="247" t="str">
        <f>INDEX('Policy Characteristics'!B:B,MATCH(PolicyLevers!$C269,'Policy Characteristics'!$D:$D,0))</f>
        <v>Electricity Supply</v>
      </c>
      <c r="B269" s="247" t="str">
        <f>INDEX('Policy Characteristics'!C:C,MATCH(PolicyLevers!$C269,'Policy Characteristics'!$D:$D,0))</f>
        <v>Reduce Plant Downtime</v>
      </c>
      <c r="C269" s="254" t="str">
        <f t="shared" si="185"/>
        <v>Percentage Reduction in Plant Downtime</v>
      </c>
      <c r="D269" s="257" t="s">
        <v>254</v>
      </c>
      <c r="E269" s="257" t="s">
        <v>326</v>
      </c>
      <c r="F269" s="257" t="s">
        <v>328</v>
      </c>
      <c r="G269" s="257" t="s">
        <v>255</v>
      </c>
      <c r="H269" s="254">
        <v>182</v>
      </c>
      <c r="I269" s="255" t="s">
        <v>63</v>
      </c>
      <c r="J269" s="247" t="str">
        <f>INDEX('Policy Characteristics'!E:E,MATCH(PolicyLevers!$C269,'Policy Characteristics'!$D:$D,0))</f>
        <v>Reduce Plant Downtime</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57">
        <f>INDEX('Policy Characteristics'!J:J,MATCH(PolicyLevers!$C269,'Policy Characteristics'!$D:$D,0))</f>
        <v>0</v>
      </c>
      <c r="P269" s="257"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57">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customHeight="1" x14ac:dyDescent="0.35">
      <c r="A270" s="247" t="str">
        <f>INDEX('Policy Characteristics'!B:B,MATCH(PolicyLevers!$C270,'Policy Characteristics'!$D:$D,0))</f>
        <v>Electricity Supply</v>
      </c>
      <c r="B270" s="247" t="str">
        <f>INDEX('Policy Characteristics'!C:C,MATCH(PolicyLevers!$C270,'Policy Characteristics'!$D:$D,0))</f>
        <v>Reduce Plant Downtime</v>
      </c>
      <c r="C270" s="274" t="str">
        <f t="shared" ref="C270" si="186">C$234</f>
        <v>Percentage Reduction in Plant Downtime</v>
      </c>
      <c r="D270" s="262" t="s">
        <v>256</v>
      </c>
      <c r="E270" s="262" t="s">
        <v>323</v>
      </c>
      <c r="F270" s="248"/>
      <c r="G270" s="262"/>
      <c r="H270" s="7"/>
      <c r="I270" s="262" t="s">
        <v>76</v>
      </c>
      <c r="J270" s="247" t="str">
        <f>INDEX('Policy Characteristics'!E:E,MATCH(PolicyLevers!$C270,'Policy Characteristics'!$D:$D,0))</f>
        <v>Reduce Plant Downtime</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62">
        <f>INDEX('Policy Characteristics'!J:J,MATCH(PolicyLevers!$C270,'Policy Characteristics'!$D:$D,0))</f>
        <v>0</v>
      </c>
      <c r="P270" s="262"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262">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customHeight="1" x14ac:dyDescent="0.35">
      <c r="A271" s="247" t="str">
        <f>INDEX('Policy Characteristics'!B:B,MATCH(PolicyLevers!$C271,'Policy Characteristics'!$D:$D,0))</f>
        <v>Electricity Supply</v>
      </c>
      <c r="B271" s="247" t="str">
        <f>INDEX('Policy Characteristics'!C:C,MATCH(PolicyLevers!$C271,'Policy Characteristics'!$D:$D,0))</f>
        <v>Reduce Plant Downtime</v>
      </c>
      <c r="C271" s="274" t="str">
        <f t="shared" ref="C271" si="187">C$234</f>
        <v>Percentage Reduction in Plant Downtime</v>
      </c>
      <c r="D271" s="262" t="s">
        <v>256</v>
      </c>
      <c r="E271" s="262" t="s">
        <v>325</v>
      </c>
      <c r="F271" s="248"/>
      <c r="G271" s="248"/>
      <c r="H271" s="7"/>
      <c r="I271" s="262" t="s">
        <v>76</v>
      </c>
      <c r="J271" s="247" t="str">
        <f>INDEX('Policy Characteristics'!E:E,MATCH(PolicyLevers!$C271,'Policy Characteristics'!$D:$D,0))</f>
        <v>Reduce Plant Downtime</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62">
        <f>INDEX('Policy Characteristics'!J:J,MATCH(PolicyLevers!$C271,'Policy Characteristics'!$D:$D,0))</f>
        <v>0</v>
      </c>
      <c r="P271" s="262"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262">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customHeight="1" x14ac:dyDescent="0.35">
      <c r="A272" s="247" t="str">
        <f>INDEX('Policy Characteristics'!B:B,MATCH(PolicyLevers!$C272,'Policy Characteristics'!$D:$D,0))</f>
        <v>Electricity Supply</v>
      </c>
      <c r="B272" s="247" t="str">
        <f>INDEX('Policy Characteristics'!C:C,MATCH(PolicyLevers!$C272,'Policy Characteristics'!$D:$D,0))</f>
        <v>Reduce Plant Downtime</v>
      </c>
      <c r="C272" s="274" t="str">
        <f t="shared" ref="C272" si="188">C$234</f>
        <v>Percentage Reduction in Plant Downtime</v>
      </c>
      <c r="D272" s="262" t="s">
        <v>256</v>
      </c>
      <c r="E272" s="262" t="s">
        <v>326</v>
      </c>
      <c r="F272" s="248"/>
      <c r="G272" s="248"/>
      <c r="H272" s="7"/>
      <c r="I272" s="262" t="s">
        <v>76</v>
      </c>
      <c r="J272" s="247" t="str">
        <f>INDEX('Policy Characteristics'!E:E,MATCH(PolicyLevers!$C272,'Policy Characteristics'!$D:$D,0))</f>
        <v>Reduce Plant Downtime</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62">
        <f>INDEX('Policy Characteristics'!J:J,MATCH(PolicyLevers!$C272,'Policy Characteristics'!$D:$D,0))</f>
        <v>0</v>
      </c>
      <c r="P272" s="262"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262">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customHeight="1" x14ac:dyDescent="0.35">
      <c r="A273" s="247" t="str">
        <f>INDEX('Policy Characteristics'!B:B,MATCH(PolicyLevers!$C273,'Policy Characteristics'!$D:$D,0))</f>
        <v>Electricity Supply</v>
      </c>
      <c r="B273" s="247" t="str">
        <f>INDEX('Policy Characteristics'!C:C,MATCH(PolicyLevers!$C273,'Policy Characteristics'!$D:$D,0))</f>
        <v>Reduce Plant Downtime</v>
      </c>
      <c r="C273" s="274" t="str">
        <f t="shared" ref="C273" si="189">C$234</f>
        <v>Percentage Reduction in Plant Downtime</v>
      </c>
      <c r="D273" s="262" t="s">
        <v>258</v>
      </c>
      <c r="E273" s="262" t="s">
        <v>323</v>
      </c>
      <c r="F273" s="248"/>
      <c r="G273" s="262"/>
      <c r="H273" s="7"/>
      <c r="I273" s="262" t="s">
        <v>76</v>
      </c>
      <c r="J273" s="247" t="str">
        <f>INDEX('Policy Characteristics'!E:E,MATCH(PolicyLevers!$C273,'Policy Characteristics'!$D:$D,0))</f>
        <v>Reduce Plant Downtime</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62">
        <f>INDEX('Policy Characteristics'!J:J,MATCH(PolicyLevers!$C273,'Policy Characteristics'!$D:$D,0))</f>
        <v>0</v>
      </c>
      <c r="P273" s="262"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262">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customHeight="1" x14ac:dyDescent="0.35">
      <c r="A274" s="247" t="str">
        <f>INDEX('Policy Characteristics'!B:B,MATCH(PolicyLevers!$C274,'Policy Characteristics'!$D:$D,0))</f>
        <v>Electricity Supply</v>
      </c>
      <c r="B274" s="247" t="str">
        <f>INDEX('Policy Characteristics'!C:C,MATCH(PolicyLevers!$C274,'Policy Characteristics'!$D:$D,0))</f>
        <v>Reduce Plant Downtime</v>
      </c>
      <c r="C274" s="274" t="str">
        <f t="shared" ref="C274" si="190">C$234</f>
        <v>Percentage Reduction in Plant Downtime</v>
      </c>
      <c r="D274" s="262" t="s">
        <v>258</v>
      </c>
      <c r="E274" s="262" t="s">
        <v>325</v>
      </c>
      <c r="F274" s="248"/>
      <c r="G274" s="248"/>
      <c r="H274" s="7"/>
      <c r="I274" s="262" t="s">
        <v>76</v>
      </c>
      <c r="J274" s="247" t="str">
        <f>INDEX('Policy Characteristics'!E:E,MATCH(PolicyLevers!$C274,'Policy Characteristics'!$D:$D,0))</f>
        <v>Reduce Plant Downtime</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62">
        <f>INDEX('Policy Characteristics'!J:J,MATCH(PolicyLevers!$C274,'Policy Characteristics'!$D:$D,0))</f>
        <v>0</v>
      </c>
      <c r="P274" s="262"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262">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customHeight="1" x14ac:dyDescent="0.35">
      <c r="A275" s="247" t="str">
        <f>INDEX('Policy Characteristics'!B:B,MATCH(PolicyLevers!$C275,'Policy Characteristics'!$D:$D,0))</f>
        <v>Electricity Supply</v>
      </c>
      <c r="B275" s="247" t="str">
        <f>INDEX('Policy Characteristics'!C:C,MATCH(PolicyLevers!$C275,'Policy Characteristics'!$D:$D,0))</f>
        <v>Reduce Plant Downtime</v>
      </c>
      <c r="C275" s="274" t="str">
        <f t="shared" ref="C275" si="191">C$234</f>
        <v>Percentage Reduction in Plant Downtime</v>
      </c>
      <c r="D275" s="262" t="s">
        <v>258</v>
      </c>
      <c r="E275" s="262" t="s">
        <v>326</v>
      </c>
      <c r="F275" s="248"/>
      <c r="G275" s="262"/>
      <c r="H275" s="7"/>
      <c r="I275" s="262" t="s">
        <v>76</v>
      </c>
      <c r="J275" s="247" t="str">
        <f>INDEX('Policy Characteristics'!E:E,MATCH(PolicyLevers!$C275,'Policy Characteristics'!$D:$D,0))</f>
        <v>Reduce Plant Downtime</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62">
        <f>INDEX('Policy Characteristics'!J:J,MATCH(PolicyLevers!$C275,'Policy Characteristics'!$D:$D,0))</f>
        <v>0</v>
      </c>
      <c r="P275" s="262"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262">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customHeight="1" x14ac:dyDescent="0.35">
      <c r="A276" s="247" t="str">
        <f>INDEX('Policy Characteristics'!B:B,MATCH(PolicyLevers!$C276,'Policy Characteristics'!$D:$D,0))</f>
        <v>Electricity Supply</v>
      </c>
      <c r="B276" s="247" t="str">
        <f>INDEX('Policy Characteristics'!C:C,MATCH(PolicyLevers!$C276,'Policy Characteristics'!$D:$D,0))</f>
        <v>Reduce Plant Downtime</v>
      </c>
      <c r="C276" s="274" t="str">
        <f t="shared" ref="C276" si="192">C$234</f>
        <v>Percentage Reduction in Plant Downtime</v>
      </c>
      <c r="D276" s="262" t="s">
        <v>260</v>
      </c>
      <c r="E276" s="262" t="s">
        <v>323</v>
      </c>
      <c r="F276" s="248"/>
      <c r="G276" s="262"/>
      <c r="H276" s="7"/>
      <c r="I276" s="262" t="s">
        <v>76</v>
      </c>
      <c r="J276" s="247" t="str">
        <f>INDEX('Policy Characteristics'!E:E,MATCH(PolicyLevers!$C276,'Policy Characteristics'!$D:$D,0))</f>
        <v>Reduce Plant Downtime</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62">
        <f>INDEX('Policy Characteristics'!J:J,MATCH(PolicyLevers!$C276,'Policy Characteristics'!$D:$D,0))</f>
        <v>0</v>
      </c>
      <c r="P276" s="262"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262">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customHeight="1" x14ac:dyDescent="0.35">
      <c r="A277" s="247" t="str">
        <f>INDEX('Policy Characteristics'!B:B,MATCH(PolicyLevers!$C277,'Policy Characteristics'!$D:$D,0))</f>
        <v>Electricity Supply</v>
      </c>
      <c r="B277" s="247" t="str">
        <f>INDEX('Policy Characteristics'!C:C,MATCH(PolicyLevers!$C277,'Policy Characteristics'!$D:$D,0))</f>
        <v>Reduce Plant Downtime</v>
      </c>
      <c r="C277" s="274" t="str">
        <f t="shared" ref="C277" si="193">C$234</f>
        <v>Percentage Reduction in Plant Downtime</v>
      </c>
      <c r="D277" s="262" t="s">
        <v>260</v>
      </c>
      <c r="E277" s="262" t="s">
        <v>325</v>
      </c>
      <c r="F277" s="262"/>
      <c r="G277" s="262"/>
      <c r="H277" s="7"/>
      <c r="I277" s="262" t="s">
        <v>76</v>
      </c>
      <c r="J277" s="247" t="str">
        <f>INDEX('Policy Characteristics'!E:E,MATCH(PolicyLevers!$C277,'Policy Characteristics'!$D:$D,0))</f>
        <v>Reduce Plant Downtime</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62">
        <f>INDEX('Policy Characteristics'!J:J,MATCH(PolicyLevers!$C277,'Policy Characteristics'!$D:$D,0))</f>
        <v>0</v>
      </c>
      <c r="P277" s="262"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262">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customHeight="1" x14ac:dyDescent="0.35">
      <c r="A278" s="247" t="str">
        <f>INDEX('Policy Characteristics'!B:B,MATCH(PolicyLevers!$C278,'Policy Characteristics'!$D:$D,0))</f>
        <v>Electricity Supply</v>
      </c>
      <c r="B278" s="247" t="str">
        <f>INDEX('Policy Characteristics'!C:C,MATCH(PolicyLevers!$C278,'Policy Characteristics'!$D:$D,0))</f>
        <v>Reduce Plant Downtime</v>
      </c>
      <c r="C278" s="274" t="str">
        <f t="shared" ref="C278" si="194">C$234</f>
        <v>Percentage Reduction in Plant Downtime</v>
      </c>
      <c r="D278" s="262" t="s">
        <v>260</v>
      </c>
      <c r="E278" s="262" t="s">
        <v>326</v>
      </c>
      <c r="F278" s="262"/>
      <c r="G278" s="262"/>
      <c r="H278" s="7"/>
      <c r="I278" s="262" t="s">
        <v>76</v>
      </c>
      <c r="J278" s="247" t="str">
        <f>INDEX('Policy Characteristics'!E:E,MATCH(PolicyLevers!$C278,'Policy Characteristics'!$D:$D,0))</f>
        <v>Reduce Plant Downtime</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62">
        <f>INDEX('Policy Characteristics'!J:J,MATCH(PolicyLevers!$C278,'Policy Characteristics'!$D:$D,0))</f>
        <v>0</v>
      </c>
      <c r="P278" s="262"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262">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customHeight="1" x14ac:dyDescent="0.35">
      <c r="A279" s="247" t="str">
        <f>INDEX('Policy Characteristics'!B:B,MATCH(PolicyLevers!$C279,'Policy Characteristics'!$D:$D,0))</f>
        <v>Electricity Supply</v>
      </c>
      <c r="B279" s="247" t="str">
        <f>INDEX('Policy Characteristics'!C:C,MATCH(PolicyLevers!$C279,'Policy Characteristics'!$D:$D,0))</f>
        <v>Reduce Soft Costs</v>
      </c>
      <c r="C279" s="7" t="s">
        <v>330</v>
      </c>
      <c r="D279" s="262" t="s">
        <v>238</v>
      </c>
      <c r="E279" s="262"/>
      <c r="F279" s="262" t="s">
        <v>239</v>
      </c>
      <c r="G279" s="262"/>
      <c r="H279" s="7">
        <v>194</v>
      </c>
      <c r="I279" s="260" t="s">
        <v>63</v>
      </c>
      <c r="J279" s="247" t="str">
        <f>INDEX('Policy Characteristics'!E:E,MATCH(PolicyLevers!$C279,'Policy Characteristics'!$D:$D,0))</f>
        <v>Reduce Soft Costs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62" t="str">
        <f>INDEX('Policy Characteristics'!J:J,MATCH(PolicyLevers!$C279,'Policy Characteristics'!$D:$D,0))</f>
        <v>% reduction in soft costs</v>
      </c>
      <c r="P279" s="262"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262"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customHeight="1" x14ac:dyDescent="0.35">
      <c r="A280" s="247" t="str">
        <f>INDEX('Policy Characteristics'!B:B,MATCH(PolicyLevers!$C280,'Policy Characteristics'!$D:$D,0))</f>
        <v>Electricity Supply</v>
      </c>
      <c r="B280" s="247" t="str">
        <f>INDEX('Policy Characteristics'!C:C,MATCH(PolicyLevers!$C280,'Policy Characteristics'!$D:$D,0))</f>
        <v>Reduce Soft Costs</v>
      </c>
      <c r="C280" s="274" t="str">
        <f t="shared" ref="C280:C281" si="195">C$279</f>
        <v>Percent Reduction in Soft Costs of Capacity Construction</v>
      </c>
      <c r="D280" s="262" t="s">
        <v>240</v>
      </c>
      <c r="E280" s="262"/>
      <c r="F280" s="262" t="s">
        <v>241</v>
      </c>
      <c r="G280" s="262"/>
      <c r="H280" s="7">
        <v>195</v>
      </c>
      <c r="I280" s="260" t="s">
        <v>63</v>
      </c>
      <c r="J280" s="247" t="str">
        <f>INDEX('Policy Characteristics'!E:E,MATCH(PolicyLevers!$C280,'Policy Characteristics'!$D:$D,0))</f>
        <v>Reduce Soft Costs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87" t="str">
        <f>INDEX('Policy Characteristics'!J:J,MATCH(PolicyLevers!$C280,'Policy Characteristics'!$D:$D,0))</f>
        <v>% reduction in soft costs</v>
      </c>
      <c r="P280" s="262"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287"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customHeight="1" x14ac:dyDescent="0.35">
      <c r="A281" s="247" t="str">
        <f>INDEX('Policy Characteristics'!B:B,MATCH(PolicyLevers!$C281,'Policy Characteristics'!$D:$D,0))</f>
        <v>Electricity Supply</v>
      </c>
      <c r="B281" s="247" t="str">
        <f>INDEX('Policy Characteristics'!C:C,MATCH(PolicyLevers!$C281,'Policy Characteristics'!$D:$D,0))</f>
        <v>Reduce Soft Costs</v>
      </c>
      <c r="C281" s="274" t="str">
        <f t="shared" si="195"/>
        <v>Percent Reduction in Soft Costs of Capacity Construction</v>
      </c>
      <c r="D281" s="262" t="s">
        <v>254</v>
      </c>
      <c r="E281" s="262"/>
      <c r="F281" s="262" t="s">
        <v>255</v>
      </c>
      <c r="G281" s="262"/>
      <c r="H281" s="7">
        <v>196</v>
      </c>
      <c r="I281" s="260" t="s">
        <v>63</v>
      </c>
      <c r="J281" s="247" t="str">
        <f>INDEX('Policy Characteristics'!E:E,MATCH(PolicyLevers!$C281,'Policy Characteristics'!$D:$D,0))</f>
        <v>Reduce Soft Costs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87" t="str">
        <f>INDEX('Policy Characteristics'!J:J,MATCH(PolicyLevers!$C281,'Policy Characteristics'!$D:$D,0))</f>
        <v>% reduction in soft costs</v>
      </c>
      <c r="P281" s="262"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287"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customHeight="1" x14ac:dyDescent="0.35">
      <c r="A282" s="247" t="str">
        <f>INDEX('Policy Characteristics'!B:B,MATCH(PolicyLevers!$C282,'Policy Characteristics'!$D:$D,0))</f>
        <v>Electricity Supply</v>
      </c>
      <c r="B282" s="247" t="str">
        <f>INDEX('Policy Characteristics'!C:C,MATCH(PolicyLevers!$C282,'Policy Characteristics'!$D:$D,0))</f>
        <v>Reduce Transmission &amp; Distribution Losses</v>
      </c>
      <c r="C282" s="247" t="s">
        <v>336</v>
      </c>
      <c r="D282" s="257"/>
      <c r="E282" s="257"/>
      <c r="F282" s="257"/>
      <c r="G282" s="257"/>
      <c r="H282" s="254">
        <v>145</v>
      </c>
      <c r="I282" s="255" t="s">
        <v>63</v>
      </c>
      <c r="J282" s="247" t="str">
        <f>INDEX('Policy Characteristics'!E:E,MATCH(PolicyLevers!$C282,'Policy Characteristics'!$D:$D,0))</f>
        <v>Reduce T&amp;D Losses</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57" t="str">
        <f>INDEX('Policy Characteristics'!J:J,MATCH(PolicyLevers!$C282,'Policy Characteristics'!$D:$D,0))</f>
        <v>% of losses avoided</v>
      </c>
      <c r="P282" s="257"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57"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x14ac:dyDescent="0.35">
      <c r="A283" s="247" t="str">
        <f>INDEX('Policy Characteristics'!B:B,MATCH(PolicyLevers!$C283,'Policy Characteristics'!$D:$D,0))</f>
        <v>Electricity Supply</v>
      </c>
      <c r="B283" s="247" t="str">
        <f>INDEX('Policy Characteristics'!C:C,MATCH(PolicyLevers!$C283,'Policy Characteristics'!$D:$D,0))</f>
        <v>Subsidy for Capacity Construction</v>
      </c>
      <c r="C283" s="248" t="s">
        <v>343</v>
      </c>
      <c r="D283" s="262" t="s">
        <v>227</v>
      </c>
      <c r="E283" s="262"/>
      <c r="F283" s="262" t="s">
        <v>228</v>
      </c>
      <c r="G283" s="262"/>
      <c r="H283" s="7"/>
      <c r="I283" s="262" t="s">
        <v>76</v>
      </c>
      <c r="J283" s="247" t="str">
        <f>INDEX('Policy Characteristics'!E:E,MATCH(PolicyLevers!$C283,'Policy Characteristics'!$D:$D,0))</f>
        <v>Subsidy for Capacity Construction</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62" t="str">
        <f>INDEX('Policy Characteristics'!J:J,MATCH(PolicyLevers!$C283,'Policy Characteristics'!$D:$D,0))</f>
        <v>% of construction cost</v>
      </c>
      <c r="P283" s="262"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262"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customHeight="1" x14ac:dyDescent="0.35">
      <c r="A284" s="247" t="str">
        <f>INDEX('Policy Characteristics'!B:B,MATCH(PolicyLevers!$C284,'Policy Characteristics'!$D:$D,0))</f>
        <v>Electricity Supply</v>
      </c>
      <c r="B284" s="247" t="str">
        <f>INDEX('Policy Characteristics'!C:C,MATCH(PolicyLevers!$C284,'Policy Characteristics'!$D:$D,0))</f>
        <v>Subsidy for Capacity Construction</v>
      </c>
      <c r="C284" s="274" t="str">
        <f t="shared" ref="C284" si="196">C$283</f>
        <v>Perc Subsidy for Elec Capacity Construction</v>
      </c>
      <c r="D284" s="262" t="s">
        <v>347</v>
      </c>
      <c r="E284" s="276"/>
      <c r="F284" s="262" t="s">
        <v>348</v>
      </c>
      <c r="G284" s="262"/>
      <c r="H284" s="7"/>
      <c r="I284" s="262" t="s">
        <v>76</v>
      </c>
      <c r="J284" s="247" t="str">
        <f>INDEX('Policy Characteristics'!E:E,MATCH(PolicyLevers!$C284,'Policy Characteristics'!$D:$D,0))</f>
        <v>Subsidy for Capacity Construction</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87" t="str">
        <f>INDEX('Policy Characteristics'!J:J,MATCH(PolicyLevers!$C284,'Policy Characteristics'!$D:$D,0))</f>
        <v>% of construction cost</v>
      </c>
      <c r="P284" s="262"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287"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15.75" customHeight="1" x14ac:dyDescent="0.35">
      <c r="A285" s="247" t="str">
        <f>INDEX('Policy Characteristics'!B:B,MATCH(PolicyLevers!$C285,'Policy Characteristics'!$D:$D,0))</f>
        <v>Electricity Supply</v>
      </c>
      <c r="B285" s="247" t="str">
        <f>INDEX('Policy Characteristics'!C:C,MATCH(PolicyLevers!$C285,'Policy Characteristics'!$D:$D,0))</f>
        <v>Subsidy for Capacity Construction</v>
      </c>
      <c r="C285" s="254" t="str">
        <f t="shared" ref="C285" si="197">C$283</f>
        <v>Perc Subsidy for Elec Capacity Construction</v>
      </c>
      <c r="D285" s="257" t="s">
        <v>234</v>
      </c>
      <c r="E285" s="257"/>
      <c r="F285" s="257" t="s">
        <v>235</v>
      </c>
      <c r="G285" s="257"/>
      <c r="H285" s="254">
        <v>517</v>
      </c>
      <c r="I285" s="257" t="s">
        <v>76</v>
      </c>
      <c r="J285" s="247" t="str">
        <f>INDEX('Policy Characteristics'!E:E,MATCH(PolicyLevers!$C285,'Policy Characteristics'!$D:$D,0))</f>
        <v>Subsidy for Capacity Construction</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90" t="str">
        <f>INDEX('Policy Characteristics'!J:J,MATCH(PolicyLevers!$C285,'Policy Characteristics'!$D:$D,0))</f>
        <v>% of construction cost</v>
      </c>
      <c r="P285" s="257"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290"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customHeight="1" x14ac:dyDescent="0.35">
      <c r="A286" s="247" t="str">
        <f>INDEX('Policy Characteristics'!B:B,MATCH(PolicyLevers!$C286,'Policy Characteristics'!$D:$D,0))</f>
        <v>Electricity Supply</v>
      </c>
      <c r="B286" s="247" t="str">
        <f>INDEX('Policy Characteristics'!C:C,MATCH(PolicyLevers!$C286,'Policy Characteristics'!$D:$D,0))</f>
        <v>Subsidy for Capacity Construction</v>
      </c>
      <c r="C286" s="274" t="str">
        <f t="shared" ref="C286:C290" si="198">C$283</f>
        <v>Perc Subsidy for Elec Capacity Construction</v>
      </c>
      <c r="D286" s="262" t="s">
        <v>236</v>
      </c>
      <c r="E286" s="276"/>
      <c r="F286" s="262" t="s">
        <v>237</v>
      </c>
      <c r="G286" s="262"/>
      <c r="H286" s="7"/>
      <c r="I286" s="262" t="s">
        <v>76</v>
      </c>
      <c r="J286" s="247" t="str">
        <f>INDEX('Policy Characteristics'!E:E,MATCH(PolicyLevers!$C286,'Policy Characteristics'!$D:$D,0))</f>
        <v>Subsidy for Capacity Construction</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87" t="str">
        <f>INDEX('Policy Characteristics'!J:J,MATCH(PolicyLevers!$C286,'Policy Characteristics'!$D:$D,0))</f>
        <v>% of construction cost</v>
      </c>
      <c r="P286" s="262"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287"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customHeight="1" x14ac:dyDescent="0.35">
      <c r="A287" s="247" t="str">
        <f>INDEX('Policy Characteristics'!B:B,MATCH(PolicyLevers!$C287,'Policy Characteristics'!$D:$D,0))</f>
        <v>Electricity Supply</v>
      </c>
      <c r="B287" s="247" t="str">
        <f>INDEX('Policy Characteristics'!C:C,MATCH(PolicyLevers!$C287,'Policy Characteristics'!$D:$D,0))</f>
        <v>Subsidy for Capacity Construction</v>
      </c>
      <c r="C287" s="254" t="str">
        <f t="shared" si="198"/>
        <v>Perc Subsidy for Elec Capacity Construction</v>
      </c>
      <c r="D287" s="257" t="s">
        <v>238</v>
      </c>
      <c r="E287" s="257"/>
      <c r="F287" s="257" t="s">
        <v>239</v>
      </c>
      <c r="G287" s="257"/>
      <c r="H287" s="254">
        <v>518</v>
      </c>
      <c r="I287" s="255" t="s">
        <v>63</v>
      </c>
      <c r="J287" s="247" t="str">
        <f>INDEX('Policy Characteristics'!E:E,MATCH(PolicyLevers!$C287,'Policy Characteristics'!$D:$D,0))</f>
        <v>Subsidy for Capacity Construction</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90" t="str">
        <f>INDEX('Policy Characteristics'!J:J,MATCH(PolicyLevers!$C287,'Policy Characteristics'!$D:$D,0))</f>
        <v>% of construction cost</v>
      </c>
      <c r="P287" s="257"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290"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customHeight="1" x14ac:dyDescent="0.35">
      <c r="A288" s="247" t="str">
        <f>INDEX('Policy Characteristics'!B:B,MATCH(PolicyLevers!$C288,'Policy Characteristics'!$D:$D,0))</f>
        <v>Electricity Supply</v>
      </c>
      <c r="B288" s="247" t="str">
        <f>INDEX('Policy Characteristics'!C:C,MATCH(PolicyLevers!$C288,'Policy Characteristics'!$D:$D,0))</f>
        <v>Subsidy for Capacity Construction</v>
      </c>
      <c r="C288" s="254" t="str">
        <f t="shared" si="198"/>
        <v>Perc Subsidy for Elec Capacity Construction</v>
      </c>
      <c r="D288" s="257" t="s">
        <v>240</v>
      </c>
      <c r="E288" s="257"/>
      <c r="F288" s="257" t="s">
        <v>241</v>
      </c>
      <c r="G288" s="257"/>
      <c r="H288" s="254">
        <v>519</v>
      </c>
      <c r="I288" s="255" t="s">
        <v>63</v>
      </c>
      <c r="J288" s="247" t="str">
        <f>INDEX('Policy Characteristics'!E:E,MATCH(PolicyLevers!$C288,'Policy Characteristics'!$D:$D,0))</f>
        <v>Subsidy for Capacity Construction</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90" t="str">
        <f>INDEX('Policy Characteristics'!J:J,MATCH(PolicyLevers!$C288,'Policy Characteristics'!$D:$D,0))</f>
        <v>% of construction cost</v>
      </c>
      <c r="P288" s="257"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290"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customHeight="1" x14ac:dyDescent="0.35">
      <c r="A289" s="247" t="str">
        <f>INDEX('Policy Characteristics'!B:B,MATCH(PolicyLevers!$C289,'Policy Characteristics'!$D:$D,0))</f>
        <v>Electricity Supply</v>
      </c>
      <c r="B289" s="247" t="str">
        <f>INDEX('Policy Characteristics'!C:C,MATCH(PolicyLevers!$C289,'Policy Characteristics'!$D:$D,0))</f>
        <v>Subsidy for Capacity Construction</v>
      </c>
      <c r="C289" s="274" t="str">
        <f t="shared" si="198"/>
        <v>Perc Subsidy for Elec Capacity Construction</v>
      </c>
      <c r="D289" s="262" t="s">
        <v>242</v>
      </c>
      <c r="E289" s="276"/>
      <c r="F289" s="262" t="s">
        <v>243</v>
      </c>
      <c r="G289" s="262"/>
      <c r="H289" s="7">
        <v>520</v>
      </c>
      <c r="I289" s="260" t="s">
        <v>63</v>
      </c>
      <c r="J289" s="247" t="str">
        <f>INDEX('Policy Characteristics'!E:E,MATCH(PolicyLevers!$C289,'Policy Characteristics'!$D:$D,0))</f>
        <v>Subsidy for Capacity Construction</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87" t="str">
        <f>INDEX('Policy Characteristics'!J:J,MATCH(PolicyLevers!$C289,'Policy Characteristics'!$D:$D,0))</f>
        <v>% of construction cost</v>
      </c>
      <c r="P289" s="262"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287"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customHeight="1" x14ac:dyDescent="0.35">
      <c r="A290" s="247" t="str">
        <f>INDEX('Policy Characteristics'!B:B,MATCH(PolicyLevers!$C290,'Policy Characteristics'!$D:$D,0))</f>
        <v>Electricity Supply</v>
      </c>
      <c r="B290" s="247" t="str">
        <f>INDEX('Policy Characteristics'!C:C,MATCH(PolicyLevers!$C290,'Policy Characteristics'!$D:$D,0))</f>
        <v>Subsidy for Capacity Construction</v>
      </c>
      <c r="C290" s="254" t="str">
        <f t="shared" si="198"/>
        <v>Perc Subsidy for Elec Capacity Construction</v>
      </c>
      <c r="D290" s="257" t="s">
        <v>244</v>
      </c>
      <c r="E290" s="257"/>
      <c r="F290" s="257" t="s">
        <v>245</v>
      </c>
      <c r="G290" s="257"/>
      <c r="H290" s="254">
        <v>521</v>
      </c>
      <c r="I290" s="255" t="s">
        <v>63</v>
      </c>
      <c r="J290" s="247" t="str">
        <f>INDEX('Policy Characteristics'!E:E,MATCH(PolicyLevers!$C290,'Policy Characteristics'!$D:$D,0))</f>
        <v>Subsidy for Capacity Construction</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90" t="str">
        <f>INDEX('Policy Characteristics'!J:J,MATCH(PolicyLevers!$C290,'Policy Characteristics'!$D:$D,0))</f>
        <v>% of construction cost</v>
      </c>
      <c r="P290" s="257"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290"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customHeight="1" x14ac:dyDescent="0.35">
      <c r="A291" s="247" t="str">
        <f>INDEX('Policy Characteristics'!B:B,MATCH(PolicyLevers!$C291,'Policy Characteristics'!$D:$D,0))</f>
        <v>Electricity Supply</v>
      </c>
      <c r="B291" s="247" t="str">
        <f>INDEX('Policy Characteristics'!C:C,MATCH(PolicyLevers!$C291,'Policy Characteristics'!$D:$D,0))</f>
        <v>Subsidy for Capacity Construction</v>
      </c>
      <c r="C291" s="274" t="str">
        <f t="shared" ref="C291:C292" si="199">C$283</f>
        <v>Perc Subsidy for Elec Capacity Construction</v>
      </c>
      <c r="D291" s="262" t="s">
        <v>252</v>
      </c>
      <c r="E291" s="276"/>
      <c r="F291" s="262" t="s">
        <v>253</v>
      </c>
      <c r="G291" s="262"/>
      <c r="H291" s="7"/>
      <c r="I291" s="262" t="s">
        <v>76</v>
      </c>
      <c r="J291" s="247" t="str">
        <f>INDEX('Policy Characteristics'!E:E,MATCH(PolicyLevers!$C291,'Policy Characteristics'!$D:$D,0))</f>
        <v>Subsidy for Capacity Construction</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87" t="str">
        <f>INDEX('Policy Characteristics'!J:J,MATCH(PolicyLevers!$C291,'Policy Characteristics'!$D:$D,0))</f>
        <v>% of construction cost</v>
      </c>
      <c r="P291" s="262"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287"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customHeight="1" x14ac:dyDescent="0.35">
      <c r="A292" s="247" t="str">
        <f>INDEX('Policy Characteristics'!B:B,MATCH(PolicyLevers!$C292,'Policy Characteristics'!$D:$D,0))</f>
        <v>Electricity Supply</v>
      </c>
      <c r="B292" s="247" t="str">
        <f>INDEX('Policy Characteristics'!C:C,MATCH(PolicyLevers!$C292,'Policy Characteristics'!$D:$D,0))</f>
        <v>Subsidy for Capacity Construction</v>
      </c>
      <c r="C292" s="254" t="str">
        <f t="shared" si="199"/>
        <v>Perc Subsidy for Elec Capacity Construction</v>
      </c>
      <c r="D292" s="257" t="s">
        <v>254</v>
      </c>
      <c r="E292" s="257"/>
      <c r="F292" s="257" t="s">
        <v>255</v>
      </c>
      <c r="G292" s="257"/>
      <c r="H292" s="254">
        <v>522</v>
      </c>
      <c r="I292" s="255" t="s">
        <v>63</v>
      </c>
      <c r="J292" s="247" t="str">
        <f>INDEX('Policy Characteristics'!E:E,MATCH(PolicyLevers!$C292,'Policy Characteristics'!$D:$D,0))</f>
        <v>Subsidy for Capacity Construction</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90" t="str">
        <f>INDEX('Policy Characteristics'!J:J,MATCH(PolicyLevers!$C292,'Policy Characteristics'!$D:$D,0))</f>
        <v>% of construction cost</v>
      </c>
      <c r="P292" s="257"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290"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customHeight="1" x14ac:dyDescent="0.35">
      <c r="A293" s="247" t="str">
        <f>INDEX('Policy Characteristics'!B:B,MATCH(PolicyLevers!$C293,'Policy Characteristics'!$D:$D,0))</f>
        <v>Electricity Supply</v>
      </c>
      <c r="B293" s="247" t="str">
        <f>INDEX('Policy Characteristics'!C:C,MATCH(PolicyLevers!$C293,'Policy Characteristics'!$D:$D,0))</f>
        <v>Subsidy for Capacity Construction</v>
      </c>
      <c r="C293" s="274" t="str">
        <f t="shared" ref="C293" si="200">C$283</f>
        <v>Perc Subsidy for Elec Capacity Construction</v>
      </c>
      <c r="D293" s="262" t="s">
        <v>256</v>
      </c>
      <c r="E293" s="262"/>
      <c r="F293" s="262" t="s">
        <v>257</v>
      </c>
      <c r="G293" s="262"/>
      <c r="H293" s="7"/>
      <c r="I293" s="260" t="s">
        <v>76</v>
      </c>
      <c r="J293" s="247" t="str">
        <f>INDEX('Policy Characteristics'!E:E,MATCH(PolicyLevers!$C293,'Policy Characteristics'!$D:$D,0))</f>
        <v>Subsidy for Capacity Construction</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87" t="str">
        <f>INDEX('Policy Characteristics'!J:J,MATCH(PolicyLevers!$C293,'Policy Characteristics'!$D:$D,0))</f>
        <v>% of construction cost</v>
      </c>
      <c r="P293" s="262"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287"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customHeight="1" x14ac:dyDescent="0.35">
      <c r="A294" s="247" t="str">
        <f>INDEX('Policy Characteristics'!B:B,MATCH(PolicyLevers!$C294,'Policy Characteristics'!$D:$D,0))</f>
        <v>Electricity Supply</v>
      </c>
      <c r="B294" s="247" t="str">
        <f>INDEX('Policy Characteristics'!C:C,MATCH(PolicyLevers!$C294,'Policy Characteristics'!$D:$D,0))</f>
        <v>Subsidy for Capacity Construction</v>
      </c>
      <c r="C294" s="274" t="str">
        <f t="shared" ref="C294" si="201">C$283</f>
        <v>Perc Subsidy for Elec Capacity Construction</v>
      </c>
      <c r="D294" s="262" t="s">
        <v>258</v>
      </c>
      <c r="E294" s="262"/>
      <c r="F294" s="262" t="s">
        <v>259</v>
      </c>
      <c r="G294" s="262"/>
      <c r="H294" s="7"/>
      <c r="I294" s="260" t="s">
        <v>76</v>
      </c>
      <c r="J294" s="247" t="str">
        <f>INDEX('Policy Characteristics'!E:E,MATCH(PolicyLevers!$C294,'Policy Characteristics'!$D:$D,0))</f>
        <v>Subsidy for Capacity Construction</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87" t="str">
        <f>INDEX('Policy Characteristics'!J:J,MATCH(PolicyLevers!$C294,'Policy Characteristics'!$D:$D,0))</f>
        <v>% of construction cost</v>
      </c>
      <c r="P294" s="262"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287"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customHeight="1" x14ac:dyDescent="0.35">
      <c r="A295" s="247" t="str">
        <f>INDEX('Policy Characteristics'!B:B,MATCH(PolicyLevers!$C295,'Policy Characteristics'!$D:$D,0))</f>
        <v>Electricity Supply</v>
      </c>
      <c r="B295" s="247" t="str">
        <f>INDEX('Policy Characteristics'!C:C,MATCH(PolicyLevers!$C295,'Policy Characteristics'!$D:$D,0))</f>
        <v>Subsidy for Capacity Construction</v>
      </c>
      <c r="C295" s="274" t="str">
        <f t="shared" ref="C295" si="202">C$283</f>
        <v>Perc Subsidy for Elec Capacity Construction</v>
      </c>
      <c r="D295" s="262" t="s">
        <v>260</v>
      </c>
      <c r="E295" s="262"/>
      <c r="F295" s="262" t="s">
        <v>261</v>
      </c>
      <c r="G295" s="262"/>
      <c r="H295" s="7"/>
      <c r="I295" s="260" t="s">
        <v>76</v>
      </c>
      <c r="J295" s="247" t="str">
        <f>INDEX('Policy Characteristics'!E:E,MATCH(PolicyLevers!$C295,'Policy Characteristics'!$D:$D,0))</f>
        <v>Subsidy for Capacity Construction</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87" t="str">
        <f>INDEX('Policy Characteristics'!J:J,MATCH(PolicyLevers!$C295,'Policy Characteristics'!$D:$D,0))</f>
        <v>% of construction cost</v>
      </c>
      <c r="P295" s="262"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287"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customHeight="1" x14ac:dyDescent="0.35">
      <c r="A296" s="247" t="str">
        <f>INDEX('Policy Characteristics'!B:B,MATCH(PolicyLevers!$C296,'Policy Characteristics'!$D:$D,0))</f>
        <v>Electricity Supply</v>
      </c>
      <c r="B296" s="247" t="str">
        <f>INDEX('Policy Characteristics'!C:C,MATCH(PolicyLevers!$C296,'Policy Characteristics'!$D:$D,0))</f>
        <v>Subsidy for Electricity Production</v>
      </c>
      <c r="C296" s="248" t="s">
        <v>350</v>
      </c>
      <c r="D296" s="262" t="s">
        <v>227</v>
      </c>
      <c r="E296" s="262"/>
      <c r="F296" s="262" t="s">
        <v>228</v>
      </c>
      <c r="G296" s="262"/>
      <c r="H296" s="7" t="s">
        <v>223</v>
      </c>
      <c r="I296" s="262" t="s">
        <v>76</v>
      </c>
      <c r="J296" s="247" t="str">
        <f>INDEX('Policy Characteristics'!E:E,MATCH(PolicyLevers!$C296,'Policy Characteristics'!$D:$D,0))</f>
        <v>Subsidy for Electricity Production</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62">
        <f>INDEX('Policy Characteristics'!J:J,MATCH(PolicyLevers!$C296,'Policy Characteristics'!$D:$D,0))</f>
        <v>0</v>
      </c>
      <c r="P296" s="262"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276">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customHeight="1" x14ac:dyDescent="0.35">
      <c r="A297" s="247" t="str">
        <f>INDEX('Policy Characteristics'!B:B,MATCH(PolicyLevers!$C297,'Policy Characteristics'!$D:$D,0))</f>
        <v>Electricity Supply</v>
      </c>
      <c r="B297" s="247" t="str">
        <f>INDEX('Policy Characteristics'!C:C,MATCH(PolicyLevers!$C297,'Policy Characteristics'!$D:$D,0))</f>
        <v>Subsidy for Electricity Production</v>
      </c>
      <c r="C297" s="12" t="str">
        <f t="shared" ref="C297" si="203">C$296</f>
        <v>Subsidy for Elec Production by Fuel</v>
      </c>
      <c r="D297" s="262" t="s">
        <v>347</v>
      </c>
      <c r="E297" s="276"/>
      <c r="F297" s="262" t="s">
        <v>348</v>
      </c>
      <c r="G297" s="276"/>
      <c r="H297" s="7" t="s">
        <v>223</v>
      </c>
      <c r="I297" s="262" t="s">
        <v>76</v>
      </c>
      <c r="J297" s="247" t="str">
        <f>INDEX('Policy Characteristics'!E:E,MATCH(PolicyLevers!$C297,'Policy Characteristics'!$D:$D,0))</f>
        <v>Subsidy for Electricity Production</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6">
        <f>INDEX('Policy Characteristics'!J:J,MATCH(PolicyLevers!$C297,'Policy Characteristics'!$D:$D,0))</f>
        <v>0</v>
      </c>
      <c r="P297" s="262"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276">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customHeight="1" x14ac:dyDescent="0.35">
      <c r="A298" s="247" t="str">
        <f>INDEX('Policy Characteristics'!B:B,MATCH(PolicyLevers!$C298,'Policy Characteristics'!$D:$D,0))</f>
        <v>Electricity Supply</v>
      </c>
      <c r="B298" s="247" t="str">
        <f>INDEX('Policy Characteristics'!C:C,MATCH(PolicyLevers!$C298,'Policy Characteristics'!$D:$D,0))</f>
        <v>Subsidy for Electricity Production</v>
      </c>
      <c r="C298" s="247" t="str">
        <f t="shared" ref="C298" si="204">C$296</f>
        <v>Subsidy for Elec Production by Fuel</v>
      </c>
      <c r="D298" s="257" t="s">
        <v>234</v>
      </c>
      <c r="E298" s="257"/>
      <c r="F298" s="257" t="s">
        <v>235</v>
      </c>
      <c r="G298" s="257"/>
      <c r="H298" s="254">
        <v>37</v>
      </c>
      <c r="I298" s="257" t="s">
        <v>352</v>
      </c>
      <c r="J298" s="247" t="str">
        <f>INDEX('Policy Characteristics'!E:E,MATCH(PolicyLevers!$C298,'Policy Characteristics'!$D:$D,0))</f>
        <v>Subsidy for Electricity Production</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85">
        <f>INDEX('Policy Characteristics'!J:J,MATCH(PolicyLevers!$C298,'Policy Characteristics'!$D:$D,0))</f>
        <v>0</v>
      </c>
      <c r="P298" s="257"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57">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customHeight="1" x14ac:dyDescent="0.35">
      <c r="A299" s="247" t="str">
        <f>INDEX('Policy Characteristics'!B:B,MATCH(PolicyLevers!$C299,'Policy Characteristics'!$D:$D,0))</f>
        <v>Electricity Supply</v>
      </c>
      <c r="B299" s="247" t="str">
        <f>INDEX('Policy Characteristics'!C:C,MATCH(PolicyLevers!$C299,'Policy Characteristics'!$D:$D,0))</f>
        <v>Subsidy for Electricity Production</v>
      </c>
      <c r="C299" s="12" t="str">
        <f t="shared" ref="C299:C303" si="205">C$296</f>
        <v>Subsidy for Elec Production by Fuel</v>
      </c>
      <c r="D299" s="262" t="s">
        <v>236</v>
      </c>
      <c r="E299" s="276"/>
      <c r="F299" s="262" t="s">
        <v>237</v>
      </c>
      <c r="G299" s="276"/>
      <c r="H299" s="7"/>
      <c r="I299" s="262" t="s">
        <v>76</v>
      </c>
      <c r="J299" s="247" t="str">
        <f>INDEX('Policy Characteristics'!E:E,MATCH(PolicyLevers!$C299,'Policy Characteristics'!$D:$D,0))</f>
        <v>Subsidy for Electricity Production</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6">
        <f>INDEX('Policy Characteristics'!J:J,MATCH(PolicyLevers!$C299,'Policy Characteristics'!$D:$D,0))</f>
        <v>0</v>
      </c>
      <c r="P299" s="262"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276">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customHeight="1" x14ac:dyDescent="0.35">
      <c r="A300" s="247" t="str">
        <f>INDEX('Policy Characteristics'!B:B,MATCH(PolicyLevers!$C300,'Policy Characteristics'!$D:$D,0))</f>
        <v>Electricity Supply</v>
      </c>
      <c r="B300" s="247" t="str">
        <f>INDEX('Policy Characteristics'!C:C,MATCH(PolicyLevers!$C300,'Policy Characteristics'!$D:$D,0))</f>
        <v>Subsidy for Electricity Production</v>
      </c>
      <c r="C300" s="247" t="str">
        <f t="shared" si="205"/>
        <v>Subsidy for Elec Production by Fuel</v>
      </c>
      <c r="D300" s="257" t="s">
        <v>238</v>
      </c>
      <c r="E300" s="257"/>
      <c r="F300" s="257" t="s">
        <v>239</v>
      </c>
      <c r="G300" s="257"/>
      <c r="H300" s="254">
        <v>39</v>
      </c>
      <c r="I300" s="255" t="s">
        <v>63</v>
      </c>
      <c r="J300" s="247" t="str">
        <f>INDEX('Policy Characteristics'!E:E,MATCH(PolicyLevers!$C300,'Policy Characteristics'!$D:$D,0))</f>
        <v>Subsidy for Electricity Production</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57">
        <f>INDEX('Policy Characteristics'!J:J,MATCH(PolicyLevers!$C300,'Policy Characteristics'!$D:$D,0))</f>
        <v>0</v>
      </c>
      <c r="P300" s="257"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57">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customHeight="1" x14ac:dyDescent="0.35">
      <c r="A301" s="247" t="str">
        <f>INDEX('Policy Characteristics'!B:B,MATCH(PolicyLevers!$C301,'Policy Characteristics'!$D:$D,0))</f>
        <v>Electricity Supply</v>
      </c>
      <c r="B301" s="247" t="str">
        <f>INDEX('Policy Characteristics'!C:C,MATCH(PolicyLevers!$C301,'Policy Characteristics'!$D:$D,0))</f>
        <v>Subsidy for Electricity Production</v>
      </c>
      <c r="C301" s="247" t="str">
        <f t="shared" si="205"/>
        <v>Subsidy for Elec Production by Fuel</v>
      </c>
      <c r="D301" s="257" t="s">
        <v>240</v>
      </c>
      <c r="E301" s="257"/>
      <c r="F301" s="257" t="s">
        <v>241</v>
      </c>
      <c r="G301" s="257"/>
      <c r="H301" s="254">
        <v>40</v>
      </c>
      <c r="I301" s="255" t="s">
        <v>63</v>
      </c>
      <c r="J301" s="247" t="str">
        <f>INDEX('Policy Characteristics'!E:E,MATCH(PolicyLevers!$C301,'Policy Characteristics'!$D:$D,0))</f>
        <v>Subsidy for Electricity Production</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57">
        <f>INDEX('Policy Characteristics'!J:J,MATCH(PolicyLevers!$C301,'Policy Characteristics'!$D:$D,0))</f>
        <v>0</v>
      </c>
      <c r="P301" s="257"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57">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customHeight="1" x14ac:dyDescent="0.35">
      <c r="A302" s="247" t="str">
        <f>INDEX('Policy Characteristics'!B:B,MATCH(PolicyLevers!$C302,'Policy Characteristics'!$D:$D,0))</f>
        <v>Electricity Supply</v>
      </c>
      <c r="B302" s="247" t="str">
        <f>INDEX('Policy Characteristics'!C:C,MATCH(PolicyLevers!$C302,'Policy Characteristics'!$D:$D,0))</f>
        <v>Subsidy for Electricity Production</v>
      </c>
      <c r="C302" s="247" t="str">
        <f t="shared" si="205"/>
        <v>Subsidy for Elec Production by Fuel</v>
      </c>
      <c r="D302" s="257" t="s">
        <v>242</v>
      </c>
      <c r="E302" s="257"/>
      <c r="F302" s="257" t="s">
        <v>243</v>
      </c>
      <c r="G302" s="257"/>
      <c r="H302" s="254">
        <v>41</v>
      </c>
      <c r="I302" s="255" t="s">
        <v>63</v>
      </c>
      <c r="J302" s="247" t="str">
        <f>INDEX('Policy Characteristics'!E:E,MATCH(PolicyLevers!$C302,'Policy Characteristics'!$D:$D,0))</f>
        <v>Subsidy for Electricity Production</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57">
        <f>INDEX('Policy Characteristics'!J:J,MATCH(PolicyLevers!$C302,'Policy Characteristics'!$D:$D,0))</f>
        <v>0</v>
      </c>
      <c r="P302" s="257"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57">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customHeight="1" x14ac:dyDescent="0.35">
      <c r="A303" s="247" t="str">
        <f>INDEX('Policy Characteristics'!B:B,MATCH(PolicyLevers!$C303,'Policy Characteristics'!$D:$D,0))</f>
        <v>Electricity Supply</v>
      </c>
      <c r="B303" s="247" t="str">
        <f>INDEX('Policy Characteristics'!C:C,MATCH(PolicyLevers!$C303,'Policy Characteristics'!$D:$D,0))</f>
        <v>Subsidy for Electricity Production</v>
      </c>
      <c r="C303" s="247" t="str">
        <f t="shared" si="205"/>
        <v>Subsidy for Elec Production by Fuel</v>
      </c>
      <c r="D303" s="257" t="s">
        <v>244</v>
      </c>
      <c r="E303" s="257"/>
      <c r="F303" s="257" t="s">
        <v>245</v>
      </c>
      <c r="G303" s="257"/>
      <c r="H303" s="254">
        <v>42</v>
      </c>
      <c r="I303" s="255" t="s">
        <v>63</v>
      </c>
      <c r="J303" s="247" t="str">
        <f>INDEX('Policy Characteristics'!E:E,MATCH(PolicyLevers!$C303,'Policy Characteristics'!$D:$D,0))</f>
        <v>Subsidy for Electricity Production</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57">
        <f>INDEX('Policy Characteristics'!J:J,MATCH(PolicyLevers!$C303,'Policy Characteristics'!$D:$D,0))</f>
        <v>0</v>
      </c>
      <c r="P303" s="257"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57">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customHeight="1" x14ac:dyDescent="0.35">
      <c r="A304" s="247" t="str">
        <f>INDEX('Policy Characteristics'!B:B,MATCH(PolicyLevers!$C304,'Policy Characteristics'!$D:$D,0))</f>
        <v>Electricity Supply</v>
      </c>
      <c r="B304" s="247" t="str">
        <f>INDEX('Policy Characteristics'!C:C,MATCH(PolicyLevers!$C304,'Policy Characteristics'!$D:$D,0))</f>
        <v>Subsidy for Electricity Production</v>
      </c>
      <c r="C304" s="12" t="str">
        <f t="shared" ref="C304:C305" si="206">C$296</f>
        <v>Subsidy for Elec Production by Fuel</v>
      </c>
      <c r="D304" s="262" t="s">
        <v>252</v>
      </c>
      <c r="E304" s="276"/>
      <c r="F304" s="262" t="s">
        <v>253</v>
      </c>
      <c r="G304" s="276"/>
      <c r="H304" s="7"/>
      <c r="I304" s="262" t="s">
        <v>76</v>
      </c>
      <c r="J304" s="247" t="str">
        <f>INDEX('Policy Characteristics'!E:E,MATCH(PolicyLevers!$C304,'Policy Characteristics'!$D:$D,0))</f>
        <v>Subsidy for Electricity Production</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76">
        <f>INDEX('Policy Characteristics'!J:J,MATCH(PolicyLevers!$C304,'Policy Characteristics'!$D:$D,0))</f>
        <v>0</v>
      </c>
      <c r="P304" s="262"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262">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customHeight="1" x14ac:dyDescent="0.35">
      <c r="A305" s="247" t="str">
        <f>INDEX('Policy Characteristics'!B:B,MATCH(PolicyLevers!$C305,'Policy Characteristics'!$D:$D,0))</f>
        <v>Electricity Supply</v>
      </c>
      <c r="B305" s="247" t="str">
        <f>INDEX('Policy Characteristics'!C:C,MATCH(PolicyLevers!$C305,'Policy Characteristics'!$D:$D,0))</f>
        <v>Subsidy for Electricity Production</v>
      </c>
      <c r="C305" s="247" t="str">
        <f t="shared" si="206"/>
        <v>Subsidy for Elec Production by Fuel</v>
      </c>
      <c r="D305" s="257" t="s">
        <v>254</v>
      </c>
      <c r="E305" s="257"/>
      <c r="F305" s="257" t="s">
        <v>255</v>
      </c>
      <c r="G305" s="257"/>
      <c r="H305" s="254">
        <v>184</v>
      </c>
      <c r="I305" s="255" t="s">
        <v>76</v>
      </c>
      <c r="J305" s="247" t="str">
        <f>INDEX('Policy Characteristics'!E:E,MATCH(PolicyLevers!$C305,'Policy Characteristics'!$D:$D,0))</f>
        <v>Subsidy for Electricity Production</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57">
        <f>INDEX('Policy Characteristics'!J:J,MATCH(PolicyLevers!$C305,'Policy Characteristics'!$D:$D,0))</f>
        <v>0</v>
      </c>
      <c r="P305" s="257"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57">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customHeight="1" x14ac:dyDescent="0.35">
      <c r="A306" s="247" t="str">
        <f>INDEX('Policy Characteristics'!B:B,MATCH(PolicyLevers!$C306,'Policy Characteristics'!$D:$D,0))</f>
        <v>Electricity Supply</v>
      </c>
      <c r="B306" s="247" t="str">
        <f>INDEX('Policy Characteristics'!C:C,MATCH(PolicyLevers!$C306,'Policy Characteristics'!$D:$D,0))</f>
        <v>Subsidy for Electricity Production</v>
      </c>
      <c r="C306" s="12" t="str">
        <f t="shared" ref="C306" si="207">C$296</f>
        <v>Subsidy for Elec Production by Fuel</v>
      </c>
      <c r="D306" s="262" t="s">
        <v>256</v>
      </c>
      <c r="E306" s="262"/>
      <c r="F306" s="262" t="s">
        <v>257</v>
      </c>
      <c r="G306" s="276"/>
      <c r="H306" s="7"/>
      <c r="I306" s="260" t="s">
        <v>76</v>
      </c>
      <c r="J306" s="247" t="str">
        <f>INDEX('Policy Characteristics'!E:E,MATCH(PolicyLevers!$C306,'Policy Characteristics'!$D:$D,0))</f>
        <v>Subsidy for Electricity Production</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6">
        <f>INDEX('Policy Characteristics'!J:J,MATCH(PolicyLevers!$C306,'Policy Characteristics'!$D:$D,0))</f>
        <v>0</v>
      </c>
      <c r="P306" s="262"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262">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customHeight="1" x14ac:dyDescent="0.35">
      <c r="A307" s="247" t="str">
        <f>INDEX('Policy Characteristics'!B:B,MATCH(PolicyLevers!$C307,'Policy Characteristics'!$D:$D,0))</f>
        <v>Electricity Supply</v>
      </c>
      <c r="B307" s="247" t="str">
        <f>INDEX('Policy Characteristics'!C:C,MATCH(PolicyLevers!$C307,'Policy Characteristics'!$D:$D,0))</f>
        <v>Subsidy for Electricity Production</v>
      </c>
      <c r="C307" s="12" t="str">
        <f t="shared" ref="C307" si="208">C$296</f>
        <v>Subsidy for Elec Production by Fuel</v>
      </c>
      <c r="D307" s="262" t="s">
        <v>258</v>
      </c>
      <c r="E307" s="262"/>
      <c r="F307" s="262" t="s">
        <v>259</v>
      </c>
      <c r="G307" s="276"/>
      <c r="H307" s="7"/>
      <c r="I307" s="260" t="s">
        <v>76</v>
      </c>
      <c r="J307" s="247" t="str">
        <f>INDEX('Policy Characteristics'!E:E,MATCH(PolicyLevers!$C307,'Policy Characteristics'!$D:$D,0))</f>
        <v>Subsidy for Electricity Production</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6">
        <f>INDEX('Policy Characteristics'!J:J,MATCH(PolicyLevers!$C307,'Policy Characteristics'!$D:$D,0))</f>
        <v>0</v>
      </c>
      <c r="P307" s="262"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262">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customHeight="1" x14ac:dyDescent="0.35">
      <c r="A308" s="247" t="str">
        <f>INDEX('Policy Characteristics'!B:B,MATCH(PolicyLevers!$C308,'Policy Characteristics'!$D:$D,0))</f>
        <v>Electricity Supply</v>
      </c>
      <c r="B308" s="247" t="str">
        <f>INDEX('Policy Characteristics'!C:C,MATCH(PolicyLevers!$C308,'Policy Characteristics'!$D:$D,0))</f>
        <v>Subsidy for Electricity Production</v>
      </c>
      <c r="C308" s="12" t="str">
        <f t="shared" ref="C308" si="209">C$296</f>
        <v>Subsidy for Elec Production by Fuel</v>
      </c>
      <c r="D308" s="262" t="s">
        <v>260</v>
      </c>
      <c r="E308" s="262"/>
      <c r="F308" s="262" t="s">
        <v>261</v>
      </c>
      <c r="G308" s="276"/>
      <c r="H308" s="7"/>
      <c r="I308" s="260" t="s">
        <v>76</v>
      </c>
      <c r="J308" s="247" t="str">
        <f>INDEX('Policy Characteristics'!E:E,MATCH(PolicyLevers!$C308,'Policy Characteristics'!$D:$D,0))</f>
        <v>Subsidy for Electricity Production</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6">
        <f>INDEX('Policy Characteristics'!J:J,MATCH(PolicyLevers!$C308,'Policy Characteristics'!$D:$D,0))</f>
        <v>0</v>
      </c>
      <c r="P308" s="262"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262">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customHeight="1" x14ac:dyDescent="0.35">
      <c r="A309" s="247" t="str">
        <f>INDEX('Policy Characteristics'!B:B,MATCH(PolicyLevers!$C309,'Policy Characteristics'!$D:$D,0))</f>
        <v>Industry</v>
      </c>
      <c r="B309" s="247" t="str">
        <f>INDEX('Policy Characteristics'!C:C,MATCH(PolicyLevers!$C309,'Policy Characteristics'!$D:$D,0))</f>
        <v>Cement Clinker Substitution</v>
      </c>
      <c r="C309" s="247" t="s">
        <v>355</v>
      </c>
      <c r="D309" s="257"/>
      <c r="E309" s="257"/>
      <c r="F309" s="257"/>
      <c r="G309" s="257"/>
      <c r="H309" s="254">
        <v>43</v>
      </c>
      <c r="I309" s="255" t="s">
        <v>63</v>
      </c>
      <c r="J309" s="247" t="str">
        <f>INDEX('Policy Characteristics'!E:E,MATCH(PolicyLevers!$C309,'Policy Characteristics'!$D:$D,0))</f>
        <v>Cement Clinker Substitution</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81" t="str">
        <f>INDEX('Policy Characteristics'!J:J,MATCH(PolicyLevers!$C309,'Policy Characteristics'!$D:$D,0))</f>
        <v>% of potential achieved</v>
      </c>
      <c r="P309" s="281"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57"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customHeight="1" x14ac:dyDescent="0.35">
      <c r="A310" s="247" t="str">
        <f>INDEX('Policy Characteristics'!B:B,MATCH(PolicyLevers!$C310,'Policy Characteristics'!$D:$D,0))</f>
        <v>Industry</v>
      </c>
      <c r="B310" s="247" t="str">
        <f>INDEX('Policy Characteristics'!C:C,MATCH(PolicyLevers!$C310,'Policy Characteristics'!$D:$D,0))</f>
        <v>Cogeneration and Waste Heat Recovery</v>
      </c>
      <c r="C310" s="247" t="s">
        <v>360</v>
      </c>
      <c r="D310" s="257"/>
      <c r="E310" s="257"/>
      <c r="F310" s="257"/>
      <c r="G310" s="257"/>
      <c r="H310" s="254">
        <v>44</v>
      </c>
      <c r="I310" s="255" t="s">
        <v>63</v>
      </c>
      <c r="J310" s="247" t="str">
        <f>INDEX('Policy Characteristics'!E:E,MATCH(PolicyLevers!$C310,'Policy Characteristics'!$D:$D,0))</f>
        <v>Cogeneration and Waste Heat Recovery</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81" t="str">
        <f>INDEX('Policy Characteristics'!J:J,MATCH(PolicyLevers!$C310,'Policy Characteristics'!$D:$D,0))</f>
        <v>% of potential achieved</v>
      </c>
      <c r="P310" s="281"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57"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customHeight="1" x14ac:dyDescent="0.35">
      <c r="A311" s="247" t="str">
        <f>INDEX('Policy Characteristics'!B:B,MATCH(PolicyLevers!$C311,'Policy Characteristics'!$D:$D,0))</f>
        <v>Industry</v>
      </c>
      <c r="B311" s="247" t="str">
        <f>INDEX('Policy Characteristics'!C:C,MATCH(PolicyLevers!$C311,'Policy Characteristics'!$D:$D,0))</f>
        <v>Early Retirement of Industrial Facilities</v>
      </c>
      <c r="C311" s="247" t="s">
        <v>365</v>
      </c>
      <c r="D311" s="257"/>
      <c r="E311" s="257"/>
      <c r="F311" s="257"/>
      <c r="G311" s="257"/>
      <c r="H311" s="254">
        <v>45</v>
      </c>
      <c r="I311" s="257" t="s">
        <v>76</v>
      </c>
      <c r="J311" s="247" t="str">
        <f>INDEX('Policy Characteristics'!E:E,MATCH(PolicyLevers!$C311,'Policy Characteristics'!$D:$D,0))</f>
        <v>Early Retirement of Industrial Facilities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57" t="str">
        <f>INDEX('Policy Characteristics'!J:J,MATCH(PolicyLevers!$C311,'Policy Characteristics'!$D:$D,0))</f>
        <v>% of potential achieved</v>
      </c>
      <c r="P311" s="257"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57"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customHeight="1" x14ac:dyDescent="0.35">
      <c r="A312" s="247" t="str">
        <f>INDEX('Policy Characteristics'!B:B,MATCH(PolicyLevers!$C312,'Policy Characteristics'!$D:$D,0))</f>
        <v>Industry</v>
      </c>
      <c r="B312" s="247" t="str">
        <f>INDEX('Policy Characteristics'!C:C,MATCH(PolicyLevers!$C312,'Policy Characteristics'!$D:$D,0))</f>
        <v>Industry Energy Efficiency Standards</v>
      </c>
      <c r="C312" s="247" t="s">
        <v>370</v>
      </c>
      <c r="D312" s="257" t="s">
        <v>371</v>
      </c>
      <c r="E312" s="257"/>
      <c r="F312" s="257" t="s">
        <v>372</v>
      </c>
      <c r="G312" s="257"/>
      <c r="H312" s="254">
        <v>46</v>
      </c>
      <c r="I312" s="255" t="s">
        <v>63</v>
      </c>
      <c r="J312" s="247" t="str">
        <f>INDEX('Policy Characteristics'!E:E,MATCH(PolicyLevers!$C312,'Policy Characteristics'!$D:$D,0))</f>
        <v>Industry Energy Efficiency Standards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81" t="str">
        <f>INDEX('Policy Characteristics'!J:J,MATCH(PolicyLevers!$C312,'Policy Characteristics'!$D:$D,0))</f>
        <v>% reduction in energy use</v>
      </c>
      <c r="P312" s="281"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281"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x14ac:dyDescent="0.35">
      <c r="A313" s="247" t="str">
        <f>INDEX('Policy Characteristics'!B:B,MATCH(PolicyLevers!$C313,'Policy Characteristics'!$D:$D,0))</f>
        <v>Industry</v>
      </c>
      <c r="B313" s="247" t="str">
        <f>INDEX('Policy Characteristics'!C:C,MATCH(PolicyLevers!$C313,'Policy Characteristics'!$D:$D,0))</f>
        <v>Industry Energy Efficiency Standards</v>
      </c>
      <c r="C313" s="247" t="str">
        <f t="shared" ref="C313:C319" si="210">C$312</f>
        <v>Percentage Improvement in Eqpt Efficiency Standards above BAU</v>
      </c>
      <c r="D313" s="257" t="s">
        <v>376</v>
      </c>
      <c r="E313" s="257"/>
      <c r="F313" s="257" t="s">
        <v>377</v>
      </c>
      <c r="G313" s="257"/>
      <c r="H313" s="254">
        <v>47</v>
      </c>
      <c r="I313" s="255" t="s">
        <v>63</v>
      </c>
      <c r="J313" s="247" t="str">
        <f>INDEX('Policy Characteristics'!E:E,MATCH(PolicyLevers!$C313,'Policy Characteristics'!$D:$D,0))</f>
        <v>Industry Energy Efficiency Standards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81" t="str">
        <f>INDEX('Policy Characteristics'!J:J,MATCH(PolicyLevers!$C313,'Policy Characteristics'!$D:$D,0))</f>
        <v>% reduction in energy use</v>
      </c>
      <c r="P313" s="281"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281"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35">
      <c r="A314" s="247" t="str">
        <f>INDEX('Policy Characteristics'!B:B,MATCH(PolicyLevers!$C314,'Policy Characteristics'!$D:$D,0))</f>
        <v>Industry</v>
      </c>
      <c r="B314" s="247" t="str">
        <f>INDEX('Policy Characteristics'!C:C,MATCH(PolicyLevers!$C314,'Policy Characteristics'!$D:$D,0))</f>
        <v>Industry Energy Efficiency Standards</v>
      </c>
      <c r="C314" s="247" t="str">
        <f t="shared" si="210"/>
        <v>Percentage Improvement in Eqpt Efficiency Standards above BAU</v>
      </c>
      <c r="D314" s="257" t="s">
        <v>378</v>
      </c>
      <c r="E314" s="257"/>
      <c r="F314" s="257" t="s">
        <v>379</v>
      </c>
      <c r="G314" s="257"/>
      <c r="H314" s="254">
        <v>48</v>
      </c>
      <c r="I314" s="255" t="s">
        <v>63</v>
      </c>
      <c r="J314" s="247" t="str">
        <f>INDEX('Policy Characteristics'!E:E,MATCH(PolicyLevers!$C314,'Policy Characteristics'!$D:$D,0))</f>
        <v>Industry Energy Efficiency Standards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81" t="str">
        <f>INDEX('Policy Characteristics'!J:J,MATCH(PolicyLevers!$C314,'Policy Characteristics'!$D:$D,0))</f>
        <v>% reduction in energy use</v>
      </c>
      <c r="P314" s="281"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281"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35">
      <c r="A315" s="247" t="str">
        <f>INDEX('Policy Characteristics'!B:B,MATCH(PolicyLevers!$C315,'Policy Characteristics'!$D:$D,0))</f>
        <v>Industry</v>
      </c>
      <c r="B315" s="247" t="str">
        <f>INDEX('Policy Characteristics'!C:C,MATCH(PolicyLevers!$C315,'Policy Characteristics'!$D:$D,0))</f>
        <v>Industry Energy Efficiency Standards</v>
      </c>
      <c r="C315" s="247" t="str">
        <f t="shared" si="210"/>
        <v>Percentage Improvement in Eqpt Efficiency Standards above BAU</v>
      </c>
      <c r="D315" s="257" t="s">
        <v>380</v>
      </c>
      <c r="E315" s="257"/>
      <c r="F315" s="257" t="s">
        <v>381</v>
      </c>
      <c r="G315" s="257"/>
      <c r="H315" s="254">
        <v>49</v>
      </c>
      <c r="I315" s="255" t="s">
        <v>63</v>
      </c>
      <c r="J315" s="247" t="str">
        <f>INDEX('Policy Characteristics'!E:E,MATCH(PolicyLevers!$C315,'Policy Characteristics'!$D:$D,0))</f>
        <v>Industry Energy Efficiency Standards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81" t="str">
        <f>INDEX('Policy Characteristics'!J:J,MATCH(PolicyLevers!$C315,'Policy Characteristics'!$D:$D,0))</f>
        <v>% reduction in energy use</v>
      </c>
      <c r="P315" s="281"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281"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35">
      <c r="A316" s="247" t="str">
        <f>INDEX('Policy Characteristics'!B:B,MATCH(PolicyLevers!$C316,'Policy Characteristics'!$D:$D,0))</f>
        <v>Industry</v>
      </c>
      <c r="B316" s="247" t="str">
        <f>INDEX('Policy Characteristics'!C:C,MATCH(PolicyLevers!$C316,'Policy Characteristics'!$D:$D,0))</f>
        <v>Industry Energy Efficiency Standards</v>
      </c>
      <c r="C316" s="247" t="str">
        <f t="shared" si="210"/>
        <v>Percentage Improvement in Eqpt Efficiency Standards above BAU</v>
      </c>
      <c r="D316" s="257" t="s">
        <v>382</v>
      </c>
      <c r="E316" s="257"/>
      <c r="F316" s="257" t="s">
        <v>383</v>
      </c>
      <c r="G316" s="257"/>
      <c r="H316" s="254">
        <v>50</v>
      </c>
      <c r="I316" s="255" t="s">
        <v>63</v>
      </c>
      <c r="J316" s="247" t="str">
        <f>INDEX('Policy Characteristics'!E:E,MATCH(PolicyLevers!$C316,'Policy Characteristics'!$D:$D,0))</f>
        <v>Industry Energy Efficiency Standards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81" t="str">
        <f>INDEX('Policy Characteristics'!J:J,MATCH(PolicyLevers!$C316,'Policy Characteristics'!$D:$D,0))</f>
        <v>% reduction in energy use</v>
      </c>
      <c r="P316" s="281"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281"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35">
      <c r="A317" s="247" t="str">
        <f>INDEX('Policy Characteristics'!B:B,MATCH(PolicyLevers!$C317,'Policy Characteristics'!$D:$D,0))</f>
        <v>Industry</v>
      </c>
      <c r="B317" s="247" t="str">
        <f>INDEX('Policy Characteristics'!C:C,MATCH(PolicyLevers!$C317,'Policy Characteristics'!$D:$D,0))</f>
        <v>Industry Energy Efficiency Standards</v>
      </c>
      <c r="C317" s="247" t="str">
        <f t="shared" si="210"/>
        <v>Percentage Improvement in Eqpt Efficiency Standards above BAU</v>
      </c>
      <c r="D317" s="257" t="s">
        <v>384</v>
      </c>
      <c r="E317" s="257"/>
      <c r="F317" s="257" t="s">
        <v>385</v>
      </c>
      <c r="G317" s="257"/>
      <c r="H317" s="254">
        <v>51</v>
      </c>
      <c r="I317" s="255" t="s">
        <v>63</v>
      </c>
      <c r="J317" s="247" t="str">
        <f>INDEX('Policy Characteristics'!E:E,MATCH(PolicyLevers!$C317,'Policy Characteristics'!$D:$D,0))</f>
        <v>Industry Energy Efficiency Standards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81" t="str">
        <f>INDEX('Policy Characteristics'!J:J,MATCH(PolicyLevers!$C317,'Policy Characteristics'!$D:$D,0))</f>
        <v>% reduction in energy use</v>
      </c>
      <c r="P317" s="281"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281"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35">
      <c r="A318" s="247" t="str">
        <f>INDEX('Policy Characteristics'!B:B,MATCH(PolicyLevers!$C318,'Policy Characteristics'!$D:$D,0))</f>
        <v>Industry</v>
      </c>
      <c r="B318" s="247" t="str">
        <f>INDEX('Policy Characteristics'!C:C,MATCH(PolicyLevers!$C318,'Policy Characteristics'!$D:$D,0))</f>
        <v>Industry Energy Efficiency Standards</v>
      </c>
      <c r="C318" s="247" t="str">
        <f t="shared" si="210"/>
        <v>Percentage Improvement in Eqpt Efficiency Standards above BAU</v>
      </c>
      <c r="D318" s="257" t="s">
        <v>386</v>
      </c>
      <c r="E318" s="257"/>
      <c r="F318" s="257" t="s">
        <v>387</v>
      </c>
      <c r="G318" s="257"/>
      <c r="H318" s="254">
        <v>52</v>
      </c>
      <c r="I318" s="255" t="s">
        <v>63</v>
      </c>
      <c r="J318" s="247" t="str">
        <f>INDEX('Policy Characteristics'!E:E,MATCH(PolicyLevers!$C318,'Policy Characteristics'!$D:$D,0))</f>
        <v>Industry Energy Efficiency Standards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81" t="str">
        <f>INDEX('Policy Characteristics'!J:J,MATCH(PolicyLevers!$C318,'Policy Characteristics'!$D:$D,0))</f>
        <v>% reduction in energy use</v>
      </c>
      <c r="P318" s="281"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281"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x14ac:dyDescent="0.35">
      <c r="A319" s="247" t="str">
        <f>INDEX('Policy Characteristics'!B:B,MATCH(PolicyLevers!$C319,'Policy Characteristics'!$D:$D,0))</f>
        <v>Industry</v>
      </c>
      <c r="B319" s="247" t="str">
        <f>INDEX('Policy Characteristics'!C:C,MATCH(PolicyLevers!$C319,'Policy Characteristics'!$D:$D,0))</f>
        <v>Industry Energy Efficiency Standards</v>
      </c>
      <c r="C319" s="247" t="str">
        <f t="shared" si="210"/>
        <v>Percentage Improvement in Eqpt Efficiency Standards above BAU</v>
      </c>
      <c r="D319" s="257" t="s">
        <v>388</v>
      </c>
      <c r="E319" s="257"/>
      <c r="F319" s="257" t="s">
        <v>389</v>
      </c>
      <c r="G319" s="257"/>
      <c r="H319" s="254">
        <v>53</v>
      </c>
      <c r="I319" s="255" t="s">
        <v>63</v>
      </c>
      <c r="J319" s="247" t="str">
        <f>INDEX('Policy Characteristics'!E:E,MATCH(PolicyLevers!$C319,'Policy Characteristics'!$D:$D,0))</f>
        <v>Industry Energy Efficiency Standards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81" t="str">
        <f>INDEX('Policy Characteristics'!J:J,MATCH(PolicyLevers!$C319,'Policy Characteristics'!$D:$D,0))</f>
        <v>% reduction in energy use</v>
      </c>
      <c r="P319" s="281"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281"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35">
      <c r="A320" s="247" t="str">
        <f>INDEX('Policy Characteristics'!B:B,MATCH(PolicyLevers!$C320,'Policy Characteristics'!$D:$D,0))</f>
        <v>Industry</v>
      </c>
      <c r="B320" s="247" t="str">
        <f>INDEX('Policy Characteristics'!C:C,MATCH(PolicyLevers!$C320,'Policy Characteristics'!$D:$D,0))</f>
        <v>Improved System Design</v>
      </c>
      <c r="C320" s="247" t="s">
        <v>391</v>
      </c>
      <c r="D320" s="257"/>
      <c r="E320" s="257"/>
      <c r="F320" s="257"/>
      <c r="G320" s="257"/>
      <c r="H320" s="254">
        <v>54</v>
      </c>
      <c r="I320" s="255" t="s">
        <v>76</v>
      </c>
      <c r="J320" s="247" t="str">
        <f>INDEX('Policy Characteristics'!E:E,MATCH(PolicyLevers!$C320,'Policy Characteristics'!$D:$D,0))</f>
        <v>Improved System Design</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57" t="str">
        <f>INDEX('Policy Characteristics'!J:J,MATCH(PolicyLevers!$C320,'Policy Characteristics'!$D:$D,0))</f>
        <v>% of potential achieved</v>
      </c>
      <c r="P320" s="257"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57"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customHeight="1" x14ac:dyDescent="0.35">
      <c r="A321" s="247" t="str">
        <f>INDEX('Policy Characteristics'!B:B,MATCH(PolicyLevers!$C321,'Policy Characteristics'!$D:$D,0))</f>
        <v>Industry</v>
      </c>
      <c r="B321" s="247" t="str">
        <f>INDEX('Policy Characteristics'!C:C,MATCH(PolicyLevers!$C321,'Policy Characteristics'!$D:$D,0))</f>
        <v>Electrification + Hydrogen</v>
      </c>
      <c r="C321" s="247" t="s">
        <v>396</v>
      </c>
      <c r="D321" s="257" t="s">
        <v>371</v>
      </c>
      <c r="E321" s="257" t="s">
        <v>397</v>
      </c>
      <c r="F321" s="257" t="s">
        <v>372</v>
      </c>
      <c r="G321" s="257" t="s">
        <v>398</v>
      </c>
      <c r="H321" s="254">
        <v>381</v>
      </c>
      <c r="I321" s="257" t="s">
        <v>76</v>
      </c>
      <c r="J321" s="247" t="str">
        <f>INDEX('Policy Characteristics'!E:E,MATCH(PolicyLevers!$C321,'Policy Characteristics'!$D:$D,0))</f>
        <v>Electrification + Hydrogen</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57" t="str">
        <f>INDEX('Policy Characteristics'!J:J,MATCH(PolicyLevers!$C321,'Policy Characteristics'!$D:$D,0))</f>
        <v>% of fuel shifted</v>
      </c>
      <c r="P321" s="247"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57"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customHeight="1" x14ac:dyDescent="0.35">
      <c r="A322" s="247" t="str">
        <f>INDEX('Policy Characteristics'!B:B,MATCH(PolicyLevers!$C322,'Policy Characteristics'!$D:$D,0))</f>
        <v>Industry</v>
      </c>
      <c r="B322" s="247" t="str">
        <f>INDEX('Policy Characteristics'!C:C,MATCH(PolicyLevers!$C322,'Policy Characteristics'!$D:$D,0))</f>
        <v>Electrification + Hydrogen</v>
      </c>
      <c r="C322" s="247" t="str">
        <f t="shared" ref="C322" si="211">C$321</f>
        <v>Fraction of Industrial Fuel Use Shifted to Other Fuels</v>
      </c>
      <c r="D322" s="257" t="s">
        <v>371</v>
      </c>
      <c r="E322" s="257" t="s">
        <v>403</v>
      </c>
      <c r="F322" s="257" t="s">
        <v>372</v>
      </c>
      <c r="G322" s="257" t="s">
        <v>404</v>
      </c>
      <c r="H322" s="254">
        <v>382</v>
      </c>
      <c r="I322" s="255" t="s">
        <v>63</v>
      </c>
      <c r="J322" s="247" t="str">
        <f>INDEX('Policy Characteristics'!E:E,MATCH(PolicyLevers!$C322,'Policy Characteristics'!$D:$D,0))</f>
        <v>Electrification + Hydrogen</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57" t="str">
        <f>INDEX('Policy Characteristics'!J:J,MATCH(PolicyLevers!$C322,'Policy Characteristics'!$D:$D,0))</f>
        <v>% of fuel shifted</v>
      </c>
      <c r="P322" s="257"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57"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customHeight="1" x14ac:dyDescent="0.35">
      <c r="A323" s="247" t="str">
        <f>INDEX('Policy Characteristics'!B:B,MATCH(PolicyLevers!$C323,'Policy Characteristics'!$D:$D,0))</f>
        <v>Industry</v>
      </c>
      <c r="B323" s="247" t="str">
        <f>INDEX('Policy Characteristics'!C:C,MATCH(PolicyLevers!$C323,'Policy Characteristics'!$D:$D,0))</f>
        <v>Electrification + Hydrogen</v>
      </c>
      <c r="C323" s="247" t="str">
        <f t="shared" ref="C323" si="212">C$321</f>
        <v>Fraction of Industrial Fuel Use Shifted to Other Fuels</v>
      </c>
      <c r="D323" s="257" t="s">
        <v>371</v>
      </c>
      <c r="E323" s="257" t="s">
        <v>405</v>
      </c>
      <c r="F323" s="257" t="s">
        <v>372</v>
      </c>
      <c r="G323" s="257" t="s">
        <v>406</v>
      </c>
      <c r="H323" s="254">
        <v>383</v>
      </c>
      <c r="I323" s="255" t="s">
        <v>63</v>
      </c>
      <c r="J323" s="247" t="str">
        <f>INDEX('Policy Characteristics'!E:E,MATCH(PolicyLevers!$C323,'Policy Characteristics'!$D:$D,0))</f>
        <v>Electrification + Hydrogen</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57" t="str">
        <f>INDEX('Policy Characteristics'!J:J,MATCH(PolicyLevers!$C323,'Policy Characteristics'!$D:$D,0))</f>
        <v>% of fuel shifted</v>
      </c>
      <c r="P323" s="257"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57"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customHeight="1" x14ac:dyDescent="0.35">
      <c r="A324" s="247" t="str">
        <f>INDEX('Policy Characteristics'!B:B,MATCH(PolicyLevers!$C324,'Policy Characteristics'!$D:$D,0))</f>
        <v>Industry</v>
      </c>
      <c r="B324" s="247" t="str">
        <f>INDEX('Policy Characteristics'!C:C,MATCH(PolicyLevers!$C324,'Policy Characteristics'!$D:$D,0))</f>
        <v>Electrification + Hydrogen</v>
      </c>
      <c r="C324" s="247" t="str">
        <f t="shared" ref="C324" si="213">C$321</f>
        <v>Fraction of Industrial Fuel Use Shifted to Other Fuels</v>
      </c>
      <c r="D324" s="257" t="s">
        <v>371</v>
      </c>
      <c r="E324" s="257" t="s">
        <v>407</v>
      </c>
      <c r="F324" s="257" t="s">
        <v>372</v>
      </c>
      <c r="G324" s="257" t="s">
        <v>408</v>
      </c>
      <c r="H324" s="254">
        <v>384</v>
      </c>
      <c r="I324" s="255" t="s">
        <v>76</v>
      </c>
      <c r="J324" s="247" t="str">
        <f>INDEX('Policy Characteristics'!E:E,MATCH(PolicyLevers!$C324,'Policy Characteristics'!$D:$D,0))</f>
        <v>Electrification + Hydrogen</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57" t="str">
        <f>INDEX('Policy Characteristics'!J:J,MATCH(PolicyLevers!$C324,'Policy Characteristics'!$D:$D,0))</f>
        <v>% of fuel shifted</v>
      </c>
      <c r="P324" s="257"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57"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customHeight="1" x14ac:dyDescent="0.35">
      <c r="A325" s="247" t="str">
        <f>INDEX('Policy Characteristics'!B:B,MATCH(PolicyLevers!$C325,'Policy Characteristics'!$D:$D,0))</f>
        <v>Industry</v>
      </c>
      <c r="B325" s="247" t="str">
        <f>INDEX('Policy Characteristics'!C:C,MATCH(PolicyLevers!$C325,'Policy Characteristics'!$D:$D,0))</f>
        <v>Electrification + Hydrogen</v>
      </c>
      <c r="C325" s="247" t="str">
        <f t="shared" ref="C325" si="214">C$321</f>
        <v>Fraction of Industrial Fuel Use Shifted to Other Fuels</v>
      </c>
      <c r="D325" s="257" t="s">
        <v>371</v>
      </c>
      <c r="E325" s="257" t="s">
        <v>409</v>
      </c>
      <c r="F325" s="257" t="s">
        <v>372</v>
      </c>
      <c r="G325" s="257" t="s">
        <v>410</v>
      </c>
      <c r="H325" s="254">
        <v>385</v>
      </c>
      <c r="I325" s="255" t="s">
        <v>63</v>
      </c>
      <c r="J325" s="247" t="str">
        <f>INDEX('Policy Characteristics'!E:E,MATCH(PolicyLevers!$C325,'Policy Characteristics'!$D:$D,0))</f>
        <v>Electrification + Hydrogen</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57" t="str">
        <f>INDEX('Policy Characteristics'!J:J,MATCH(PolicyLevers!$C325,'Policy Characteristics'!$D:$D,0))</f>
        <v>% of fuel shifted</v>
      </c>
      <c r="P325" s="257"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57"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customHeight="1" x14ac:dyDescent="0.35">
      <c r="A326" s="247" t="str">
        <f>INDEX('Policy Characteristics'!B:B,MATCH(PolicyLevers!$C326,'Policy Characteristics'!$D:$D,0))</f>
        <v>Industry</v>
      </c>
      <c r="B326" s="247" t="str">
        <f>INDEX('Policy Characteristics'!C:C,MATCH(PolicyLevers!$C326,'Policy Characteristics'!$D:$D,0))</f>
        <v>Electrification + Hydrogen</v>
      </c>
      <c r="C326" s="12" t="str">
        <f t="shared" ref="C326" si="215">C$321</f>
        <v>Fraction of Industrial Fuel Use Shifted to Other Fuels</v>
      </c>
      <c r="D326" s="262" t="s">
        <v>371</v>
      </c>
      <c r="E326" s="262" t="s">
        <v>411</v>
      </c>
      <c r="F326" s="262" t="s">
        <v>372</v>
      </c>
      <c r="G326" s="262" t="s">
        <v>412</v>
      </c>
      <c r="H326" s="7">
        <v>386</v>
      </c>
      <c r="I326" s="262" t="s">
        <v>76</v>
      </c>
      <c r="J326" s="247" t="str">
        <f>INDEX('Policy Characteristics'!E:E,MATCH(PolicyLevers!$C326,'Policy Characteristics'!$D:$D,0))</f>
        <v>Electrification + Hydrogen</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76" t="str">
        <f>INDEX('Policy Characteristics'!J:J,MATCH(PolicyLevers!$C326,'Policy Characteristics'!$D:$D,0))</f>
        <v>% of fuel shifted</v>
      </c>
      <c r="P326" s="262"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276"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customHeight="1" x14ac:dyDescent="0.35">
      <c r="A327" s="247" t="str">
        <f>INDEX('Policy Characteristics'!B:B,MATCH(PolicyLevers!$C327,'Policy Characteristics'!$D:$D,0))</f>
        <v>Industry</v>
      </c>
      <c r="B327" s="247" t="str">
        <f>INDEX('Policy Characteristics'!C:C,MATCH(PolicyLevers!$C327,'Policy Characteristics'!$D:$D,0))</f>
        <v>Electrification + Hydrogen</v>
      </c>
      <c r="C327" s="12" t="str">
        <f t="shared" ref="C327" si="216">C$321</f>
        <v>Fraction of Industrial Fuel Use Shifted to Other Fuels</v>
      </c>
      <c r="D327" s="262" t="s">
        <v>371</v>
      </c>
      <c r="E327" s="262" t="s">
        <v>413</v>
      </c>
      <c r="F327" s="262" t="s">
        <v>372</v>
      </c>
      <c r="G327" s="262" t="s">
        <v>414</v>
      </c>
      <c r="H327" s="7">
        <v>387</v>
      </c>
      <c r="I327" s="262" t="s">
        <v>76</v>
      </c>
      <c r="J327" s="247" t="str">
        <f>INDEX('Policy Characteristics'!E:E,MATCH(PolicyLevers!$C327,'Policy Characteristics'!$D:$D,0))</f>
        <v>Electrification + Hydrogen</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76" t="str">
        <f>INDEX('Policy Characteristics'!J:J,MATCH(PolicyLevers!$C327,'Policy Characteristics'!$D:$D,0))</f>
        <v>% of fuel shifted</v>
      </c>
      <c r="P327" s="262"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276"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customHeight="1" x14ac:dyDescent="0.35">
      <c r="A328" s="247" t="str">
        <f>INDEX('Policy Characteristics'!B:B,MATCH(PolicyLevers!$C328,'Policy Characteristics'!$D:$D,0))</f>
        <v>Industry</v>
      </c>
      <c r="B328" s="247" t="str">
        <f>INDEX('Policy Characteristics'!C:C,MATCH(PolicyLevers!$C328,'Policy Characteristics'!$D:$D,0))</f>
        <v>Electrification + Hydrogen</v>
      </c>
      <c r="C328" s="247" t="str">
        <f t="shared" ref="C328" si="217">C$321</f>
        <v>Fraction of Industrial Fuel Use Shifted to Other Fuels</v>
      </c>
      <c r="D328" s="257" t="s">
        <v>371</v>
      </c>
      <c r="E328" s="257" t="s">
        <v>415</v>
      </c>
      <c r="F328" s="257" t="s">
        <v>372</v>
      </c>
      <c r="G328" s="257" t="s">
        <v>416</v>
      </c>
      <c r="H328" s="254">
        <v>388</v>
      </c>
      <c r="I328" s="255" t="s">
        <v>63</v>
      </c>
      <c r="J328" s="247" t="str">
        <f>INDEX('Policy Characteristics'!E:E,MATCH(PolicyLevers!$C328,'Policy Characteristics'!$D:$D,0))</f>
        <v>Electrification + Hydrogen</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57" t="str">
        <f>INDEX('Policy Characteristics'!J:J,MATCH(PolicyLevers!$C328,'Policy Characteristics'!$D:$D,0))</f>
        <v>% of fuel shifted</v>
      </c>
      <c r="P328" s="257"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57"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customHeight="1" x14ac:dyDescent="0.35">
      <c r="A329" s="247" t="str">
        <f>INDEX('Policy Characteristics'!B:B,MATCH(PolicyLevers!$C329,'Policy Characteristics'!$D:$D,0))</f>
        <v>Industry</v>
      </c>
      <c r="B329" s="247" t="str">
        <f>INDEX('Policy Characteristics'!C:C,MATCH(PolicyLevers!$C329,'Policy Characteristics'!$D:$D,0))</f>
        <v>Electrification + Hydrogen</v>
      </c>
      <c r="C329" s="247" t="str">
        <f t="shared" ref="C329" si="218">C$321</f>
        <v>Fraction of Industrial Fuel Use Shifted to Other Fuels</v>
      </c>
      <c r="D329" s="257" t="s">
        <v>371</v>
      </c>
      <c r="E329" s="257" t="s">
        <v>417</v>
      </c>
      <c r="F329" s="257" t="s">
        <v>372</v>
      </c>
      <c r="G329" s="257" t="s">
        <v>418</v>
      </c>
      <c r="H329" s="254">
        <v>389</v>
      </c>
      <c r="I329" s="255" t="s">
        <v>76</v>
      </c>
      <c r="J329" s="247" t="str">
        <f>INDEX('Policy Characteristics'!E:E,MATCH(PolicyLevers!$C329,'Policy Characteristics'!$D:$D,0))</f>
        <v>Electrification + Hydrogen</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57" t="str">
        <f>INDEX('Policy Characteristics'!J:J,MATCH(PolicyLevers!$C329,'Policy Characteristics'!$D:$D,0))</f>
        <v>% of fuel shifted</v>
      </c>
      <c r="P329" s="257"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57"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customHeight="1" x14ac:dyDescent="0.35">
      <c r="A330" s="247" t="str">
        <f>INDEX('Policy Characteristics'!B:B,MATCH(PolicyLevers!$C330,'Policy Characteristics'!$D:$D,0))</f>
        <v>Industry</v>
      </c>
      <c r="B330" s="247" t="str">
        <f>INDEX('Policy Characteristics'!C:C,MATCH(PolicyLevers!$C330,'Policy Characteristics'!$D:$D,0))</f>
        <v>Electrification + Hydrogen</v>
      </c>
      <c r="C330" s="12" t="str">
        <f t="shared" ref="C330" si="219">C$321</f>
        <v>Fraction of Industrial Fuel Use Shifted to Other Fuels</v>
      </c>
      <c r="D330" s="262" t="s">
        <v>371</v>
      </c>
      <c r="E330" s="262" t="s">
        <v>419</v>
      </c>
      <c r="F330" s="262" t="s">
        <v>372</v>
      </c>
      <c r="G330" s="262" t="s">
        <v>420</v>
      </c>
      <c r="H330" s="7">
        <v>390</v>
      </c>
      <c r="I330" s="262" t="s">
        <v>76</v>
      </c>
      <c r="J330" s="247" t="str">
        <f>INDEX('Policy Characteristics'!E:E,MATCH(PolicyLevers!$C330,'Policy Characteristics'!$D:$D,0))</f>
        <v>Electrification + Hydrogen</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76" t="str">
        <f>INDEX('Policy Characteristics'!J:J,MATCH(PolicyLevers!$C330,'Policy Characteristics'!$D:$D,0))</f>
        <v>% of fuel shifted</v>
      </c>
      <c r="P330" s="262"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276"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customHeight="1" x14ac:dyDescent="0.35">
      <c r="A331" s="247" t="str">
        <f>INDEX('Policy Characteristics'!B:B,MATCH(PolicyLevers!$C331,'Policy Characteristics'!$D:$D,0))</f>
        <v>Industry</v>
      </c>
      <c r="B331" s="247" t="str">
        <f>INDEX('Policy Characteristics'!C:C,MATCH(PolicyLevers!$C331,'Policy Characteristics'!$D:$D,0))</f>
        <v>Electrification + Hydrogen</v>
      </c>
      <c r="C331" s="12" t="str">
        <f t="shared" ref="C331" si="220">C$321</f>
        <v>Fraction of Industrial Fuel Use Shifted to Other Fuels</v>
      </c>
      <c r="D331" s="262" t="s">
        <v>376</v>
      </c>
      <c r="E331" s="262" t="s">
        <v>397</v>
      </c>
      <c r="F331" s="262" t="s">
        <v>377</v>
      </c>
      <c r="G331" s="262" t="s">
        <v>398</v>
      </c>
      <c r="H331" s="7">
        <v>391</v>
      </c>
      <c r="I331" s="262" t="s">
        <v>76</v>
      </c>
      <c r="J331" s="247" t="str">
        <f>INDEX('Policy Characteristics'!E:E,MATCH(PolicyLevers!$C331,'Policy Characteristics'!$D:$D,0))</f>
        <v>Electrification + Hydrogen</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76" t="str">
        <f>INDEX('Policy Characteristics'!J:J,MATCH(PolicyLevers!$C331,'Policy Characteristics'!$D:$D,0))</f>
        <v>% of fuel shifted</v>
      </c>
      <c r="P331" s="262"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276"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customHeight="1" x14ac:dyDescent="0.35">
      <c r="A332" s="247" t="str">
        <f>INDEX('Policy Characteristics'!B:B,MATCH(PolicyLevers!$C332,'Policy Characteristics'!$D:$D,0))</f>
        <v>Industry</v>
      </c>
      <c r="B332" s="247" t="str">
        <f>INDEX('Policy Characteristics'!C:C,MATCH(PolicyLevers!$C332,'Policy Characteristics'!$D:$D,0))</f>
        <v>Electrification + Hydrogen</v>
      </c>
      <c r="C332" s="247" t="str">
        <f t="shared" ref="C332" si="221">C$321</f>
        <v>Fraction of Industrial Fuel Use Shifted to Other Fuels</v>
      </c>
      <c r="D332" s="257" t="s">
        <v>376</v>
      </c>
      <c r="E332" s="257" t="s">
        <v>403</v>
      </c>
      <c r="F332" s="257" t="s">
        <v>377</v>
      </c>
      <c r="G332" s="257" t="s">
        <v>404</v>
      </c>
      <c r="H332" s="254">
        <v>392</v>
      </c>
      <c r="I332" s="255" t="s">
        <v>76</v>
      </c>
      <c r="J332" s="247" t="str">
        <f>INDEX('Policy Characteristics'!E:E,MATCH(PolicyLevers!$C332,'Policy Characteristics'!$D:$D,0))</f>
        <v>Electrification + Hydrogen</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57" t="str">
        <f>INDEX('Policy Characteristics'!J:J,MATCH(PolicyLevers!$C332,'Policy Characteristics'!$D:$D,0))</f>
        <v>% of fuel shifted</v>
      </c>
      <c r="P332" s="257"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57"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customHeight="1" x14ac:dyDescent="0.35">
      <c r="A333" s="247" t="str">
        <f>INDEX('Policy Characteristics'!B:B,MATCH(PolicyLevers!$C333,'Policy Characteristics'!$D:$D,0))</f>
        <v>Industry</v>
      </c>
      <c r="B333" s="247" t="str">
        <f>INDEX('Policy Characteristics'!C:C,MATCH(PolicyLevers!$C333,'Policy Characteristics'!$D:$D,0))</f>
        <v>Electrification + Hydrogen</v>
      </c>
      <c r="C333" s="247" t="str">
        <f t="shared" ref="C333" si="222">C$321</f>
        <v>Fraction of Industrial Fuel Use Shifted to Other Fuels</v>
      </c>
      <c r="D333" s="257" t="s">
        <v>376</v>
      </c>
      <c r="E333" s="257" t="s">
        <v>405</v>
      </c>
      <c r="F333" s="257" t="s">
        <v>377</v>
      </c>
      <c r="G333" s="257" t="s">
        <v>406</v>
      </c>
      <c r="H333" s="254">
        <v>393</v>
      </c>
      <c r="I333" s="255" t="s">
        <v>63</v>
      </c>
      <c r="J333" s="247" t="str">
        <f>INDEX('Policy Characteristics'!E:E,MATCH(PolicyLevers!$C333,'Policy Characteristics'!$D:$D,0))</f>
        <v>Electrification + Hydrogen</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57" t="str">
        <f>INDEX('Policy Characteristics'!J:J,MATCH(PolicyLevers!$C333,'Policy Characteristics'!$D:$D,0))</f>
        <v>% of fuel shifted</v>
      </c>
      <c r="P333" s="257"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57"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customHeight="1" x14ac:dyDescent="0.35">
      <c r="A334" s="247" t="str">
        <f>INDEX('Policy Characteristics'!B:B,MATCH(PolicyLevers!$C334,'Policy Characteristics'!$D:$D,0))</f>
        <v>Industry</v>
      </c>
      <c r="B334" s="247" t="str">
        <f>INDEX('Policy Characteristics'!C:C,MATCH(PolicyLevers!$C334,'Policy Characteristics'!$D:$D,0))</f>
        <v>Electrification + Hydrogen</v>
      </c>
      <c r="C334" s="247" t="str">
        <f t="shared" ref="C334" si="223">C$321</f>
        <v>Fraction of Industrial Fuel Use Shifted to Other Fuels</v>
      </c>
      <c r="D334" s="257" t="s">
        <v>376</v>
      </c>
      <c r="E334" s="257" t="s">
        <v>407</v>
      </c>
      <c r="F334" s="257" t="s">
        <v>377</v>
      </c>
      <c r="G334" s="257" t="s">
        <v>408</v>
      </c>
      <c r="H334" s="254">
        <v>394</v>
      </c>
      <c r="I334" s="255" t="s">
        <v>76</v>
      </c>
      <c r="J334" s="247" t="str">
        <f>INDEX('Policy Characteristics'!E:E,MATCH(PolicyLevers!$C334,'Policy Characteristics'!$D:$D,0))</f>
        <v>Electrification + Hydrogen</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57" t="str">
        <f>INDEX('Policy Characteristics'!J:J,MATCH(PolicyLevers!$C334,'Policy Characteristics'!$D:$D,0))</f>
        <v>% of fuel shifted</v>
      </c>
      <c r="P334" s="257"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57"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customHeight="1" x14ac:dyDescent="0.35">
      <c r="A335" s="247" t="str">
        <f>INDEX('Policy Characteristics'!B:B,MATCH(PolicyLevers!$C335,'Policy Characteristics'!$D:$D,0))</f>
        <v>Industry</v>
      </c>
      <c r="B335" s="247" t="str">
        <f>INDEX('Policy Characteristics'!C:C,MATCH(PolicyLevers!$C335,'Policy Characteristics'!$D:$D,0))</f>
        <v>Electrification + Hydrogen</v>
      </c>
      <c r="C335" s="12" t="str">
        <f t="shared" ref="C335" si="224">C$321</f>
        <v>Fraction of Industrial Fuel Use Shifted to Other Fuels</v>
      </c>
      <c r="D335" s="262" t="s">
        <v>376</v>
      </c>
      <c r="E335" s="262" t="s">
        <v>409</v>
      </c>
      <c r="F335" s="262" t="s">
        <v>377</v>
      </c>
      <c r="G335" s="262" t="s">
        <v>410</v>
      </c>
      <c r="H335" s="7">
        <v>395</v>
      </c>
      <c r="I335" s="262" t="s">
        <v>76</v>
      </c>
      <c r="J335" s="247" t="str">
        <f>INDEX('Policy Characteristics'!E:E,MATCH(PolicyLevers!$C335,'Policy Characteristics'!$D:$D,0))</f>
        <v>Electrification + Hydrogen</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76" t="str">
        <f>INDEX('Policy Characteristics'!J:J,MATCH(PolicyLevers!$C335,'Policy Characteristics'!$D:$D,0))</f>
        <v>% of fuel shifted</v>
      </c>
      <c r="P335" s="262"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276"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customHeight="1" x14ac:dyDescent="0.35">
      <c r="A336" s="247" t="str">
        <f>INDEX('Policy Characteristics'!B:B,MATCH(PolicyLevers!$C336,'Policy Characteristics'!$D:$D,0))</f>
        <v>Industry</v>
      </c>
      <c r="B336" s="247" t="str">
        <f>INDEX('Policy Characteristics'!C:C,MATCH(PolicyLevers!$C336,'Policy Characteristics'!$D:$D,0))</f>
        <v>Electrification + Hydrogen</v>
      </c>
      <c r="C336" s="12" t="str">
        <f t="shared" ref="C336" si="225">C$321</f>
        <v>Fraction of Industrial Fuel Use Shifted to Other Fuels</v>
      </c>
      <c r="D336" s="262" t="s">
        <v>376</v>
      </c>
      <c r="E336" s="262" t="s">
        <v>411</v>
      </c>
      <c r="F336" s="262" t="s">
        <v>377</v>
      </c>
      <c r="G336" s="262" t="s">
        <v>412</v>
      </c>
      <c r="H336" s="7">
        <v>396</v>
      </c>
      <c r="I336" s="262" t="s">
        <v>76</v>
      </c>
      <c r="J336" s="247" t="str">
        <f>INDEX('Policy Characteristics'!E:E,MATCH(PolicyLevers!$C336,'Policy Characteristics'!$D:$D,0))</f>
        <v>Electrification + Hydrogen</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76" t="str">
        <f>INDEX('Policy Characteristics'!J:J,MATCH(PolicyLevers!$C336,'Policy Characteristics'!$D:$D,0))</f>
        <v>% of fuel shifted</v>
      </c>
      <c r="P336" s="262"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276"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customHeight="1" x14ac:dyDescent="0.35">
      <c r="A337" s="247" t="str">
        <f>INDEX('Policy Characteristics'!B:B,MATCH(PolicyLevers!$C337,'Policy Characteristics'!$D:$D,0))</f>
        <v>Industry</v>
      </c>
      <c r="B337" s="247" t="str">
        <f>INDEX('Policy Characteristics'!C:C,MATCH(PolicyLevers!$C337,'Policy Characteristics'!$D:$D,0))</f>
        <v>Electrification + Hydrogen</v>
      </c>
      <c r="C337" s="247" t="str">
        <f t="shared" ref="C337" si="226">C$321</f>
        <v>Fraction of Industrial Fuel Use Shifted to Other Fuels</v>
      </c>
      <c r="D337" s="257" t="s">
        <v>376</v>
      </c>
      <c r="E337" s="257" t="s">
        <v>413</v>
      </c>
      <c r="F337" s="257" t="s">
        <v>377</v>
      </c>
      <c r="G337" s="257" t="s">
        <v>414</v>
      </c>
      <c r="H337" s="254">
        <v>397</v>
      </c>
      <c r="I337" s="255" t="s">
        <v>76</v>
      </c>
      <c r="J337" s="247" t="str">
        <f>INDEX('Policy Characteristics'!E:E,MATCH(PolicyLevers!$C337,'Policy Characteristics'!$D:$D,0))</f>
        <v>Electrification + Hydrogen</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57" t="str">
        <f>INDEX('Policy Characteristics'!J:J,MATCH(PolicyLevers!$C337,'Policy Characteristics'!$D:$D,0))</f>
        <v>% of fuel shifted</v>
      </c>
      <c r="P337" s="257"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57"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customHeight="1" x14ac:dyDescent="0.35">
      <c r="A338" s="247" t="str">
        <f>INDEX('Policy Characteristics'!B:B,MATCH(PolicyLevers!$C338,'Policy Characteristics'!$D:$D,0))</f>
        <v>Industry</v>
      </c>
      <c r="B338" s="247" t="str">
        <f>INDEX('Policy Characteristics'!C:C,MATCH(PolicyLevers!$C338,'Policy Characteristics'!$D:$D,0))</f>
        <v>Electrification + Hydrogen</v>
      </c>
      <c r="C338" s="12" t="str">
        <f t="shared" ref="C338" si="227">C$321</f>
        <v>Fraction of Industrial Fuel Use Shifted to Other Fuels</v>
      </c>
      <c r="D338" s="262" t="s">
        <v>376</v>
      </c>
      <c r="E338" s="262" t="s">
        <v>415</v>
      </c>
      <c r="F338" s="262" t="s">
        <v>377</v>
      </c>
      <c r="G338" s="262" t="s">
        <v>416</v>
      </c>
      <c r="H338" s="7">
        <v>398</v>
      </c>
      <c r="I338" s="262" t="s">
        <v>63</v>
      </c>
      <c r="J338" s="247" t="str">
        <f>INDEX('Policy Characteristics'!E:E,MATCH(PolicyLevers!$C338,'Policy Characteristics'!$D:$D,0))</f>
        <v>Electrification + Hydrogen</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76" t="str">
        <f>INDEX('Policy Characteristics'!J:J,MATCH(PolicyLevers!$C338,'Policy Characteristics'!$D:$D,0))</f>
        <v>% of fuel shifted</v>
      </c>
      <c r="P338" s="262"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276"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customHeight="1" x14ac:dyDescent="0.35">
      <c r="A339" s="247" t="str">
        <f>INDEX('Policy Characteristics'!B:B,MATCH(PolicyLevers!$C339,'Policy Characteristics'!$D:$D,0))</f>
        <v>Industry</v>
      </c>
      <c r="B339" s="247" t="str">
        <f>INDEX('Policy Characteristics'!C:C,MATCH(PolicyLevers!$C339,'Policy Characteristics'!$D:$D,0))</f>
        <v>Electrification + Hydrogen</v>
      </c>
      <c r="C339" s="12" t="str">
        <f t="shared" ref="C339" si="228">C$321</f>
        <v>Fraction of Industrial Fuel Use Shifted to Other Fuels</v>
      </c>
      <c r="D339" s="262" t="s">
        <v>376</v>
      </c>
      <c r="E339" s="262" t="s">
        <v>417</v>
      </c>
      <c r="F339" s="262" t="s">
        <v>377</v>
      </c>
      <c r="G339" s="262" t="s">
        <v>418</v>
      </c>
      <c r="H339" s="7">
        <v>399</v>
      </c>
      <c r="I339" s="262" t="s">
        <v>63</v>
      </c>
      <c r="J339" s="247" t="str">
        <f>INDEX('Policy Characteristics'!E:E,MATCH(PolicyLevers!$C339,'Policy Characteristics'!$D:$D,0))</f>
        <v>Electrification + Hydrogen</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76" t="str">
        <f>INDEX('Policy Characteristics'!J:J,MATCH(PolicyLevers!$C339,'Policy Characteristics'!$D:$D,0))</f>
        <v>% of fuel shifted</v>
      </c>
      <c r="P339" s="262"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276"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customHeight="1" x14ac:dyDescent="0.35">
      <c r="A340" s="247" t="str">
        <f>INDEX('Policy Characteristics'!B:B,MATCH(PolicyLevers!$C340,'Policy Characteristics'!$D:$D,0))</f>
        <v>Industry</v>
      </c>
      <c r="B340" s="247" t="str">
        <f>INDEX('Policy Characteristics'!C:C,MATCH(PolicyLevers!$C340,'Policy Characteristics'!$D:$D,0))</f>
        <v>Electrification + Hydrogen</v>
      </c>
      <c r="C340" s="12" t="str">
        <f t="shared" ref="C340" si="229">C$321</f>
        <v>Fraction of Industrial Fuel Use Shifted to Other Fuels</v>
      </c>
      <c r="D340" s="262" t="s">
        <v>376</v>
      </c>
      <c r="E340" s="262" t="s">
        <v>419</v>
      </c>
      <c r="F340" s="262" t="s">
        <v>377</v>
      </c>
      <c r="G340" s="262" t="s">
        <v>420</v>
      </c>
      <c r="H340" s="7">
        <v>400</v>
      </c>
      <c r="I340" s="262" t="s">
        <v>76</v>
      </c>
      <c r="J340" s="247" t="str">
        <f>INDEX('Policy Characteristics'!E:E,MATCH(PolicyLevers!$C340,'Policy Characteristics'!$D:$D,0))</f>
        <v>Electrification + Hydrogen</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76" t="str">
        <f>INDEX('Policy Characteristics'!J:J,MATCH(PolicyLevers!$C340,'Policy Characteristics'!$D:$D,0))</f>
        <v>% of fuel shifted</v>
      </c>
      <c r="P340" s="262"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276"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customHeight="1" x14ac:dyDescent="0.35">
      <c r="A341" s="247" t="str">
        <f>INDEX('Policy Characteristics'!B:B,MATCH(PolicyLevers!$C341,'Policy Characteristics'!$D:$D,0))</f>
        <v>Industry</v>
      </c>
      <c r="B341" s="247" t="str">
        <f>INDEX('Policy Characteristics'!C:C,MATCH(PolicyLevers!$C341,'Policy Characteristics'!$D:$D,0))</f>
        <v>Electrification + Hydrogen</v>
      </c>
      <c r="C341" s="12" t="str">
        <f t="shared" ref="C341" si="230">C$321</f>
        <v>Fraction of Industrial Fuel Use Shifted to Other Fuels</v>
      </c>
      <c r="D341" s="262" t="s">
        <v>378</v>
      </c>
      <c r="E341" s="262" t="s">
        <v>397</v>
      </c>
      <c r="F341" s="262" t="s">
        <v>379</v>
      </c>
      <c r="G341" s="262" t="s">
        <v>398</v>
      </c>
      <c r="H341" s="7">
        <v>401</v>
      </c>
      <c r="I341" s="262" t="s">
        <v>76</v>
      </c>
      <c r="J341" s="247" t="str">
        <f>INDEX('Policy Characteristics'!E:E,MATCH(PolicyLevers!$C341,'Policy Characteristics'!$D:$D,0))</f>
        <v>Electrification + Hydrogen</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76" t="str">
        <f>INDEX('Policy Characteristics'!J:J,MATCH(PolicyLevers!$C341,'Policy Characteristics'!$D:$D,0))</f>
        <v>% of fuel shifted</v>
      </c>
      <c r="P341" s="262"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276"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customHeight="1" x14ac:dyDescent="0.35">
      <c r="A342" s="247" t="str">
        <f>INDEX('Policy Characteristics'!B:B,MATCH(PolicyLevers!$C342,'Policy Characteristics'!$D:$D,0))</f>
        <v>Industry</v>
      </c>
      <c r="B342" s="247" t="str">
        <f>INDEX('Policy Characteristics'!C:C,MATCH(PolicyLevers!$C342,'Policy Characteristics'!$D:$D,0))</f>
        <v>Electrification + Hydrogen</v>
      </c>
      <c r="C342" s="247" t="str">
        <f t="shared" ref="C342" si="231">C$321</f>
        <v>Fraction of Industrial Fuel Use Shifted to Other Fuels</v>
      </c>
      <c r="D342" s="257" t="s">
        <v>378</v>
      </c>
      <c r="E342" s="257" t="s">
        <v>403</v>
      </c>
      <c r="F342" s="257" t="s">
        <v>379</v>
      </c>
      <c r="G342" s="257" t="s">
        <v>404</v>
      </c>
      <c r="H342" s="254">
        <v>402</v>
      </c>
      <c r="I342" s="255" t="s">
        <v>63</v>
      </c>
      <c r="J342" s="247" t="str">
        <f>INDEX('Policy Characteristics'!E:E,MATCH(PolicyLevers!$C342,'Policy Characteristics'!$D:$D,0))</f>
        <v>Electrification + Hydrogen</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57" t="str">
        <f>INDEX('Policy Characteristics'!J:J,MATCH(PolicyLevers!$C342,'Policy Characteristics'!$D:$D,0))</f>
        <v>% of fuel shifted</v>
      </c>
      <c r="P342" s="257"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57"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customHeight="1" x14ac:dyDescent="0.35">
      <c r="A343" s="247" t="str">
        <f>INDEX('Policy Characteristics'!B:B,MATCH(PolicyLevers!$C343,'Policy Characteristics'!$D:$D,0))</f>
        <v>Industry</v>
      </c>
      <c r="B343" s="247" t="str">
        <f>INDEX('Policy Characteristics'!C:C,MATCH(PolicyLevers!$C343,'Policy Characteristics'!$D:$D,0))</f>
        <v>Electrification + Hydrogen</v>
      </c>
      <c r="C343" s="247" t="str">
        <f t="shared" ref="C343" si="232">C$321</f>
        <v>Fraction of Industrial Fuel Use Shifted to Other Fuels</v>
      </c>
      <c r="D343" s="257" t="s">
        <v>378</v>
      </c>
      <c r="E343" s="257" t="s">
        <v>405</v>
      </c>
      <c r="F343" s="257" t="s">
        <v>379</v>
      </c>
      <c r="G343" s="257" t="s">
        <v>406</v>
      </c>
      <c r="H343" s="254">
        <v>403</v>
      </c>
      <c r="I343" s="255" t="s">
        <v>63</v>
      </c>
      <c r="J343" s="247" t="str">
        <f>INDEX('Policy Characteristics'!E:E,MATCH(PolicyLevers!$C343,'Policy Characteristics'!$D:$D,0))</f>
        <v>Electrification + Hydrogen</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57" t="str">
        <f>INDEX('Policy Characteristics'!J:J,MATCH(PolicyLevers!$C343,'Policy Characteristics'!$D:$D,0))</f>
        <v>% of fuel shifted</v>
      </c>
      <c r="P343" s="257"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57"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customHeight="1" x14ac:dyDescent="0.35">
      <c r="A344" s="247" t="str">
        <f>INDEX('Policy Characteristics'!B:B,MATCH(PolicyLevers!$C344,'Policy Characteristics'!$D:$D,0))</f>
        <v>Industry</v>
      </c>
      <c r="B344" s="247" t="str">
        <f>INDEX('Policy Characteristics'!C:C,MATCH(PolicyLevers!$C344,'Policy Characteristics'!$D:$D,0))</f>
        <v>Electrification + Hydrogen</v>
      </c>
      <c r="C344" s="12" t="str">
        <f t="shared" ref="C344" si="233">C$321</f>
        <v>Fraction of Industrial Fuel Use Shifted to Other Fuels</v>
      </c>
      <c r="D344" s="262" t="s">
        <v>378</v>
      </c>
      <c r="E344" s="262" t="s">
        <v>407</v>
      </c>
      <c r="F344" s="262" t="s">
        <v>379</v>
      </c>
      <c r="G344" s="262" t="s">
        <v>408</v>
      </c>
      <c r="H344" s="7">
        <v>404</v>
      </c>
      <c r="I344" s="262" t="s">
        <v>76</v>
      </c>
      <c r="J344" s="247" t="str">
        <f>INDEX('Policy Characteristics'!E:E,MATCH(PolicyLevers!$C344,'Policy Characteristics'!$D:$D,0))</f>
        <v>Electrification + Hydrogen</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76" t="str">
        <f>INDEX('Policy Characteristics'!J:J,MATCH(PolicyLevers!$C344,'Policy Characteristics'!$D:$D,0))</f>
        <v>% of fuel shifted</v>
      </c>
      <c r="P344" s="262"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276"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customHeight="1" x14ac:dyDescent="0.35">
      <c r="A345" s="247" t="str">
        <f>INDEX('Policy Characteristics'!B:B,MATCH(PolicyLevers!$C345,'Policy Characteristics'!$D:$D,0))</f>
        <v>Industry</v>
      </c>
      <c r="B345" s="247" t="str">
        <f>INDEX('Policy Characteristics'!C:C,MATCH(PolicyLevers!$C345,'Policy Characteristics'!$D:$D,0))</f>
        <v>Electrification + Hydrogen</v>
      </c>
      <c r="C345" s="247" t="str">
        <f t="shared" ref="C345" si="234">C$321</f>
        <v>Fraction of Industrial Fuel Use Shifted to Other Fuels</v>
      </c>
      <c r="D345" s="257" t="s">
        <v>378</v>
      </c>
      <c r="E345" s="257" t="s">
        <v>409</v>
      </c>
      <c r="F345" s="257" t="s">
        <v>379</v>
      </c>
      <c r="G345" s="257" t="s">
        <v>410</v>
      </c>
      <c r="H345" s="254">
        <v>405</v>
      </c>
      <c r="I345" s="255" t="s">
        <v>76</v>
      </c>
      <c r="J345" s="247" t="str">
        <f>INDEX('Policy Characteristics'!E:E,MATCH(PolicyLevers!$C345,'Policy Characteristics'!$D:$D,0))</f>
        <v>Electrification + Hydrogen</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57" t="str">
        <f>INDEX('Policy Characteristics'!J:J,MATCH(PolicyLevers!$C345,'Policy Characteristics'!$D:$D,0))</f>
        <v>% of fuel shifted</v>
      </c>
      <c r="P345" s="257"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57"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customHeight="1" x14ac:dyDescent="0.35">
      <c r="A346" s="247" t="str">
        <f>INDEX('Policy Characteristics'!B:B,MATCH(PolicyLevers!$C346,'Policy Characteristics'!$D:$D,0))</f>
        <v>Industry</v>
      </c>
      <c r="B346" s="247" t="str">
        <f>INDEX('Policy Characteristics'!C:C,MATCH(PolicyLevers!$C346,'Policy Characteristics'!$D:$D,0))</f>
        <v>Electrification + Hydrogen</v>
      </c>
      <c r="C346" s="12" t="str">
        <f t="shared" ref="C346" si="235">C$321</f>
        <v>Fraction of Industrial Fuel Use Shifted to Other Fuels</v>
      </c>
      <c r="D346" s="262" t="s">
        <v>378</v>
      </c>
      <c r="E346" s="262" t="s">
        <v>411</v>
      </c>
      <c r="F346" s="262" t="s">
        <v>379</v>
      </c>
      <c r="G346" s="262" t="s">
        <v>412</v>
      </c>
      <c r="H346" s="7">
        <v>406</v>
      </c>
      <c r="I346" s="262" t="s">
        <v>76</v>
      </c>
      <c r="J346" s="247" t="str">
        <f>INDEX('Policy Characteristics'!E:E,MATCH(PolicyLevers!$C346,'Policy Characteristics'!$D:$D,0))</f>
        <v>Electrification + Hydrogen</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76" t="str">
        <f>INDEX('Policy Characteristics'!J:J,MATCH(PolicyLevers!$C346,'Policy Characteristics'!$D:$D,0))</f>
        <v>% of fuel shifted</v>
      </c>
      <c r="P346" s="262"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276"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customHeight="1" x14ac:dyDescent="0.35">
      <c r="A347" s="247" t="str">
        <f>INDEX('Policy Characteristics'!B:B,MATCH(PolicyLevers!$C347,'Policy Characteristics'!$D:$D,0))</f>
        <v>Industry</v>
      </c>
      <c r="B347" s="247" t="str">
        <f>INDEX('Policy Characteristics'!C:C,MATCH(PolicyLevers!$C347,'Policy Characteristics'!$D:$D,0))</f>
        <v>Electrification + Hydrogen</v>
      </c>
      <c r="C347" s="12" t="str">
        <f t="shared" ref="C347" si="236">C$321</f>
        <v>Fraction of Industrial Fuel Use Shifted to Other Fuels</v>
      </c>
      <c r="D347" s="262" t="s">
        <v>378</v>
      </c>
      <c r="E347" s="262" t="s">
        <v>413</v>
      </c>
      <c r="F347" s="262" t="s">
        <v>379</v>
      </c>
      <c r="G347" s="262" t="s">
        <v>414</v>
      </c>
      <c r="H347" s="7">
        <v>407</v>
      </c>
      <c r="I347" s="262" t="s">
        <v>76</v>
      </c>
      <c r="J347" s="247" t="str">
        <f>INDEX('Policy Characteristics'!E:E,MATCH(PolicyLevers!$C347,'Policy Characteristics'!$D:$D,0))</f>
        <v>Electrification + Hydrogen</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76" t="str">
        <f>INDEX('Policy Characteristics'!J:J,MATCH(PolicyLevers!$C347,'Policy Characteristics'!$D:$D,0))</f>
        <v>% of fuel shifted</v>
      </c>
      <c r="P347" s="262"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276"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customHeight="1" x14ac:dyDescent="0.35">
      <c r="A348" s="247" t="str">
        <f>INDEX('Policy Characteristics'!B:B,MATCH(PolicyLevers!$C348,'Policy Characteristics'!$D:$D,0))</f>
        <v>Industry</v>
      </c>
      <c r="B348" s="247" t="str">
        <f>INDEX('Policy Characteristics'!C:C,MATCH(PolicyLevers!$C348,'Policy Characteristics'!$D:$D,0))</f>
        <v>Electrification + Hydrogen</v>
      </c>
      <c r="C348" s="247" t="str">
        <f t="shared" ref="C348" si="237">C$321</f>
        <v>Fraction of Industrial Fuel Use Shifted to Other Fuels</v>
      </c>
      <c r="D348" s="257" t="s">
        <v>378</v>
      </c>
      <c r="E348" s="257" t="s">
        <v>415</v>
      </c>
      <c r="F348" s="257" t="s">
        <v>379</v>
      </c>
      <c r="G348" s="257" t="s">
        <v>416</v>
      </c>
      <c r="H348" s="254">
        <v>408</v>
      </c>
      <c r="I348" s="255" t="s">
        <v>63</v>
      </c>
      <c r="J348" s="247" t="str">
        <f>INDEX('Policy Characteristics'!E:E,MATCH(PolicyLevers!$C348,'Policy Characteristics'!$D:$D,0))</f>
        <v>Electrification + Hydrogen</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57" t="str">
        <f>INDEX('Policy Characteristics'!J:J,MATCH(PolicyLevers!$C348,'Policy Characteristics'!$D:$D,0))</f>
        <v>% of fuel shifted</v>
      </c>
      <c r="P348" s="257"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57"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customHeight="1" x14ac:dyDescent="0.35">
      <c r="A349" s="247" t="str">
        <f>INDEX('Policy Characteristics'!B:B,MATCH(PolicyLevers!$C349,'Policy Characteristics'!$D:$D,0))</f>
        <v>Industry</v>
      </c>
      <c r="B349" s="247" t="str">
        <f>INDEX('Policy Characteristics'!C:C,MATCH(PolicyLevers!$C349,'Policy Characteristics'!$D:$D,0))</f>
        <v>Electrification + Hydrogen</v>
      </c>
      <c r="C349" s="247" t="str">
        <f t="shared" ref="C349" si="238">C$321</f>
        <v>Fraction of Industrial Fuel Use Shifted to Other Fuels</v>
      </c>
      <c r="D349" s="257" t="s">
        <v>378</v>
      </c>
      <c r="E349" s="257" t="s">
        <v>417</v>
      </c>
      <c r="F349" s="257" t="s">
        <v>379</v>
      </c>
      <c r="G349" s="257" t="s">
        <v>418</v>
      </c>
      <c r="H349" s="254">
        <v>409</v>
      </c>
      <c r="I349" s="255" t="s">
        <v>76</v>
      </c>
      <c r="J349" s="247" t="str">
        <f>INDEX('Policy Characteristics'!E:E,MATCH(PolicyLevers!$C349,'Policy Characteristics'!$D:$D,0))</f>
        <v>Electrification + Hydrogen</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57" t="str">
        <f>INDEX('Policy Characteristics'!J:J,MATCH(PolicyLevers!$C349,'Policy Characteristics'!$D:$D,0))</f>
        <v>% of fuel shifted</v>
      </c>
      <c r="P349" s="257"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57"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customHeight="1" x14ac:dyDescent="0.35">
      <c r="A350" s="247" t="str">
        <f>INDEX('Policy Characteristics'!B:B,MATCH(PolicyLevers!$C350,'Policy Characteristics'!$D:$D,0))</f>
        <v>Industry</v>
      </c>
      <c r="B350" s="247" t="str">
        <f>INDEX('Policy Characteristics'!C:C,MATCH(PolicyLevers!$C350,'Policy Characteristics'!$D:$D,0))</f>
        <v>Electrification + Hydrogen</v>
      </c>
      <c r="C350" s="12" t="str">
        <f t="shared" ref="C350" si="239">C$321</f>
        <v>Fraction of Industrial Fuel Use Shifted to Other Fuels</v>
      </c>
      <c r="D350" s="262" t="s">
        <v>378</v>
      </c>
      <c r="E350" s="262" t="s">
        <v>419</v>
      </c>
      <c r="F350" s="262" t="s">
        <v>379</v>
      </c>
      <c r="G350" s="262" t="s">
        <v>420</v>
      </c>
      <c r="H350" s="7">
        <v>410</v>
      </c>
      <c r="I350" s="262" t="s">
        <v>76</v>
      </c>
      <c r="J350" s="247" t="str">
        <f>INDEX('Policy Characteristics'!E:E,MATCH(PolicyLevers!$C350,'Policy Characteristics'!$D:$D,0))</f>
        <v>Electrification + Hydrogen</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76" t="str">
        <f>INDEX('Policy Characteristics'!J:J,MATCH(PolicyLevers!$C350,'Policy Characteristics'!$D:$D,0))</f>
        <v>% of fuel shifted</v>
      </c>
      <c r="P350" s="262"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276"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customHeight="1" x14ac:dyDescent="0.35">
      <c r="A351" s="247" t="str">
        <f>INDEX('Policy Characteristics'!B:B,MATCH(PolicyLevers!$C351,'Policy Characteristics'!$D:$D,0))</f>
        <v>Industry</v>
      </c>
      <c r="B351" s="247" t="str">
        <f>INDEX('Policy Characteristics'!C:C,MATCH(PolicyLevers!$C351,'Policy Characteristics'!$D:$D,0))</f>
        <v>Electrification + Hydrogen</v>
      </c>
      <c r="C351" s="12" t="str">
        <f t="shared" ref="C351" si="240">C$321</f>
        <v>Fraction of Industrial Fuel Use Shifted to Other Fuels</v>
      </c>
      <c r="D351" s="262" t="s">
        <v>380</v>
      </c>
      <c r="E351" s="262" t="s">
        <v>397</v>
      </c>
      <c r="F351" s="262" t="s">
        <v>381</v>
      </c>
      <c r="G351" s="262" t="s">
        <v>398</v>
      </c>
      <c r="H351" s="7">
        <v>411</v>
      </c>
      <c r="I351" s="262" t="s">
        <v>76</v>
      </c>
      <c r="J351" s="247" t="str">
        <f>INDEX('Policy Characteristics'!E:E,MATCH(PolicyLevers!$C351,'Policy Characteristics'!$D:$D,0))</f>
        <v>Electrification + Hydrogen</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76" t="str">
        <f>INDEX('Policy Characteristics'!J:J,MATCH(PolicyLevers!$C351,'Policy Characteristics'!$D:$D,0))</f>
        <v>% of fuel shifted</v>
      </c>
      <c r="P351" s="262"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276"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customHeight="1" x14ac:dyDescent="0.35">
      <c r="A352" s="247" t="str">
        <f>INDEX('Policy Characteristics'!B:B,MATCH(PolicyLevers!$C352,'Policy Characteristics'!$D:$D,0))</f>
        <v>Industry</v>
      </c>
      <c r="B352" s="247" t="str">
        <f>INDEX('Policy Characteristics'!C:C,MATCH(PolicyLevers!$C352,'Policy Characteristics'!$D:$D,0))</f>
        <v>Electrification + Hydrogen</v>
      </c>
      <c r="C352" s="247" t="str">
        <f t="shared" ref="C352" si="241">C$321</f>
        <v>Fraction of Industrial Fuel Use Shifted to Other Fuels</v>
      </c>
      <c r="D352" s="257" t="s">
        <v>380</v>
      </c>
      <c r="E352" s="257" t="s">
        <v>403</v>
      </c>
      <c r="F352" s="257" t="s">
        <v>381</v>
      </c>
      <c r="G352" s="257" t="s">
        <v>404</v>
      </c>
      <c r="H352" s="254">
        <v>412</v>
      </c>
      <c r="I352" s="255" t="s">
        <v>63</v>
      </c>
      <c r="J352" s="247" t="str">
        <f>INDEX('Policy Characteristics'!E:E,MATCH(PolicyLevers!$C352,'Policy Characteristics'!$D:$D,0))</f>
        <v>Electrification + Hydrogen</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57" t="str">
        <f>INDEX('Policy Characteristics'!J:J,MATCH(PolicyLevers!$C352,'Policy Characteristics'!$D:$D,0))</f>
        <v>% of fuel shifted</v>
      </c>
      <c r="P352" s="257"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57"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customHeight="1" x14ac:dyDescent="0.35">
      <c r="A353" s="247" t="str">
        <f>INDEX('Policy Characteristics'!B:B,MATCH(PolicyLevers!$C353,'Policy Characteristics'!$D:$D,0))</f>
        <v>Industry</v>
      </c>
      <c r="B353" s="247" t="str">
        <f>INDEX('Policy Characteristics'!C:C,MATCH(PolicyLevers!$C353,'Policy Characteristics'!$D:$D,0))</f>
        <v>Electrification + Hydrogen</v>
      </c>
      <c r="C353" s="247" t="str">
        <f t="shared" ref="C353" si="242">C$321</f>
        <v>Fraction of Industrial Fuel Use Shifted to Other Fuels</v>
      </c>
      <c r="D353" s="257" t="s">
        <v>380</v>
      </c>
      <c r="E353" s="257" t="s">
        <v>405</v>
      </c>
      <c r="F353" s="257" t="s">
        <v>381</v>
      </c>
      <c r="G353" s="257" t="s">
        <v>406</v>
      </c>
      <c r="H353" s="254">
        <v>413</v>
      </c>
      <c r="I353" s="255" t="s">
        <v>63</v>
      </c>
      <c r="J353" s="247" t="str">
        <f>INDEX('Policy Characteristics'!E:E,MATCH(PolicyLevers!$C353,'Policy Characteristics'!$D:$D,0))</f>
        <v>Electrification + Hydrogen</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57" t="str">
        <f>INDEX('Policy Characteristics'!J:J,MATCH(PolicyLevers!$C353,'Policy Characteristics'!$D:$D,0))</f>
        <v>% of fuel shifted</v>
      </c>
      <c r="P353" s="257"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57"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customHeight="1" x14ac:dyDescent="0.35">
      <c r="A354" s="247" t="str">
        <f>INDEX('Policy Characteristics'!B:B,MATCH(PolicyLevers!$C354,'Policy Characteristics'!$D:$D,0))</f>
        <v>Industry</v>
      </c>
      <c r="B354" s="247" t="str">
        <f>INDEX('Policy Characteristics'!C:C,MATCH(PolicyLevers!$C354,'Policy Characteristics'!$D:$D,0))</f>
        <v>Electrification + Hydrogen</v>
      </c>
      <c r="C354" s="12" t="str">
        <f t="shared" ref="C354" si="243">C$321</f>
        <v>Fraction of Industrial Fuel Use Shifted to Other Fuels</v>
      </c>
      <c r="D354" s="262" t="s">
        <v>380</v>
      </c>
      <c r="E354" s="262" t="s">
        <v>407</v>
      </c>
      <c r="F354" s="262" t="s">
        <v>381</v>
      </c>
      <c r="G354" s="262" t="s">
        <v>408</v>
      </c>
      <c r="H354" s="7">
        <v>414</v>
      </c>
      <c r="I354" s="262" t="s">
        <v>76</v>
      </c>
      <c r="J354" s="247" t="str">
        <f>INDEX('Policy Characteristics'!E:E,MATCH(PolicyLevers!$C354,'Policy Characteristics'!$D:$D,0))</f>
        <v>Electrification + Hydrogen</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76" t="str">
        <f>INDEX('Policy Characteristics'!J:J,MATCH(PolicyLevers!$C354,'Policy Characteristics'!$D:$D,0))</f>
        <v>% of fuel shifted</v>
      </c>
      <c r="P354" s="262"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276"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customHeight="1" x14ac:dyDescent="0.35">
      <c r="A355" s="247" t="str">
        <f>INDEX('Policy Characteristics'!B:B,MATCH(PolicyLevers!$C355,'Policy Characteristics'!$D:$D,0))</f>
        <v>Industry</v>
      </c>
      <c r="B355" s="247" t="str">
        <f>INDEX('Policy Characteristics'!C:C,MATCH(PolicyLevers!$C355,'Policy Characteristics'!$D:$D,0))</f>
        <v>Electrification + Hydrogen</v>
      </c>
      <c r="C355" s="247" t="str">
        <f t="shared" ref="C355" si="244">C$321</f>
        <v>Fraction of Industrial Fuel Use Shifted to Other Fuels</v>
      </c>
      <c r="D355" s="257" t="s">
        <v>380</v>
      </c>
      <c r="E355" s="257" t="s">
        <v>409</v>
      </c>
      <c r="F355" s="257" t="s">
        <v>381</v>
      </c>
      <c r="G355" s="257" t="s">
        <v>410</v>
      </c>
      <c r="H355" s="254">
        <v>415</v>
      </c>
      <c r="I355" s="255" t="s">
        <v>63</v>
      </c>
      <c r="J355" s="247" t="str">
        <f>INDEX('Policy Characteristics'!E:E,MATCH(PolicyLevers!$C355,'Policy Characteristics'!$D:$D,0))</f>
        <v>Electrification + Hydrogen</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57" t="str">
        <f>INDEX('Policy Characteristics'!J:J,MATCH(PolicyLevers!$C355,'Policy Characteristics'!$D:$D,0))</f>
        <v>% of fuel shifted</v>
      </c>
      <c r="P355" s="257"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57"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customHeight="1" x14ac:dyDescent="0.35">
      <c r="A356" s="247" t="str">
        <f>INDEX('Policy Characteristics'!B:B,MATCH(PolicyLevers!$C356,'Policy Characteristics'!$D:$D,0))</f>
        <v>Industry</v>
      </c>
      <c r="B356" s="247" t="str">
        <f>INDEX('Policy Characteristics'!C:C,MATCH(PolicyLevers!$C356,'Policy Characteristics'!$D:$D,0))</f>
        <v>Electrification + Hydrogen</v>
      </c>
      <c r="C356" s="12" t="str">
        <f t="shared" ref="C356" si="245">C$321</f>
        <v>Fraction of Industrial Fuel Use Shifted to Other Fuels</v>
      </c>
      <c r="D356" s="262" t="s">
        <v>380</v>
      </c>
      <c r="E356" s="262" t="s">
        <v>411</v>
      </c>
      <c r="F356" s="262" t="s">
        <v>381</v>
      </c>
      <c r="G356" s="262" t="s">
        <v>412</v>
      </c>
      <c r="H356" s="7">
        <v>416</v>
      </c>
      <c r="I356" s="262" t="s">
        <v>76</v>
      </c>
      <c r="J356" s="247" t="str">
        <f>INDEX('Policy Characteristics'!E:E,MATCH(PolicyLevers!$C356,'Policy Characteristics'!$D:$D,0))</f>
        <v>Electrification + Hydrogen</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76" t="str">
        <f>INDEX('Policy Characteristics'!J:J,MATCH(PolicyLevers!$C356,'Policy Characteristics'!$D:$D,0))</f>
        <v>% of fuel shifted</v>
      </c>
      <c r="P356" s="262"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276"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customHeight="1" x14ac:dyDescent="0.35">
      <c r="A357" s="247" t="str">
        <f>INDEX('Policy Characteristics'!B:B,MATCH(PolicyLevers!$C357,'Policy Characteristics'!$D:$D,0))</f>
        <v>Industry</v>
      </c>
      <c r="B357" s="247" t="str">
        <f>INDEX('Policy Characteristics'!C:C,MATCH(PolicyLevers!$C357,'Policy Characteristics'!$D:$D,0))</f>
        <v>Electrification + Hydrogen</v>
      </c>
      <c r="C357" s="12" t="str">
        <f t="shared" ref="C357" si="246">C$321</f>
        <v>Fraction of Industrial Fuel Use Shifted to Other Fuels</v>
      </c>
      <c r="D357" s="262" t="s">
        <v>380</v>
      </c>
      <c r="E357" s="262" t="s">
        <v>413</v>
      </c>
      <c r="F357" s="262" t="s">
        <v>381</v>
      </c>
      <c r="G357" s="262" t="s">
        <v>414</v>
      </c>
      <c r="H357" s="7">
        <v>417</v>
      </c>
      <c r="I357" s="262" t="s">
        <v>76</v>
      </c>
      <c r="J357" s="247" t="str">
        <f>INDEX('Policy Characteristics'!E:E,MATCH(PolicyLevers!$C357,'Policy Characteristics'!$D:$D,0))</f>
        <v>Electrification + Hydrogen</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76" t="str">
        <f>INDEX('Policy Characteristics'!J:J,MATCH(PolicyLevers!$C357,'Policy Characteristics'!$D:$D,0))</f>
        <v>% of fuel shifted</v>
      </c>
      <c r="P357" s="262"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276"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customHeight="1" x14ac:dyDescent="0.35">
      <c r="A358" s="247" t="str">
        <f>INDEX('Policy Characteristics'!B:B,MATCH(PolicyLevers!$C358,'Policy Characteristics'!$D:$D,0))</f>
        <v>Industry</v>
      </c>
      <c r="B358" s="247" t="str">
        <f>INDEX('Policy Characteristics'!C:C,MATCH(PolicyLevers!$C358,'Policy Characteristics'!$D:$D,0))</f>
        <v>Electrification + Hydrogen</v>
      </c>
      <c r="C358" s="247" t="str">
        <f t="shared" ref="C358" si="247">C$321</f>
        <v>Fraction of Industrial Fuel Use Shifted to Other Fuels</v>
      </c>
      <c r="D358" s="257" t="s">
        <v>380</v>
      </c>
      <c r="E358" s="257" t="s">
        <v>415</v>
      </c>
      <c r="F358" s="257" t="s">
        <v>381</v>
      </c>
      <c r="G358" s="257" t="s">
        <v>416</v>
      </c>
      <c r="H358" s="254">
        <v>418</v>
      </c>
      <c r="I358" s="255" t="s">
        <v>63</v>
      </c>
      <c r="J358" s="247" t="str">
        <f>INDEX('Policy Characteristics'!E:E,MATCH(PolicyLevers!$C358,'Policy Characteristics'!$D:$D,0))</f>
        <v>Electrification + Hydrogen</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57" t="str">
        <f>INDEX('Policy Characteristics'!J:J,MATCH(PolicyLevers!$C358,'Policy Characteristics'!$D:$D,0))</f>
        <v>% of fuel shifted</v>
      </c>
      <c r="P358" s="257"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57"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customHeight="1" x14ac:dyDescent="0.35">
      <c r="A359" s="247" t="str">
        <f>INDEX('Policy Characteristics'!B:B,MATCH(PolicyLevers!$C359,'Policy Characteristics'!$D:$D,0))</f>
        <v>Industry</v>
      </c>
      <c r="B359" s="247" t="str">
        <f>INDEX('Policy Characteristics'!C:C,MATCH(PolicyLevers!$C359,'Policy Characteristics'!$D:$D,0))</f>
        <v>Electrification + Hydrogen</v>
      </c>
      <c r="C359" s="247" t="str">
        <f t="shared" ref="C359" si="248">C$321</f>
        <v>Fraction of Industrial Fuel Use Shifted to Other Fuels</v>
      </c>
      <c r="D359" s="257" t="s">
        <v>380</v>
      </c>
      <c r="E359" s="257" t="s">
        <v>417</v>
      </c>
      <c r="F359" s="257" t="s">
        <v>381</v>
      </c>
      <c r="G359" s="257" t="s">
        <v>418</v>
      </c>
      <c r="H359" s="254">
        <v>419</v>
      </c>
      <c r="I359" s="255" t="s">
        <v>63</v>
      </c>
      <c r="J359" s="247" t="str">
        <f>INDEX('Policy Characteristics'!E:E,MATCH(PolicyLevers!$C359,'Policy Characteristics'!$D:$D,0))</f>
        <v>Electrification + Hydrogen</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57" t="str">
        <f>INDEX('Policy Characteristics'!J:J,MATCH(PolicyLevers!$C359,'Policy Characteristics'!$D:$D,0))</f>
        <v>% of fuel shifted</v>
      </c>
      <c r="P359" s="257"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57"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customHeight="1" x14ac:dyDescent="0.35">
      <c r="A360" s="247" t="str">
        <f>INDEX('Policy Characteristics'!B:B,MATCH(PolicyLevers!$C360,'Policy Characteristics'!$D:$D,0))</f>
        <v>Industry</v>
      </c>
      <c r="B360" s="247" t="str">
        <f>INDEX('Policy Characteristics'!C:C,MATCH(PolicyLevers!$C360,'Policy Characteristics'!$D:$D,0))</f>
        <v>Electrification + Hydrogen</v>
      </c>
      <c r="C360" s="12" t="str">
        <f t="shared" ref="C360" si="249">C$321</f>
        <v>Fraction of Industrial Fuel Use Shifted to Other Fuels</v>
      </c>
      <c r="D360" s="262" t="s">
        <v>380</v>
      </c>
      <c r="E360" s="262" t="s">
        <v>419</v>
      </c>
      <c r="F360" s="262" t="s">
        <v>381</v>
      </c>
      <c r="G360" s="262" t="s">
        <v>420</v>
      </c>
      <c r="H360" s="7">
        <v>420</v>
      </c>
      <c r="I360" s="262" t="s">
        <v>76</v>
      </c>
      <c r="J360" s="247" t="str">
        <f>INDEX('Policy Characteristics'!E:E,MATCH(PolicyLevers!$C360,'Policy Characteristics'!$D:$D,0))</f>
        <v>Electrification + Hydrogen</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76" t="str">
        <f>INDEX('Policy Characteristics'!J:J,MATCH(PolicyLevers!$C360,'Policy Characteristics'!$D:$D,0))</f>
        <v>% of fuel shifted</v>
      </c>
      <c r="P360" s="262"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276"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customHeight="1" x14ac:dyDescent="0.35">
      <c r="A361" s="247" t="str">
        <f>INDEX('Policy Characteristics'!B:B,MATCH(PolicyLevers!$C361,'Policy Characteristics'!$D:$D,0))</f>
        <v>Industry</v>
      </c>
      <c r="B361" s="247" t="str">
        <f>INDEX('Policy Characteristics'!C:C,MATCH(PolicyLevers!$C361,'Policy Characteristics'!$D:$D,0))</f>
        <v>Electrification + Hydrogen</v>
      </c>
      <c r="C361" s="12" t="str">
        <f t="shared" ref="C361" si="250">C$321</f>
        <v>Fraction of Industrial Fuel Use Shifted to Other Fuels</v>
      </c>
      <c r="D361" s="262" t="s">
        <v>382</v>
      </c>
      <c r="E361" s="262" t="s">
        <v>397</v>
      </c>
      <c r="F361" s="262" t="s">
        <v>383</v>
      </c>
      <c r="G361" s="262" t="s">
        <v>398</v>
      </c>
      <c r="H361" s="7">
        <v>421</v>
      </c>
      <c r="I361" s="262" t="s">
        <v>76</v>
      </c>
      <c r="J361" s="247" t="str">
        <f>INDEX('Policy Characteristics'!E:E,MATCH(PolicyLevers!$C361,'Policy Characteristics'!$D:$D,0))</f>
        <v>Electrification + Hydrogen</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76" t="str">
        <f>INDEX('Policy Characteristics'!J:J,MATCH(PolicyLevers!$C361,'Policy Characteristics'!$D:$D,0))</f>
        <v>% of fuel shifted</v>
      </c>
      <c r="P361" s="262"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276"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customHeight="1" x14ac:dyDescent="0.35">
      <c r="A362" s="247" t="str">
        <f>INDEX('Policy Characteristics'!B:B,MATCH(PolicyLevers!$C362,'Policy Characteristics'!$D:$D,0))</f>
        <v>Industry</v>
      </c>
      <c r="B362" s="247" t="str">
        <f>INDEX('Policy Characteristics'!C:C,MATCH(PolicyLevers!$C362,'Policy Characteristics'!$D:$D,0))</f>
        <v>Electrification + Hydrogen</v>
      </c>
      <c r="C362" s="247" t="str">
        <f t="shared" ref="C362" si="251">C$321</f>
        <v>Fraction of Industrial Fuel Use Shifted to Other Fuels</v>
      </c>
      <c r="D362" s="257" t="s">
        <v>382</v>
      </c>
      <c r="E362" s="257" t="s">
        <v>403</v>
      </c>
      <c r="F362" s="257" t="s">
        <v>383</v>
      </c>
      <c r="G362" s="257" t="s">
        <v>404</v>
      </c>
      <c r="H362" s="254">
        <v>422</v>
      </c>
      <c r="I362" s="255" t="s">
        <v>76</v>
      </c>
      <c r="J362" s="247" t="str">
        <f>INDEX('Policy Characteristics'!E:E,MATCH(PolicyLevers!$C362,'Policy Characteristics'!$D:$D,0))</f>
        <v>Electrification + Hydrogen</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57" t="str">
        <f>INDEX('Policy Characteristics'!J:J,MATCH(PolicyLevers!$C362,'Policy Characteristics'!$D:$D,0))</f>
        <v>% of fuel shifted</v>
      </c>
      <c r="P362" s="257"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57"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customHeight="1" x14ac:dyDescent="0.35">
      <c r="A363" s="247" t="str">
        <f>INDEX('Policy Characteristics'!B:B,MATCH(PolicyLevers!$C363,'Policy Characteristics'!$D:$D,0))</f>
        <v>Industry</v>
      </c>
      <c r="B363" s="247" t="str">
        <f>INDEX('Policy Characteristics'!C:C,MATCH(PolicyLevers!$C363,'Policy Characteristics'!$D:$D,0))</f>
        <v>Electrification + Hydrogen</v>
      </c>
      <c r="C363" s="247" t="str">
        <f t="shared" ref="C363" si="252">C$321</f>
        <v>Fraction of Industrial Fuel Use Shifted to Other Fuels</v>
      </c>
      <c r="D363" s="257" t="s">
        <v>382</v>
      </c>
      <c r="E363" s="257" t="s">
        <v>405</v>
      </c>
      <c r="F363" s="257" t="s">
        <v>383</v>
      </c>
      <c r="G363" s="257" t="s">
        <v>406</v>
      </c>
      <c r="H363" s="254">
        <v>423</v>
      </c>
      <c r="I363" s="255" t="s">
        <v>76</v>
      </c>
      <c r="J363" s="247" t="str">
        <f>INDEX('Policy Characteristics'!E:E,MATCH(PolicyLevers!$C363,'Policy Characteristics'!$D:$D,0))</f>
        <v>Electrification + Hydrogen</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57" t="str">
        <f>INDEX('Policy Characteristics'!J:J,MATCH(PolicyLevers!$C363,'Policy Characteristics'!$D:$D,0))</f>
        <v>% of fuel shifted</v>
      </c>
      <c r="P363" s="257"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57"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customHeight="1" x14ac:dyDescent="0.35">
      <c r="A364" s="247" t="str">
        <f>INDEX('Policy Characteristics'!B:B,MATCH(PolicyLevers!$C364,'Policy Characteristics'!$D:$D,0))</f>
        <v>Industry</v>
      </c>
      <c r="B364" s="247" t="str">
        <f>INDEX('Policy Characteristics'!C:C,MATCH(PolicyLevers!$C364,'Policy Characteristics'!$D:$D,0))</f>
        <v>Electrification + Hydrogen</v>
      </c>
      <c r="C364" s="12" t="str">
        <f t="shared" ref="C364" si="253">C$321</f>
        <v>Fraction of Industrial Fuel Use Shifted to Other Fuels</v>
      </c>
      <c r="D364" s="262" t="s">
        <v>382</v>
      </c>
      <c r="E364" s="262" t="s">
        <v>407</v>
      </c>
      <c r="F364" s="262" t="s">
        <v>383</v>
      </c>
      <c r="G364" s="262" t="s">
        <v>408</v>
      </c>
      <c r="H364" s="7">
        <v>424</v>
      </c>
      <c r="I364" s="262" t="s">
        <v>76</v>
      </c>
      <c r="J364" s="247" t="str">
        <f>INDEX('Policy Characteristics'!E:E,MATCH(PolicyLevers!$C364,'Policy Characteristics'!$D:$D,0))</f>
        <v>Electrification + Hydrogen</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76" t="str">
        <f>INDEX('Policy Characteristics'!J:J,MATCH(PolicyLevers!$C364,'Policy Characteristics'!$D:$D,0))</f>
        <v>% of fuel shifted</v>
      </c>
      <c r="P364" s="262"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276"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customHeight="1" x14ac:dyDescent="0.35">
      <c r="A365" s="247" t="str">
        <f>INDEX('Policy Characteristics'!B:B,MATCH(PolicyLevers!$C365,'Policy Characteristics'!$D:$D,0))</f>
        <v>Industry</v>
      </c>
      <c r="B365" s="247" t="str">
        <f>INDEX('Policy Characteristics'!C:C,MATCH(PolicyLevers!$C365,'Policy Characteristics'!$D:$D,0))</f>
        <v>Electrification + Hydrogen</v>
      </c>
      <c r="C365" s="247" t="str">
        <f t="shared" ref="C365" si="254">C$321</f>
        <v>Fraction of Industrial Fuel Use Shifted to Other Fuels</v>
      </c>
      <c r="D365" s="257" t="s">
        <v>382</v>
      </c>
      <c r="E365" s="257" t="s">
        <v>409</v>
      </c>
      <c r="F365" s="257" t="s">
        <v>383</v>
      </c>
      <c r="G365" s="257" t="s">
        <v>410</v>
      </c>
      <c r="H365" s="254">
        <v>425</v>
      </c>
      <c r="I365" s="255" t="s">
        <v>76</v>
      </c>
      <c r="J365" s="247" t="str">
        <f>INDEX('Policy Characteristics'!E:E,MATCH(PolicyLevers!$C365,'Policy Characteristics'!$D:$D,0))</f>
        <v>Electrification + Hydrogen</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57" t="str">
        <f>INDEX('Policy Characteristics'!J:J,MATCH(PolicyLevers!$C365,'Policy Characteristics'!$D:$D,0))</f>
        <v>% of fuel shifted</v>
      </c>
      <c r="P365" s="257"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57"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customHeight="1" x14ac:dyDescent="0.35">
      <c r="A366" s="247" t="str">
        <f>INDEX('Policy Characteristics'!B:B,MATCH(PolicyLevers!$C366,'Policy Characteristics'!$D:$D,0))</f>
        <v>Industry</v>
      </c>
      <c r="B366" s="247" t="str">
        <f>INDEX('Policy Characteristics'!C:C,MATCH(PolicyLevers!$C366,'Policy Characteristics'!$D:$D,0))</f>
        <v>Electrification + Hydrogen</v>
      </c>
      <c r="C366" s="12" t="str">
        <f t="shared" ref="C366" si="255">C$321</f>
        <v>Fraction of Industrial Fuel Use Shifted to Other Fuels</v>
      </c>
      <c r="D366" s="262" t="s">
        <v>382</v>
      </c>
      <c r="E366" s="262" t="s">
        <v>411</v>
      </c>
      <c r="F366" s="262" t="s">
        <v>383</v>
      </c>
      <c r="G366" s="262" t="s">
        <v>412</v>
      </c>
      <c r="H366" s="7">
        <v>426</v>
      </c>
      <c r="I366" s="262" t="s">
        <v>76</v>
      </c>
      <c r="J366" s="247" t="str">
        <f>INDEX('Policy Characteristics'!E:E,MATCH(PolicyLevers!$C366,'Policy Characteristics'!$D:$D,0))</f>
        <v>Electrification + Hydrogen</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76" t="str">
        <f>INDEX('Policy Characteristics'!J:J,MATCH(PolicyLevers!$C366,'Policy Characteristics'!$D:$D,0))</f>
        <v>% of fuel shifted</v>
      </c>
      <c r="P366" s="262"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276"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customHeight="1" x14ac:dyDescent="0.35">
      <c r="A367" s="247" t="str">
        <f>INDEX('Policy Characteristics'!B:B,MATCH(PolicyLevers!$C367,'Policy Characteristics'!$D:$D,0))</f>
        <v>Industry</v>
      </c>
      <c r="B367" s="247" t="str">
        <f>INDEX('Policy Characteristics'!C:C,MATCH(PolicyLevers!$C367,'Policy Characteristics'!$D:$D,0))</f>
        <v>Electrification + Hydrogen</v>
      </c>
      <c r="C367" s="12" t="str">
        <f t="shared" ref="C367" si="256">C$321</f>
        <v>Fraction of Industrial Fuel Use Shifted to Other Fuels</v>
      </c>
      <c r="D367" s="262" t="s">
        <v>382</v>
      </c>
      <c r="E367" s="262" t="s">
        <v>413</v>
      </c>
      <c r="F367" s="262" t="s">
        <v>383</v>
      </c>
      <c r="G367" s="262" t="s">
        <v>414</v>
      </c>
      <c r="H367" s="7">
        <v>427</v>
      </c>
      <c r="I367" s="262" t="s">
        <v>76</v>
      </c>
      <c r="J367" s="247" t="str">
        <f>INDEX('Policy Characteristics'!E:E,MATCH(PolicyLevers!$C367,'Policy Characteristics'!$D:$D,0))</f>
        <v>Electrification + Hydrogen</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76" t="str">
        <f>INDEX('Policy Characteristics'!J:J,MATCH(PolicyLevers!$C367,'Policy Characteristics'!$D:$D,0))</f>
        <v>% of fuel shifted</v>
      </c>
      <c r="P367" s="262"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276"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customHeight="1" x14ac:dyDescent="0.35">
      <c r="A368" s="247" t="str">
        <f>INDEX('Policy Characteristics'!B:B,MATCH(PolicyLevers!$C368,'Policy Characteristics'!$D:$D,0))</f>
        <v>Industry</v>
      </c>
      <c r="B368" s="247" t="str">
        <f>INDEX('Policy Characteristics'!C:C,MATCH(PolicyLevers!$C368,'Policy Characteristics'!$D:$D,0))</f>
        <v>Electrification + Hydrogen</v>
      </c>
      <c r="C368" s="247" t="str">
        <f t="shared" ref="C368" si="257">C$321</f>
        <v>Fraction of Industrial Fuel Use Shifted to Other Fuels</v>
      </c>
      <c r="D368" s="257" t="s">
        <v>382</v>
      </c>
      <c r="E368" s="257" t="s">
        <v>415</v>
      </c>
      <c r="F368" s="257" t="s">
        <v>383</v>
      </c>
      <c r="G368" s="257" t="s">
        <v>416</v>
      </c>
      <c r="H368" s="254">
        <v>428</v>
      </c>
      <c r="I368" s="255" t="s">
        <v>76</v>
      </c>
      <c r="J368" s="247" t="str">
        <f>INDEX('Policy Characteristics'!E:E,MATCH(PolicyLevers!$C368,'Policy Characteristics'!$D:$D,0))</f>
        <v>Electrification + Hydrogen</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57" t="str">
        <f>INDEX('Policy Characteristics'!J:J,MATCH(PolicyLevers!$C368,'Policy Characteristics'!$D:$D,0))</f>
        <v>% of fuel shifted</v>
      </c>
      <c r="P368" s="257"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57"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customHeight="1" x14ac:dyDescent="0.35">
      <c r="A369" s="247" t="str">
        <f>INDEX('Policy Characteristics'!B:B,MATCH(PolicyLevers!$C369,'Policy Characteristics'!$D:$D,0))</f>
        <v>Industry</v>
      </c>
      <c r="B369" s="247" t="str">
        <f>INDEX('Policy Characteristics'!C:C,MATCH(PolicyLevers!$C369,'Policy Characteristics'!$D:$D,0))</f>
        <v>Electrification + Hydrogen</v>
      </c>
      <c r="C369" s="12" t="str">
        <f t="shared" ref="C369" si="258">C$321</f>
        <v>Fraction of Industrial Fuel Use Shifted to Other Fuels</v>
      </c>
      <c r="D369" s="262" t="s">
        <v>382</v>
      </c>
      <c r="E369" s="262" t="s">
        <v>417</v>
      </c>
      <c r="F369" s="262" t="s">
        <v>383</v>
      </c>
      <c r="G369" s="262" t="s">
        <v>418</v>
      </c>
      <c r="H369" s="7">
        <v>464</v>
      </c>
      <c r="I369" s="262" t="s">
        <v>76</v>
      </c>
      <c r="J369" s="247" t="str">
        <f>INDEX('Policy Characteristics'!E:E,MATCH(PolicyLevers!$C369,'Policy Characteristics'!$D:$D,0))</f>
        <v>Electrification + Hydrogen</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76" t="str">
        <f>INDEX('Policy Characteristics'!J:J,MATCH(PolicyLevers!$C369,'Policy Characteristics'!$D:$D,0))</f>
        <v>% of fuel shifted</v>
      </c>
      <c r="P369" s="262"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276"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customHeight="1" x14ac:dyDescent="0.35">
      <c r="A370" s="247" t="str">
        <f>INDEX('Policy Characteristics'!B:B,MATCH(PolicyLevers!$C370,'Policy Characteristics'!$D:$D,0))</f>
        <v>Industry</v>
      </c>
      <c r="B370" s="247" t="str">
        <f>INDEX('Policy Characteristics'!C:C,MATCH(PolicyLevers!$C370,'Policy Characteristics'!$D:$D,0))</f>
        <v>Electrification + Hydrogen</v>
      </c>
      <c r="C370" s="12" t="str">
        <f t="shared" ref="C370" si="259">C$321</f>
        <v>Fraction of Industrial Fuel Use Shifted to Other Fuels</v>
      </c>
      <c r="D370" s="262" t="s">
        <v>382</v>
      </c>
      <c r="E370" s="262" t="s">
        <v>419</v>
      </c>
      <c r="F370" s="262" t="s">
        <v>383</v>
      </c>
      <c r="G370" s="262" t="s">
        <v>420</v>
      </c>
      <c r="H370" s="7">
        <v>465</v>
      </c>
      <c r="I370" s="262" t="s">
        <v>76</v>
      </c>
      <c r="J370" s="247" t="str">
        <f>INDEX('Policy Characteristics'!E:E,MATCH(PolicyLevers!$C370,'Policy Characteristics'!$D:$D,0))</f>
        <v>Electrification + Hydrogen</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76" t="str">
        <f>INDEX('Policy Characteristics'!J:J,MATCH(PolicyLevers!$C370,'Policy Characteristics'!$D:$D,0))</f>
        <v>% of fuel shifted</v>
      </c>
      <c r="P370" s="262"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276"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customHeight="1" x14ac:dyDescent="0.35">
      <c r="A371" s="247" t="str">
        <f>INDEX('Policy Characteristics'!B:B,MATCH(PolicyLevers!$C371,'Policy Characteristics'!$D:$D,0))</f>
        <v>Industry</v>
      </c>
      <c r="B371" s="247" t="str">
        <f>INDEX('Policy Characteristics'!C:C,MATCH(PolicyLevers!$C371,'Policy Characteristics'!$D:$D,0))</f>
        <v>Electrification + Hydrogen</v>
      </c>
      <c r="C371" s="12" t="str">
        <f t="shared" ref="C371" si="260">C$321</f>
        <v>Fraction of Industrial Fuel Use Shifted to Other Fuels</v>
      </c>
      <c r="D371" s="262" t="s">
        <v>384</v>
      </c>
      <c r="E371" s="262" t="s">
        <v>397</v>
      </c>
      <c r="F371" s="262" t="s">
        <v>385</v>
      </c>
      <c r="G371" s="262" t="s">
        <v>398</v>
      </c>
      <c r="H371" s="7">
        <v>466</v>
      </c>
      <c r="I371" s="262" t="s">
        <v>76</v>
      </c>
      <c r="J371" s="247" t="str">
        <f>INDEX('Policy Characteristics'!E:E,MATCH(PolicyLevers!$C371,'Policy Characteristics'!$D:$D,0))</f>
        <v>Electrification + Hydrogen</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76" t="str">
        <f>INDEX('Policy Characteristics'!J:J,MATCH(PolicyLevers!$C371,'Policy Characteristics'!$D:$D,0))</f>
        <v>% of fuel shifted</v>
      </c>
      <c r="P371" s="262"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276"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customHeight="1" x14ac:dyDescent="0.35">
      <c r="A372" s="247" t="str">
        <f>INDEX('Policy Characteristics'!B:B,MATCH(PolicyLevers!$C372,'Policy Characteristics'!$D:$D,0))</f>
        <v>Industry</v>
      </c>
      <c r="B372" s="247" t="str">
        <f>INDEX('Policy Characteristics'!C:C,MATCH(PolicyLevers!$C372,'Policy Characteristics'!$D:$D,0))</f>
        <v>Electrification + Hydrogen</v>
      </c>
      <c r="C372" s="12" t="str">
        <f t="shared" ref="C372" si="261">C$321</f>
        <v>Fraction of Industrial Fuel Use Shifted to Other Fuels</v>
      </c>
      <c r="D372" s="262" t="s">
        <v>384</v>
      </c>
      <c r="E372" s="262" t="s">
        <v>403</v>
      </c>
      <c r="F372" s="262" t="s">
        <v>385</v>
      </c>
      <c r="G372" s="262" t="s">
        <v>404</v>
      </c>
      <c r="H372" s="7">
        <v>467</v>
      </c>
      <c r="I372" s="262" t="s">
        <v>76</v>
      </c>
      <c r="J372" s="247" t="str">
        <f>INDEX('Policy Characteristics'!E:E,MATCH(PolicyLevers!$C372,'Policy Characteristics'!$D:$D,0))</f>
        <v>Electrification + Hydrogen</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76" t="str">
        <f>INDEX('Policy Characteristics'!J:J,MATCH(PolicyLevers!$C372,'Policy Characteristics'!$D:$D,0))</f>
        <v>% of fuel shifted</v>
      </c>
      <c r="P372" s="262"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276"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customHeight="1" x14ac:dyDescent="0.35">
      <c r="A373" s="247" t="str">
        <f>INDEX('Policy Characteristics'!B:B,MATCH(PolicyLevers!$C373,'Policy Characteristics'!$D:$D,0))</f>
        <v>Industry</v>
      </c>
      <c r="B373" s="247" t="str">
        <f>INDEX('Policy Characteristics'!C:C,MATCH(PolicyLevers!$C373,'Policy Characteristics'!$D:$D,0))</f>
        <v>Electrification + Hydrogen</v>
      </c>
      <c r="C373" s="12" t="str">
        <f t="shared" ref="C373" si="262">C$321</f>
        <v>Fraction of Industrial Fuel Use Shifted to Other Fuels</v>
      </c>
      <c r="D373" s="262" t="s">
        <v>384</v>
      </c>
      <c r="E373" s="262" t="s">
        <v>405</v>
      </c>
      <c r="F373" s="262" t="s">
        <v>385</v>
      </c>
      <c r="G373" s="262" t="s">
        <v>406</v>
      </c>
      <c r="H373" s="7">
        <v>468</v>
      </c>
      <c r="I373" s="262" t="s">
        <v>76</v>
      </c>
      <c r="J373" s="247" t="str">
        <f>INDEX('Policy Characteristics'!E:E,MATCH(PolicyLevers!$C373,'Policy Characteristics'!$D:$D,0))</f>
        <v>Electrification + Hydrogen</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76" t="str">
        <f>INDEX('Policy Characteristics'!J:J,MATCH(PolicyLevers!$C373,'Policy Characteristics'!$D:$D,0))</f>
        <v>% of fuel shifted</v>
      </c>
      <c r="P373" s="262"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276"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customHeight="1" x14ac:dyDescent="0.35">
      <c r="A374" s="247" t="str">
        <f>INDEX('Policy Characteristics'!B:B,MATCH(PolicyLevers!$C374,'Policy Characteristics'!$D:$D,0))</f>
        <v>Industry</v>
      </c>
      <c r="B374" s="247" t="str">
        <f>INDEX('Policy Characteristics'!C:C,MATCH(PolicyLevers!$C374,'Policy Characteristics'!$D:$D,0))</f>
        <v>Electrification + Hydrogen</v>
      </c>
      <c r="C374" s="12" t="str">
        <f t="shared" ref="C374" si="263">C$321</f>
        <v>Fraction of Industrial Fuel Use Shifted to Other Fuels</v>
      </c>
      <c r="D374" s="262" t="s">
        <v>384</v>
      </c>
      <c r="E374" s="262" t="s">
        <v>407</v>
      </c>
      <c r="F374" s="262" t="s">
        <v>385</v>
      </c>
      <c r="G374" s="262" t="s">
        <v>408</v>
      </c>
      <c r="H374" s="7">
        <v>469</v>
      </c>
      <c r="I374" s="262" t="s">
        <v>76</v>
      </c>
      <c r="J374" s="247" t="str">
        <f>INDEX('Policy Characteristics'!E:E,MATCH(PolicyLevers!$C374,'Policy Characteristics'!$D:$D,0))</f>
        <v>Electrification + Hydrogen</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76" t="str">
        <f>INDEX('Policy Characteristics'!J:J,MATCH(PolicyLevers!$C374,'Policy Characteristics'!$D:$D,0))</f>
        <v>% of fuel shifted</v>
      </c>
      <c r="P374" s="262"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276"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customHeight="1" x14ac:dyDescent="0.35">
      <c r="A375" s="247" t="str">
        <f>INDEX('Policy Characteristics'!B:B,MATCH(PolicyLevers!$C375,'Policy Characteristics'!$D:$D,0))</f>
        <v>Industry</v>
      </c>
      <c r="B375" s="247" t="str">
        <f>INDEX('Policy Characteristics'!C:C,MATCH(PolicyLevers!$C375,'Policy Characteristics'!$D:$D,0))</f>
        <v>Electrification + Hydrogen</v>
      </c>
      <c r="C375" s="12" t="str">
        <f t="shared" ref="C375" si="264">C$321</f>
        <v>Fraction of Industrial Fuel Use Shifted to Other Fuels</v>
      </c>
      <c r="D375" s="262" t="s">
        <v>384</v>
      </c>
      <c r="E375" s="262" t="s">
        <v>409</v>
      </c>
      <c r="F375" s="262" t="s">
        <v>385</v>
      </c>
      <c r="G375" s="262" t="s">
        <v>410</v>
      </c>
      <c r="H375" s="7">
        <v>470</v>
      </c>
      <c r="I375" s="262" t="s">
        <v>63</v>
      </c>
      <c r="J375" s="247" t="str">
        <f>INDEX('Policy Characteristics'!E:E,MATCH(PolicyLevers!$C375,'Policy Characteristics'!$D:$D,0))</f>
        <v>Electrification + Hydrogen</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76" t="str">
        <f>INDEX('Policy Characteristics'!J:J,MATCH(PolicyLevers!$C375,'Policy Characteristics'!$D:$D,0))</f>
        <v>% of fuel shifted</v>
      </c>
      <c r="P375" s="262"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276"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customHeight="1" x14ac:dyDescent="0.35">
      <c r="A376" s="247" t="str">
        <f>INDEX('Policy Characteristics'!B:B,MATCH(PolicyLevers!$C376,'Policy Characteristics'!$D:$D,0))</f>
        <v>Industry</v>
      </c>
      <c r="B376" s="247" t="str">
        <f>INDEX('Policy Characteristics'!C:C,MATCH(PolicyLevers!$C376,'Policy Characteristics'!$D:$D,0))</f>
        <v>Electrification + Hydrogen</v>
      </c>
      <c r="C376" s="12" t="str">
        <f t="shared" ref="C376" si="265">C$321</f>
        <v>Fraction of Industrial Fuel Use Shifted to Other Fuels</v>
      </c>
      <c r="D376" s="262" t="s">
        <v>384</v>
      </c>
      <c r="E376" s="262" t="s">
        <v>411</v>
      </c>
      <c r="F376" s="262" t="s">
        <v>385</v>
      </c>
      <c r="G376" s="262" t="s">
        <v>412</v>
      </c>
      <c r="H376" s="7">
        <v>471</v>
      </c>
      <c r="I376" s="262" t="s">
        <v>76</v>
      </c>
      <c r="J376" s="247" t="str">
        <f>INDEX('Policy Characteristics'!E:E,MATCH(PolicyLevers!$C376,'Policy Characteristics'!$D:$D,0))</f>
        <v>Electrification + Hydrogen</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76" t="str">
        <f>INDEX('Policy Characteristics'!J:J,MATCH(PolicyLevers!$C376,'Policy Characteristics'!$D:$D,0))</f>
        <v>% of fuel shifted</v>
      </c>
      <c r="P376" s="262"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276"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customHeight="1" x14ac:dyDescent="0.35">
      <c r="A377" s="247" t="str">
        <f>INDEX('Policy Characteristics'!B:B,MATCH(PolicyLevers!$C377,'Policy Characteristics'!$D:$D,0))</f>
        <v>Industry</v>
      </c>
      <c r="B377" s="247" t="str">
        <f>INDEX('Policy Characteristics'!C:C,MATCH(PolicyLevers!$C377,'Policy Characteristics'!$D:$D,0))</f>
        <v>Electrification + Hydrogen</v>
      </c>
      <c r="C377" s="12" t="str">
        <f t="shared" ref="C377" si="266">C$321</f>
        <v>Fraction of Industrial Fuel Use Shifted to Other Fuels</v>
      </c>
      <c r="D377" s="262" t="s">
        <v>384</v>
      </c>
      <c r="E377" s="262" t="s">
        <v>413</v>
      </c>
      <c r="F377" s="262" t="s">
        <v>385</v>
      </c>
      <c r="G377" s="262" t="s">
        <v>414</v>
      </c>
      <c r="H377" s="7">
        <v>472</v>
      </c>
      <c r="I377" s="262" t="s">
        <v>76</v>
      </c>
      <c r="J377" s="247" t="str">
        <f>INDEX('Policy Characteristics'!E:E,MATCH(PolicyLevers!$C377,'Policy Characteristics'!$D:$D,0))</f>
        <v>Electrification + Hydrogen</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76" t="str">
        <f>INDEX('Policy Characteristics'!J:J,MATCH(PolicyLevers!$C377,'Policy Characteristics'!$D:$D,0))</f>
        <v>% of fuel shifted</v>
      </c>
      <c r="P377" s="262"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276"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customHeight="1" x14ac:dyDescent="0.35">
      <c r="A378" s="247" t="str">
        <f>INDEX('Policy Characteristics'!B:B,MATCH(PolicyLevers!$C378,'Policy Characteristics'!$D:$D,0))</f>
        <v>Industry</v>
      </c>
      <c r="B378" s="247" t="str">
        <f>INDEX('Policy Characteristics'!C:C,MATCH(PolicyLevers!$C378,'Policy Characteristics'!$D:$D,0))</f>
        <v>Electrification + Hydrogen</v>
      </c>
      <c r="C378" s="12" t="str">
        <f t="shared" ref="C378" si="267">C$321</f>
        <v>Fraction of Industrial Fuel Use Shifted to Other Fuels</v>
      </c>
      <c r="D378" s="262" t="s">
        <v>384</v>
      </c>
      <c r="E378" s="262" t="s">
        <v>415</v>
      </c>
      <c r="F378" s="262" t="s">
        <v>385</v>
      </c>
      <c r="G378" s="262" t="s">
        <v>416</v>
      </c>
      <c r="H378" s="7">
        <v>473</v>
      </c>
      <c r="I378" s="262" t="s">
        <v>76</v>
      </c>
      <c r="J378" s="247" t="str">
        <f>INDEX('Policy Characteristics'!E:E,MATCH(PolicyLevers!$C378,'Policy Characteristics'!$D:$D,0))</f>
        <v>Electrification + Hydrogen</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76" t="str">
        <f>INDEX('Policy Characteristics'!J:J,MATCH(PolicyLevers!$C378,'Policy Characteristics'!$D:$D,0))</f>
        <v>% of fuel shifted</v>
      </c>
      <c r="P378" s="262"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276"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customHeight="1" x14ac:dyDescent="0.35">
      <c r="A379" s="247" t="str">
        <f>INDEX('Policy Characteristics'!B:B,MATCH(PolicyLevers!$C379,'Policy Characteristics'!$D:$D,0))</f>
        <v>Industry</v>
      </c>
      <c r="B379" s="247" t="str">
        <f>INDEX('Policy Characteristics'!C:C,MATCH(PolicyLevers!$C379,'Policy Characteristics'!$D:$D,0))</f>
        <v>Electrification + Hydrogen</v>
      </c>
      <c r="C379" s="12" t="str">
        <f t="shared" ref="C379" si="268">C$321</f>
        <v>Fraction of Industrial Fuel Use Shifted to Other Fuels</v>
      </c>
      <c r="D379" s="262" t="s">
        <v>384</v>
      </c>
      <c r="E379" s="262" t="s">
        <v>417</v>
      </c>
      <c r="F379" s="262" t="s">
        <v>385</v>
      </c>
      <c r="G379" s="262" t="s">
        <v>418</v>
      </c>
      <c r="H379" s="7">
        <v>474</v>
      </c>
      <c r="I379" s="262" t="s">
        <v>76</v>
      </c>
      <c r="J379" s="247" t="str">
        <f>INDEX('Policy Characteristics'!E:E,MATCH(PolicyLevers!$C379,'Policy Characteristics'!$D:$D,0))</f>
        <v>Electrification + Hydrogen</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76" t="str">
        <f>INDEX('Policy Characteristics'!J:J,MATCH(PolicyLevers!$C379,'Policy Characteristics'!$D:$D,0))</f>
        <v>% of fuel shifted</v>
      </c>
      <c r="P379" s="262"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276"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customHeight="1" x14ac:dyDescent="0.35">
      <c r="A380" s="247" t="str">
        <f>INDEX('Policy Characteristics'!B:B,MATCH(PolicyLevers!$C380,'Policy Characteristics'!$D:$D,0))</f>
        <v>Industry</v>
      </c>
      <c r="B380" s="247" t="str">
        <f>INDEX('Policy Characteristics'!C:C,MATCH(PolicyLevers!$C380,'Policy Characteristics'!$D:$D,0))</f>
        <v>Electrification + Hydrogen</v>
      </c>
      <c r="C380" s="12" t="str">
        <f t="shared" ref="C380" si="269">C$321</f>
        <v>Fraction of Industrial Fuel Use Shifted to Other Fuels</v>
      </c>
      <c r="D380" s="262" t="s">
        <v>384</v>
      </c>
      <c r="E380" s="262" t="s">
        <v>419</v>
      </c>
      <c r="F380" s="262" t="s">
        <v>385</v>
      </c>
      <c r="G380" s="262" t="s">
        <v>420</v>
      </c>
      <c r="H380" s="7">
        <v>475</v>
      </c>
      <c r="I380" s="262" t="s">
        <v>76</v>
      </c>
      <c r="J380" s="247" t="str">
        <f>INDEX('Policy Characteristics'!E:E,MATCH(PolicyLevers!$C380,'Policy Characteristics'!$D:$D,0))</f>
        <v>Electrification + Hydrogen</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76" t="str">
        <f>INDEX('Policy Characteristics'!J:J,MATCH(PolicyLevers!$C380,'Policy Characteristics'!$D:$D,0))</f>
        <v>% of fuel shifted</v>
      </c>
      <c r="P380" s="262"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276"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customHeight="1" x14ac:dyDescent="0.35">
      <c r="A381" s="247" t="str">
        <f>INDEX('Policy Characteristics'!B:B,MATCH(PolicyLevers!$C381,'Policy Characteristics'!$D:$D,0))</f>
        <v>Industry</v>
      </c>
      <c r="B381" s="247" t="str">
        <f>INDEX('Policy Characteristics'!C:C,MATCH(PolicyLevers!$C381,'Policy Characteristics'!$D:$D,0))</f>
        <v>Electrification + Hydrogen</v>
      </c>
      <c r="C381" s="12" t="str">
        <f t="shared" ref="C381" si="270">C$321</f>
        <v>Fraction of Industrial Fuel Use Shifted to Other Fuels</v>
      </c>
      <c r="D381" s="262" t="s">
        <v>386</v>
      </c>
      <c r="E381" s="262" t="s">
        <v>397</v>
      </c>
      <c r="F381" s="262" t="s">
        <v>387</v>
      </c>
      <c r="G381" s="262" t="s">
        <v>398</v>
      </c>
      <c r="H381" s="7">
        <v>476</v>
      </c>
      <c r="I381" s="262" t="s">
        <v>76</v>
      </c>
      <c r="J381" s="247" t="str">
        <f>INDEX('Policy Characteristics'!E:E,MATCH(PolicyLevers!$C381,'Policy Characteristics'!$D:$D,0))</f>
        <v>Electrification + Hydrogen</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76" t="str">
        <f>INDEX('Policy Characteristics'!J:J,MATCH(PolicyLevers!$C381,'Policy Characteristics'!$D:$D,0))</f>
        <v>% of fuel shifted</v>
      </c>
      <c r="P381" s="262"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276"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customHeight="1" x14ac:dyDescent="0.35">
      <c r="A382" s="247" t="str">
        <f>INDEX('Policy Characteristics'!B:B,MATCH(PolicyLevers!$C382,'Policy Characteristics'!$D:$D,0))</f>
        <v>Industry</v>
      </c>
      <c r="B382" s="247" t="str">
        <f>INDEX('Policy Characteristics'!C:C,MATCH(PolicyLevers!$C382,'Policy Characteristics'!$D:$D,0))</f>
        <v>Electrification + Hydrogen</v>
      </c>
      <c r="C382" s="12" t="str">
        <f t="shared" ref="C382" si="271">C$321</f>
        <v>Fraction of Industrial Fuel Use Shifted to Other Fuels</v>
      </c>
      <c r="D382" s="262" t="s">
        <v>386</v>
      </c>
      <c r="E382" s="262" t="s">
        <v>403</v>
      </c>
      <c r="F382" s="262" t="s">
        <v>387</v>
      </c>
      <c r="G382" s="262" t="s">
        <v>404</v>
      </c>
      <c r="H382" s="7">
        <v>477</v>
      </c>
      <c r="I382" s="262" t="s">
        <v>76</v>
      </c>
      <c r="J382" s="247" t="str">
        <f>INDEX('Policy Characteristics'!E:E,MATCH(PolicyLevers!$C382,'Policy Characteristics'!$D:$D,0))</f>
        <v>Electrification + Hydrogen</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76" t="str">
        <f>INDEX('Policy Characteristics'!J:J,MATCH(PolicyLevers!$C382,'Policy Characteristics'!$D:$D,0))</f>
        <v>% of fuel shifted</v>
      </c>
      <c r="P382" s="262"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276"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customHeight="1" x14ac:dyDescent="0.35">
      <c r="A383" s="247" t="str">
        <f>INDEX('Policy Characteristics'!B:B,MATCH(PolicyLevers!$C383,'Policy Characteristics'!$D:$D,0))</f>
        <v>Industry</v>
      </c>
      <c r="B383" s="247" t="str">
        <f>INDEX('Policy Characteristics'!C:C,MATCH(PolicyLevers!$C383,'Policy Characteristics'!$D:$D,0))</f>
        <v>Electrification + Hydrogen</v>
      </c>
      <c r="C383" s="247" t="str">
        <f t="shared" ref="C383" si="272">C$321</f>
        <v>Fraction of Industrial Fuel Use Shifted to Other Fuels</v>
      </c>
      <c r="D383" s="257" t="s">
        <v>386</v>
      </c>
      <c r="E383" s="257" t="s">
        <v>405</v>
      </c>
      <c r="F383" s="257" t="s">
        <v>387</v>
      </c>
      <c r="G383" s="257" t="s">
        <v>406</v>
      </c>
      <c r="H383" s="254">
        <v>478</v>
      </c>
      <c r="I383" s="255" t="s">
        <v>76</v>
      </c>
      <c r="J383" s="247" t="str">
        <f>INDEX('Policy Characteristics'!E:E,MATCH(PolicyLevers!$C383,'Policy Characteristics'!$D:$D,0))</f>
        <v>Electrification + Hydrogen</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57" t="str">
        <f>INDEX('Policy Characteristics'!J:J,MATCH(PolicyLevers!$C383,'Policy Characteristics'!$D:$D,0))</f>
        <v>% of fuel shifted</v>
      </c>
      <c r="P383" s="257"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57"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customHeight="1" x14ac:dyDescent="0.35">
      <c r="A384" s="247" t="str">
        <f>INDEX('Policy Characteristics'!B:B,MATCH(PolicyLevers!$C384,'Policy Characteristics'!$D:$D,0))</f>
        <v>Industry</v>
      </c>
      <c r="B384" s="247" t="str">
        <f>INDEX('Policy Characteristics'!C:C,MATCH(PolicyLevers!$C384,'Policy Characteristics'!$D:$D,0))</f>
        <v>Electrification + Hydrogen</v>
      </c>
      <c r="C384" s="12" t="str">
        <f t="shared" ref="C384" si="273">C$321</f>
        <v>Fraction of Industrial Fuel Use Shifted to Other Fuels</v>
      </c>
      <c r="D384" s="262" t="s">
        <v>386</v>
      </c>
      <c r="E384" s="262" t="s">
        <v>407</v>
      </c>
      <c r="F384" s="262" t="s">
        <v>387</v>
      </c>
      <c r="G384" s="262" t="s">
        <v>408</v>
      </c>
      <c r="H384" s="7">
        <v>479</v>
      </c>
      <c r="I384" s="262" t="s">
        <v>76</v>
      </c>
      <c r="J384" s="247" t="str">
        <f>INDEX('Policy Characteristics'!E:E,MATCH(PolicyLevers!$C384,'Policy Characteristics'!$D:$D,0))</f>
        <v>Electrification + Hydrogen</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76" t="str">
        <f>INDEX('Policy Characteristics'!J:J,MATCH(PolicyLevers!$C384,'Policy Characteristics'!$D:$D,0))</f>
        <v>% of fuel shifted</v>
      </c>
      <c r="P384" s="262"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276"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customHeight="1" x14ac:dyDescent="0.35">
      <c r="A385" s="247" t="str">
        <f>INDEX('Policy Characteristics'!B:B,MATCH(PolicyLevers!$C385,'Policy Characteristics'!$D:$D,0))</f>
        <v>Industry</v>
      </c>
      <c r="B385" s="247" t="str">
        <f>INDEX('Policy Characteristics'!C:C,MATCH(PolicyLevers!$C385,'Policy Characteristics'!$D:$D,0))</f>
        <v>Electrification + Hydrogen</v>
      </c>
      <c r="C385" s="247" t="str">
        <f t="shared" ref="C385" si="274">C$321</f>
        <v>Fraction of Industrial Fuel Use Shifted to Other Fuels</v>
      </c>
      <c r="D385" s="257" t="s">
        <v>386</v>
      </c>
      <c r="E385" s="257" t="s">
        <v>409</v>
      </c>
      <c r="F385" s="257" t="s">
        <v>387</v>
      </c>
      <c r="G385" s="257" t="s">
        <v>410</v>
      </c>
      <c r="H385" s="254">
        <v>480</v>
      </c>
      <c r="I385" s="255" t="s">
        <v>63</v>
      </c>
      <c r="J385" s="247" t="str">
        <f>INDEX('Policy Characteristics'!E:E,MATCH(PolicyLevers!$C385,'Policy Characteristics'!$D:$D,0))</f>
        <v>Electrification + Hydrogen</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57" t="str">
        <f>INDEX('Policy Characteristics'!J:J,MATCH(PolicyLevers!$C385,'Policy Characteristics'!$D:$D,0))</f>
        <v>% of fuel shifted</v>
      </c>
      <c r="P385" s="257"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57"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customHeight="1" x14ac:dyDescent="0.35">
      <c r="A386" s="247" t="str">
        <f>INDEX('Policy Characteristics'!B:B,MATCH(PolicyLevers!$C386,'Policy Characteristics'!$D:$D,0))</f>
        <v>Industry</v>
      </c>
      <c r="B386" s="247" t="str">
        <f>INDEX('Policy Characteristics'!C:C,MATCH(PolicyLevers!$C386,'Policy Characteristics'!$D:$D,0))</f>
        <v>Electrification + Hydrogen</v>
      </c>
      <c r="C386" s="12" t="str">
        <f t="shared" ref="C386" si="275">C$321</f>
        <v>Fraction of Industrial Fuel Use Shifted to Other Fuels</v>
      </c>
      <c r="D386" s="262" t="s">
        <v>386</v>
      </c>
      <c r="E386" s="262" t="s">
        <v>411</v>
      </c>
      <c r="F386" s="262" t="s">
        <v>387</v>
      </c>
      <c r="G386" s="262" t="s">
        <v>412</v>
      </c>
      <c r="H386" s="7">
        <v>481</v>
      </c>
      <c r="I386" s="262" t="s">
        <v>76</v>
      </c>
      <c r="J386" s="247" t="str">
        <f>INDEX('Policy Characteristics'!E:E,MATCH(PolicyLevers!$C386,'Policy Characteristics'!$D:$D,0))</f>
        <v>Electrification + Hydrogen</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76" t="str">
        <f>INDEX('Policy Characteristics'!J:J,MATCH(PolicyLevers!$C386,'Policy Characteristics'!$D:$D,0))</f>
        <v>% of fuel shifted</v>
      </c>
      <c r="P386" s="262"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276"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customHeight="1" x14ac:dyDescent="0.35">
      <c r="A387" s="247" t="str">
        <f>INDEX('Policy Characteristics'!B:B,MATCH(PolicyLevers!$C387,'Policy Characteristics'!$D:$D,0))</f>
        <v>Industry</v>
      </c>
      <c r="B387" s="247" t="str">
        <f>INDEX('Policy Characteristics'!C:C,MATCH(PolicyLevers!$C387,'Policy Characteristics'!$D:$D,0))</f>
        <v>Electrification + Hydrogen</v>
      </c>
      <c r="C387" s="12" t="str">
        <f t="shared" ref="C387" si="276">C$321</f>
        <v>Fraction of Industrial Fuel Use Shifted to Other Fuels</v>
      </c>
      <c r="D387" s="262" t="s">
        <v>386</v>
      </c>
      <c r="E387" s="262" t="s">
        <v>413</v>
      </c>
      <c r="F387" s="262" t="s">
        <v>387</v>
      </c>
      <c r="G387" s="262" t="s">
        <v>414</v>
      </c>
      <c r="H387" s="7">
        <v>482</v>
      </c>
      <c r="I387" s="262" t="s">
        <v>76</v>
      </c>
      <c r="J387" s="247" t="str">
        <f>INDEX('Policy Characteristics'!E:E,MATCH(PolicyLevers!$C387,'Policy Characteristics'!$D:$D,0))</f>
        <v>Electrification + Hydrogen</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76" t="str">
        <f>INDEX('Policy Characteristics'!J:J,MATCH(PolicyLevers!$C387,'Policy Characteristics'!$D:$D,0))</f>
        <v>% of fuel shifted</v>
      </c>
      <c r="P387" s="262"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276"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customHeight="1" x14ac:dyDescent="0.35">
      <c r="A388" s="247" t="str">
        <f>INDEX('Policy Characteristics'!B:B,MATCH(PolicyLevers!$C388,'Policy Characteristics'!$D:$D,0))</f>
        <v>Industry</v>
      </c>
      <c r="B388" s="247" t="str">
        <f>INDEX('Policy Characteristics'!C:C,MATCH(PolicyLevers!$C388,'Policy Characteristics'!$D:$D,0))</f>
        <v>Electrification + Hydrogen</v>
      </c>
      <c r="C388" s="247" t="str">
        <f t="shared" ref="C388" si="277">C$321</f>
        <v>Fraction of Industrial Fuel Use Shifted to Other Fuels</v>
      </c>
      <c r="D388" s="257" t="s">
        <v>386</v>
      </c>
      <c r="E388" s="257" t="s">
        <v>415</v>
      </c>
      <c r="F388" s="257" t="s">
        <v>387</v>
      </c>
      <c r="G388" s="257" t="s">
        <v>416</v>
      </c>
      <c r="H388" s="254">
        <v>483</v>
      </c>
      <c r="I388" s="255" t="s">
        <v>76</v>
      </c>
      <c r="J388" s="247" t="str">
        <f>INDEX('Policy Characteristics'!E:E,MATCH(PolicyLevers!$C388,'Policy Characteristics'!$D:$D,0))</f>
        <v>Electrification + Hydrogen</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57" t="str">
        <f>INDEX('Policy Characteristics'!J:J,MATCH(PolicyLevers!$C388,'Policy Characteristics'!$D:$D,0))</f>
        <v>% of fuel shifted</v>
      </c>
      <c r="P388" s="257"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57"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customHeight="1" x14ac:dyDescent="0.35">
      <c r="A389" s="247" t="str">
        <f>INDEX('Policy Characteristics'!B:B,MATCH(PolicyLevers!$C389,'Policy Characteristics'!$D:$D,0))</f>
        <v>Industry</v>
      </c>
      <c r="B389" s="247" t="str">
        <f>INDEX('Policy Characteristics'!C:C,MATCH(PolicyLevers!$C389,'Policy Characteristics'!$D:$D,0))</f>
        <v>Electrification + Hydrogen</v>
      </c>
      <c r="C389" s="247" t="str">
        <f t="shared" ref="C389" si="278">C$321</f>
        <v>Fraction of Industrial Fuel Use Shifted to Other Fuels</v>
      </c>
      <c r="D389" s="257" t="s">
        <v>386</v>
      </c>
      <c r="E389" s="257" t="s">
        <v>417</v>
      </c>
      <c r="F389" s="257" t="s">
        <v>387</v>
      </c>
      <c r="G389" s="257" t="s">
        <v>418</v>
      </c>
      <c r="H389" s="254">
        <v>484</v>
      </c>
      <c r="I389" s="255" t="s">
        <v>76</v>
      </c>
      <c r="J389" s="247" t="str">
        <f>INDEX('Policy Characteristics'!E:E,MATCH(PolicyLevers!$C389,'Policy Characteristics'!$D:$D,0))</f>
        <v>Electrification + Hydrogen</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57" t="str">
        <f>INDEX('Policy Characteristics'!J:J,MATCH(PolicyLevers!$C389,'Policy Characteristics'!$D:$D,0))</f>
        <v>% of fuel shifted</v>
      </c>
      <c r="P389" s="257"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57"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customHeight="1" x14ac:dyDescent="0.35">
      <c r="A390" s="247" t="str">
        <f>INDEX('Policy Characteristics'!B:B,MATCH(PolicyLevers!$C390,'Policy Characteristics'!$D:$D,0))</f>
        <v>Industry</v>
      </c>
      <c r="B390" s="247" t="str">
        <f>INDEX('Policy Characteristics'!C:C,MATCH(PolicyLevers!$C390,'Policy Characteristics'!$D:$D,0))</f>
        <v>Electrification + Hydrogen</v>
      </c>
      <c r="C390" s="12" t="str">
        <f t="shared" ref="C390" si="279">C$321</f>
        <v>Fraction of Industrial Fuel Use Shifted to Other Fuels</v>
      </c>
      <c r="D390" s="262" t="s">
        <v>386</v>
      </c>
      <c r="E390" s="262" t="s">
        <v>419</v>
      </c>
      <c r="F390" s="262" t="s">
        <v>387</v>
      </c>
      <c r="G390" s="262" t="s">
        <v>420</v>
      </c>
      <c r="H390" s="7">
        <v>485</v>
      </c>
      <c r="I390" s="262" t="s">
        <v>76</v>
      </c>
      <c r="J390" s="247" t="str">
        <f>INDEX('Policy Characteristics'!E:E,MATCH(PolicyLevers!$C390,'Policy Characteristics'!$D:$D,0))</f>
        <v>Electrification + Hydrogen</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76" t="str">
        <f>INDEX('Policy Characteristics'!J:J,MATCH(PolicyLevers!$C390,'Policy Characteristics'!$D:$D,0))</f>
        <v>% of fuel shifted</v>
      </c>
      <c r="P390" s="262"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276"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customHeight="1" x14ac:dyDescent="0.35">
      <c r="A391" s="247" t="str">
        <f>INDEX('Policy Characteristics'!B:B,MATCH(PolicyLevers!$C391,'Policy Characteristics'!$D:$D,0))</f>
        <v>Industry</v>
      </c>
      <c r="B391" s="247" t="str">
        <f>INDEX('Policy Characteristics'!C:C,MATCH(PolicyLevers!$C391,'Policy Characteristics'!$D:$D,0))</f>
        <v>Electrification + Hydrogen</v>
      </c>
      <c r="C391" s="12" t="str">
        <f t="shared" ref="C391" si="280">C$321</f>
        <v>Fraction of Industrial Fuel Use Shifted to Other Fuels</v>
      </c>
      <c r="D391" s="262" t="s">
        <v>388</v>
      </c>
      <c r="E391" s="262" t="s">
        <v>397</v>
      </c>
      <c r="F391" s="262" t="s">
        <v>389</v>
      </c>
      <c r="G391" s="262" t="s">
        <v>398</v>
      </c>
      <c r="H391" s="7">
        <v>486</v>
      </c>
      <c r="I391" s="262" t="s">
        <v>76</v>
      </c>
      <c r="J391" s="247" t="str">
        <f>INDEX('Policy Characteristics'!E:E,MATCH(PolicyLevers!$C391,'Policy Characteristics'!$D:$D,0))</f>
        <v>Electrification + Hydrogen</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76" t="str">
        <f>INDEX('Policy Characteristics'!J:J,MATCH(PolicyLevers!$C391,'Policy Characteristics'!$D:$D,0))</f>
        <v>% of fuel shifted</v>
      </c>
      <c r="P391" s="262"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276"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customHeight="1" x14ac:dyDescent="0.35">
      <c r="A392" s="247" t="str">
        <f>INDEX('Policy Characteristics'!B:B,MATCH(PolicyLevers!$C392,'Policy Characteristics'!$D:$D,0))</f>
        <v>Industry</v>
      </c>
      <c r="B392" s="247" t="str">
        <f>INDEX('Policy Characteristics'!C:C,MATCH(PolicyLevers!$C392,'Policy Characteristics'!$D:$D,0))</f>
        <v>Electrification + Hydrogen</v>
      </c>
      <c r="C392" s="247" t="str">
        <f t="shared" ref="C392" si="281">C$321</f>
        <v>Fraction of Industrial Fuel Use Shifted to Other Fuels</v>
      </c>
      <c r="D392" s="257" t="s">
        <v>388</v>
      </c>
      <c r="E392" s="257" t="s">
        <v>403</v>
      </c>
      <c r="F392" s="257" t="s">
        <v>389</v>
      </c>
      <c r="G392" s="257" t="s">
        <v>404</v>
      </c>
      <c r="H392" s="254">
        <v>487</v>
      </c>
      <c r="I392" s="255" t="s">
        <v>63</v>
      </c>
      <c r="J392" s="247" t="str">
        <f>INDEX('Policy Characteristics'!E:E,MATCH(PolicyLevers!$C392,'Policy Characteristics'!$D:$D,0))</f>
        <v>Electrification + Hydrogen</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57" t="str">
        <f>INDEX('Policy Characteristics'!J:J,MATCH(PolicyLevers!$C392,'Policy Characteristics'!$D:$D,0))</f>
        <v>% of fuel shifted</v>
      </c>
      <c r="P392" s="257"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57"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customHeight="1" x14ac:dyDescent="0.35">
      <c r="A393" s="247" t="str">
        <f>INDEX('Policy Characteristics'!B:B,MATCH(PolicyLevers!$C393,'Policy Characteristics'!$D:$D,0))</f>
        <v>Industry</v>
      </c>
      <c r="B393" s="247" t="str">
        <f>INDEX('Policy Characteristics'!C:C,MATCH(PolicyLevers!$C393,'Policy Characteristics'!$D:$D,0))</f>
        <v>Electrification + Hydrogen</v>
      </c>
      <c r="C393" s="247" t="str">
        <f t="shared" ref="C393" si="282">C$321</f>
        <v>Fraction of Industrial Fuel Use Shifted to Other Fuels</v>
      </c>
      <c r="D393" s="257" t="s">
        <v>388</v>
      </c>
      <c r="E393" s="257" t="s">
        <v>405</v>
      </c>
      <c r="F393" s="257" t="s">
        <v>389</v>
      </c>
      <c r="G393" s="257" t="s">
        <v>406</v>
      </c>
      <c r="H393" s="254">
        <v>488</v>
      </c>
      <c r="I393" s="255" t="s">
        <v>63</v>
      </c>
      <c r="J393" s="247" t="str">
        <f>INDEX('Policy Characteristics'!E:E,MATCH(PolicyLevers!$C393,'Policy Characteristics'!$D:$D,0))</f>
        <v>Electrification + Hydrogen</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57" t="str">
        <f>INDEX('Policy Characteristics'!J:J,MATCH(PolicyLevers!$C393,'Policy Characteristics'!$D:$D,0))</f>
        <v>% of fuel shifted</v>
      </c>
      <c r="P393" s="257"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57"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customHeight="1" x14ac:dyDescent="0.35">
      <c r="A394" s="247" t="str">
        <f>INDEX('Policy Characteristics'!B:B,MATCH(PolicyLevers!$C394,'Policy Characteristics'!$D:$D,0))</f>
        <v>Industry</v>
      </c>
      <c r="B394" s="247" t="str">
        <f>INDEX('Policy Characteristics'!C:C,MATCH(PolicyLevers!$C394,'Policy Characteristics'!$D:$D,0))</f>
        <v>Electrification + Hydrogen</v>
      </c>
      <c r="C394" s="12" t="str">
        <f t="shared" ref="C394" si="283">C$321</f>
        <v>Fraction of Industrial Fuel Use Shifted to Other Fuels</v>
      </c>
      <c r="D394" s="262" t="s">
        <v>388</v>
      </c>
      <c r="E394" s="262" t="s">
        <v>407</v>
      </c>
      <c r="F394" s="262" t="s">
        <v>389</v>
      </c>
      <c r="G394" s="262" t="s">
        <v>408</v>
      </c>
      <c r="H394" s="7">
        <v>489</v>
      </c>
      <c r="I394" s="262" t="s">
        <v>76</v>
      </c>
      <c r="J394" s="247" t="str">
        <f>INDEX('Policy Characteristics'!E:E,MATCH(PolicyLevers!$C394,'Policy Characteristics'!$D:$D,0))</f>
        <v>Electrification + Hydrogen</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76" t="str">
        <f>INDEX('Policy Characteristics'!J:J,MATCH(PolicyLevers!$C394,'Policy Characteristics'!$D:$D,0))</f>
        <v>% of fuel shifted</v>
      </c>
      <c r="P394" s="262"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276"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customHeight="1" x14ac:dyDescent="0.35">
      <c r="A395" s="247" t="str">
        <f>INDEX('Policy Characteristics'!B:B,MATCH(PolicyLevers!$C395,'Policy Characteristics'!$D:$D,0))</f>
        <v>Industry</v>
      </c>
      <c r="B395" s="247" t="str">
        <f>INDEX('Policy Characteristics'!C:C,MATCH(PolicyLevers!$C395,'Policy Characteristics'!$D:$D,0))</f>
        <v>Electrification + Hydrogen</v>
      </c>
      <c r="C395" s="247" t="str">
        <f t="shared" ref="C395" si="284">C$321</f>
        <v>Fraction of Industrial Fuel Use Shifted to Other Fuels</v>
      </c>
      <c r="D395" s="257" t="s">
        <v>388</v>
      </c>
      <c r="E395" s="257" t="s">
        <v>409</v>
      </c>
      <c r="F395" s="257" t="s">
        <v>389</v>
      </c>
      <c r="G395" s="257" t="s">
        <v>410</v>
      </c>
      <c r="H395" s="254">
        <v>490</v>
      </c>
      <c r="I395" s="255" t="s">
        <v>63</v>
      </c>
      <c r="J395" s="247" t="str">
        <f>INDEX('Policy Characteristics'!E:E,MATCH(PolicyLevers!$C395,'Policy Characteristics'!$D:$D,0))</f>
        <v>Electrification + Hydrogen</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57" t="str">
        <f>INDEX('Policy Characteristics'!J:J,MATCH(PolicyLevers!$C395,'Policy Characteristics'!$D:$D,0))</f>
        <v>% of fuel shifted</v>
      </c>
      <c r="P395" s="257"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57"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customHeight="1" x14ac:dyDescent="0.35">
      <c r="A396" s="247" t="str">
        <f>INDEX('Policy Characteristics'!B:B,MATCH(PolicyLevers!$C396,'Policy Characteristics'!$D:$D,0))</f>
        <v>Industry</v>
      </c>
      <c r="B396" s="247" t="str">
        <f>INDEX('Policy Characteristics'!C:C,MATCH(PolicyLevers!$C396,'Policy Characteristics'!$D:$D,0))</f>
        <v>Electrification + Hydrogen</v>
      </c>
      <c r="C396" s="12" t="str">
        <f t="shared" ref="C396" si="285">C$321</f>
        <v>Fraction of Industrial Fuel Use Shifted to Other Fuels</v>
      </c>
      <c r="D396" s="262" t="s">
        <v>388</v>
      </c>
      <c r="E396" s="262" t="s">
        <v>411</v>
      </c>
      <c r="F396" s="262" t="s">
        <v>389</v>
      </c>
      <c r="G396" s="262" t="s">
        <v>412</v>
      </c>
      <c r="H396" s="7">
        <v>491</v>
      </c>
      <c r="I396" s="262" t="s">
        <v>76</v>
      </c>
      <c r="J396" s="247" t="str">
        <f>INDEX('Policy Characteristics'!E:E,MATCH(PolicyLevers!$C396,'Policy Characteristics'!$D:$D,0))</f>
        <v>Electrification + Hydrogen</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76" t="str">
        <f>INDEX('Policy Characteristics'!J:J,MATCH(PolicyLevers!$C396,'Policy Characteristics'!$D:$D,0))</f>
        <v>% of fuel shifted</v>
      </c>
      <c r="P396" s="262"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276"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customHeight="1" x14ac:dyDescent="0.35">
      <c r="A397" s="247" t="str">
        <f>INDEX('Policy Characteristics'!B:B,MATCH(PolicyLevers!$C397,'Policy Characteristics'!$D:$D,0))</f>
        <v>Industry</v>
      </c>
      <c r="B397" s="247" t="str">
        <f>INDEX('Policy Characteristics'!C:C,MATCH(PolicyLevers!$C397,'Policy Characteristics'!$D:$D,0))</f>
        <v>Electrification + Hydrogen</v>
      </c>
      <c r="C397" s="12" t="str">
        <f t="shared" ref="C397" si="286">C$321</f>
        <v>Fraction of Industrial Fuel Use Shifted to Other Fuels</v>
      </c>
      <c r="D397" s="262" t="s">
        <v>388</v>
      </c>
      <c r="E397" s="262" t="s">
        <v>413</v>
      </c>
      <c r="F397" s="262" t="s">
        <v>389</v>
      </c>
      <c r="G397" s="262" t="s">
        <v>414</v>
      </c>
      <c r="H397" s="7">
        <v>492</v>
      </c>
      <c r="I397" s="262" t="s">
        <v>63</v>
      </c>
      <c r="J397" s="247" t="str">
        <f>INDEX('Policy Characteristics'!E:E,MATCH(PolicyLevers!$C397,'Policy Characteristics'!$D:$D,0))</f>
        <v>Electrification + Hydrogen</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76" t="str">
        <f>INDEX('Policy Characteristics'!J:J,MATCH(PolicyLevers!$C397,'Policy Characteristics'!$D:$D,0))</f>
        <v>% of fuel shifted</v>
      </c>
      <c r="P397" s="262"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276"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customHeight="1" x14ac:dyDescent="0.35">
      <c r="A398" s="247" t="str">
        <f>INDEX('Policy Characteristics'!B:B,MATCH(PolicyLevers!$C398,'Policy Characteristics'!$D:$D,0))</f>
        <v>Industry</v>
      </c>
      <c r="B398" s="247" t="str">
        <f>INDEX('Policy Characteristics'!C:C,MATCH(PolicyLevers!$C398,'Policy Characteristics'!$D:$D,0))</f>
        <v>Electrification + Hydrogen</v>
      </c>
      <c r="C398" s="247" t="str">
        <f t="shared" ref="C398" si="287">C$321</f>
        <v>Fraction of Industrial Fuel Use Shifted to Other Fuels</v>
      </c>
      <c r="D398" s="257" t="s">
        <v>388</v>
      </c>
      <c r="E398" s="257" t="s">
        <v>415</v>
      </c>
      <c r="F398" s="257" t="s">
        <v>389</v>
      </c>
      <c r="G398" s="257" t="s">
        <v>416</v>
      </c>
      <c r="H398" s="254">
        <v>493</v>
      </c>
      <c r="I398" s="255" t="s">
        <v>63</v>
      </c>
      <c r="J398" s="247" t="str">
        <f>INDEX('Policy Characteristics'!E:E,MATCH(PolicyLevers!$C398,'Policy Characteristics'!$D:$D,0))</f>
        <v>Electrification + Hydrogen</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57" t="str">
        <f>INDEX('Policy Characteristics'!J:J,MATCH(PolicyLevers!$C398,'Policy Characteristics'!$D:$D,0))</f>
        <v>% of fuel shifted</v>
      </c>
      <c r="P398" s="257"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57"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customHeight="1" x14ac:dyDescent="0.35">
      <c r="A399" s="247" t="str">
        <f>INDEX('Policy Characteristics'!B:B,MATCH(PolicyLevers!$C399,'Policy Characteristics'!$D:$D,0))</f>
        <v>Industry</v>
      </c>
      <c r="B399" s="247" t="str">
        <f>INDEX('Policy Characteristics'!C:C,MATCH(PolicyLevers!$C399,'Policy Characteristics'!$D:$D,0))</f>
        <v>Electrification + Hydrogen</v>
      </c>
      <c r="C399" s="247" t="str">
        <f t="shared" ref="C399" si="288">C$321</f>
        <v>Fraction of Industrial Fuel Use Shifted to Other Fuels</v>
      </c>
      <c r="D399" s="257" t="s">
        <v>388</v>
      </c>
      <c r="E399" s="257" t="s">
        <v>417</v>
      </c>
      <c r="F399" s="257" t="s">
        <v>389</v>
      </c>
      <c r="G399" s="257" t="s">
        <v>418</v>
      </c>
      <c r="H399" s="254">
        <v>494</v>
      </c>
      <c r="I399" s="255" t="s">
        <v>63</v>
      </c>
      <c r="J399" s="247" t="str">
        <f>INDEX('Policy Characteristics'!E:E,MATCH(PolicyLevers!$C399,'Policy Characteristics'!$D:$D,0))</f>
        <v>Electrification + Hydrogen</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57" t="str">
        <f>INDEX('Policy Characteristics'!J:J,MATCH(PolicyLevers!$C399,'Policy Characteristics'!$D:$D,0))</f>
        <v>% of fuel shifted</v>
      </c>
      <c r="P399" s="257"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57"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customHeight="1" x14ac:dyDescent="0.35">
      <c r="A400" s="247" t="str">
        <f>INDEX('Policy Characteristics'!B:B,MATCH(PolicyLevers!$C400,'Policy Characteristics'!$D:$D,0))</f>
        <v>Industry</v>
      </c>
      <c r="B400" s="247" t="str">
        <f>INDEX('Policy Characteristics'!C:C,MATCH(PolicyLevers!$C400,'Policy Characteristics'!$D:$D,0))</f>
        <v>Electrification + Hydrogen</v>
      </c>
      <c r="C400" s="12" t="str">
        <f t="shared" ref="C400" si="289">C$321</f>
        <v>Fraction of Industrial Fuel Use Shifted to Other Fuels</v>
      </c>
      <c r="D400" s="262" t="s">
        <v>388</v>
      </c>
      <c r="E400" s="262" t="s">
        <v>419</v>
      </c>
      <c r="F400" s="262" t="s">
        <v>389</v>
      </c>
      <c r="G400" s="262" t="s">
        <v>420</v>
      </c>
      <c r="H400" s="7">
        <v>495</v>
      </c>
      <c r="I400" s="262" t="s">
        <v>76</v>
      </c>
      <c r="J400" s="247" t="str">
        <f>INDEX('Policy Characteristics'!E:E,MATCH(PolicyLevers!$C400,'Policy Characteristics'!$D:$D,0))</f>
        <v>Electrification + Hydrogen</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76" t="str">
        <f>INDEX('Policy Characteristics'!J:J,MATCH(PolicyLevers!$C400,'Policy Characteristics'!$D:$D,0))</f>
        <v>% of fuel shifted</v>
      </c>
      <c r="P400" s="262"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276"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customHeight="1" x14ac:dyDescent="0.35">
      <c r="A401" s="247" t="str">
        <f>INDEX('Policy Characteristics'!B:B,MATCH(PolicyLevers!$C401,'Policy Characteristics'!$D:$D,0))</f>
        <v>Industry</v>
      </c>
      <c r="B401" s="247" t="str">
        <f>INDEX('Policy Characteristics'!C:C,MATCH(PolicyLevers!$C401,'Policy Characteristics'!$D:$D,0))</f>
        <v>F-Gas Substitution</v>
      </c>
      <c r="C401" s="247" t="s">
        <v>422</v>
      </c>
      <c r="D401" s="257"/>
      <c r="E401" s="257"/>
      <c r="F401" s="257"/>
      <c r="G401" s="257"/>
      <c r="H401" s="254">
        <v>58</v>
      </c>
      <c r="I401" s="255" t="s">
        <v>63</v>
      </c>
      <c r="J401" s="247" t="str">
        <f>INDEX('Policy Characteristics'!E:E,MATCH(PolicyLevers!$C401,'Policy Characteristics'!$D:$D,0))</f>
        <v>F-gas Measures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81" t="str">
        <f>INDEX('Policy Characteristics'!J:J,MATCH(PolicyLevers!$C401,'Policy Characteristics'!$D:$D,0))</f>
        <v>% of potential achieved</v>
      </c>
      <c r="P401" s="281"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281"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customHeight="1" x14ac:dyDescent="0.35">
      <c r="A402" s="247" t="str">
        <f>INDEX('Policy Characteristics'!B:B,MATCH(PolicyLevers!$C402,'Policy Characteristics'!$D:$D,0))</f>
        <v>Industry</v>
      </c>
      <c r="B402" s="247" t="str">
        <f>INDEX('Policy Characteristics'!C:C,MATCH(PolicyLevers!$C402,'Policy Characteristics'!$D:$D,0))</f>
        <v>F-Gas Destruction</v>
      </c>
      <c r="C402" s="247" t="s">
        <v>428</v>
      </c>
      <c r="D402" s="257"/>
      <c r="E402" s="257"/>
      <c r="F402" s="257"/>
      <c r="G402" s="257"/>
      <c r="H402" s="254">
        <v>510</v>
      </c>
      <c r="I402" s="255" t="s">
        <v>63</v>
      </c>
      <c r="J402" s="247" t="str">
        <f>INDEX('Policy Characteristics'!E:E,MATCH(PolicyLevers!$C402,'Policy Characteristics'!$D:$D,0))</f>
        <v>F-gas Measures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81" t="str">
        <f>INDEX('Policy Characteristics'!J:J,MATCH(PolicyLevers!$C402,'Policy Characteristics'!$D:$D,0))</f>
        <v>% of potential achieved</v>
      </c>
      <c r="P402" s="281"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281"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customHeight="1" x14ac:dyDescent="0.35">
      <c r="A403" s="247" t="str">
        <f>INDEX('Policy Characteristics'!B:B,MATCH(PolicyLevers!$C403,'Policy Characteristics'!$D:$D,0))</f>
        <v>Industry</v>
      </c>
      <c r="B403" s="247" t="str">
        <f>INDEX('Policy Characteristics'!C:C,MATCH(PolicyLevers!$C403,'Policy Characteristics'!$D:$D,0))</f>
        <v>F-Gas Recovery</v>
      </c>
      <c r="C403" s="247" t="s">
        <v>431</v>
      </c>
      <c r="D403" s="257"/>
      <c r="E403" s="257"/>
      <c r="F403" s="257"/>
      <c r="G403" s="257"/>
      <c r="H403" s="254">
        <v>511</v>
      </c>
      <c r="I403" s="255" t="s">
        <v>63</v>
      </c>
      <c r="J403" s="247" t="str">
        <f>INDEX('Policy Characteristics'!E:E,MATCH(PolicyLevers!$C403,'Policy Characteristics'!$D:$D,0))</f>
        <v>F-gas Measures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81" t="str">
        <f>INDEX('Policy Characteristics'!J:J,MATCH(PolicyLevers!$C403,'Policy Characteristics'!$D:$D,0))</f>
        <v>% of potential achieved</v>
      </c>
      <c r="P403" s="281"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281"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customHeight="1" x14ac:dyDescent="0.35">
      <c r="A404" s="247" t="str">
        <f>INDEX('Policy Characteristics'!B:B,MATCH(PolicyLevers!$C404,'Policy Characteristics'!$D:$D,0))</f>
        <v>Industry</v>
      </c>
      <c r="B404" s="247" t="str">
        <f>INDEX('Policy Characteristics'!C:C,MATCH(PolicyLevers!$C404,'Policy Characteristics'!$D:$D,0))</f>
        <v>F-Gas Eqpt. Maintenance &amp; Retrofits</v>
      </c>
      <c r="C404" s="247" t="s">
        <v>434</v>
      </c>
      <c r="D404" s="257"/>
      <c r="E404" s="257"/>
      <c r="F404" s="257"/>
      <c r="G404" s="257"/>
      <c r="H404" s="254">
        <v>512</v>
      </c>
      <c r="I404" s="255" t="s">
        <v>63</v>
      </c>
      <c r="J404" s="247" t="str">
        <f>INDEX('Policy Characteristics'!E:E,MATCH(PolicyLevers!$C404,'Policy Characteristics'!$D:$D,0))</f>
        <v>F-gas Measures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81" t="str">
        <f>INDEX('Policy Characteristics'!J:J,MATCH(PolicyLevers!$C404,'Policy Characteristics'!$D:$D,0))</f>
        <v>% of potential achieved</v>
      </c>
      <c r="P404" s="281"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281"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customHeight="1" x14ac:dyDescent="0.35">
      <c r="A405" s="247" t="str">
        <f>INDEX('Policy Characteristics'!B:B,MATCH(PolicyLevers!$C405,'Policy Characteristics'!$D:$D,0))</f>
        <v>Industry</v>
      </c>
      <c r="B405" s="247" t="str">
        <f>INDEX('Policy Characteristics'!C:C,MATCH(PolicyLevers!$C405,'Policy Characteristics'!$D:$D,0))</f>
        <v>Material Efficiency, Longevity, &amp; Re-Use</v>
      </c>
      <c r="C405" s="247" t="s">
        <v>437</v>
      </c>
      <c r="D405" s="257" t="s">
        <v>371</v>
      </c>
      <c r="E405" s="257"/>
      <c r="F405" s="257" t="s">
        <v>372</v>
      </c>
      <c r="G405" s="257"/>
      <c r="H405" s="254">
        <v>429</v>
      </c>
      <c r="I405" s="296" t="s">
        <v>76</v>
      </c>
      <c r="J405" s="247" t="str">
        <f>INDEX('Policy Characteristics'!E:E,MATCH(PolicyLevers!$C405,'Policy Characteristics'!$D:$D,0))</f>
        <v>Material Efficiency, Longevity, &amp; Re-Use</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57" t="str">
        <f>INDEX('Policy Characteristics'!J:J,MATCH(PolicyLevers!$C405,'Policy Characteristics'!$D:$D,0))</f>
        <v>% demand reduction</v>
      </c>
      <c r="P405" s="257" t="str">
        <f>INDEX('Policy Characteristics'!K:K,MATCH(PolicyLevers!$C405,'Policy Characteristics'!$D:$D,0))</f>
        <v>**Description:**0**Guidance for setting values: **</v>
      </c>
      <c r="Q405" s="257">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customHeight="1" x14ac:dyDescent="0.35">
      <c r="A406" s="247" t="str">
        <f>INDEX('Policy Characteristics'!B:B,MATCH(PolicyLevers!$C406,'Policy Characteristics'!$D:$D,0))</f>
        <v>Industry</v>
      </c>
      <c r="B406" s="247" t="str">
        <f>INDEX('Policy Characteristics'!C:C,MATCH(PolicyLevers!$C406,'Policy Characteristics'!$D:$D,0))</f>
        <v>Material Efficiency, Longevity, &amp; Re-Use</v>
      </c>
      <c r="C406" s="247" t="str">
        <f t="shared" ref="C406" si="290">C$405</f>
        <v>Percent Reduction in Nonenergy Nonagriculture Industry Product Demand</v>
      </c>
      <c r="D406" s="257" t="s">
        <v>378</v>
      </c>
      <c r="E406" s="257"/>
      <c r="F406" s="257" t="s">
        <v>379</v>
      </c>
      <c r="G406" s="257"/>
      <c r="H406" s="254">
        <v>430</v>
      </c>
      <c r="I406" s="296" t="s">
        <v>76</v>
      </c>
      <c r="J406" s="247" t="str">
        <f>INDEX('Policy Characteristics'!E:E,MATCH(PolicyLevers!$C406,'Policy Characteristics'!$D:$D,0))</f>
        <v>Material Efficiency, Longevity, &amp; Re-Use</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56" t="str">
        <f>INDEX('Policy Characteristics'!J:J,MATCH(PolicyLevers!$C406,'Policy Characteristics'!$D:$D,0))</f>
        <v>% demand reduction</v>
      </c>
      <c r="P406" s="257" t="str">
        <f>INDEX('Policy Characteristics'!K:K,MATCH(PolicyLevers!$C406,'Policy Characteristics'!$D:$D,0))</f>
        <v>**Description:**0**Guidance for setting values: **</v>
      </c>
      <c r="Q406" s="257">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customHeight="1" x14ac:dyDescent="0.35">
      <c r="A407" s="247" t="str">
        <f>INDEX('Policy Characteristics'!B:B,MATCH(PolicyLevers!$C407,'Policy Characteristics'!$D:$D,0))</f>
        <v>Industry</v>
      </c>
      <c r="B407" s="247" t="str">
        <f>INDEX('Policy Characteristics'!C:C,MATCH(PolicyLevers!$C407,'Policy Characteristics'!$D:$D,0))</f>
        <v>Material Efficiency, Longevity, &amp; Re-Use</v>
      </c>
      <c r="C407" s="247" t="str">
        <f t="shared" ref="C407" si="291">C$405</f>
        <v>Percent Reduction in Nonenergy Nonagriculture Industry Product Demand</v>
      </c>
      <c r="D407" s="257" t="s">
        <v>384</v>
      </c>
      <c r="E407" s="257"/>
      <c r="F407" s="257" t="s">
        <v>385</v>
      </c>
      <c r="G407" s="257"/>
      <c r="H407" s="254">
        <v>432</v>
      </c>
      <c r="I407" s="297" t="s">
        <v>76</v>
      </c>
      <c r="J407" s="247" t="str">
        <f>INDEX('Policy Characteristics'!E:E,MATCH(PolicyLevers!$C407,'Policy Characteristics'!$D:$D,0))</f>
        <v>Material Efficiency, Longevity, &amp; Re-Use</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56" t="str">
        <f>INDEX('Policy Characteristics'!J:J,MATCH(PolicyLevers!$C407,'Policy Characteristics'!$D:$D,0))</f>
        <v>% demand reduction</v>
      </c>
      <c r="P407" s="257" t="str">
        <f>INDEX('Policy Characteristics'!K:K,MATCH(PolicyLevers!$C407,'Policy Characteristics'!$D:$D,0))</f>
        <v>**Description:**0**Guidance for setting values: **</v>
      </c>
      <c r="Q407" s="257">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customHeight="1" x14ac:dyDescent="0.35">
      <c r="A408" s="247" t="str">
        <f>INDEX('Policy Characteristics'!B:B,MATCH(PolicyLevers!$C408,'Policy Characteristics'!$D:$D,0))</f>
        <v>Industry</v>
      </c>
      <c r="B408" s="247" t="str">
        <f>INDEX('Policy Characteristics'!C:C,MATCH(PolicyLevers!$C408,'Policy Characteristics'!$D:$D,0))</f>
        <v>Methane Capture</v>
      </c>
      <c r="C408" s="247" t="s">
        <v>443</v>
      </c>
      <c r="D408" s="257" t="s">
        <v>376</v>
      </c>
      <c r="E408" s="257"/>
      <c r="F408" s="257" t="s">
        <v>377</v>
      </c>
      <c r="G408" s="257"/>
      <c r="H408" s="254">
        <v>56</v>
      </c>
      <c r="I408" s="255" t="s">
        <v>63</v>
      </c>
      <c r="J408" s="247" t="str">
        <f>INDEX('Policy Characteristics'!E:E,MATCH(PolicyLevers!$C408,'Policy Characteristics'!$D:$D,0))</f>
        <v>Methane Capture and Destruction</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81" t="str">
        <f>INDEX('Policy Characteristics'!J:J,MATCH(PolicyLevers!$C408,'Policy Characteristics'!$D:$D,0))</f>
        <v>% of potential achieved</v>
      </c>
      <c r="P408" s="281"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281"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customHeight="1" x14ac:dyDescent="0.35">
      <c r="A409" s="247" t="str">
        <f>INDEX('Policy Characteristics'!B:B,MATCH(PolicyLevers!$C409,'Policy Characteristics'!$D:$D,0))</f>
        <v>Industry</v>
      </c>
      <c r="B409" s="247" t="str">
        <f>INDEX('Policy Characteristics'!C:C,MATCH(PolicyLevers!$C409,'Policy Characteristics'!$D:$D,0))</f>
        <v>Methane Capture</v>
      </c>
      <c r="C409" s="247" t="str">
        <f t="shared" ref="C409:C410" si="292">C$408</f>
        <v>Fraction of Methane Capture Opportunities Achieved</v>
      </c>
      <c r="D409" s="257" t="s">
        <v>382</v>
      </c>
      <c r="E409" s="257"/>
      <c r="F409" s="257" t="s">
        <v>383</v>
      </c>
      <c r="G409" s="257"/>
      <c r="H409" s="254">
        <v>513</v>
      </c>
      <c r="I409" s="257" t="s">
        <v>76</v>
      </c>
      <c r="J409" s="247" t="str">
        <f>INDEX('Policy Characteristics'!E:E,MATCH(PolicyLevers!$C409,'Policy Characteristics'!$D:$D,0))</f>
        <v>Methane Capture and Destruction</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57" t="str">
        <f>INDEX('Policy Characteristics'!J:J,MATCH(PolicyLevers!$C409,'Policy Characteristics'!$D:$D,0))</f>
        <v>% of potential achieved</v>
      </c>
      <c r="P409" s="257"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57"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customHeight="1" x14ac:dyDescent="0.35">
      <c r="A410" s="247" t="str">
        <f>INDEX('Policy Characteristics'!B:B,MATCH(PolicyLevers!$C410,'Policy Characteristics'!$D:$D,0))</f>
        <v>Industry</v>
      </c>
      <c r="B410" s="247" t="str">
        <f>INDEX('Policy Characteristics'!C:C,MATCH(PolicyLevers!$C410,'Policy Characteristics'!$D:$D,0))</f>
        <v>Methane Capture</v>
      </c>
      <c r="C410" s="12" t="str">
        <f t="shared" si="292"/>
        <v>Fraction of Methane Capture Opportunities Achieved</v>
      </c>
      <c r="D410" s="262" t="s">
        <v>384</v>
      </c>
      <c r="E410" s="262"/>
      <c r="F410" s="262" t="s">
        <v>385</v>
      </c>
      <c r="G410" s="262"/>
      <c r="H410" s="7">
        <v>514</v>
      </c>
      <c r="I410" s="260" t="s">
        <v>63</v>
      </c>
      <c r="J410" s="247" t="str">
        <f>INDEX('Policy Characteristics'!E:E,MATCH(PolicyLevers!$C410,'Policy Characteristics'!$D:$D,0))</f>
        <v>Methane Capture and Destruction</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99" t="str">
        <f>INDEX('Policy Characteristics'!J:J,MATCH(PolicyLevers!$C410,'Policy Characteristics'!$D:$D,0))</f>
        <v>% of potential achieved</v>
      </c>
      <c r="P410" s="300"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299"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customHeight="1" x14ac:dyDescent="0.35">
      <c r="A411" s="247" t="str">
        <f>INDEX('Policy Characteristics'!B:B,MATCH(PolicyLevers!$C411,'Policy Characteristics'!$D:$D,0))</f>
        <v>Industry</v>
      </c>
      <c r="B411" s="247" t="str">
        <f>INDEX('Policy Characteristics'!C:C,MATCH(PolicyLevers!$C411,'Policy Characteristics'!$D:$D,0))</f>
        <v>Methane Destruction</v>
      </c>
      <c r="C411" s="248" t="s">
        <v>449</v>
      </c>
      <c r="D411" s="262" t="s">
        <v>376</v>
      </c>
      <c r="E411" s="262"/>
      <c r="F411" s="262" t="s">
        <v>377</v>
      </c>
      <c r="G411" s="262"/>
      <c r="H411" s="7">
        <v>57</v>
      </c>
      <c r="I411" s="260" t="s">
        <v>63</v>
      </c>
      <c r="J411" s="247" t="str">
        <f>INDEX('Policy Characteristics'!E:E,MATCH(PolicyLevers!$C411,'Policy Characteristics'!$D:$D,0))</f>
        <v>Methane Capture and Destruction</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300" t="str">
        <f>INDEX('Policy Characteristics'!J:J,MATCH(PolicyLevers!$C411,'Policy Characteristics'!$D:$D,0))</f>
        <v>% of potential achieved</v>
      </c>
      <c r="P411" s="300"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00"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customHeight="1" x14ac:dyDescent="0.35">
      <c r="A412" s="247" t="str">
        <f>INDEX('Policy Characteristics'!B:B,MATCH(PolicyLevers!$C412,'Policy Characteristics'!$D:$D,0))</f>
        <v>Industry</v>
      </c>
      <c r="B412" s="247" t="str">
        <f>INDEX('Policy Characteristics'!C:C,MATCH(PolicyLevers!$C412,'Policy Characteristics'!$D:$D,0))</f>
        <v>Methane Destruction</v>
      </c>
      <c r="C412" s="247" t="str">
        <f t="shared" ref="C412:C413" si="293">C$411</f>
        <v>Fraction of Methane Destruction Opportunities Achieved</v>
      </c>
      <c r="D412" s="257" t="s">
        <v>382</v>
      </c>
      <c r="E412" s="257"/>
      <c r="F412" s="257" t="s">
        <v>383</v>
      </c>
      <c r="G412" s="257"/>
      <c r="H412" s="254">
        <v>515</v>
      </c>
      <c r="I412" s="257" t="s">
        <v>76</v>
      </c>
      <c r="J412" s="247" t="str">
        <f>INDEX('Policy Characteristics'!E:E,MATCH(PolicyLevers!$C412,'Policy Characteristics'!$D:$D,0))</f>
        <v>Methane Capture and Destruction</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57" t="str">
        <f>INDEX('Policy Characteristics'!J:J,MATCH(PolicyLevers!$C412,'Policy Characteristics'!$D:$D,0))</f>
        <v>% of potential achieved</v>
      </c>
      <c r="P412" s="257"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57"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customHeight="1" x14ac:dyDescent="0.35">
      <c r="A413" s="247" t="str">
        <f>INDEX('Policy Characteristics'!B:B,MATCH(PolicyLevers!$C413,'Policy Characteristics'!$D:$D,0))</f>
        <v>Industry</v>
      </c>
      <c r="B413" s="247" t="str">
        <f>INDEX('Policy Characteristics'!C:C,MATCH(PolicyLevers!$C413,'Policy Characteristics'!$D:$D,0))</f>
        <v>Methane Destruction</v>
      </c>
      <c r="C413" s="247" t="str">
        <f t="shared" si="293"/>
        <v>Fraction of Methane Destruction Opportunities Achieved</v>
      </c>
      <c r="D413" s="257" t="s">
        <v>384</v>
      </c>
      <c r="E413" s="257"/>
      <c r="F413" s="257" t="s">
        <v>385</v>
      </c>
      <c r="G413" s="257"/>
      <c r="H413" s="254">
        <v>516</v>
      </c>
      <c r="I413" s="255" t="s">
        <v>63</v>
      </c>
      <c r="J413" s="247" t="str">
        <f>INDEX('Policy Characteristics'!E:E,MATCH(PolicyLevers!$C413,'Policy Characteristics'!$D:$D,0))</f>
        <v>Methane Capture and Destruction</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81" t="str">
        <f>INDEX('Policy Characteristics'!J:J,MATCH(PolicyLevers!$C413,'Policy Characteristics'!$D:$D,0))</f>
        <v>% of potential achieved</v>
      </c>
      <c r="P413" s="281"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281"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customHeight="1" x14ac:dyDescent="0.35">
      <c r="A414" s="247" t="str">
        <f>INDEX('Policy Characteristics'!B:B,MATCH(PolicyLevers!$C414,'Policy Characteristics'!$D:$D,0))</f>
        <v>Industry</v>
      </c>
      <c r="B414" s="247" t="str">
        <f>INDEX('Policy Characteristics'!C:C,MATCH(PolicyLevers!$C414,'Policy Characteristics'!$D:$D,0))</f>
        <v>Reduce Fossil Fuel Exports</v>
      </c>
      <c r="C414" s="247" t="s">
        <v>454</v>
      </c>
      <c r="D414" s="257" t="s">
        <v>455</v>
      </c>
      <c r="E414" s="257"/>
      <c r="F414" s="257" t="s">
        <v>228</v>
      </c>
      <c r="G414" s="257"/>
      <c r="H414" s="254">
        <v>451</v>
      </c>
      <c r="I414" s="255" t="s">
        <v>76</v>
      </c>
      <c r="J414" s="247" t="str">
        <f>INDEX('Policy Characteristics'!E:E,MATCH(PolicyLevers!$C414,'Policy Characteristics'!$D:$D,0))</f>
        <v>Percent Reduction in Fossil Fuel Exports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57" t="str">
        <f>INDEX('Policy Characteristics'!J:J,MATCH(PolicyLevers!$C414,'Policy Characteristics'!$D:$D,0))</f>
        <v>% reduction in exports</v>
      </c>
      <c r="P414" s="257"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57">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customHeight="1" x14ac:dyDescent="0.35">
      <c r="A415" s="247" t="str">
        <f>INDEX('Policy Characteristics'!B:B,MATCH(PolicyLevers!$C415,'Policy Characteristics'!$D:$D,0))</f>
        <v>Industry</v>
      </c>
      <c r="B415" s="247" t="str">
        <f>INDEX('Policy Characteristics'!C:C,MATCH(PolicyLevers!$C415,'Policy Characteristics'!$D:$D,0))</f>
        <v>Reduce Fossil Fuel Exports</v>
      </c>
      <c r="C415" s="247" t="str">
        <f t="shared" ref="C415:C416" si="294">C$414</f>
        <v>Percent Reduction in Fossil Fuel Exports</v>
      </c>
      <c r="D415" s="257" t="s">
        <v>459</v>
      </c>
      <c r="E415" s="257"/>
      <c r="F415" s="257" t="s">
        <v>348</v>
      </c>
      <c r="G415" s="257"/>
      <c r="H415" s="254">
        <v>452</v>
      </c>
      <c r="I415" s="255" t="s">
        <v>76</v>
      </c>
      <c r="J415" s="247" t="str">
        <f>INDEX('Policy Characteristics'!E:E,MATCH(PolicyLevers!$C415,'Policy Characteristics'!$D:$D,0))</f>
        <v>Percent Reduction in Fossil Fuel Exports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57" t="str">
        <f>INDEX('Policy Characteristics'!J:J,MATCH(PolicyLevers!$C415,'Policy Characteristics'!$D:$D,0))</f>
        <v>% reduction in exports</v>
      </c>
      <c r="P415" s="257"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57">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customHeight="1" x14ac:dyDescent="0.35">
      <c r="A416" s="247" t="str">
        <f>INDEX('Policy Characteristics'!B:B,MATCH(PolicyLevers!$C416,'Policy Characteristics'!$D:$D,0))</f>
        <v>Industry</v>
      </c>
      <c r="B416" s="247" t="str">
        <f>INDEX('Policy Characteristics'!C:C,MATCH(PolicyLevers!$C416,'Policy Characteristics'!$D:$D,0))</f>
        <v>Reduce Fossil Fuel Exports</v>
      </c>
      <c r="C416" s="121" t="str">
        <f t="shared" si="294"/>
        <v>Percent Reduction in Fossil Fuel Exports</v>
      </c>
      <c r="D416" s="281" t="s">
        <v>460</v>
      </c>
      <c r="E416" s="281"/>
      <c r="F416" s="281" t="s">
        <v>461</v>
      </c>
      <c r="G416" s="281"/>
      <c r="H416" s="304">
        <v>453</v>
      </c>
      <c r="I416" s="255" t="s">
        <v>63</v>
      </c>
      <c r="J416" s="247" t="str">
        <f>INDEX('Policy Characteristics'!E:E,MATCH(PolicyLevers!$C416,'Policy Characteristics'!$D:$D,0))</f>
        <v>Percent Reduction in Fossil Fuel Exports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81" t="str">
        <f>INDEX('Policy Characteristics'!J:J,MATCH(PolicyLevers!$C416,'Policy Characteristics'!$D:$D,0))</f>
        <v>% reduction in exports</v>
      </c>
      <c r="P416" s="281"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281">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customHeight="1" x14ac:dyDescent="0.35">
      <c r="A417" s="247" t="str">
        <f>INDEX('Policy Characteristics'!B:B,MATCH(PolicyLevers!$C417,'Policy Characteristics'!$D:$D,0))</f>
        <v>Industry</v>
      </c>
      <c r="B417" s="247" t="str">
        <f>INDEX('Policy Characteristics'!C:C,MATCH(PolicyLevers!$C417,'Policy Characteristics'!$D:$D,0))</f>
        <v>Reduce Fossil Fuel Exports</v>
      </c>
      <c r="C417" s="247" t="str">
        <f t="shared" ref="C417:C418" si="295">C$414</f>
        <v>Percent Reduction in Fossil Fuel Exports</v>
      </c>
      <c r="D417" s="257" t="s">
        <v>462</v>
      </c>
      <c r="E417" s="257"/>
      <c r="F417" s="257" t="s">
        <v>463</v>
      </c>
      <c r="G417" s="257"/>
      <c r="H417" s="254">
        <v>454</v>
      </c>
      <c r="I417" s="255" t="s">
        <v>76</v>
      </c>
      <c r="J417" s="247" t="str">
        <f>INDEX('Policy Characteristics'!E:E,MATCH(PolicyLevers!$C417,'Policy Characteristics'!$D:$D,0))</f>
        <v>Percent Reduction in Fossil Fuel Exports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57" t="str">
        <f>INDEX('Policy Characteristics'!J:J,MATCH(PolicyLevers!$C417,'Policy Characteristics'!$D:$D,0))</f>
        <v>% reduction in exports</v>
      </c>
      <c r="P417" s="257"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57">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customHeight="1" x14ac:dyDescent="0.35">
      <c r="A418" s="247" t="str">
        <f>INDEX('Policy Characteristics'!B:B,MATCH(PolicyLevers!$C418,'Policy Characteristics'!$D:$D,0))</f>
        <v>Industry</v>
      </c>
      <c r="B418" s="247" t="str">
        <f>INDEX('Policy Characteristics'!C:C,MATCH(PolicyLevers!$C418,'Policy Characteristics'!$D:$D,0))</f>
        <v>Reduce Fossil Fuel Exports</v>
      </c>
      <c r="C418" s="121" t="str">
        <f t="shared" si="295"/>
        <v>Percent Reduction in Fossil Fuel Exports</v>
      </c>
      <c r="D418" s="281" t="s">
        <v>464</v>
      </c>
      <c r="E418" s="281"/>
      <c r="F418" s="281" t="s">
        <v>465</v>
      </c>
      <c r="G418" s="281"/>
      <c r="H418" s="304">
        <v>455</v>
      </c>
      <c r="I418" s="255" t="s">
        <v>63</v>
      </c>
      <c r="J418" s="247" t="str">
        <f>INDEX('Policy Characteristics'!E:E,MATCH(PolicyLevers!$C418,'Policy Characteristics'!$D:$D,0))</f>
        <v>Percent Reduction in Fossil Fuel Exports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81" t="str">
        <f>INDEX('Policy Characteristics'!J:J,MATCH(PolicyLevers!$C418,'Policy Characteristics'!$D:$D,0))</f>
        <v>% reduction in exports</v>
      </c>
      <c r="P418" s="281"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281">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customHeight="1" x14ac:dyDescent="0.35">
      <c r="A419" s="247" t="str">
        <f>INDEX('Policy Characteristics'!B:B,MATCH(PolicyLevers!$C419,'Policy Characteristics'!$D:$D,0))</f>
        <v>Industry</v>
      </c>
      <c r="B419" s="247" t="str">
        <f>INDEX('Policy Characteristics'!C:C,MATCH(PolicyLevers!$C419,'Policy Characteristics'!$D:$D,0))</f>
        <v>Reduce Fossil Fuel Exports</v>
      </c>
      <c r="C419" s="12" t="str">
        <f t="shared" ref="C419:C420" si="296">C$414</f>
        <v>Percent Reduction in Fossil Fuel Exports</v>
      </c>
      <c r="D419" s="262" t="s">
        <v>466</v>
      </c>
      <c r="E419" s="262"/>
      <c r="F419" s="262" t="s">
        <v>253</v>
      </c>
      <c r="G419" s="262"/>
      <c r="H419" s="7">
        <v>456</v>
      </c>
      <c r="I419" s="260" t="s">
        <v>76</v>
      </c>
      <c r="J419" s="247" t="str">
        <f>INDEX('Policy Characteristics'!E:E,MATCH(PolicyLevers!$C419,'Policy Characteristics'!$D:$D,0))</f>
        <v>Percent Reduction in Fossil Fuel Exports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12" t="str">
        <f>INDEX('Policy Characteristics'!J:J,MATCH(PolicyLevers!$C419,'Policy Characteristics'!$D:$D,0))</f>
        <v>% reduction in exports</v>
      </c>
      <c r="P419" s="262"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262">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customHeight="1" x14ac:dyDescent="0.35">
      <c r="A420" s="247" t="str">
        <f>INDEX('Policy Characteristics'!B:B,MATCH(PolicyLevers!$C420,'Policy Characteristics'!$D:$D,0))</f>
        <v>Industry</v>
      </c>
      <c r="B420" s="247" t="str">
        <f>INDEX('Policy Characteristics'!C:C,MATCH(PolicyLevers!$C420,'Policy Characteristics'!$D:$D,0))</f>
        <v>Reduce Fossil Fuel Exports</v>
      </c>
      <c r="C420" s="121" t="str">
        <f t="shared" si="296"/>
        <v>Percent Reduction in Fossil Fuel Exports</v>
      </c>
      <c r="D420" s="281" t="s">
        <v>467</v>
      </c>
      <c r="E420" s="281"/>
      <c r="F420" s="281" t="s">
        <v>257</v>
      </c>
      <c r="G420" s="281"/>
      <c r="H420" s="304">
        <v>457</v>
      </c>
      <c r="I420" s="255" t="s">
        <v>63</v>
      </c>
      <c r="J420" s="247" t="str">
        <f>INDEX('Policy Characteristics'!E:E,MATCH(PolicyLevers!$C420,'Policy Characteristics'!$D:$D,0))</f>
        <v>Percent Reduction in Fossil Fuel Exports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81" t="str">
        <f>INDEX('Policy Characteristics'!J:J,MATCH(PolicyLevers!$C420,'Policy Characteristics'!$D:$D,0))</f>
        <v>% reduction in exports</v>
      </c>
      <c r="P420" s="281"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281">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customHeight="1" x14ac:dyDescent="0.35">
      <c r="A421" s="247" t="str">
        <f>INDEX('Policy Characteristics'!B:B,MATCH(PolicyLevers!$C421,'Policy Characteristics'!$D:$D,0))</f>
        <v>Industry</v>
      </c>
      <c r="B421" s="247" t="str">
        <f>INDEX('Policy Characteristics'!C:C,MATCH(PolicyLevers!$C421,'Policy Characteristics'!$D:$D,0))</f>
        <v>Reduce Fossil Fuel Exports</v>
      </c>
      <c r="C421" s="247" t="str">
        <f t="shared" ref="C421:C422" si="297">C$414</f>
        <v>Percent Reduction in Fossil Fuel Exports</v>
      </c>
      <c r="D421" s="257" t="s">
        <v>468</v>
      </c>
      <c r="E421" s="257"/>
      <c r="F421" s="257" t="s">
        <v>469</v>
      </c>
      <c r="G421" s="257"/>
      <c r="H421" s="254">
        <v>458</v>
      </c>
      <c r="I421" s="255" t="s">
        <v>76</v>
      </c>
      <c r="J421" s="247" t="str">
        <f>INDEX('Policy Characteristics'!E:E,MATCH(PolicyLevers!$C421,'Policy Characteristics'!$D:$D,0))</f>
        <v>Percent Reduction in Fossil Fuel Exports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57" t="str">
        <f>INDEX('Policy Characteristics'!J:J,MATCH(PolicyLevers!$C421,'Policy Characteristics'!$D:$D,0))</f>
        <v>% reduction in exports</v>
      </c>
      <c r="P421" s="257"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57">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customHeight="1" x14ac:dyDescent="0.35">
      <c r="A422" s="247" t="str">
        <f>INDEX('Policy Characteristics'!B:B,MATCH(PolicyLevers!$C422,'Policy Characteristics'!$D:$D,0))</f>
        <v>Industry</v>
      </c>
      <c r="B422" s="247" t="str">
        <f>INDEX('Policy Characteristics'!C:C,MATCH(PolicyLevers!$C422,'Policy Characteristics'!$D:$D,0))</f>
        <v>Reduce Fossil Fuel Exports</v>
      </c>
      <c r="C422" s="121" t="str">
        <f t="shared" si="297"/>
        <v>Percent Reduction in Fossil Fuel Exports</v>
      </c>
      <c r="D422" s="281" t="s">
        <v>470</v>
      </c>
      <c r="E422" s="281"/>
      <c r="F422" s="281" t="s">
        <v>471</v>
      </c>
      <c r="G422" s="281"/>
      <c r="H422" s="304">
        <v>459</v>
      </c>
      <c r="I422" s="255" t="s">
        <v>63</v>
      </c>
      <c r="J422" s="247" t="str">
        <f>INDEX('Policy Characteristics'!E:E,MATCH(PolicyLevers!$C422,'Policy Characteristics'!$D:$D,0))</f>
        <v>Percent Reduction in Fossil Fuel Exports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81" t="str">
        <f>INDEX('Policy Characteristics'!J:J,MATCH(PolicyLevers!$C422,'Policy Characteristics'!$D:$D,0))</f>
        <v>% reduction in exports</v>
      </c>
      <c r="P422" s="281"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281">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5.75" customHeight="1" x14ac:dyDescent="0.35">
      <c r="A423" s="247" t="str">
        <f>INDEX('Policy Characteristics'!B:B,MATCH(PolicyLevers!$C423,'Policy Characteristics'!$D:$D,0))</f>
        <v>Agriculture, Land Use, and Forestry</v>
      </c>
      <c r="B423" s="247" t="str">
        <f>INDEX('Policy Characteristics'!C:C,MATCH(PolicyLevers!$C423,'Policy Characteristics'!$D:$D,0))</f>
        <v>Afforestation and Reforestation</v>
      </c>
      <c r="C423" s="247" t="s">
        <v>474</v>
      </c>
      <c r="D423" s="257"/>
      <c r="E423" s="257"/>
      <c r="F423" s="257"/>
      <c r="G423" s="257"/>
      <c r="H423" s="254">
        <v>60</v>
      </c>
      <c r="I423" s="305" t="s">
        <v>63</v>
      </c>
      <c r="J423" s="247" t="str">
        <f>INDEX('Policy Characteristics'!E:E,MATCH(PolicyLevers!$C423,'Policy Characteristics'!$D:$D,0))</f>
        <v>Afforestation and Reforestation</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57" t="str">
        <f>INDEX('Policy Characteristics'!J:J,MATCH(PolicyLevers!$C423,'Policy Characteristics'!$D:$D,0))</f>
        <v>% of potential achieved</v>
      </c>
      <c r="P423" s="257"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Q423" s="257"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x14ac:dyDescent="0.35">
      <c r="A424" s="247" t="str">
        <f>INDEX('Policy Characteristics'!B:B,MATCH(PolicyLevers!$C424,'Policy Characteristics'!$D:$D,0))</f>
        <v>Agriculture, Land Use, and Forestry</v>
      </c>
      <c r="B424" s="247" t="str">
        <f>INDEX('Policy Characteristics'!C:C,MATCH(PolicyLevers!$C424,'Policy Characteristics'!$D:$D,0))</f>
        <v>Avoid Deforestation</v>
      </c>
      <c r="C424" s="247" t="s">
        <v>480</v>
      </c>
      <c r="D424" s="257"/>
      <c r="E424" s="257"/>
      <c r="F424" s="257"/>
      <c r="G424" s="257"/>
      <c r="H424" s="254">
        <v>590</v>
      </c>
      <c r="I424" s="296" t="s">
        <v>63</v>
      </c>
      <c r="J424" s="247" t="str">
        <f>INDEX('Policy Characteristics'!E:E,MATCH(PolicyLevers!$C424,'Policy Characteristics'!$D:$D,0))</f>
        <v>Avoid Deforestation</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57" t="str">
        <f>INDEX('Policy Characteristics'!J:J,MATCH(PolicyLevers!$C424,'Policy Characteristics'!$D:$D,0))</f>
        <v>% of potential achieved</v>
      </c>
      <c r="P424" s="257"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57"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x14ac:dyDescent="0.35">
      <c r="A425" s="247" t="str">
        <f>INDEX('Policy Characteristics'!B:B,MATCH(PolicyLevers!$C425,'Policy Characteristics'!$D:$D,0))</f>
        <v>Agriculture, Land Use, and Forestry</v>
      </c>
      <c r="B425" s="247" t="str">
        <f>INDEX('Policy Characteristics'!C:C,MATCH(PolicyLevers!$C425,'Policy Characteristics'!$D:$D,0))</f>
        <v>Forest Restoration</v>
      </c>
      <c r="C425" s="247" t="s">
        <v>485</v>
      </c>
      <c r="D425" s="257"/>
      <c r="E425" s="257"/>
      <c r="F425" s="257"/>
      <c r="G425" s="257"/>
      <c r="H425" s="254">
        <v>177</v>
      </c>
      <c r="I425" s="305" t="s">
        <v>63</v>
      </c>
      <c r="J425" s="247" t="str">
        <f>INDEX('Policy Characteristics'!E:E,MATCH(PolicyLevers!$C425,'Policy Characteristics'!$D:$D,0))</f>
        <v>Forest Restoration</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57" t="str">
        <f>INDEX('Policy Characteristics'!J:J,MATCH(PolicyLevers!$C425,'Policy Characteristics'!$D:$D,0))</f>
        <v>% of potential achieved</v>
      </c>
      <c r="P425" s="257"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Q425" s="257">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customHeight="1" x14ac:dyDescent="0.35">
      <c r="A426" s="247" t="str">
        <f>INDEX('Policy Characteristics'!B:B,MATCH(PolicyLevers!$C426,'Policy Characteristics'!$D:$D,0))</f>
        <v>Agriculture, Land Use, and Forestry</v>
      </c>
      <c r="B426" s="247" t="str">
        <f>INDEX('Policy Characteristics'!C:C,MATCH(PolicyLevers!$C426,'Policy Characteristics'!$D:$D,0))</f>
        <v>Forest Set-Asides</v>
      </c>
      <c r="C426" s="248" t="s">
        <v>489</v>
      </c>
      <c r="D426" s="262"/>
      <c r="E426" s="262"/>
      <c r="F426" s="262"/>
      <c r="G426" s="262"/>
      <c r="H426" s="7">
        <v>61</v>
      </c>
      <c r="I426" s="262" t="s">
        <v>76</v>
      </c>
      <c r="J426" s="247" t="str">
        <f>INDEX('Policy Characteristics'!E:E,MATCH(PolicyLevers!$C426,'Policy Characteristics'!$D:$D,0))</f>
        <v>Forest Set-Asides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62" t="str">
        <f>INDEX('Policy Characteristics'!J:J,MATCH(PolicyLevers!$C426,'Policy Characteristics'!$D:$D,0))</f>
        <v>% of potential achieved</v>
      </c>
      <c r="P426" s="262" t="str">
        <f>INDEX('Policy Characteristics'!K:K,MATCH(PolicyLevers!$C426,'Policy Characteristics'!$D:$D,0))</f>
        <v>**Description:** This policy avoids the release of CO2 from forests by reducing timber harvesting. // **Guidance for setting values: **</v>
      </c>
      <c r="Q426" s="262"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customHeight="1" x14ac:dyDescent="0.35">
      <c r="A427" s="247" t="str">
        <f>INDEX('Policy Characteristics'!B:B,MATCH(PolicyLevers!$C427,'Policy Characteristics'!$D:$D,0))</f>
        <v>Agriculture, Land Use, and Forestry</v>
      </c>
      <c r="B427" s="247" t="str">
        <f>INDEX('Policy Characteristics'!C:C,MATCH(PolicyLevers!$C427,'Policy Characteristics'!$D:$D,0))</f>
        <v>Cropland and Rice Measures</v>
      </c>
      <c r="C427" s="247" t="s">
        <v>494</v>
      </c>
      <c r="D427" s="257"/>
      <c r="E427" s="257"/>
      <c r="F427" s="257"/>
      <c r="G427" s="257"/>
      <c r="H427" s="254">
        <v>62</v>
      </c>
      <c r="I427" s="296" t="s">
        <v>63</v>
      </c>
      <c r="J427" s="247" t="str">
        <f>INDEX('Policy Characteristics'!E:E,MATCH(PolicyLevers!$C427,'Policy Characteristics'!$D:$D,0))</f>
        <v>Cropland and Rice Measures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57" t="str">
        <f>INDEX('Policy Characteristics'!J:J,MATCH(PolicyLevers!$C427,'Policy Characteristics'!$D:$D,0))</f>
        <v>% of potential achieved</v>
      </c>
      <c r="P427" s="257"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57"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customHeight="1" x14ac:dyDescent="0.35">
      <c r="A428" s="247" t="str">
        <f>INDEX('Policy Characteristics'!B:B,MATCH(PolicyLevers!$C428,'Policy Characteristics'!$D:$D,0))</f>
        <v>Agriculture, Land Use, and Forestry</v>
      </c>
      <c r="B428" s="247" t="str">
        <f>INDEX('Policy Characteristics'!C:C,MATCH(PolicyLevers!$C428,'Policy Characteristics'!$D:$D,0))</f>
        <v>Improved Forest Management</v>
      </c>
      <c r="C428" s="247" t="s">
        <v>499</v>
      </c>
      <c r="D428" s="257"/>
      <c r="E428" s="257"/>
      <c r="F428" s="257"/>
      <c r="G428" s="257"/>
      <c r="H428" s="254">
        <v>63</v>
      </c>
      <c r="I428" s="257" t="s">
        <v>76</v>
      </c>
      <c r="J428" s="247" t="str">
        <f>INDEX('Policy Characteristics'!E:E,MATCH(PolicyLevers!$C428,'Policy Characteristics'!$D:$D,0))</f>
        <v>Improved Forest Management</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57" t="str">
        <f>INDEX('Policy Characteristics'!J:J,MATCH(PolicyLevers!$C428,'Policy Characteristics'!$D:$D,0))</f>
        <v>% of potential achieved</v>
      </c>
      <c r="P428" s="257" t="str">
        <f>INDEX('Policy Characteristics'!K:K,MATCH(PolicyLevers!$C428,'Policy Characteristics'!$D:$D,0))</f>
        <v>**Description:** This policy increases CO2 sequestration by forests through improved forest management practices.  // **Guidance for setting values: **</v>
      </c>
      <c r="Q428" s="257"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customHeight="1" x14ac:dyDescent="0.35">
      <c r="A429" s="247" t="str">
        <f>INDEX('Policy Characteristics'!B:B,MATCH(PolicyLevers!$C429,'Policy Characteristics'!$D:$D,0))</f>
        <v>Agriculture, Land Use, and Forestry</v>
      </c>
      <c r="B429" s="247" t="str">
        <f>INDEX('Policy Characteristics'!C:C,MATCH(PolicyLevers!$C429,'Policy Characteristics'!$D:$D,0))</f>
        <v>Livestock Measures</v>
      </c>
      <c r="C429" s="247" t="s">
        <v>504</v>
      </c>
      <c r="D429" s="257"/>
      <c r="E429" s="257"/>
      <c r="F429" s="257"/>
      <c r="G429" s="257"/>
      <c r="H429" s="254">
        <v>64</v>
      </c>
      <c r="I429" s="296" t="s">
        <v>63</v>
      </c>
      <c r="J429" s="247" t="str">
        <f>INDEX('Policy Characteristics'!E:E,MATCH(PolicyLevers!$C429,'Policy Characteristics'!$D:$D,0))</f>
        <v>Livestock Measures</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57" t="str">
        <f>INDEX('Policy Characteristics'!J:J,MATCH(PolicyLevers!$C429,'Policy Characteristics'!$D:$D,0))</f>
        <v>% of potential achieved</v>
      </c>
      <c r="P429" s="257"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57"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customHeight="1" x14ac:dyDescent="0.35">
      <c r="A430" s="247" t="str">
        <f>INDEX('Policy Characteristics'!B:B,MATCH(PolicyLevers!$C430,'Policy Characteristics'!$D:$D,0))</f>
        <v>Agriculture, Land Use, and Forestry</v>
      </c>
      <c r="B430" s="247" t="str">
        <f>INDEX('Policy Characteristics'!C:C,MATCH(PolicyLevers!$C430,'Policy Characteristics'!$D:$D,0))</f>
        <v>Peatland Restoration</v>
      </c>
      <c r="C430" s="248" t="s">
        <v>509</v>
      </c>
      <c r="D430" s="262"/>
      <c r="E430" s="262"/>
      <c r="F430" s="262"/>
      <c r="G430" s="262"/>
      <c r="H430" s="7">
        <v>178</v>
      </c>
      <c r="I430" s="262" t="s">
        <v>76</v>
      </c>
      <c r="J430" s="247" t="str">
        <f>INDEX('Policy Characteristics'!E:E,MATCH(PolicyLevers!$C430,'Policy Characteristics'!$D:$D,0))</f>
        <v>Peatland Restoration</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62">
        <f>INDEX('Policy Characteristics'!J:J,MATCH(PolicyLevers!$C430,'Policy Characteristics'!$D:$D,0))</f>
        <v>0</v>
      </c>
      <c r="P430" s="262" t="str">
        <f>INDEX('Policy Characteristics'!K:K,MATCH(PolicyLevers!$C430,'Policy Characteristics'!$D:$D,0))</f>
        <v>**Description:**0**Guidance for setting values: **</v>
      </c>
      <c r="Q430" s="262">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customHeight="1" x14ac:dyDescent="0.35">
      <c r="A431" s="247" t="str">
        <f>INDEX('Policy Characteristics'!B:B,MATCH(PolicyLevers!$C431,'Policy Characteristics'!$D:$D,0))</f>
        <v>Agriculture, Land Use, and Forestry</v>
      </c>
      <c r="B431" s="247" t="str">
        <f>INDEX('Policy Characteristics'!C:C,MATCH(PolicyLevers!$C431,'Policy Characteristics'!$D:$D,0))</f>
        <v>Shift to Non-Animal Products</v>
      </c>
      <c r="C431" s="247" t="s">
        <v>513</v>
      </c>
      <c r="D431" s="257"/>
      <c r="E431" s="257"/>
      <c r="F431" s="257"/>
      <c r="G431" s="257"/>
      <c r="H431" s="254">
        <v>434</v>
      </c>
      <c r="I431" s="296" t="s">
        <v>63</v>
      </c>
      <c r="J431" s="247" t="str">
        <f>INDEX('Policy Characteristics'!E:E,MATCH(PolicyLevers!$C431,'Policy Characteristics'!$D:$D,0))</f>
        <v>Shift to Non-Animal Products</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57" t="str">
        <f>INDEX('Policy Characteristics'!J:J,MATCH(PolicyLevers!$C431,'Policy Characteristics'!$D:$D,0))</f>
        <v>% reduction in animal products</v>
      </c>
      <c r="P431" s="257"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57">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customHeight="1" x14ac:dyDescent="0.35">
      <c r="A432" s="247" t="str">
        <f>INDEX('Policy Characteristics'!B:B,MATCH(PolicyLevers!$C432,'Policy Characteristics'!$D:$D,0))</f>
        <v>District Heat and Hydrogen</v>
      </c>
      <c r="B432" s="247" t="str">
        <f>INDEX('Policy Characteristics'!C:C,MATCH(PolicyLevers!$C432,'Policy Characteristics'!$D:$D,0))</f>
        <v>Use CHP for District Heat</v>
      </c>
      <c r="C432" s="247" t="s">
        <v>520</v>
      </c>
      <c r="D432" s="257"/>
      <c r="E432" s="257"/>
      <c r="F432" s="257"/>
      <c r="G432" s="257"/>
      <c r="H432" s="254">
        <v>68</v>
      </c>
      <c r="I432" s="257" t="s">
        <v>76</v>
      </c>
      <c r="J432" s="247" t="str">
        <f>INDEX('Policy Characteristics'!E:E,MATCH(PolicyLevers!$C432,'Policy Characteristics'!$D:$D,0))</f>
        <v>District Heat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57" t="str">
        <f>INDEX('Policy Characteristics'!J:J,MATCH(PolicyLevers!$C432,'Policy Characteristics'!$D:$D,0))</f>
        <v>% non-CHP heat converted</v>
      </c>
      <c r="P432" s="257"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57"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customHeight="1" x14ac:dyDescent="0.35">
      <c r="A433" s="247" t="str">
        <f>INDEX('Policy Characteristics'!B:B,MATCH(PolicyLevers!$C433,'Policy Characteristics'!$D:$D,0))</f>
        <v>District Heat and Hydrogen</v>
      </c>
      <c r="B433" s="247" t="str">
        <f>INDEX('Policy Characteristics'!C:C,MATCH(PolicyLevers!$C433,'Policy Characteristics'!$D:$D,0))</f>
        <v>Produce District Heat with Hydrogen</v>
      </c>
      <c r="C433" s="247" t="s">
        <v>527</v>
      </c>
      <c r="D433" s="257"/>
      <c r="E433" s="257"/>
      <c r="F433" s="257"/>
      <c r="G433" s="257"/>
      <c r="H433" s="254">
        <v>176</v>
      </c>
      <c r="I433" s="257" t="s">
        <v>76</v>
      </c>
      <c r="J433" s="247" t="str">
        <f>INDEX('Policy Characteristics'!E:E,MATCH(PolicyLevers!$C433,'Policy Characteristics'!$D:$D,0))</f>
        <v>District Heat Fuel Switching</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57" t="str">
        <f>INDEX('Policy Characteristics'!J:J,MATCH(PolicyLevers!$C433,'Policy Characteristics'!$D:$D,0))</f>
        <v>% of fuel use</v>
      </c>
      <c r="P433" s="257" t="str">
        <f>INDEX('Policy Characteristics'!K:K,MATCH(PolicyLevers!$C433,'Policy Characteristics'!$D:$D,0))</f>
        <v>**Description:** This policy causes a percentage of the district heat to be generated by burning hydrogen instead of the fuels used in the BAU case. // **Guidance for setting values: **</v>
      </c>
      <c r="Q433" s="257"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customHeight="1" x14ac:dyDescent="0.35">
      <c r="A434" s="247" t="str">
        <f>INDEX('Policy Characteristics'!B:B,MATCH(PolicyLevers!$C434,'Policy Characteristics'!$D:$D,0))</f>
        <v>District Heat and Hydrogen</v>
      </c>
      <c r="B434" s="247" t="str">
        <f>INDEX('Policy Characteristics'!C:C,MATCH(PolicyLevers!$C434,'Policy Characteristics'!$D:$D,0))</f>
        <v>Shift Hydrogen Production to Electrolysis</v>
      </c>
      <c r="C434" s="247" t="s">
        <v>534</v>
      </c>
      <c r="D434" s="257"/>
      <c r="E434" s="257"/>
      <c r="F434" s="257"/>
      <c r="G434" s="257"/>
      <c r="H434" s="254">
        <v>450</v>
      </c>
      <c r="I434" s="257" t="s">
        <v>63</v>
      </c>
      <c r="J434" s="247" t="str">
        <f>INDEX('Policy Characteristics'!E:E,MATCH(PolicyLevers!$C434,'Policy Characteristics'!$D:$D,0))</f>
        <v>Hydrogen Electrolysis</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57" t="str">
        <f>INDEX('Policy Characteristics'!J:J,MATCH(PolicyLevers!$C434,'Policy Characteristics'!$D:$D,0))</f>
        <v>% of hydrogen production</v>
      </c>
      <c r="P434" s="257"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57">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customHeight="1" x14ac:dyDescent="0.35">
      <c r="A435" s="247" t="str">
        <f>INDEX('Policy Characteristics'!B:B,MATCH(PolicyLevers!$C435,'Policy Characteristics'!$D:$D,0))</f>
        <v>Cross-Sector</v>
      </c>
      <c r="B435" s="247" t="str">
        <f>INDEX('Policy Characteristics'!C:C,MATCH(PolicyLevers!$C435,'Policy Characteristics'!$D:$D,0))</f>
        <v>Carbon Capture and Sequestration</v>
      </c>
      <c r="C435" s="247" t="s">
        <v>541</v>
      </c>
      <c r="D435" s="257" t="s">
        <v>542</v>
      </c>
      <c r="E435" s="257"/>
      <c r="F435" s="257" t="s">
        <v>543</v>
      </c>
      <c r="G435" s="257"/>
      <c r="H435" s="254">
        <v>541</v>
      </c>
      <c r="I435" s="296" t="s">
        <v>63</v>
      </c>
      <c r="J435" s="247" t="str">
        <f>INDEX('Policy Characteristics'!E:E,MATCH(PolicyLevers!$C435,'Policy Characteristics'!$D:$D,0))</f>
        <v>Carbon Capture and Sequestration</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57" t="str">
        <f>INDEX('Policy Characteristics'!J:J,MATCH(PolicyLevers!$C435,'Policy Characteristics'!$D:$D,0))</f>
        <v>% of CO2 captured</v>
      </c>
      <c r="P435" s="257"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57"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customHeight="1" x14ac:dyDescent="0.35">
      <c r="A436" s="247" t="str">
        <f>INDEX('Policy Characteristics'!B:B,MATCH(PolicyLevers!$C436,'Policy Characteristics'!$D:$D,0))</f>
        <v>Cross-Sector</v>
      </c>
      <c r="B436" s="247" t="str">
        <f>INDEX('Policy Characteristics'!C:C,MATCH(PolicyLevers!$C436,'Policy Characteristics'!$D:$D,0))</f>
        <v>Carbon Capture and Sequestration</v>
      </c>
      <c r="C436" s="247" t="str">
        <f t="shared" ref="C436" si="298">C$435</f>
        <v>Fraction of Potential Additional CCS Achieved</v>
      </c>
      <c r="D436" s="257" t="s">
        <v>548</v>
      </c>
      <c r="E436" s="257"/>
      <c r="F436" s="257" t="s">
        <v>549</v>
      </c>
      <c r="G436" s="257"/>
      <c r="H436" s="254">
        <v>542</v>
      </c>
      <c r="I436" s="296" t="s">
        <v>63</v>
      </c>
      <c r="J436" s="247" t="str">
        <f>INDEX('Policy Characteristics'!E:E,MATCH(PolicyLevers!$C436,'Policy Characteristics'!$D:$D,0))</f>
        <v>Carbon Capture and Sequestration</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57" t="str">
        <f>INDEX('Policy Characteristics'!J:J,MATCH(PolicyLevers!$C436,'Policy Characteristics'!$D:$D,0))</f>
        <v>% of CO2 captured</v>
      </c>
      <c r="P436" s="257"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57"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customHeight="1" x14ac:dyDescent="0.35">
      <c r="A437" s="247" t="str">
        <f>INDEX('Policy Characteristics'!B:B,MATCH(PolicyLevers!$C437,'Policy Characteristics'!$D:$D,0))</f>
        <v>Cross-Sector</v>
      </c>
      <c r="B437" s="247" t="str">
        <f>INDEX('Policy Characteristics'!C:C,MATCH(PolicyLevers!$C437,'Policy Characteristics'!$D:$D,0))</f>
        <v>Carbon Tax</v>
      </c>
      <c r="C437" s="247" t="s">
        <v>551</v>
      </c>
      <c r="D437" s="257" t="s">
        <v>552</v>
      </c>
      <c r="E437" s="257"/>
      <c r="F437" s="257" t="s">
        <v>553</v>
      </c>
      <c r="G437" s="257"/>
      <c r="H437" s="254">
        <v>171</v>
      </c>
      <c r="I437" s="296" t="s">
        <v>63</v>
      </c>
      <c r="J437" s="247" t="str">
        <f>INDEX('Policy Characteristics'!E:E,MATCH(PolicyLevers!$C437,'Policy Characteristics'!$D:$D,0))</f>
        <v>Carbon Tax</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85" t="str">
        <f>INDEX('Policy Characteristics'!J:J,MATCH(PolicyLevers!$C437,'Policy Characteristics'!$D:$D,0))</f>
        <v>$/metric ton CO2e</v>
      </c>
      <c r="P437" s="257" t="str">
        <f>INDEX('Policy Characteristics'!K:K,MATCH(PolicyLevers!$C437,'Policy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7" s="257"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x14ac:dyDescent="0.35">
      <c r="A438" s="247" t="str">
        <f>INDEX('Policy Characteristics'!B:B,MATCH(PolicyLevers!$C438,'Policy Characteristics'!$D:$D,0))</f>
        <v>Cross-Sector</v>
      </c>
      <c r="B438" s="247" t="str">
        <f>INDEX('Policy Characteristics'!C:C,MATCH(PolicyLevers!$C438,'Policy Characteristics'!$D:$D,0))</f>
        <v>Carbon Tax</v>
      </c>
      <c r="C438" s="247" t="str">
        <f t="shared" ref="C438" si="299">C$437</f>
        <v>Additional Carbon Tax Rate</v>
      </c>
      <c r="D438" s="257" t="s">
        <v>542</v>
      </c>
      <c r="E438" s="257"/>
      <c r="F438" s="257" t="s">
        <v>543</v>
      </c>
      <c r="G438" s="257"/>
      <c r="H438" s="254">
        <v>172</v>
      </c>
      <c r="I438" s="296" t="s">
        <v>63</v>
      </c>
      <c r="J438" s="247" t="str">
        <f>INDEX('Policy Characteristics'!E:E,MATCH(PolicyLevers!$C438,'Policy Characteristics'!$D:$D,0))</f>
        <v>Carbon Tax</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57" t="str">
        <f>INDEX('Policy Characteristics'!J:J,MATCH(PolicyLevers!$C438,'Policy Characteristics'!$D:$D,0))</f>
        <v>$/metric ton CO2e</v>
      </c>
      <c r="P438" s="257" t="str">
        <f>INDEX('Policy Characteristics'!K:K,MATCH(PolicyLevers!$C438,'Policy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8" s="257"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35">
      <c r="A439" s="247" t="str">
        <f>INDEX('Policy Characteristics'!B:B,MATCH(PolicyLevers!$C439,'Policy Characteristics'!$D:$D,0))</f>
        <v>Cross-Sector</v>
      </c>
      <c r="B439" s="247" t="str">
        <f>INDEX('Policy Characteristics'!C:C,MATCH(PolicyLevers!$C439,'Policy Characteristics'!$D:$D,0))</f>
        <v>Carbon Tax</v>
      </c>
      <c r="C439" s="247" t="str">
        <f t="shared" ref="C439" si="300">C$437</f>
        <v>Additional Carbon Tax Rate</v>
      </c>
      <c r="D439" s="257" t="s">
        <v>557</v>
      </c>
      <c r="E439" s="257"/>
      <c r="F439" s="257" t="s">
        <v>558</v>
      </c>
      <c r="G439" s="257"/>
      <c r="H439" s="254">
        <v>173</v>
      </c>
      <c r="I439" s="296" t="s">
        <v>63</v>
      </c>
      <c r="J439" s="247" t="str">
        <f>INDEX('Policy Characteristics'!E:E,MATCH(PolicyLevers!$C439,'Policy Characteristics'!$D:$D,0))</f>
        <v>Carbon Tax</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57" t="str">
        <f>INDEX('Policy Characteristics'!J:J,MATCH(PolicyLevers!$C439,'Policy Characteristics'!$D:$D,0))</f>
        <v>$/metric ton CO2e</v>
      </c>
      <c r="P439" s="257" t="str">
        <f>INDEX('Policy Characteristics'!K:K,MATCH(PolicyLevers!$C439,'Policy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39" s="257"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35">
      <c r="A440" s="247" t="str">
        <f>INDEX('Policy Characteristics'!B:B,MATCH(PolicyLevers!$C440,'Policy Characteristics'!$D:$D,0))</f>
        <v>Cross-Sector</v>
      </c>
      <c r="B440" s="247" t="str">
        <f>INDEX('Policy Characteristics'!C:C,MATCH(PolicyLevers!$C440,'Policy Characteristics'!$D:$D,0))</f>
        <v>Carbon Tax</v>
      </c>
      <c r="C440" s="247" t="str">
        <f t="shared" ref="C440" si="301">C$437</f>
        <v>Additional Carbon Tax Rate</v>
      </c>
      <c r="D440" s="257" t="s">
        <v>559</v>
      </c>
      <c r="E440" s="257"/>
      <c r="F440" s="257" t="s">
        <v>560</v>
      </c>
      <c r="G440" s="257"/>
      <c r="H440" s="254">
        <v>174</v>
      </c>
      <c r="I440" s="296" t="s">
        <v>63</v>
      </c>
      <c r="J440" s="247" t="str">
        <f>INDEX('Policy Characteristics'!E:E,MATCH(PolicyLevers!$C440,'Policy Characteristics'!$D:$D,0))</f>
        <v>Carbon Tax</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57" t="str">
        <f>INDEX('Policy Characteristics'!J:J,MATCH(PolicyLevers!$C440,'Policy Characteristics'!$D:$D,0))</f>
        <v>$/metric ton CO2e</v>
      </c>
      <c r="P440" s="257" t="str">
        <f>INDEX('Policy Characteristics'!K:K,MATCH(PolicyLevers!$C440,'Policy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0" s="257"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35">
      <c r="A441" s="247" t="str">
        <f>INDEX('Policy Characteristics'!B:B,MATCH(PolicyLevers!$C441,'Policy Characteristics'!$D:$D,0))</f>
        <v>Cross-Sector</v>
      </c>
      <c r="B441" s="247" t="str">
        <f>INDEX('Policy Characteristics'!C:C,MATCH(PolicyLevers!$C441,'Policy Characteristics'!$D:$D,0))</f>
        <v>Carbon Tax</v>
      </c>
      <c r="C441" s="247" t="str">
        <f t="shared" ref="C441" si="302">C$437</f>
        <v>Additional Carbon Tax Rate</v>
      </c>
      <c r="D441" s="257" t="s">
        <v>548</v>
      </c>
      <c r="E441" s="257"/>
      <c r="F441" s="257" t="s">
        <v>549</v>
      </c>
      <c r="G441" s="257"/>
      <c r="H441" s="254">
        <v>175</v>
      </c>
      <c r="I441" s="296" t="s">
        <v>63</v>
      </c>
      <c r="J441" s="247" t="str">
        <f>INDEX('Policy Characteristics'!E:E,MATCH(PolicyLevers!$C441,'Policy Characteristics'!$D:$D,0))</f>
        <v>Carbon Tax</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57" t="str">
        <f>INDEX('Policy Characteristics'!J:J,MATCH(PolicyLevers!$C441,'Policy Characteristics'!$D:$D,0))</f>
        <v>$/metric ton CO2e</v>
      </c>
      <c r="P441" s="257" t="str">
        <f>INDEX('Policy Characteristics'!K:K,MATCH(PolicyLevers!$C441,'Policy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1" s="257"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35">
      <c r="A442" s="247" t="str">
        <f>INDEX('Policy Characteristics'!B:B,MATCH(PolicyLevers!$C442,'Policy Characteristics'!$D:$D,0))</f>
        <v>Cross-Sector</v>
      </c>
      <c r="B442" s="247" t="str">
        <f>INDEX('Policy Characteristics'!C:C,MATCH(PolicyLevers!$C442,'Policy Characteristics'!$D:$D,0))</f>
        <v>Carbon Tax</v>
      </c>
      <c r="C442" s="247" t="str">
        <f t="shared" ref="C442" si="303">C$437</f>
        <v>Additional Carbon Tax Rate</v>
      </c>
      <c r="D442" s="257" t="s">
        <v>561</v>
      </c>
      <c r="E442" s="257"/>
      <c r="F442" s="257" t="s">
        <v>562</v>
      </c>
      <c r="G442" s="257"/>
      <c r="H442" s="254">
        <v>544</v>
      </c>
      <c r="I442" s="296" t="s">
        <v>76</v>
      </c>
      <c r="J442" s="247" t="str">
        <f>INDEX('Policy Characteristics'!E:E,MATCH(PolicyLevers!$C442,'Policy Characteristics'!$D:$D,0))</f>
        <v>Carbon Tax</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57" t="str">
        <f>INDEX('Policy Characteristics'!J:J,MATCH(PolicyLevers!$C442,'Policy Characteristics'!$D:$D,0))</f>
        <v>$/metric ton CO2e</v>
      </c>
      <c r="P442" s="257" t="str">
        <f>INDEX('Policy Characteristics'!K:K,MATCH(PolicyLevers!$C442,'Policy Characteristics'!$D:$D,0))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Q442" s="257"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35">
      <c r="A443" s="247" t="str">
        <f>INDEX('Policy Characteristics'!B:B,MATCH(PolicyLevers!$C443,'Policy Characteristics'!$D:$D,0))</f>
        <v>Cross-Sector</v>
      </c>
      <c r="B443" s="247" t="str">
        <f>INDEX('Policy Characteristics'!C:C,MATCH(PolicyLevers!$C443,'Policy Characteristics'!$D:$D,0))</f>
        <v>Carbon Tax Applies to Process Emissions</v>
      </c>
      <c r="C443" s="248" t="s">
        <v>564</v>
      </c>
      <c r="D443" s="262"/>
      <c r="E443" s="262"/>
      <c r="F443" s="262"/>
      <c r="G443" s="262"/>
      <c r="H443" s="7">
        <v>509</v>
      </c>
      <c r="I443" s="308" t="s">
        <v>63</v>
      </c>
      <c r="J443" s="247" t="str">
        <f>INDEX('Policy Characteristics'!E:E,MATCH(PolicyLevers!$C443,'Policy Characteristics'!$D:$D,0))</f>
        <v>Carbon Tax on Process Emissions</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62" t="str">
        <f>INDEX('Policy Characteristics'!J:J,MATCH(PolicyLevers!$C443,'Policy Characteristics'!$D:$D,0))</f>
        <v>on/off</v>
      </c>
      <c r="P443" s="262" t="str">
        <f>INDEX('Policy Characteristics'!K:K,MATCH(PolicyLevers!$C443,'Policy Characteristics'!$D:$D,0))</f>
        <v>**Description:** This policy prevents the carbon tax from being levied on process emissions (non-energy greenhouse gas emissions from industrial and agricultural operations).</v>
      </c>
      <c r="Q443" s="262"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customHeight="1" x14ac:dyDescent="0.35">
      <c r="A444" s="247" t="str">
        <f>INDEX('Policy Characteristics'!B:B,MATCH(PolicyLevers!$C444,'Policy Characteristics'!$D:$D,0))</f>
        <v>Cross-Sector</v>
      </c>
      <c r="B444" s="247" t="str">
        <f>INDEX('Policy Characteristics'!C:C,MATCH(PolicyLevers!$C444,'Policy Characteristics'!$D:$D,0))</f>
        <v>End Existing Subsidies</v>
      </c>
      <c r="C444" s="248" t="s">
        <v>568</v>
      </c>
      <c r="D444" s="262" t="s">
        <v>569</v>
      </c>
      <c r="E444" s="262"/>
      <c r="F444" s="262" t="s">
        <v>570</v>
      </c>
      <c r="G444" s="262"/>
      <c r="H444" s="7" t="s">
        <v>223</v>
      </c>
      <c r="I444" s="308" t="s">
        <v>76</v>
      </c>
      <c r="J444" s="247" t="str">
        <f>INDEX('Policy Characteristics'!E:E,MATCH(PolicyLevers!$C444,'Policy Characteristics'!$D:$D,0))</f>
        <v>End Existing Subsidies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62">
        <f>INDEX('Policy Characteristics'!J:J,MATCH(PolicyLevers!$C444,'Policy Characteristics'!$D:$D,0))</f>
        <v>0</v>
      </c>
      <c r="P444" s="262" t="str">
        <f>INDEX('Policy Characteristics'!K:K,MATCH(PolicyLevers!$C444,'Policy Characteristics'!$D:$D,0))</f>
        <v>**Description:** This policy reduces the subsidies paid for the production of the selected energy source(s) in the BAU case. // **Guidance for setting values: **</v>
      </c>
      <c r="Q444" s="262">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customHeight="1" x14ac:dyDescent="0.35">
      <c r="A445" s="247" t="str">
        <f>INDEX('Policy Characteristics'!B:B,MATCH(PolicyLevers!$C445,'Policy Characteristics'!$D:$D,0))</f>
        <v>Cross-Sector</v>
      </c>
      <c r="B445" s="247" t="str">
        <f>INDEX('Policy Characteristics'!C:C,MATCH(PolicyLevers!$C445,'Policy Characteristics'!$D:$D,0))</f>
        <v>End Existing Subsidies</v>
      </c>
      <c r="C445" s="247" t="str">
        <f t="shared" ref="C445" si="304">C$444</f>
        <v>Percent Reduction in BAU Subsidies</v>
      </c>
      <c r="D445" s="257" t="s">
        <v>455</v>
      </c>
      <c r="E445" s="257"/>
      <c r="F445" s="257" t="s">
        <v>228</v>
      </c>
      <c r="G445" s="257"/>
      <c r="H445" s="254">
        <v>69</v>
      </c>
      <c r="I445" s="296" t="s">
        <v>76</v>
      </c>
      <c r="J445" s="247" t="str">
        <f>INDEX('Policy Characteristics'!E:E,MATCH(PolicyLevers!$C445,'Policy Characteristics'!$D:$D,0))</f>
        <v>End Existing Subsidies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57">
        <f>INDEX('Policy Characteristics'!J:J,MATCH(PolicyLevers!$C445,'Policy Characteristics'!$D:$D,0))</f>
        <v>0</v>
      </c>
      <c r="P445" s="257" t="str">
        <f>INDEX('Policy Characteristics'!K:K,MATCH(PolicyLevers!$C445,'Policy Characteristics'!$D:$D,0))</f>
        <v>**Description:** This policy reduces the subsidies paid for the production of the selected energy source(s) in the BAU case. // **Guidance for setting values: **</v>
      </c>
      <c r="Q445" s="257">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customHeight="1" x14ac:dyDescent="0.35">
      <c r="A446" s="247" t="str">
        <f>INDEX('Policy Characteristics'!B:B,MATCH(PolicyLevers!$C446,'Policy Characteristics'!$D:$D,0))</f>
        <v>Cross-Sector</v>
      </c>
      <c r="B446" s="247" t="str">
        <f>INDEX('Policy Characteristics'!C:C,MATCH(PolicyLevers!$C446,'Policy Characteristics'!$D:$D,0))</f>
        <v>End Existing Subsidies</v>
      </c>
      <c r="C446" s="247" t="str">
        <f t="shared" ref="C446" si="305">C$444</f>
        <v>Percent Reduction in BAU Subsidies</v>
      </c>
      <c r="D446" s="257" t="s">
        <v>459</v>
      </c>
      <c r="E446" s="257"/>
      <c r="F446" s="257" t="s">
        <v>348</v>
      </c>
      <c r="G446" s="257"/>
      <c r="H446" s="254">
        <v>70</v>
      </c>
      <c r="I446" s="296" t="s">
        <v>76</v>
      </c>
      <c r="J446" s="247" t="str">
        <f>INDEX('Policy Characteristics'!E:E,MATCH(PolicyLevers!$C446,'Policy Characteristics'!$D:$D,0))</f>
        <v>End Existing Subsidies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57">
        <f>INDEX('Policy Characteristics'!J:J,MATCH(PolicyLevers!$C446,'Policy Characteristics'!$D:$D,0))</f>
        <v>0</v>
      </c>
      <c r="P446" s="257" t="str">
        <f>INDEX('Policy Characteristics'!K:K,MATCH(PolicyLevers!$C446,'Policy Characteristics'!$D:$D,0))</f>
        <v>**Description:** This policy reduces the subsidies paid for the production of the selected energy source(s) in the BAU case. // **Guidance for setting values: **</v>
      </c>
      <c r="Q446" s="257">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customHeight="1" x14ac:dyDescent="0.35">
      <c r="A447" s="247" t="str">
        <f>INDEX('Policy Characteristics'!B:B,MATCH(PolicyLevers!$C447,'Policy Characteristics'!$D:$D,0))</f>
        <v>Cross-Sector</v>
      </c>
      <c r="B447" s="247" t="str">
        <f>INDEX('Policy Characteristics'!C:C,MATCH(PolicyLevers!$C447,'Policy Characteristics'!$D:$D,0))</f>
        <v>End Existing Subsidies</v>
      </c>
      <c r="C447" s="247" t="str">
        <f t="shared" ref="C447" si="306">C$444</f>
        <v>Percent Reduction in BAU Subsidies</v>
      </c>
      <c r="D447" s="257" t="s">
        <v>572</v>
      </c>
      <c r="E447" s="257"/>
      <c r="F447" s="257" t="s">
        <v>235</v>
      </c>
      <c r="G447" s="257"/>
      <c r="H447" s="254">
        <v>71</v>
      </c>
      <c r="I447" s="296" t="s">
        <v>76</v>
      </c>
      <c r="J447" s="247" t="str">
        <f>INDEX('Policy Characteristics'!E:E,MATCH(PolicyLevers!$C447,'Policy Characteristics'!$D:$D,0))</f>
        <v>End Existing Subsidies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57">
        <f>INDEX('Policy Characteristics'!J:J,MATCH(PolicyLevers!$C447,'Policy Characteristics'!$D:$D,0))</f>
        <v>0</v>
      </c>
      <c r="P447" s="257" t="str">
        <f>INDEX('Policy Characteristics'!K:K,MATCH(PolicyLevers!$C447,'Policy Characteristics'!$D:$D,0))</f>
        <v>**Description:** This policy reduces the subsidies paid for the production of the selected energy source(s) in the BAU case. // **Guidance for setting values: **</v>
      </c>
      <c r="Q447" s="257">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customHeight="1" x14ac:dyDescent="0.35">
      <c r="A448" s="247" t="str">
        <f>INDEX('Policy Characteristics'!B:B,MATCH(PolicyLevers!$C448,'Policy Characteristics'!$D:$D,0))</f>
        <v>Cross-Sector</v>
      </c>
      <c r="B448" s="247" t="str">
        <f>INDEX('Policy Characteristics'!C:C,MATCH(PolicyLevers!$C448,'Policy Characteristics'!$D:$D,0))</f>
        <v>End Existing Subsidies</v>
      </c>
      <c r="C448" s="12" t="str">
        <f t="shared" ref="C448" si="307">C$444</f>
        <v>Percent Reduction in BAU Subsidies</v>
      </c>
      <c r="D448" s="262" t="s">
        <v>573</v>
      </c>
      <c r="E448" s="262"/>
      <c r="F448" s="262" t="s">
        <v>237</v>
      </c>
      <c r="G448" s="262"/>
      <c r="H448" s="7">
        <v>72</v>
      </c>
      <c r="I448" s="308" t="s">
        <v>76</v>
      </c>
      <c r="J448" s="247" t="str">
        <f>INDEX('Policy Characteristics'!E:E,MATCH(PolicyLevers!$C448,'Policy Characteristics'!$D:$D,0))</f>
        <v>End Existing Subsidies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76">
        <f>INDEX('Policy Characteristics'!J:J,MATCH(PolicyLevers!$C448,'Policy Characteristics'!$D:$D,0))</f>
        <v>0</v>
      </c>
      <c r="P448" s="262" t="str">
        <f>INDEX('Policy Characteristics'!K:K,MATCH(PolicyLevers!$C448,'Policy Characteristics'!$D:$D,0))</f>
        <v>**Description:** This policy reduces the subsidies paid for the production of the selected energy source(s) in the BAU case. // **Guidance for setting values: **</v>
      </c>
      <c r="Q448" s="262">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customHeight="1" x14ac:dyDescent="0.35">
      <c r="A449" s="247" t="str">
        <f>INDEX('Policy Characteristics'!B:B,MATCH(PolicyLevers!$C449,'Policy Characteristics'!$D:$D,0))</f>
        <v>Cross-Sector</v>
      </c>
      <c r="B449" s="247" t="str">
        <f>INDEX('Policy Characteristics'!C:C,MATCH(PolicyLevers!$C449,'Policy Characteristics'!$D:$D,0))</f>
        <v>End Existing Subsidies</v>
      </c>
      <c r="C449" s="12" t="str">
        <f t="shared" ref="C449" si="308">C$444</f>
        <v>Percent Reduction in BAU Subsidies</v>
      </c>
      <c r="D449" s="262" t="s">
        <v>574</v>
      </c>
      <c r="E449" s="262"/>
      <c r="F449" s="262" t="s">
        <v>239</v>
      </c>
      <c r="G449" s="262"/>
      <c r="H449" s="7">
        <v>73</v>
      </c>
      <c r="I449" s="308" t="s">
        <v>76</v>
      </c>
      <c r="J449" s="247" t="str">
        <f>INDEX('Policy Characteristics'!E:E,MATCH(PolicyLevers!$C449,'Policy Characteristics'!$D:$D,0))</f>
        <v>End Existing Subsidies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76">
        <f>INDEX('Policy Characteristics'!J:J,MATCH(PolicyLevers!$C449,'Policy Characteristics'!$D:$D,0))</f>
        <v>0</v>
      </c>
      <c r="P449" s="262" t="str">
        <f>INDEX('Policy Characteristics'!K:K,MATCH(PolicyLevers!$C449,'Policy Characteristics'!$D:$D,0))</f>
        <v>**Description:** This policy reduces the subsidies paid for the production of the selected energy source(s) in the BAU case. // **Guidance for setting values: **</v>
      </c>
      <c r="Q449" s="262">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customHeight="1" x14ac:dyDescent="0.35">
      <c r="A450" s="247" t="str">
        <f>INDEX('Policy Characteristics'!B:B,MATCH(PolicyLevers!$C450,'Policy Characteristics'!$D:$D,0))</f>
        <v>Cross-Sector</v>
      </c>
      <c r="B450" s="247" t="str">
        <f>INDEX('Policy Characteristics'!C:C,MATCH(PolicyLevers!$C450,'Policy Characteristics'!$D:$D,0))</f>
        <v>End Existing Subsidies</v>
      </c>
      <c r="C450" s="247" t="str">
        <f t="shared" ref="C450" si="309">C$444</f>
        <v>Percent Reduction in BAU Subsidies</v>
      </c>
      <c r="D450" s="257" t="s">
        <v>575</v>
      </c>
      <c r="E450" s="257"/>
      <c r="F450" s="257" t="s">
        <v>576</v>
      </c>
      <c r="G450" s="257"/>
      <c r="H450" s="254">
        <v>74</v>
      </c>
      <c r="I450" s="296" t="s">
        <v>76</v>
      </c>
      <c r="J450" s="247" t="str">
        <f>INDEX('Policy Characteristics'!E:E,MATCH(PolicyLevers!$C450,'Policy Characteristics'!$D:$D,0))</f>
        <v>End Existing Subsidies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57">
        <f>INDEX('Policy Characteristics'!J:J,MATCH(PolicyLevers!$C450,'Policy Characteristics'!$D:$D,0))</f>
        <v>0</v>
      </c>
      <c r="P450" s="257" t="str">
        <f>INDEX('Policy Characteristics'!K:K,MATCH(PolicyLevers!$C450,'Policy Characteristics'!$D:$D,0))</f>
        <v>**Description:** This policy reduces the subsidies paid for the production of the selected energy source(s) in the BAU case. // **Guidance for setting values: **</v>
      </c>
      <c r="Q450" s="257">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customHeight="1" x14ac:dyDescent="0.35">
      <c r="A451" s="247" t="str">
        <f>INDEX('Policy Characteristics'!B:B,MATCH(PolicyLevers!$C451,'Policy Characteristics'!$D:$D,0))</f>
        <v>Cross-Sector</v>
      </c>
      <c r="B451" s="247" t="str">
        <f>INDEX('Policy Characteristics'!C:C,MATCH(PolicyLevers!$C451,'Policy Characteristics'!$D:$D,0))</f>
        <v>End Existing Subsidies</v>
      </c>
      <c r="C451" s="12" t="str">
        <f t="shared" ref="C451" si="310">C$444</f>
        <v>Percent Reduction in BAU Subsidies</v>
      </c>
      <c r="D451" s="262" t="s">
        <v>577</v>
      </c>
      <c r="E451" s="262"/>
      <c r="F451" s="262" t="s">
        <v>245</v>
      </c>
      <c r="G451" s="262"/>
      <c r="H451" s="7" t="s">
        <v>223</v>
      </c>
      <c r="I451" s="308" t="s">
        <v>76</v>
      </c>
      <c r="J451" s="247" t="str">
        <f>INDEX('Policy Characteristics'!E:E,MATCH(PolicyLevers!$C451,'Policy Characteristics'!$D:$D,0))</f>
        <v>End Existing Subsidies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62">
        <f>INDEX('Policy Characteristics'!J:J,MATCH(PolicyLevers!$C451,'Policy Characteristics'!$D:$D,0))</f>
        <v>0</v>
      </c>
      <c r="P451" s="262" t="str">
        <f>INDEX('Policy Characteristics'!K:K,MATCH(PolicyLevers!$C451,'Policy Characteristics'!$D:$D,0))</f>
        <v>**Description:** This policy reduces the subsidies paid for the production of the selected energy source(s) in the BAU case. // **Guidance for setting values: **</v>
      </c>
      <c r="Q451" s="276">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customHeight="1" x14ac:dyDescent="0.35">
      <c r="A452" s="247" t="str">
        <f>INDEX('Policy Characteristics'!B:B,MATCH(PolicyLevers!$C452,'Policy Characteristics'!$D:$D,0))</f>
        <v>Cross-Sector</v>
      </c>
      <c r="B452" s="247" t="str">
        <f>INDEX('Policy Characteristics'!C:C,MATCH(PolicyLevers!$C452,'Policy Characteristics'!$D:$D,0))</f>
        <v>End Existing Subsidies</v>
      </c>
      <c r="C452" s="247" t="str">
        <f t="shared" ref="C452" si="311">C$444</f>
        <v>Percent Reduction in BAU Subsidies</v>
      </c>
      <c r="D452" s="257" t="s">
        <v>460</v>
      </c>
      <c r="E452" s="257"/>
      <c r="F452" s="257" t="s">
        <v>461</v>
      </c>
      <c r="G452" s="257"/>
      <c r="H452" s="254">
        <v>75</v>
      </c>
      <c r="I452" s="296" t="s">
        <v>76</v>
      </c>
      <c r="J452" s="247" t="str">
        <f>INDEX('Policy Characteristics'!E:E,MATCH(PolicyLevers!$C452,'Policy Characteristics'!$D:$D,0))</f>
        <v>End Existing Subsidies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57">
        <f>INDEX('Policy Characteristics'!J:J,MATCH(PolicyLevers!$C452,'Policy Characteristics'!$D:$D,0))</f>
        <v>0</v>
      </c>
      <c r="P452" s="257" t="str">
        <f>INDEX('Policy Characteristics'!K:K,MATCH(PolicyLevers!$C452,'Policy Characteristics'!$D:$D,0))</f>
        <v>**Description:** This policy reduces the subsidies paid for the production of the selected energy source(s) in the BAU case. // **Guidance for setting values: **</v>
      </c>
      <c r="Q452" s="257">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customHeight="1" x14ac:dyDescent="0.35">
      <c r="A453" s="247" t="str">
        <f>INDEX('Policy Characteristics'!B:B,MATCH(PolicyLevers!$C453,'Policy Characteristics'!$D:$D,0))</f>
        <v>Cross-Sector</v>
      </c>
      <c r="B453" s="247" t="str">
        <f>INDEX('Policy Characteristics'!C:C,MATCH(PolicyLevers!$C453,'Policy Characteristics'!$D:$D,0))</f>
        <v>End Existing Subsidies</v>
      </c>
      <c r="C453" s="247" t="str">
        <f t="shared" ref="C453" si="312">C$444</f>
        <v>Percent Reduction in BAU Subsidies</v>
      </c>
      <c r="D453" s="257" t="s">
        <v>462</v>
      </c>
      <c r="E453" s="257"/>
      <c r="F453" s="257" t="s">
        <v>463</v>
      </c>
      <c r="G453" s="257"/>
      <c r="H453" s="254">
        <v>76</v>
      </c>
      <c r="I453" s="296" t="s">
        <v>76</v>
      </c>
      <c r="J453" s="247" t="str">
        <f>INDEX('Policy Characteristics'!E:E,MATCH(PolicyLevers!$C453,'Policy Characteristics'!$D:$D,0))</f>
        <v>End Existing Subsidies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57">
        <f>INDEX('Policy Characteristics'!J:J,MATCH(PolicyLevers!$C453,'Policy Characteristics'!$D:$D,0))</f>
        <v>0</v>
      </c>
      <c r="P453" s="257" t="str">
        <f>INDEX('Policy Characteristics'!K:K,MATCH(PolicyLevers!$C453,'Policy Characteristics'!$D:$D,0))</f>
        <v>**Description:** This policy reduces the subsidies paid for the production of the selected energy source(s) in the BAU case. // **Guidance for setting values: **</v>
      </c>
      <c r="Q453" s="257">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customHeight="1" x14ac:dyDescent="0.35">
      <c r="A454" s="247" t="str">
        <f>INDEX('Policy Characteristics'!B:B,MATCH(PolicyLevers!$C454,'Policy Characteristics'!$D:$D,0))</f>
        <v>Cross-Sector</v>
      </c>
      <c r="B454" s="247" t="str">
        <f>INDEX('Policy Characteristics'!C:C,MATCH(PolicyLevers!$C454,'Policy Characteristics'!$D:$D,0))</f>
        <v>End Existing Subsidies</v>
      </c>
      <c r="C454" s="12" t="str">
        <f t="shared" ref="C454" si="313">C$444</f>
        <v>Percent Reduction in BAU Subsidies</v>
      </c>
      <c r="D454" s="262" t="s">
        <v>578</v>
      </c>
      <c r="E454" s="262"/>
      <c r="F454" s="262" t="s">
        <v>579</v>
      </c>
      <c r="G454" s="262"/>
      <c r="H454" s="7" t="s">
        <v>223</v>
      </c>
      <c r="I454" s="308" t="s">
        <v>76</v>
      </c>
      <c r="J454" s="247" t="str">
        <f>INDEX('Policy Characteristics'!E:E,MATCH(PolicyLevers!$C454,'Policy Characteristics'!$D:$D,0))</f>
        <v>End Existing Subsidies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62">
        <f>INDEX('Policy Characteristics'!J:J,MATCH(PolicyLevers!$C454,'Policy Characteristics'!$D:$D,0))</f>
        <v>0</v>
      </c>
      <c r="P454" s="262" t="str">
        <f>INDEX('Policy Characteristics'!K:K,MATCH(PolicyLevers!$C454,'Policy Characteristics'!$D:$D,0))</f>
        <v>**Description:** This policy reduces the subsidies paid for the production of the selected energy source(s) in the BAU case. // **Guidance for setting values: **</v>
      </c>
      <c r="Q454" s="276">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customHeight="1" x14ac:dyDescent="0.35">
      <c r="A455" s="247" t="str">
        <f>INDEX('Policy Characteristics'!B:B,MATCH(PolicyLevers!$C455,'Policy Characteristics'!$D:$D,0))</f>
        <v>Cross-Sector</v>
      </c>
      <c r="B455" s="247" t="str">
        <f>INDEX('Policy Characteristics'!C:C,MATCH(PolicyLevers!$C455,'Policy Characteristics'!$D:$D,0))</f>
        <v>End Existing Subsidies</v>
      </c>
      <c r="C455" s="12" t="str">
        <f t="shared" ref="C455" si="314">C$444</f>
        <v>Percent Reduction in BAU Subsidies</v>
      </c>
      <c r="D455" s="262" t="s">
        <v>580</v>
      </c>
      <c r="E455" s="262"/>
      <c r="F455" s="262" t="s">
        <v>581</v>
      </c>
      <c r="G455" s="262"/>
      <c r="H455" s="7" t="s">
        <v>223</v>
      </c>
      <c r="I455" s="308" t="s">
        <v>76</v>
      </c>
      <c r="J455" s="247" t="str">
        <f>INDEX('Policy Characteristics'!E:E,MATCH(PolicyLevers!$C455,'Policy Characteristics'!$D:$D,0))</f>
        <v>End Existing Subsidies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62">
        <f>INDEX('Policy Characteristics'!J:J,MATCH(PolicyLevers!$C455,'Policy Characteristics'!$D:$D,0))</f>
        <v>0</v>
      </c>
      <c r="P455" s="262" t="str">
        <f>INDEX('Policy Characteristics'!K:K,MATCH(PolicyLevers!$C455,'Policy Characteristics'!$D:$D,0))</f>
        <v>**Description:** This policy reduces the subsidies paid for the production of the selected energy source(s) in the BAU case. // **Guidance for setting values: **</v>
      </c>
      <c r="Q455" s="276">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customHeight="1" x14ac:dyDescent="0.35">
      <c r="A456" s="247" t="str">
        <f>INDEX('Policy Characteristics'!B:B,MATCH(PolicyLevers!$C456,'Policy Characteristics'!$D:$D,0))</f>
        <v>Cross-Sector</v>
      </c>
      <c r="B456" s="247" t="str">
        <f>INDEX('Policy Characteristics'!C:C,MATCH(PolicyLevers!$C456,'Policy Characteristics'!$D:$D,0))</f>
        <v>End Existing Subsidies</v>
      </c>
      <c r="C456" s="12" t="str">
        <f t="shared" ref="C456" si="315">C$444</f>
        <v>Percent Reduction in BAU Subsidies</v>
      </c>
      <c r="D456" s="262" t="s">
        <v>464</v>
      </c>
      <c r="E456" s="262"/>
      <c r="F456" s="262" t="s">
        <v>465</v>
      </c>
      <c r="G456" s="262"/>
      <c r="H456" s="7"/>
      <c r="I456" s="308" t="s">
        <v>76</v>
      </c>
      <c r="J456" s="247" t="str">
        <f>INDEX('Policy Characteristics'!E:E,MATCH(PolicyLevers!$C456,'Policy Characteristics'!$D:$D,0))</f>
        <v>End Existing Subsidies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76">
        <f>INDEX('Policy Characteristics'!J:J,MATCH(PolicyLevers!$C456,'Policy Characteristics'!$D:$D,0))</f>
        <v>0</v>
      </c>
      <c r="P456" s="262" t="str">
        <f>INDEX('Policy Characteristics'!K:K,MATCH(PolicyLevers!$C456,'Policy Characteristics'!$D:$D,0))</f>
        <v>**Description:** This policy reduces the subsidies paid for the production of the selected energy source(s) in the BAU case. // **Guidance for setting values: **</v>
      </c>
      <c r="Q456" s="262">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customHeight="1" x14ac:dyDescent="0.35">
      <c r="A457" s="247" t="str">
        <f>INDEX('Policy Characteristics'!B:B,MATCH(PolicyLevers!$C457,'Policy Characteristics'!$D:$D,0))</f>
        <v>Cross-Sector</v>
      </c>
      <c r="B457" s="247" t="str">
        <f>INDEX('Policy Characteristics'!C:C,MATCH(PolicyLevers!$C457,'Policy Characteristics'!$D:$D,0))</f>
        <v>End Existing Subsidies</v>
      </c>
      <c r="C457" s="12" t="str">
        <f t="shared" ref="C457" si="316">C$444</f>
        <v>Percent Reduction in BAU Subsidies</v>
      </c>
      <c r="D457" s="262" t="s">
        <v>582</v>
      </c>
      <c r="E457" s="262"/>
      <c r="F457" s="262" t="s">
        <v>583</v>
      </c>
      <c r="G457" s="262"/>
      <c r="H457" s="7" t="s">
        <v>223</v>
      </c>
      <c r="I457" s="308" t="s">
        <v>76</v>
      </c>
      <c r="J457" s="247" t="str">
        <f>INDEX('Policy Characteristics'!E:E,MATCH(PolicyLevers!$C457,'Policy Characteristics'!$D:$D,0))</f>
        <v>End Existing Subsidies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62">
        <f>INDEX('Policy Characteristics'!J:J,MATCH(PolicyLevers!$C457,'Policy Characteristics'!$D:$D,0))</f>
        <v>0</v>
      </c>
      <c r="P457" s="262" t="str">
        <f>INDEX('Policy Characteristics'!K:K,MATCH(PolicyLevers!$C457,'Policy Characteristics'!$D:$D,0))</f>
        <v>**Description:** This policy reduces the subsidies paid for the production of the selected energy source(s) in the BAU case. // **Guidance for setting values: **</v>
      </c>
      <c r="Q457" s="276">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customHeight="1" x14ac:dyDescent="0.35">
      <c r="A458" s="247" t="str">
        <f>INDEX('Policy Characteristics'!B:B,MATCH(PolicyLevers!$C458,'Policy Characteristics'!$D:$D,0))</f>
        <v>Cross-Sector</v>
      </c>
      <c r="B458" s="247" t="str">
        <f>INDEX('Policy Characteristics'!C:C,MATCH(PolicyLevers!$C458,'Policy Characteristics'!$D:$D,0))</f>
        <v>End Existing Subsidies</v>
      </c>
      <c r="C458" s="12" t="str">
        <f t="shared" ref="C458" si="317">C$444</f>
        <v>Percent Reduction in BAU Subsidies</v>
      </c>
      <c r="D458" s="262" t="s">
        <v>584</v>
      </c>
      <c r="E458" s="262"/>
      <c r="F458" s="262" t="s">
        <v>247</v>
      </c>
      <c r="G458" s="262"/>
      <c r="H458" s="7"/>
      <c r="I458" s="308" t="s">
        <v>76</v>
      </c>
      <c r="J458" s="247" t="str">
        <f>INDEX('Policy Characteristics'!E:E,MATCH(PolicyLevers!$C458,'Policy Characteristics'!$D:$D,0))</f>
        <v>End Existing Subsidies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62">
        <f>INDEX('Policy Characteristics'!J:J,MATCH(PolicyLevers!$C458,'Policy Characteristics'!$D:$D,0))</f>
        <v>0</v>
      </c>
      <c r="P458" s="262" t="str">
        <f>INDEX('Policy Characteristics'!K:K,MATCH(PolicyLevers!$C458,'Policy Characteristics'!$D:$D,0))</f>
        <v>**Description:** This policy reduces the subsidies paid for the production of the selected energy source(s) in the BAU case. // **Guidance for setting values: **</v>
      </c>
      <c r="Q458" s="276">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customHeight="1" x14ac:dyDescent="0.35">
      <c r="A459" s="247" t="str">
        <f>INDEX('Policy Characteristics'!B:B,MATCH(PolicyLevers!$C459,'Policy Characteristics'!$D:$D,0))</f>
        <v>Cross-Sector</v>
      </c>
      <c r="B459" s="247" t="str">
        <f>INDEX('Policy Characteristics'!C:C,MATCH(PolicyLevers!$C459,'Policy Characteristics'!$D:$D,0))</f>
        <v>End Existing Subsidies</v>
      </c>
      <c r="C459" s="12" t="str">
        <f t="shared" ref="C459" si="318">C$444</f>
        <v>Percent Reduction in BAU Subsidies</v>
      </c>
      <c r="D459" s="262" t="s">
        <v>466</v>
      </c>
      <c r="E459" s="262"/>
      <c r="F459" s="262" t="s">
        <v>253</v>
      </c>
      <c r="G459" s="262"/>
      <c r="H459" s="7"/>
      <c r="I459" s="308" t="s">
        <v>76</v>
      </c>
      <c r="J459" s="247" t="str">
        <f>INDEX('Policy Characteristics'!E:E,MATCH(PolicyLevers!$C459,'Policy Characteristics'!$D:$D,0))</f>
        <v>End Existing Subsidies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76">
        <f>INDEX('Policy Characteristics'!J:J,MATCH(PolicyLevers!$C459,'Policy Characteristics'!$D:$D,0))</f>
        <v>0</v>
      </c>
      <c r="P459" s="262" t="str">
        <f>INDEX('Policy Characteristics'!K:K,MATCH(PolicyLevers!$C459,'Policy Characteristics'!$D:$D,0))</f>
        <v>**Description:** This policy reduces the subsidies paid for the production of the selected energy source(s) in the BAU case. // **Guidance for setting values: **</v>
      </c>
      <c r="Q459" s="276">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customHeight="1" x14ac:dyDescent="0.35">
      <c r="A460" s="247" t="str">
        <f>INDEX('Policy Characteristics'!B:B,MATCH(PolicyLevers!$C460,'Policy Characteristics'!$D:$D,0))</f>
        <v>Cross-Sector</v>
      </c>
      <c r="B460" s="247" t="str">
        <f>INDEX('Policy Characteristics'!C:C,MATCH(PolicyLevers!$C460,'Policy Characteristics'!$D:$D,0))</f>
        <v>End Existing Subsidies</v>
      </c>
      <c r="C460" s="12" t="str">
        <f t="shared" ref="C460" si="319">C$444</f>
        <v>Percent Reduction in BAU Subsidies</v>
      </c>
      <c r="D460" s="262" t="s">
        <v>467</v>
      </c>
      <c r="E460" s="262"/>
      <c r="F460" s="262" t="s">
        <v>257</v>
      </c>
      <c r="G460" s="262"/>
      <c r="H460" s="7"/>
      <c r="I460" s="308" t="s">
        <v>76</v>
      </c>
      <c r="J460" s="247" t="str">
        <f>INDEX('Policy Characteristics'!E:E,MATCH(PolicyLevers!$C460,'Policy Characteristics'!$D:$D,0))</f>
        <v>End Existing Subsidies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76">
        <f>INDEX('Policy Characteristics'!J:J,MATCH(PolicyLevers!$C460,'Policy Characteristics'!$D:$D,0))</f>
        <v>0</v>
      </c>
      <c r="P460" s="262" t="str">
        <f>INDEX('Policy Characteristics'!K:K,MATCH(PolicyLevers!$C460,'Policy Characteristics'!$D:$D,0))</f>
        <v>**Description:** This policy reduces the subsidies paid for the production of the selected energy source(s) in the BAU case. // **Guidance for setting values: **</v>
      </c>
      <c r="Q460" s="276">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customHeight="1" x14ac:dyDescent="0.35">
      <c r="A461" s="247" t="str">
        <f>INDEX('Policy Characteristics'!B:B,MATCH(PolicyLevers!$C461,'Policy Characteristics'!$D:$D,0))</f>
        <v>Cross-Sector</v>
      </c>
      <c r="B461" s="247" t="str">
        <f>INDEX('Policy Characteristics'!C:C,MATCH(PolicyLevers!$C461,'Policy Characteristics'!$D:$D,0))</f>
        <v>End Existing Subsidies</v>
      </c>
      <c r="C461" s="12" t="str">
        <f t="shared" ref="C461" si="320">C$444</f>
        <v>Percent Reduction in BAU Subsidies</v>
      </c>
      <c r="D461" s="262" t="s">
        <v>468</v>
      </c>
      <c r="E461" s="262"/>
      <c r="F461" s="262" t="s">
        <v>469</v>
      </c>
      <c r="G461" s="262"/>
      <c r="H461" s="7"/>
      <c r="I461" s="308" t="s">
        <v>76</v>
      </c>
      <c r="J461" s="247" t="str">
        <f>INDEX('Policy Characteristics'!E:E,MATCH(PolicyLevers!$C461,'Policy Characteristics'!$D:$D,0))</f>
        <v>End Existing Subsidies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76">
        <f>INDEX('Policy Characteristics'!J:J,MATCH(PolicyLevers!$C461,'Policy Characteristics'!$D:$D,0))</f>
        <v>0</v>
      </c>
      <c r="P461" s="262" t="str">
        <f>INDEX('Policy Characteristics'!K:K,MATCH(PolicyLevers!$C461,'Policy Characteristics'!$D:$D,0))</f>
        <v>**Description:** This policy reduces the subsidies paid for the production of the selected energy source(s) in the BAU case. // **Guidance for setting values: **</v>
      </c>
      <c r="Q461" s="276">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customHeight="1" x14ac:dyDescent="0.35">
      <c r="A462" s="247" t="str">
        <f>INDEX('Policy Characteristics'!B:B,MATCH(PolicyLevers!$C462,'Policy Characteristics'!$D:$D,0))</f>
        <v>Cross-Sector</v>
      </c>
      <c r="B462" s="247" t="str">
        <f>INDEX('Policy Characteristics'!C:C,MATCH(PolicyLevers!$C462,'Policy Characteristics'!$D:$D,0))</f>
        <v>End Existing Subsidies</v>
      </c>
      <c r="C462" s="12" t="str">
        <f t="shared" ref="C462" si="321">C$444</f>
        <v>Percent Reduction in BAU Subsidies</v>
      </c>
      <c r="D462" s="262" t="s">
        <v>470</v>
      </c>
      <c r="E462" s="262"/>
      <c r="F462" s="262" t="s">
        <v>471</v>
      </c>
      <c r="G462" s="262"/>
      <c r="H462" s="7"/>
      <c r="I462" s="308" t="s">
        <v>76</v>
      </c>
      <c r="J462" s="247" t="str">
        <f>INDEX('Policy Characteristics'!E:E,MATCH(PolicyLevers!$C462,'Policy Characteristics'!$D:$D,0))</f>
        <v>End Existing Subsidies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76">
        <f>INDEX('Policy Characteristics'!J:J,MATCH(PolicyLevers!$C462,'Policy Characteristics'!$D:$D,0))</f>
        <v>0</v>
      </c>
      <c r="P462" s="262" t="str">
        <f>INDEX('Policy Characteristics'!K:K,MATCH(PolicyLevers!$C462,'Policy Characteristics'!$D:$D,0))</f>
        <v>**Description:** This policy reduces the subsidies paid for the production of the selected energy source(s) in the BAU case. // **Guidance for setting values: **</v>
      </c>
      <c r="Q462" s="276">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customHeight="1" x14ac:dyDescent="0.35">
      <c r="A463" s="247" t="str">
        <f>INDEX('Policy Characteristics'!B:B,MATCH(PolicyLevers!$C463,'Policy Characteristics'!$D:$D,0))</f>
        <v>Cross-Sector</v>
      </c>
      <c r="B463" s="247" t="str">
        <f>INDEX('Policy Characteristics'!C:C,MATCH(PolicyLevers!$C463,'Policy Characteristics'!$D:$D,0))</f>
        <v>End Existing Subsidies</v>
      </c>
      <c r="C463" s="12" t="str">
        <f t="shared" ref="C463" si="322">C$444</f>
        <v>Percent Reduction in BAU Subsidies</v>
      </c>
      <c r="D463" s="262" t="s">
        <v>585</v>
      </c>
      <c r="E463" s="262"/>
      <c r="F463" s="262" t="s">
        <v>261</v>
      </c>
      <c r="G463" s="262"/>
      <c r="H463" s="7"/>
      <c r="I463" s="308" t="s">
        <v>76</v>
      </c>
      <c r="J463" s="247" t="str">
        <f>INDEX('Policy Characteristics'!E:E,MATCH(PolicyLevers!$C463,'Policy Characteristics'!$D:$D,0))</f>
        <v>End Existing Subsidies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76">
        <f>INDEX('Policy Characteristics'!J:J,MATCH(PolicyLevers!$C463,'Policy Characteristics'!$D:$D,0))</f>
        <v>0</v>
      </c>
      <c r="P463" s="262" t="str">
        <f>INDEX('Policy Characteristics'!K:K,MATCH(PolicyLevers!$C463,'Policy Characteristics'!$D:$D,0))</f>
        <v>**Description:** This policy reduces the subsidies paid for the production of the selected energy source(s) in the BAU case. // **Guidance for setting values: **</v>
      </c>
      <c r="Q463" s="276">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customHeight="1" x14ac:dyDescent="0.35">
      <c r="A464" s="247" t="str">
        <f>INDEX('Policy Characteristics'!B:B,MATCH(PolicyLevers!$C464,'Policy Characteristics'!$D:$D,0))</f>
        <v>Cross-Sector</v>
      </c>
      <c r="B464" s="247" t="str">
        <f>INDEX('Policy Characteristics'!C:C,MATCH(PolicyLevers!$C464,'Policy Characteristics'!$D:$D,0))</f>
        <v>End Existing Subsidies</v>
      </c>
      <c r="C464" s="12" t="str">
        <f t="shared" ref="C464" si="323">C$444</f>
        <v>Percent Reduction in BAU Subsidies</v>
      </c>
      <c r="D464" s="262" t="s">
        <v>586</v>
      </c>
      <c r="E464" s="262"/>
      <c r="F464" s="262" t="s">
        <v>587</v>
      </c>
      <c r="G464" s="262"/>
      <c r="H464" s="7"/>
      <c r="I464" s="308" t="s">
        <v>76</v>
      </c>
      <c r="J464" s="247" t="str">
        <f>INDEX('Policy Characteristics'!E:E,MATCH(PolicyLevers!$C464,'Policy Characteristics'!$D:$D,0))</f>
        <v>End Existing Subsidies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76">
        <f>INDEX('Policy Characteristics'!J:J,MATCH(PolicyLevers!$C464,'Policy Characteristics'!$D:$D,0))</f>
        <v>0</v>
      </c>
      <c r="P464" s="262" t="str">
        <f>INDEX('Policy Characteristics'!K:K,MATCH(PolicyLevers!$C464,'Policy Characteristics'!$D:$D,0))</f>
        <v>**Description:** This policy reduces the subsidies paid for the production of the selected energy source(s) in the BAU case. // **Guidance for setting values: **</v>
      </c>
      <c r="Q464" s="276">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customHeight="1" x14ac:dyDescent="0.35">
      <c r="A465" s="247" t="str">
        <f>INDEX('Policy Characteristics'!B:B,MATCH(PolicyLevers!$C465,'Policy Characteristics'!$D:$D,0))</f>
        <v>Cross-Sector</v>
      </c>
      <c r="B465" s="247" t="str">
        <f>INDEX('Policy Characteristics'!C:C,MATCH(PolicyLevers!$C465,'Policy Characteristics'!$D:$D,0))</f>
        <v>Exempt Non-CO2 Emissions from C Tax</v>
      </c>
      <c r="C465" s="248" t="s">
        <v>589</v>
      </c>
      <c r="D465" s="262"/>
      <c r="E465" s="262"/>
      <c r="F465" s="262"/>
      <c r="G465" s="262"/>
      <c r="H465" s="7"/>
      <c r="I465" s="308" t="s">
        <v>76</v>
      </c>
      <c r="J465" s="247" t="str">
        <f>INDEX('Policy Characteristics'!E:E,MATCH(PolicyLevers!$C465,'Policy Characteristics'!$D:$D,0))</f>
        <v>Carbon Tax Exemptions</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62">
        <f>INDEX('Policy Characteristics'!J:J,MATCH(PolicyLevers!$C465,'Policy Characteristics'!$D:$D,0))</f>
        <v>0</v>
      </c>
      <c r="P465" s="262" t="str">
        <f>INDEX('Policy Characteristics'!K:K,MATCH(PolicyLevers!$C465,'Policy Characteristics'!$D:$D,0))</f>
        <v>**Description:**0</v>
      </c>
      <c r="Q465" s="262">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customHeight="1" x14ac:dyDescent="0.35">
      <c r="A466" s="247" t="str">
        <f>INDEX('Policy Characteristics'!B:B,MATCH(PolicyLevers!$C466,'Policy Characteristics'!$D:$D,0))</f>
        <v>Cross-Sector</v>
      </c>
      <c r="B466" s="247" t="str">
        <f>INDEX('Policy Characteristics'!C:C,MATCH(PolicyLevers!$C466,'Policy Characteristics'!$D:$D,0))</f>
        <v>Fixed Energy Prices</v>
      </c>
      <c r="C466" s="248" t="s">
        <v>593</v>
      </c>
      <c r="D466" s="262" t="s">
        <v>569</v>
      </c>
      <c r="E466" s="262"/>
      <c r="F466" s="262" t="s">
        <v>570</v>
      </c>
      <c r="G466" s="262"/>
      <c r="H466" s="7"/>
      <c r="I466" s="308" t="s">
        <v>76</v>
      </c>
      <c r="J466" s="247" t="str">
        <f>INDEX('Policy Characteristics'!E:E,MATCH(PolicyLevers!$C466,'Policy Characteristics'!$D:$D,0))</f>
        <v>Fixed Energy Prices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62">
        <f>INDEX('Policy Characteristics'!J:J,MATCH(PolicyLevers!$C466,'Policy Characteristics'!$D:$D,0))</f>
        <v>0</v>
      </c>
      <c r="P466" s="262" t="str">
        <f>INDEX('Policy Characteristics'!K:K,MATCH(PolicyLevers!$C466,'Policy Characteristics'!$D:$D,0))</f>
        <v>**Description:**0</v>
      </c>
      <c r="Q466" s="262">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customHeight="1" x14ac:dyDescent="0.35">
      <c r="A467" s="247" t="str">
        <f>INDEX('Policy Characteristics'!B:B,MATCH(PolicyLevers!$C467,'Policy Characteristics'!$D:$D,0))</f>
        <v>Cross-Sector</v>
      </c>
      <c r="B467" s="247" t="str">
        <f>INDEX('Policy Characteristics'!C:C,MATCH(PolicyLevers!$C467,'Policy Characteristics'!$D:$D,0))</f>
        <v>Fixed Energy Prices</v>
      </c>
      <c r="C467" s="12" t="str">
        <f t="shared" ref="C467" si="324">C$466</f>
        <v>Toggle Whether Policies Affect Energy Prices</v>
      </c>
      <c r="D467" s="262" t="s">
        <v>582</v>
      </c>
      <c r="E467" s="262"/>
      <c r="F467" s="262" t="s">
        <v>583</v>
      </c>
      <c r="G467" s="262"/>
      <c r="H467" s="7"/>
      <c r="I467" s="308" t="s">
        <v>76</v>
      </c>
      <c r="J467" s="247" t="str">
        <f>INDEX('Policy Characteristics'!E:E,MATCH(PolicyLevers!$C467,'Policy Characteristics'!$D:$D,0))</f>
        <v>Fixed Energy Prices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62">
        <f>INDEX('Policy Characteristics'!J:J,MATCH(PolicyLevers!$C467,'Policy Characteristics'!$D:$D,0))</f>
        <v>0</v>
      </c>
      <c r="P467" s="262" t="str">
        <f>INDEX('Policy Characteristics'!K:K,MATCH(PolicyLevers!$C467,'Policy Characteristics'!$D:$D,0))</f>
        <v>**Description:**0</v>
      </c>
      <c r="Q467" s="262">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customHeight="1" x14ac:dyDescent="0.35">
      <c r="A468" s="247" t="str">
        <f>INDEX('Policy Characteristics'!B:B,MATCH(PolicyLevers!$C468,'Policy Characteristics'!$D:$D,0))</f>
        <v>Cross-Sector</v>
      </c>
      <c r="B468" s="247" t="str">
        <f>INDEX('Policy Characteristics'!C:C,MATCH(PolicyLevers!$C468,'Policy Characteristics'!$D:$D,0))</f>
        <v>Fixed Energy Prices</v>
      </c>
      <c r="C468" s="12" t="str">
        <f t="shared" ref="C468" si="325">C$466</f>
        <v>Toggle Whether Policies Affect Energy Prices</v>
      </c>
      <c r="D468" s="262" t="s">
        <v>586</v>
      </c>
      <c r="E468" s="262"/>
      <c r="F468" s="262" t="s">
        <v>587</v>
      </c>
      <c r="G468" s="262"/>
      <c r="H468" s="7"/>
      <c r="I468" s="308" t="s">
        <v>76</v>
      </c>
      <c r="J468" s="247" t="str">
        <f>INDEX('Policy Characteristics'!E:E,MATCH(PolicyLevers!$C468,'Policy Characteristics'!$D:$D,0))</f>
        <v>Fixed Energy Prices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62">
        <f>INDEX('Policy Characteristics'!J:J,MATCH(PolicyLevers!$C468,'Policy Characteristics'!$D:$D,0))</f>
        <v>0</v>
      </c>
      <c r="P468" s="262" t="str">
        <f>INDEX('Policy Characteristics'!K:K,MATCH(PolicyLevers!$C468,'Policy Characteristics'!$D:$D,0))</f>
        <v>**Description:**0</v>
      </c>
      <c r="Q468" s="262">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customHeight="1" x14ac:dyDescent="0.35">
      <c r="A469" s="247" t="str">
        <f>INDEX('Policy Characteristics'!B:B,MATCH(PolicyLevers!$C469,'Policy Characteristics'!$D:$D,0))</f>
        <v>Cross-Sector</v>
      </c>
      <c r="B469" s="247" t="str">
        <f>INDEX('Policy Characteristics'!C:C,MATCH(PolicyLevers!$C469,'Policy Characteristics'!$D:$D,0))</f>
        <v>Fuel Price Deregulation</v>
      </c>
      <c r="C469" s="248" t="s">
        <v>595</v>
      </c>
      <c r="D469" s="262" t="s">
        <v>455</v>
      </c>
      <c r="E469" s="262"/>
      <c r="F469" s="262" t="s">
        <v>228</v>
      </c>
      <c r="G469" s="262"/>
      <c r="H469" s="7"/>
      <c r="I469" s="308" t="s">
        <v>76</v>
      </c>
      <c r="J469" s="247" t="str">
        <f>INDEX('Policy Characteristics'!E:E,MATCH(PolicyLevers!$C469,'Policy Characteristics'!$D:$D,0))</f>
        <v>Fuel Price Deregulation</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62" t="str">
        <f>INDEX('Policy Characteristics'!J:J,MATCH(PolicyLevers!$C469,'Policy Characteristics'!$D:$D,0))</f>
        <v>% of price deregulated</v>
      </c>
      <c r="P469" s="262">
        <f>INDEX('Policy Characteristics'!K:K,MATCH(PolicyLevers!$C469,'Policy Characteristics'!$D:$D,0))</f>
        <v>0</v>
      </c>
      <c r="Q469" s="262"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customHeight="1" x14ac:dyDescent="0.35">
      <c r="A470" s="247" t="str">
        <f>INDEX('Policy Characteristics'!B:B,MATCH(PolicyLevers!$C470,'Policy Characteristics'!$D:$D,0))</f>
        <v>Cross-Sector</v>
      </c>
      <c r="B470" s="247" t="str">
        <f>INDEX('Policy Characteristics'!C:C,MATCH(PolicyLevers!$C470,'Policy Characteristics'!$D:$D,0))</f>
        <v>Fuel Price Deregulation</v>
      </c>
      <c r="C470" s="12" t="str">
        <f t="shared" ref="C470" si="326">C$469</f>
        <v>Fuel Price Deregulation</v>
      </c>
      <c r="D470" s="262" t="s">
        <v>459</v>
      </c>
      <c r="E470" s="262"/>
      <c r="F470" s="262" t="s">
        <v>348</v>
      </c>
      <c r="G470" s="262"/>
      <c r="H470" s="7"/>
      <c r="I470" s="308" t="s">
        <v>76</v>
      </c>
      <c r="J470" s="247" t="str">
        <f>INDEX('Policy Characteristics'!E:E,MATCH(PolicyLevers!$C470,'Policy Characteristics'!$D:$D,0))</f>
        <v>Fuel Price Deregulation</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62" t="str">
        <f>INDEX('Policy Characteristics'!J:J,MATCH(PolicyLevers!$C470,'Policy Characteristics'!$D:$D,0))</f>
        <v>% of price deregulated</v>
      </c>
      <c r="P470" s="262">
        <f>INDEX('Policy Characteristics'!K:K,MATCH(PolicyLevers!$C470,'Policy Characteristics'!$D:$D,0))</f>
        <v>0</v>
      </c>
      <c r="Q470" s="262"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customHeight="1" x14ac:dyDescent="0.35">
      <c r="A471" s="247" t="str">
        <f>INDEX('Policy Characteristics'!B:B,MATCH(PolicyLevers!$C471,'Policy Characteristics'!$D:$D,0))</f>
        <v>Cross-Sector</v>
      </c>
      <c r="B471" s="247" t="str">
        <f>INDEX('Policy Characteristics'!C:C,MATCH(PolicyLevers!$C471,'Policy Characteristics'!$D:$D,0))</f>
        <v>Fuel Price Deregulation</v>
      </c>
      <c r="C471" s="12" t="str">
        <f t="shared" ref="C471" si="327">C$469</f>
        <v>Fuel Price Deregulation</v>
      </c>
      <c r="D471" s="262" t="s">
        <v>572</v>
      </c>
      <c r="E471" s="262"/>
      <c r="F471" s="262" t="s">
        <v>235</v>
      </c>
      <c r="G471" s="262"/>
      <c r="H471" s="7"/>
      <c r="I471" s="308" t="s">
        <v>76</v>
      </c>
      <c r="J471" s="247" t="str">
        <f>INDEX('Policy Characteristics'!E:E,MATCH(PolicyLevers!$C471,'Policy Characteristics'!$D:$D,0))</f>
        <v>Fuel Price Deregulation</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62" t="str">
        <f>INDEX('Policy Characteristics'!J:J,MATCH(PolicyLevers!$C471,'Policy Characteristics'!$D:$D,0))</f>
        <v>% of price deregulated</v>
      </c>
      <c r="P471" s="262">
        <f>INDEX('Policy Characteristics'!K:K,MATCH(PolicyLevers!$C471,'Policy Characteristics'!$D:$D,0))</f>
        <v>0</v>
      </c>
      <c r="Q471" s="262"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customHeight="1" x14ac:dyDescent="0.35">
      <c r="A472" s="247" t="str">
        <f>INDEX('Policy Characteristics'!B:B,MATCH(PolicyLevers!$C472,'Policy Characteristics'!$D:$D,0))</f>
        <v>Cross-Sector</v>
      </c>
      <c r="B472" s="247" t="str">
        <f>INDEX('Policy Characteristics'!C:C,MATCH(PolicyLevers!$C472,'Policy Characteristics'!$D:$D,0))</f>
        <v>Fuel Price Deregulation</v>
      </c>
      <c r="C472" s="12" t="str">
        <f t="shared" ref="C472" si="328">C$469</f>
        <v>Fuel Price Deregulation</v>
      </c>
      <c r="D472" s="262" t="s">
        <v>577</v>
      </c>
      <c r="E472" s="262"/>
      <c r="F472" s="262" t="s">
        <v>245</v>
      </c>
      <c r="G472" s="262"/>
      <c r="H472" s="7"/>
      <c r="I472" s="308" t="s">
        <v>76</v>
      </c>
      <c r="J472" s="247" t="str">
        <f>INDEX('Policy Characteristics'!E:E,MATCH(PolicyLevers!$C472,'Policy Characteristics'!$D:$D,0))</f>
        <v>Fuel Price Deregulation</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62" t="str">
        <f>INDEX('Policy Characteristics'!J:J,MATCH(PolicyLevers!$C472,'Policy Characteristics'!$D:$D,0))</f>
        <v>% of price deregulated</v>
      </c>
      <c r="P472" s="262">
        <f>INDEX('Policy Characteristics'!K:K,MATCH(PolicyLevers!$C472,'Policy Characteristics'!$D:$D,0))</f>
        <v>0</v>
      </c>
      <c r="Q472" s="262"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customHeight="1" x14ac:dyDescent="0.35">
      <c r="A473" s="247" t="str">
        <f>INDEX('Policy Characteristics'!B:B,MATCH(PolicyLevers!$C473,'Policy Characteristics'!$D:$D,0))</f>
        <v>Cross-Sector</v>
      </c>
      <c r="B473" s="247" t="str">
        <f>INDEX('Policy Characteristics'!C:C,MATCH(PolicyLevers!$C473,'Policy Characteristics'!$D:$D,0))</f>
        <v>Fuel Price Deregulation</v>
      </c>
      <c r="C473" s="12" t="str">
        <f t="shared" ref="C473" si="329">C$469</f>
        <v>Fuel Price Deregulation</v>
      </c>
      <c r="D473" s="262" t="s">
        <v>460</v>
      </c>
      <c r="E473" s="262"/>
      <c r="F473" s="262" t="s">
        <v>461</v>
      </c>
      <c r="G473" s="262"/>
      <c r="H473" s="7"/>
      <c r="I473" s="308" t="s">
        <v>76</v>
      </c>
      <c r="J473" s="247" t="str">
        <f>INDEX('Policy Characteristics'!E:E,MATCH(PolicyLevers!$C473,'Policy Characteristics'!$D:$D,0))</f>
        <v>Fuel Price Deregulation</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62" t="str">
        <f>INDEX('Policy Characteristics'!J:J,MATCH(PolicyLevers!$C473,'Policy Characteristics'!$D:$D,0))</f>
        <v>% of price deregulated</v>
      </c>
      <c r="P473" s="262">
        <f>INDEX('Policy Characteristics'!K:K,MATCH(PolicyLevers!$C473,'Policy Characteristics'!$D:$D,0))</f>
        <v>0</v>
      </c>
      <c r="Q473" s="262"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customHeight="1" x14ac:dyDescent="0.35">
      <c r="A474" s="247" t="str">
        <f>INDEX('Policy Characteristics'!B:B,MATCH(PolicyLevers!$C474,'Policy Characteristics'!$D:$D,0))</f>
        <v>Cross-Sector</v>
      </c>
      <c r="B474" s="247" t="str">
        <f>INDEX('Policy Characteristics'!C:C,MATCH(PolicyLevers!$C474,'Policy Characteristics'!$D:$D,0))</f>
        <v>Fuel Price Deregulation</v>
      </c>
      <c r="C474" s="12" t="str">
        <f t="shared" ref="C474" si="330">C$469</f>
        <v>Fuel Price Deregulation</v>
      </c>
      <c r="D474" s="262" t="s">
        <v>462</v>
      </c>
      <c r="E474" s="262"/>
      <c r="F474" s="262" t="s">
        <v>463</v>
      </c>
      <c r="G474" s="262"/>
      <c r="H474" s="7"/>
      <c r="I474" s="308" t="s">
        <v>76</v>
      </c>
      <c r="J474" s="247" t="str">
        <f>INDEX('Policy Characteristics'!E:E,MATCH(PolicyLevers!$C474,'Policy Characteristics'!$D:$D,0))</f>
        <v>Fuel Price Deregulation</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62" t="str">
        <f>INDEX('Policy Characteristics'!J:J,MATCH(PolicyLevers!$C474,'Policy Characteristics'!$D:$D,0))</f>
        <v>% of price deregulated</v>
      </c>
      <c r="P474" s="262">
        <f>INDEX('Policy Characteristics'!K:K,MATCH(PolicyLevers!$C474,'Policy Characteristics'!$D:$D,0))</f>
        <v>0</v>
      </c>
      <c r="Q474" s="262"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customHeight="1" x14ac:dyDescent="0.35">
      <c r="A475" s="247" t="str">
        <f>INDEX('Policy Characteristics'!B:B,MATCH(PolicyLevers!$C475,'Policy Characteristics'!$D:$D,0))</f>
        <v>Cross-Sector</v>
      </c>
      <c r="B475" s="247" t="str">
        <f>INDEX('Policy Characteristics'!C:C,MATCH(PolicyLevers!$C475,'Policy Characteristics'!$D:$D,0))</f>
        <v>Fuel Price Deregulation</v>
      </c>
      <c r="C475" s="12" t="str">
        <f t="shared" ref="C475" si="331">C$469</f>
        <v>Fuel Price Deregulation</v>
      </c>
      <c r="D475" s="262" t="s">
        <v>578</v>
      </c>
      <c r="E475" s="262"/>
      <c r="F475" s="262" t="s">
        <v>579</v>
      </c>
      <c r="G475" s="262"/>
      <c r="H475" s="7"/>
      <c r="I475" s="308" t="s">
        <v>76</v>
      </c>
      <c r="J475" s="247" t="str">
        <f>INDEX('Policy Characteristics'!E:E,MATCH(PolicyLevers!$C475,'Policy Characteristics'!$D:$D,0))</f>
        <v>Fuel Price Deregulation</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62" t="str">
        <f>INDEX('Policy Characteristics'!J:J,MATCH(PolicyLevers!$C475,'Policy Characteristics'!$D:$D,0))</f>
        <v>% of price deregulated</v>
      </c>
      <c r="P475" s="262">
        <f>INDEX('Policy Characteristics'!K:K,MATCH(PolicyLevers!$C475,'Policy Characteristics'!$D:$D,0))</f>
        <v>0</v>
      </c>
      <c r="Q475" s="262"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customHeight="1" x14ac:dyDescent="0.35">
      <c r="A476" s="247" t="str">
        <f>INDEX('Policy Characteristics'!B:B,MATCH(PolicyLevers!$C476,'Policy Characteristics'!$D:$D,0))</f>
        <v>Cross-Sector</v>
      </c>
      <c r="B476" s="247" t="str">
        <f>INDEX('Policy Characteristics'!C:C,MATCH(PolicyLevers!$C476,'Policy Characteristics'!$D:$D,0))</f>
        <v>Fuel Price Deregulation</v>
      </c>
      <c r="C476" s="12" t="str">
        <f t="shared" ref="C476" si="332">C$469</f>
        <v>Fuel Price Deregulation</v>
      </c>
      <c r="D476" s="262" t="s">
        <v>580</v>
      </c>
      <c r="E476" s="262"/>
      <c r="F476" s="262" t="s">
        <v>581</v>
      </c>
      <c r="G476" s="262"/>
      <c r="H476" s="7"/>
      <c r="I476" s="308" t="s">
        <v>76</v>
      </c>
      <c r="J476" s="247" t="str">
        <f>INDEX('Policy Characteristics'!E:E,MATCH(PolicyLevers!$C476,'Policy Characteristics'!$D:$D,0))</f>
        <v>Fuel Price Deregulation</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62" t="str">
        <f>INDEX('Policy Characteristics'!J:J,MATCH(PolicyLevers!$C476,'Policy Characteristics'!$D:$D,0))</f>
        <v>% of price deregulated</v>
      </c>
      <c r="P476" s="262">
        <f>INDEX('Policy Characteristics'!K:K,MATCH(PolicyLevers!$C476,'Policy Characteristics'!$D:$D,0))</f>
        <v>0</v>
      </c>
      <c r="Q476" s="262"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customHeight="1" x14ac:dyDescent="0.35">
      <c r="A477" s="247" t="str">
        <f>INDEX('Policy Characteristics'!B:B,MATCH(PolicyLevers!$C477,'Policy Characteristics'!$D:$D,0))</f>
        <v>Cross-Sector</v>
      </c>
      <c r="B477" s="247" t="str">
        <f>INDEX('Policy Characteristics'!C:C,MATCH(PolicyLevers!$C477,'Policy Characteristics'!$D:$D,0))</f>
        <v>Fuel Price Deregulation</v>
      </c>
      <c r="C477" s="12" t="str">
        <f t="shared" ref="C477" si="333">C$469</f>
        <v>Fuel Price Deregulation</v>
      </c>
      <c r="D477" s="262" t="s">
        <v>464</v>
      </c>
      <c r="E477" s="262"/>
      <c r="F477" s="262" t="s">
        <v>465</v>
      </c>
      <c r="G477" s="262"/>
      <c r="H477" s="7"/>
      <c r="I477" s="308" t="s">
        <v>76</v>
      </c>
      <c r="J477" s="247" t="str">
        <f>INDEX('Policy Characteristics'!E:E,MATCH(PolicyLevers!$C477,'Policy Characteristics'!$D:$D,0))</f>
        <v>Fuel Price Deregulation</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62" t="str">
        <f>INDEX('Policy Characteristics'!J:J,MATCH(PolicyLevers!$C477,'Policy Characteristics'!$D:$D,0))</f>
        <v>% of price deregulated</v>
      </c>
      <c r="P477" s="262">
        <f>INDEX('Policy Characteristics'!K:K,MATCH(PolicyLevers!$C477,'Policy Characteristics'!$D:$D,0))</f>
        <v>0</v>
      </c>
      <c r="Q477" s="262"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customHeight="1" x14ac:dyDescent="0.35">
      <c r="A478" s="247" t="str">
        <f>INDEX('Policy Characteristics'!B:B,MATCH(PolicyLevers!$C478,'Policy Characteristics'!$D:$D,0))</f>
        <v>Cross-Sector</v>
      </c>
      <c r="B478" s="247" t="str">
        <f>INDEX('Policy Characteristics'!C:C,MATCH(PolicyLevers!$C478,'Policy Characteristics'!$D:$D,0))</f>
        <v>Fuel Price Deregulation</v>
      </c>
      <c r="C478" s="12" t="str">
        <f t="shared" ref="C478" si="334">C$469</f>
        <v>Fuel Price Deregulation</v>
      </c>
      <c r="D478" s="262" t="s">
        <v>466</v>
      </c>
      <c r="E478" s="262"/>
      <c r="F478" s="262" t="s">
        <v>253</v>
      </c>
      <c r="G478" s="262"/>
      <c r="H478" s="7"/>
      <c r="I478" s="308" t="s">
        <v>76</v>
      </c>
      <c r="J478" s="247" t="str">
        <f>INDEX('Policy Characteristics'!E:E,MATCH(PolicyLevers!$C478,'Policy Characteristics'!$D:$D,0))</f>
        <v>Fuel Price Deregulation</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62" t="str">
        <f>INDEX('Policy Characteristics'!J:J,MATCH(PolicyLevers!$C478,'Policy Characteristics'!$D:$D,0))</f>
        <v>% of price deregulated</v>
      </c>
      <c r="P478" s="262">
        <f>INDEX('Policy Characteristics'!K:K,MATCH(PolicyLevers!$C478,'Policy Characteristics'!$D:$D,0))</f>
        <v>0</v>
      </c>
      <c r="Q478" s="262"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customHeight="1" x14ac:dyDescent="0.35">
      <c r="A479" s="247" t="str">
        <f>INDEX('Policy Characteristics'!B:B,MATCH(PolicyLevers!$C479,'Policy Characteristics'!$D:$D,0))</f>
        <v>Cross-Sector</v>
      </c>
      <c r="B479" s="247" t="str">
        <f>INDEX('Policy Characteristics'!C:C,MATCH(PolicyLevers!$C479,'Policy Characteristics'!$D:$D,0))</f>
        <v>Fuel Price Deregulation</v>
      </c>
      <c r="C479" s="12" t="str">
        <f t="shared" ref="C479" si="335">C$469</f>
        <v>Fuel Price Deregulation</v>
      </c>
      <c r="D479" s="262" t="s">
        <v>467</v>
      </c>
      <c r="E479" s="262"/>
      <c r="F479" s="262" t="s">
        <v>257</v>
      </c>
      <c r="G479" s="262"/>
      <c r="H479" s="7"/>
      <c r="I479" s="308" t="s">
        <v>76</v>
      </c>
      <c r="J479" s="247" t="str">
        <f>INDEX('Policy Characteristics'!E:E,MATCH(PolicyLevers!$C479,'Policy Characteristics'!$D:$D,0))</f>
        <v>Fuel Price Deregulation</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62" t="str">
        <f>INDEX('Policy Characteristics'!J:J,MATCH(PolicyLevers!$C479,'Policy Characteristics'!$D:$D,0))</f>
        <v>% of price deregulated</v>
      </c>
      <c r="P479" s="262">
        <f>INDEX('Policy Characteristics'!K:K,MATCH(PolicyLevers!$C479,'Policy Characteristics'!$D:$D,0))</f>
        <v>0</v>
      </c>
      <c r="Q479" s="262"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customHeight="1" x14ac:dyDescent="0.35">
      <c r="A480" s="247" t="str">
        <f>INDEX('Policy Characteristics'!B:B,MATCH(PolicyLevers!$C480,'Policy Characteristics'!$D:$D,0))</f>
        <v>Cross-Sector</v>
      </c>
      <c r="B480" s="247" t="str">
        <f>INDEX('Policy Characteristics'!C:C,MATCH(PolicyLevers!$C480,'Policy Characteristics'!$D:$D,0))</f>
        <v>Fuel Price Deregulation</v>
      </c>
      <c r="C480" s="12" t="str">
        <f t="shared" ref="C480" si="336">C$469</f>
        <v>Fuel Price Deregulation</v>
      </c>
      <c r="D480" s="262" t="s">
        <v>468</v>
      </c>
      <c r="E480" s="262"/>
      <c r="F480" s="262" t="s">
        <v>469</v>
      </c>
      <c r="G480" s="262"/>
      <c r="H480" s="7"/>
      <c r="I480" s="308" t="s">
        <v>76</v>
      </c>
      <c r="J480" s="247" t="str">
        <f>INDEX('Policy Characteristics'!E:E,MATCH(PolicyLevers!$C480,'Policy Characteristics'!$D:$D,0))</f>
        <v>Fuel Price Deregulation</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62" t="str">
        <f>INDEX('Policy Characteristics'!J:J,MATCH(PolicyLevers!$C480,'Policy Characteristics'!$D:$D,0))</f>
        <v>% of price deregulated</v>
      </c>
      <c r="P480" s="262">
        <f>INDEX('Policy Characteristics'!K:K,MATCH(PolicyLevers!$C480,'Policy Characteristics'!$D:$D,0))</f>
        <v>0</v>
      </c>
      <c r="Q480" s="262"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customHeight="1" x14ac:dyDescent="0.35">
      <c r="A481" s="247" t="str">
        <f>INDEX('Policy Characteristics'!B:B,MATCH(PolicyLevers!$C481,'Policy Characteristics'!$D:$D,0))</f>
        <v>Cross-Sector</v>
      </c>
      <c r="B481" s="247" t="str">
        <f>INDEX('Policy Characteristics'!C:C,MATCH(PolicyLevers!$C481,'Policy Characteristics'!$D:$D,0))</f>
        <v>Fuel Price Deregulation</v>
      </c>
      <c r="C481" s="12" t="str">
        <f t="shared" ref="C481" si="337">C$469</f>
        <v>Fuel Price Deregulation</v>
      </c>
      <c r="D481" s="262" t="s">
        <v>470</v>
      </c>
      <c r="E481" s="262"/>
      <c r="F481" s="262" t="s">
        <v>471</v>
      </c>
      <c r="G481" s="262"/>
      <c r="H481" s="7"/>
      <c r="I481" s="308" t="s">
        <v>76</v>
      </c>
      <c r="J481" s="247" t="str">
        <f>INDEX('Policy Characteristics'!E:E,MATCH(PolicyLevers!$C481,'Policy Characteristics'!$D:$D,0))</f>
        <v>Fuel Price Deregulation</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62" t="str">
        <f>INDEX('Policy Characteristics'!J:J,MATCH(PolicyLevers!$C481,'Policy Characteristics'!$D:$D,0))</f>
        <v>% of price deregulated</v>
      </c>
      <c r="P481" s="262">
        <f>INDEX('Policy Characteristics'!K:K,MATCH(PolicyLevers!$C481,'Policy Characteristics'!$D:$D,0))</f>
        <v>0</v>
      </c>
      <c r="Q481" s="262"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customHeight="1" x14ac:dyDescent="0.35">
      <c r="A482" s="247" t="str">
        <f>INDEX('Policy Characteristics'!B:B,MATCH(PolicyLevers!$C482,'Policy Characteristics'!$D:$D,0))</f>
        <v>Cross-Sector</v>
      </c>
      <c r="B482" s="247" t="str">
        <f>INDEX('Policy Characteristics'!C:C,MATCH(PolicyLevers!$C482,'Policy Characteristics'!$D:$D,0))</f>
        <v>Fuel Price Deregulation</v>
      </c>
      <c r="C482" s="12" t="str">
        <f t="shared" ref="C482" si="338">C$469</f>
        <v>Fuel Price Deregulation</v>
      </c>
      <c r="D482" s="262" t="s">
        <v>585</v>
      </c>
      <c r="E482" s="262"/>
      <c r="F482" s="262" t="s">
        <v>261</v>
      </c>
      <c r="G482" s="262"/>
      <c r="H482" s="7"/>
      <c r="I482" s="308" t="s">
        <v>76</v>
      </c>
      <c r="J482" s="247" t="str">
        <f>INDEX('Policy Characteristics'!E:E,MATCH(PolicyLevers!$C482,'Policy Characteristics'!$D:$D,0))</f>
        <v>Fuel Price Deregulation</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62" t="str">
        <f>INDEX('Policy Characteristics'!J:J,MATCH(PolicyLevers!$C482,'Policy Characteristics'!$D:$D,0))</f>
        <v>% of price deregulated</v>
      </c>
      <c r="P482" s="262">
        <f>INDEX('Policy Characteristics'!K:K,MATCH(PolicyLevers!$C482,'Policy Characteristics'!$D:$D,0))</f>
        <v>0</v>
      </c>
      <c r="Q482" s="262"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customHeight="1" x14ac:dyDescent="0.35">
      <c r="A483" s="247" t="str">
        <f>INDEX('Policy Characteristics'!B:B,MATCH(PolicyLevers!$C483,'Policy Characteristics'!$D:$D,0))</f>
        <v>Cross-Sector</v>
      </c>
      <c r="B483" s="247" t="str">
        <f>INDEX('Policy Characteristics'!C:C,MATCH(PolicyLevers!$C483,'Policy Characteristics'!$D:$D,0))</f>
        <v>Fuel Price Deregulation</v>
      </c>
      <c r="C483" s="12" t="str">
        <f t="shared" ref="C483" si="339">C$469</f>
        <v>Fuel Price Deregulation</v>
      </c>
      <c r="D483" s="262" t="s">
        <v>586</v>
      </c>
      <c r="E483" s="262"/>
      <c r="F483" s="262" t="s">
        <v>587</v>
      </c>
      <c r="G483" s="262"/>
      <c r="H483" s="7"/>
      <c r="I483" s="308" t="s">
        <v>76</v>
      </c>
      <c r="J483" s="247" t="str">
        <f>INDEX('Policy Characteristics'!E:E,MATCH(PolicyLevers!$C483,'Policy Characteristics'!$D:$D,0))</f>
        <v>Fuel Price Deregulation</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62" t="str">
        <f>INDEX('Policy Characteristics'!J:J,MATCH(PolicyLevers!$C483,'Policy Characteristics'!$D:$D,0))</f>
        <v>% of price deregulated</v>
      </c>
      <c r="P483" s="262">
        <f>INDEX('Policy Characteristics'!K:K,MATCH(PolicyLevers!$C483,'Policy Characteristics'!$D:$D,0))</f>
        <v>0</v>
      </c>
      <c r="Q483" s="262"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customHeight="1" x14ac:dyDescent="0.35">
      <c r="A484" s="247" t="str">
        <f>INDEX('Policy Characteristics'!B:B,MATCH(PolicyLevers!$C484,'Policy Characteristics'!$D:$D,0))</f>
        <v>Cross-Sector</v>
      </c>
      <c r="B484" s="247" t="str">
        <f>INDEX('Policy Characteristics'!C:C,MATCH(PolicyLevers!$C484,'Policy Characteristics'!$D:$D,0))</f>
        <v>Fuel Taxes</v>
      </c>
      <c r="C484" s="247" t="s">
        <v>600</v>
      </c>
      <c r="D484" s="257" t="s">
        <v>569</v>
      </c>
      <c r="E484" s="257"/>
      <c r="F484" s="257" t="s">
        <v>570</v>
      </c>
      <c r="G484" s="257"/>
      <c r="H484" s="254">
        <v>78</v>
      </c>
      <c r="I484" s="296" t="s">
        <v>63</v>
      </c>
      <c r="J484" s="247" t="str">
        <f>INDEX('Policy Characteristics'!E:E,MATCH(PolicyLevers!$C484,'Policy Characteristics'!$D:$D,0))</f>
        <v>Fuel Taxes</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57" t="str">
        <f>INDEX('Policy Characteristics'!J:J,MATCH(PolicyLevers!$C484,'Policy Characteristics'!$D:$D,0))</f>
        <v>% of BAU price</v>
      </c>
      <c r="P484" s="257"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4" s="257"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35">
      <c r="A485" s="247" t="str">
        <f>INDEX('Policy Characteristics'!B:B,MATCH(PolicyLevers!$C485,'Policy Characteristics'!$D:$D,0))</f>
        <v>Cross-Sector</v>
      </c>
      <c r="B485" s="247" t="str">
        <f>INDEX('Policy Characteristics'!C:C,MATCH(PolicyLevers!$C485,'Policy Characteristics'!$D:$D,0))</f>
        <v>Fuel Taxes</v>
      </c>
      <c r="C485" s="247" t="str">
        <f t="shared" ref="C485:C486" si="340">C$484</f>
        <v>Additional Fuel Tax Rate by Fuel</v>
      </c>
      <c r="D485" s="257" t="s">
        <v>455</v>
      </c>
      <c r="E485" s="257"/>
      <c r="F485" s="257" t="s">
        <v>228</v>
      </c>
      <c r="G485" s="257"/>
      <c r="H485" s="254">
        <v>79</v>
      </c>
      <c r="I485" s="296" t="s">
        <v>63</v>
      </c>
      <c r="J485" s="247" t="str">
        <f>INDEX('Policy Characteristics'!E:E,MATCH(PolicyLevers!$C485,'Policy Characteristics'!$D:$D,0))</f>
        <v>Fuel Taxes</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57" t="str">
        <f>INDEX('Policy Characteristics'!J:J,MATCH(PolicyLevers!$C485,'Policy Characteristics'!$D:$D,0))</f>
        <v>% of BAU price</v>
      </c>
      <c r="P485" s="257"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5" s="257"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35">
      <c r="A486" s="247" t="str">
        <f>INDEX('Policy Characteristics'!B:B,MATCH(PolicyLevers!$C486,'Policy Characteristics'!$D:$D,0))</f>
        <v>Cross-Sector</v>
      </c>
      <c r="B486" s="247" t="str">
        <f>INDEX('Policy Characteristics'!C:C,MATCH(PolicyLevers!$C486,'Policy Characteristics'!$D:$D,0))</f>
        <v>Fuel Taxes</v>
      </c>
      <c r="C486" s="247" t="str">
        <f t="shared" si="340"/>
        <v>Additional Fuel Tax Rate by Fuel</v>
      </c>
      <c r="D486" s="257" t="s">
        <v>459</v>
      </c>
      <c r="E486" s="257"/>
      <c r="F486" s="257" t="s">
        <v>348</v>
      </c>
      <c r="G486" s="257"/>
      <c r="H486" s="254">
        <v>80</v>
      </c>
      <c r="I486" s="296" t="s">
        <v>63</v>
      </c>
      <c r="J486" s="247" t="str">
        <f>INDEX('Policy Characteristics'!E:E,MATCH(PolicyLevers!$C486,'Policy Characteristics'!$D:$D,0))</f>
        <v>Fuel Taxes</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57" t="str">
        <f>INDEX('Policy Characteristics'!J:J,MATCH(PolicyLevers!$C486,'Policy Characteristics'!$D:$D,0))</f>
        <v>% of BAU price</v>
      </c>
      <c r="P486" s="257"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6" s="257"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35">
      <c r="A487" s="247" t="str">
        <f>INDEX('Policy Characteristics'!B:B,MATCH(PolicyLevers!$C487,'Policy Characteristics'!$D:$D,0))</f>
        <v>Cross-Sector</v>
      </c>
      <c r="B487" s="247" t="str">
        <f>INDEX('Policy Characteristics'!C:C,MATCH(PolicyLevers!$C487,'Policy Characteristics'!$D:$D,0))</f>
        <v>Fuel Taxes</v>
      </c>
      <c r="C487" s="12" t="str">
        <f t="shared" ref="C487" si="341">C$484</f>
        <v>Additional Fuel Tax Rate by Fuel</v>
      </c>
      <c r="D487" s="262" t="s">
        <v>572</v>
      </c>
      <c r="E487" s="262"/>
      <c r="F487" s="262" t="s">
        <v>235</v>
      </c>
      <c r="G487" s="276"/>
      <c r="H487" s="7" t="s">
        <v>223</v>
      </c>
      <c r="I487" s="308" t="s">
        <v>76</v>
      </c>
      <c r="J487" s="247" t="str">
        <f>INDEX('Policy Characteristics'!E:E,MATCH(PolicyLevers!$C487,'Policy Characteristics'!$D:$D,0))</f>
        <v>Fuel Taxes</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76" t="str">
        <f>INDEX('Policy Characteristics'!J:J,MATCH(PolicyLevers!$C487,'Policy Characteristics'!$D:$D,0))</f>
        <v>% of BAU price</v>
      </c>
      <c r="P487" s="262"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7" s="276"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35">
      <c r="A488" s="247" t="str">
        <f>INDEX('Policy Characteristics'!B:B,MATCH(PolicyLevers!$C488,'Policy Characteristics'!$D:$D,0))</f>
        <v>Cross-Sector</v>
      </c>
      <c r="B488" s="247" t="str">
        <f>INDEX('Policy Characteristics'!C:C,MATCH(PolicyLevers!$C488,'Policy Characteristics'!$D:$D,0))</f>
        <v>Fuel Taxes</v>
      </c>
      <c r="C488" s="12" t="str">
        <f t="shared" ref="C488:C490" si="342">C$484</f>
        <v>Additional Fuel Tax Rate by Fuel</v>
      </c>
      <c r="D488" s="262" t="s">
        <v>577</v>
      </c>
      <c r="E488" s="262"/>
      <c r="F488" s="262" t="s">
        <v>245</v>
      </c>
      <c r="G488" s="276"/>
      <c r="H488" s="7" t="s">
        <v>223</v>
      </c>
      <c r="I488" s="308" t="s">
        <v>76</v>
      </c>
      <c r="J488" s="247" t="str">
        <f>INDEX('Policy Characteristics'!E:E,MATCH(PolicyLevers!$C488,'Policy Characteristics'!$D:$D,0))</f>
        <v>Fuel Taxes</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76" t="str">
        <f>INDEX('Policy Characteristics'!J:J,MATCH(PolicyLevers!$C488,'Policy Characteristics'!$D:$D,0))</f>
        <v>% of BAU price</v>
      </c>
      <c r="P488" s="262"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8" s="276"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35">
      <c r="A489" s="247" t="str">
        <f>INDEX('Policy Characteristics'!B:B,MATCH(PolicyLevers!$C489,'Policy Characteristics'!$D:$D,0))</f>
        <v>Cross-Sector</v>
      </c>
      <c r="B489" s="247" t="str">
        <f>INDEX('Policy Characteristics'!C:C,MATCH(PolicyLevers!$C489,'Policy Characteristics'!$D:$D,0))</f>
        <v>Fuel Taxes</v>
      </c>
      <c r="C489" s="247" t="str">
        <f t="shared" si="342"/>
        <v>Additional Fuel Tax Rate by Fuel</v>
      </c>
      <c r="D489" s="257" t="s">
        <v>460</v>
      </c>
      <c r="E489" s="257"/>
      <c r="F489" s="257" t="s">
        <v>461</v>
      </c>
      <c r="G489" s="257"/>
      <c r="H489" s="254">
        <v>81</v>
      </c>
      <c r="I489" s="296" t="s">
        <v>63</v>
      </c>
      <c r="J489" s="247" t="str">
        <f>INDEX('Policy Characteristics'!E:E,MATCH(PolicyLevers!$C489,'Policy Characteristics'!$D:$D,0))</f>
        <v>Fuel Taxes</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57" t="str">
        <f>INDEX('Policy Characteristics'!J:J,MATCH(PolicyLevers!$C489,'Policy Characteristics'!$D:$D,0))</f>
        <v>% of BAU price</v>
      </c>
      <c r="P489" s="257"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9" s="257"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35">
      <c r="A490" s="247" t="str">
        <f>INDEX('Policy Characteristics'!B:B,MATCH(PolicyLevers!$C490,'Policy Characteristics'!$D:$D,0))</f>
        <v>Cross-Sector</v>
      </c>
      <c r="B490" s="247" t="str">
        <f>INDEX('Policy Characteristics'!C:C,MATCH(PolicyLevers!$C490,'Policy Characteristics'!$D:$D,0))</f>
        <v>Fuel Taxes</v>
      </c>
      <c r="C490" s="247" t="str">
        <f t="shared" si="342"/>
        <v>Additional Fuel Tax Rate by Fuel</v>
      </c>
      <c r="D490" s="257" t="s">
        <v>462</v>
      </c>
      <c r="E490" s="257"/>
      <c r="F490" s="257" t="s">
        <v>463</v>
      </c>
      <c r="G490" s="257"/>
      <c r="H490" s="254">
        <v>82</v>
      </c>
      <c r="I490" s="296" t="s">
        <v>63</v>
      </c>
      <c r="J490" s="247" t="str">
        <f>INDEX('Policy Characteristics'!E:E,MATCH(PolicyLevers!$C490,'Policy Characteristics'!$D:$D,0))</f>
        <v>Fuel Taxes</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57" t="str">
        <f>INDEX('Policy Characteristics'!J:J,MATCH(PolicyLevers!$C490,'Policy Characteristics'!$D:$D,0))</f>
        <v>% of BAU price</v>
      </c>
      <c r="P490" s="257"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0" s="257"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35">
      <c r="A491" s="247" t="str">
        <f>INDEX('Policy Characteristics'!B:B,MATCH(PolicyLevers!$C491,'Policy Characteristics'!$D:$D,0))</f>
        <v>Cross-Sector</v>
      </c>
      <c r="B491" s="247" t="str">
        <f>INDEX('Policy Characteristics'!C:C,MATCH(PolicyLevers!$C491,'Policy Characteristics'!$D:$D,0))</f>
        <v>Fuel Taxes</v>
      </c>
      <c r="C491" s="12" t="str">
        <f t="shared" ref="C491" si="343">C$484</f>
        <v>Additional Fuel Tax Rate by Fuel</v>
      </c>
      <c r="D491" s="262" t="s">
        <v>578</v>
      </c>
      <c r="E491" s="262"/>
      <c r="F491" s="262" t="s">
        <v>579</v>
      </c>
      <c r="G491" s="276"/>
      <c r="H491" s="7" t="s">
        <v>223</v>
      </c>
      <c r="I491" s="308" t="s">
        <v>76</v>
      </c>
      <c r="J491" s="247" t="str">
        <f>INDEX('Policy Characteristics'!E:E,MATCH(PolicyLevers!$C491,'Policy Characteristics'!$D:$D,0))</f>
        <v>Fuel Taxes</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76" t="str">
        <f>INDEX('Policy Characteristics'!J:J,MATCH(PolicyLevers!$C491,'Policy Characteristics'!$D:$D,0))</f>
        <v>% of BAU price</v>
      </c>
      <c r="P491" s="262"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1" s="276"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35">
      <c r="A492" s="247" t="str">
        <f>INDEX('Policy Characteristics'!B:B,MATCH(PolicyLevers!$C492,'Policy Characteristics'!$D:$D,0))</f>
        <v>Cross-Sector</v>
      </c>
      <c r="B492" s="247" t="str">
        <f>INDEX('Policy Characteristics'!C:C,MATCH(PolicyLevers!$C492,'Policy Characteristics'!$D:$D,0))</f>
        <v>Fuel Taxes</v>
      </c>
      <c r="C492" s="12" t="str">
        <f t="shared" ref="C492" si="344">C$484</f>
        <v>Additional Fuel Tax Rate by Fuel</v>
      </c>
      <c r="D492" s="262" t="s">
        <v>580</v>
      </c>
      <c r="E492" s="262"/>
      <c r="F492" s="262" t="s">
        <v>581</v>
      </c>
      <c r="G492" s="276"/>
      <c r="H492" s="7" t="s">
        <v>223</v>
      </c>
      <c r="I492" s="308" t="s">
        <v>76</v>
      </c>
      <c r="J492" s="247" t="str">
        <f>INDEX('Policy Characteristics'!E:E,MATCH(PolicyLevers!$C492,'Policy Characteristics'!$D:$D,0))</f>
        <v>Fuel Taxes</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76" t="str">
        <f>INDEX('Policy Characteristics'!J:J,MATCH(PolicyLevers!$C492,'Policy Characteristics'!$D:$D,0))</f>
        <v>% of BAU price</v>
      </c>
      <c r="P492" s="262"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2" s="276"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35">
      <c r="A493" s="247" t="str">
        <f>INDEX('Policy Characteristics'!B:B,MATCH(PolicyLevers!$C493,'Policy Characteristics'!$D:$D,0))</f>
        <v>Cross-Sector</v>
      </c>
      <c r="B493" s="247" t="str">
        <f>INDEX('Policy Characteristics'!C:C,MATCH(PolicyLevers!$C493,'Policy Characteristics'!$D:$D,0))</f>
        <v>Fuel Taxes</v>
      </c>
      <c r="C493" s="12" t="str">
        <f t="shared" ref="C493" si="345">C$484</f>
        <v>Additional Fuel Tax Rate by Fuel</v>
      </c>
      <c r="D493" s="262" t="s">
        <v>464</v>
      </c>
      <c r="E493" s="262"/>
      <c r="F493" s="262" t="s">
        <v>465</v>
      </c>
      <c r="G493" s="276"/>
      <c r="H493" s="7"/>
      <c r="I493" s="308" t="s">
        <v>76</v>
      </c>
      <c r="J493" s="247" t="str">
        <f>INDEX('Policy Characteristics'!E:E,MATCH(PolicyLevers!$C493,'Policy Characteristics'!$D:$D,0))</f>
        <v>Fuel Taxes</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76" t="str">
        <f>INDEX('Policy Characteristics'!J:J,MATCH(PolicyLevers!$C493,'Policy Characteristics'!$D:$D,0))</f>
        <v>% of BAU price</v>
      </c>
      <c r="P493" s="262"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3" s="262"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customHeight="1" x14ac:dyDescent="0.35">
      <c r="A494" s="247" t="str">
        <f>INDEX('Policy Characteristics'!B:B,MATCH(PolicyLevers!$C494,'Policy Characteristics'!$D:$D,0))</f>
        <v>Cross-Sector</v>
      </c>
      <c r="B494" s="247" t="str">
        <f>INDEX('Policy Characteristics'!C:C,MATCH(PolicyLevers!$C494,'Policy Characteristics'!$D:$D,0))</f>
        <v>Fuel Taxes</v>
      </c>
      <c r="C494" s="12" t="str">
        <f t="shared" ref="C494" si="346">C$484</f>
        <v>Additional Fuel Tax Rate by Fuel</v>
      </c>
      <c r="D494" s="262" t="s">
        <v>582</v>
      </c>
      <c r="E494" s="262"/>
      <c r="F494" s="262" t="s">
        <v>583</v>
      </c>
      <c r="G494" s="276"/>
      <c r="H494" s="7" t="s">
        <v>223</v>
      </c>
      <c r="I494" s="308" t="s">
        <v>76</v>
      </c>
      <c r="J494" s="247" t="str">
        <f>INDEX('Policy Characteristics'!E:E,MATCH(PolicyLevers!$C494,'Policy Characteristics'!$D:$D,0))</f>
        <v>Fuel Taxes</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76" t="str">
        <f>INDEX('Policy Characteristics'!J:J,MATCH(PolicyLevers!$C494,'Policy Characteristics'!$D:$D,0))</f>
        <v>% of BAU price</v>
      </c>
      <c r="P494" s="262"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4" s="262"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customHeight="1" x14ac:dyDescent="0.35">
      <c r="A495" s="247" t="str">
        <f>INDEX('Policy Characteristics'!B:B,MATCH(PolicyLevers!$C495,'Policy Characteristics'!$D:$D,0))</f>
        <v>Cross-Sector</v>
      </c>
      <c r="B495" s="247" t="str">
        <f>INDEX('Policy Characteristics'!C:C,MATCH(PolicyLevers!$C495,'Policy Characteristics'!$D:$D,0))</f>
        <v>Fuel Taxes</v>
      </c>
      <c r="C495" s="12" t="str">
        <f t="shared" ref="C495" si="347">C$484</f>
        <v>Additional Fuel Tax Rate by Fuel</v>
      </c>
      <c r="D495" s="262" t="s">
        <v>466</v>
      </c>
      <c r="E495" s="262"/>
      <c r="F495" s="262" t="s">
        <v>253</v>
      </c>
      <c r="G495" s="276"/>
      <c r="H495" s="7"/>
      <c r="I495" s="308" t="s">
        <v>76</v>
      </c>
      <c r="J495" s="247" t="str">
        <f>INDEX('Policy Characteristics'!E:E,MATCH(PolicyLevers!$C495,'Policy Characteristics'!$D:$D,0))</f>
        <v>Fuel Taxes</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76" t="str">
        <f>INDEX('Policy Characteristics'!J:J,MATCH(PolicyLevers!$C495,'Policy Characteristics'!$D:$D,0))</f>
        <v>% of BAU price</v>
      </c>
      <c r="P495" s="262"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5" s="262"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customHeight="1" x14ac:dyDescent="0.35">
      <c r="A496" s="247" t="str">
        <f>INDEX('Policy Characteristics'!B:B,MATCH(PolicyLevers!$C496,'Policy Characteristics'!$D:$D,0))</f>
        <v>Cross-Sector</v>
      </c>
      <c r="B496" s="247" t="str">
        <f>INDEX('Policy Characteristics'!C:C,MATCH(PolicyLevers!$C496,'Policy Characteristics'!$D:$D,0))</f>
        <v>Fuel Taxes</v>
      </c>
      <c r="C496" s="12" t="str">
        <f t="shared" ref="C496" si="348">C$484</f>
        <v>Additional Fuel Tax Rate by Fuel</v>
      </c>
      <c r="D496" s="262" t="s">
        <v>467</v>
      </c>
      <c r="E496" s="262"/>
      <c r="F496" s="262" t="s">
        <v>257</v>
      </c>
      <c r="G496" s="276"/>
      <c r="H496" s="7"/>
      <c r="I496" s="308" t="s">
        <v>76</v>
      </c>
      <c r="J496" s="247" t="str">
        <f>INDEX('Policy Characteristics'!E:E,MATCH(PolicyLevers!$C496,'Policy Characteristics'!$D:$D,0))</f>
        <v>Fuel Taxes</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76" t="str">
        <f>INDEX('Policy Characteristics'!J:J,MATCH(PolicyLevers!$C496,'Policy Characteristics'!$D:$D,0))</f>
        <v>% of BAU price</v>
      </c>
      <c r="P496" s="262"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6" s="262"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customHeight="1" x14ac:dyDescent="0.35">
      <c r="A497" s="247" t="str">
        <f>INDEX('Policy Characteristics'!B:B,MATCH(PolicyLevers!$C497,'Policy Characteristics'!$D:$D,0))</f>
        <v>Cross-Sector</v>
      </c>
      <c r="B497" s="247" t="str">
        <f>INDEX('Policy Characteristics'!C:C,MATCH(PolicyLevers!$C497,'Policy Characteristics'!$D:$D,0))</f>
        <v>Fuel Taxes</v>
      </c>
      <c r="C497" s="12" t="str">
        <f t="shared" ref="C497" si="349">C$484</f>
        <v>Additional Fuel Tax Rate by Fuel</v>
      </c>
      <c r="D497" s="262" t="s">
        <v>468</v>
      </c>
      <c r="E497" s="262"/>
      <c r="F497" s="262" t="s">
        <v>469</v>
      </c>
      <c r="G497" s="276"/>
      <c r="H497" s="7"/>
      <c r="I497" s="308" t="s">
        <v>76</v>
      </c>
      <c r="J497" s="247" t="str">
        <f>INDEX('Policy Characteristics'!E:E,MATCH(PolicyLevers!$C497,'Policy Characteristics'!$D:$D,0))</f>
        <v>Fuel Taxes</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76" t="str">
        <f>INDEX('Policy Characteristics'!J:J,MATCH(PolicyLevers!$C497,'Policy Characteristics'!$D:$D,0))</f>
        <v>% of BAU price</v>
      </c>
      <c r="P497" s="262"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7" s="262"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customHeight="1" x14ac:dyDescent="0.35">
      <c r="A498" s="247" t="str">
        <f>INDEX('Policy Characteristics'!B:B,MATCH(PolicyLevers!$C498,'Policy Characteristics'!$D:$D,0))</f>
        <v>Cross-Sector</v>
      </c>
      <c r="B498" s="247" t="str">
        <f>INDEX('Policy Characteristics'!C:C,MATCH(PolicyLevers!$C498,'Policy Characteristics'!$D:$D,0))</f>
        <v>Fuel Taxes</v>
      </c>
      <c r="C498" s="247" t="str">
        <f t="shared" ref="C498" si="350">C$484</f>
        <v>Additional Fuel Tax Rate by Fuel</v>
      </c>
      <c r="D498" s="257" t="s">
        <v>470</v>
      </c>
      <c r="E498" s="257"/>
      <c r="F498" s="257" t="s">
        <v>471</v>
      </c>
      <c r="G498" s="257"/>
      <c r="H498" s="254">
        <v>599</v>
      </c>
      <c r="I498" s="296" t="s">
        <v>63</v>
      </c>
      <c r="J498" s="247" t="str">
        <f>INDEX('Policy Characteristics'!E:E,MATCH(PolicyLevers!$C498,'Policy Characteristics'!$D:$D,0))</f>
        <v>Fuel Taxes</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57" t="str">
        <f>INDEX('Policy Characteristics'!J:J,MATCH(PolicyLevers!$C498,'Policy Characteristics'!$D:$D,0))</f>
        <v>% of BAU price</v>
      </c>
      <c r="P498" s="257"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8" s="257"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customHeight="1" x14ac:dyDescent="0.35">
      <c r="A499" s="247" t="str">
        <f>INDEX('Policy Characteristics'!B:B,MATCH(PolicyLevers!$C499,'Policy Characteristics'!$D:$D,0))</f>
        <v>Cross-Sector</v>
      </c>
      <c r="B499" s="247" t="str">
        <f>INDEX('Policy Characteristics'!C:C,MATCH(PolicyLevers!$C499,'Policy Characteristics'!$D:$D,0))</f>
        <v>Fuel Taxes</v>
      </c>
      <c r="C499" s="12" t="str">
        <f t="shared" ref="C499" si="351">C$484</f>
        <v>Additional Fuel Tax Rate by Fuel</v>
      </c>
      <c r="D499" s="262" t="s">
        <v>585</v>
      </c>
      <c r="E499" s="262"/>
      <c r="F499" s="262" t="s">
        <v>261</v>
      </c>
      <c r="G499" s="276"/>
      <c r="H499" s="7"/>
      <c r="I499" s="308" t="s">
        <v>76</v>
      </c>
      <c r="J499" s="247" t="str">
        <f>INDEX('Policy Characteristics'!E:E,MATCH(PolicyLevers!$C499,'Policy Characteristics'!$D:$D,0))</f>
        <v>Fuel Taxes</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76" t="str">
        <f>INDEX('Policy Characteristics'!J:J,MATCH(PolicyLevers!$C499,'Policy Characteristics'!$D:$D,0))</f>
        <v>% of BAU price</v>
      </c>
      <c r="P499" s="262"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9" s="262"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customHeight="1" x14ac:dyDescent="0.35">
      <c r="A500" s="247" t="str">
        <f>INDEX('Policy Characteristics'!B:B,MATCH(PolicyLevers!$C500,'Policy Characteristics'!$D:$D,0))</f>
        <v>Cross-Sector</v>
      </c>
      <c r="B500" s="247" t="str">
        <f>INDEX('Policy Characteristics'!C:C,MATCH(PolicyLevers!$C500,'Policy Characteristics'!$D:$D,0))</f>
        <v>Fuel Taxes</v>
      </c>
      <c r="C500" s="12" t="str">
        <f t="shared" ref="C500" si="352">C$484</f>
        <v>Additional Fuel Tax Rate by Fuel</v>
      </c>
      <c r="D500" s="262" t="s">
        <v>586</v>
      </c>
      <c r="E500" s="262"/>
      <c r="F500" s="262" t="s">
        <v>587</v>
      </c>
      <c r="G500" s="276"/>
      <c r="H500" s="7"/>
      <c r="I500" s="308" t="s">
        <v>76</v>
      </c>
      <c r="J500" s="247" t="str">
        <f>INDEX('Policy Characteristics'!E:E,MATCH(PolicyLevers!$C500,'Policy Characteristics'!$D:$D,0))</f>
        <v>Fuel Taxes</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76" t="str">
        <f>INDEX('Policy Characteristics'!J:J,MATCH(PolicyLevers!$C500,'Policy Characteristics'!$D:$D,0))</f>
        <v>% of BAU price</v>
      </c>
      <c r="P500" s="262"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500" s="262"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customHeight="1" x14ac:dyDescent="0.35">
      <c r="A501" s="247" t="str">
        <f>INDEX('Policy Characteristics'!B:B,MATCH(PolicyLevers!$C501,'Policy Characteristics'!$D:$D,0))</f>
        <v>Research and Development</v>
      </c>
      <c r="B501" s="247" t="str">
        <f>INDEX('Policy Characteristics'!C:C,MATCH(PolicyLevers!$C501,'Policy Characteristics'!$D:$D,0))</f>
        <v>Capital Cost Reduction</v>
      </c>
      <c r="C501" s="247" t="s">
        <v>607</v>
      </c>
      <c r="D501" s="257" t="s">
        <v>155</v>
      </c>
      <c r="E501" s="257"/>
      <c r="F501" s="257" t="s">
        <v>608</v>
      </c>
      <c r="G501" s="257"/>
      <c r="H501" s="254">
        <v>85</v>
      </c>
      <c r="I501" s="296" t="s">
        <v>76</v>
      </c>
      <c r="J501" s="247" t="str">
        <f>INDEX('Policy Characteristics'!E:E,MATCH(PolicyLevers!$C501,'Policy Characteristics'!$D:$D,0))</f>
        <v>R&amp;D Capital Cost Reductions</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57" t="str">
        <f>INDEX('Policy Characteristics'!J:J,MATCH(PolicyLevers!$C501,'Policy Characteristics'!$D:$D,0))</f>
        <v>% reduction in cost</v>
      </c>
      <c r="P501" s="257"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57"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customHeight="1" x14ac:dyDescent="0.35">
      <c r="A502" s="247" t="str">
        <f>INDEX('Policy Characteristics'!B:B,MATCH(PolicyLevers!$C502,'Policy Characteristics'!$D:$D,0))</f>
        <v>Research and Development</v>
      </c>
      <c r="B502" s="247" t="str">
        <f>INDEX('Policy Characteristics'!C:C,MATCH(PolicyLevers!$C502,'Policy Characteristics'!$D:$D,0))</f>
        <v>Capital Cost Reduction</v>
      </c>
      <c r="C502" s="12" t="str">
        <f t="shared" ref="C502" si="353">C$501</f>
        <v>RnD Building Capital Cost Perc Reduction</v>
      </c>
      <c r="D502" s="262" t="s">
        <v>163</v>
      </c>
      <c r="E502" s="262"/>
      <c r="F502" s="262" t="s">
        <v>614</v>
      </c>
      <c r="G502" s="262"/>
      <c r="H502" s="7">
        <v>86</v>
      </c>
      <c r="I502" s="308" t="s">
        <v>63</v>
      </c>
      <c r="J502" s="247" t="str">
        <f>INDEX('Policy Characteristics'!E:E,MATCH(PolicyLevers!$C502,'Policy Characteristics'!$D:$D,0))</f>
        <v>R&amp;D Capital Cost Reductions</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76" t="str">
        <f>INDEX('Policy Characteristics'!J:J,MATCH(PolicyLevers!$C502,'Policy Characteristics'!$D:$D,0))</f>
        <v>% reduction in cost</v>
      </c>
      <c r="P502" s="262"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62"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customHeight="1" x14ac:dyDescent="0.35">
      <c r="A503" s="247" t="str">
        <f>INDEX('Policy Characteristics'!B:B,MATCH(PolicyLevers!$C503,'Policy Characteristics'!$D:$D,0))</f>
        <v>Research and Development</v>
      </c>
      <c r="B503" s="247" t="str">
        <f>INDEX('Policy Characteristics'!C:C,MATCH(PolicyLevers!$C503,'Policy Characteristics'!$D:$D,0))</f>
        <v>Capital Cost Reduction</v>
      </c>
      <c r="C503" s="12" t="str">
        <f t="shared" ref="C503" si="354">C$501</f>
        <v>RnD Building Capital Cost Perc Reduction</v>
      </c>
      <c r="D503" s="262" t="s">
        <v>183</v>
      </c>
      <c r="E503" s="262"/>
      <c r="F503" s="262" t="s">
        <v>615</v>
      </c>
      <c r="G503" s="262"/>
      <c r="H503" s="7">
        <v>87</v>
      </c>
      <c r="I503" s="308" t="s">
        <v>63</v>
      </c>
      <c r="J503" s="247" t="str">
        <f>INDEX('Policy Characteristics'!E:E,MATCH(PolicyLevers!$C503,'Policy Characteristics'!$D:$D,0))</f>
        <v>R&amp;D Capital Cost Reductions</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76" t="str">
        <f>INDEX('Policy Characteristics'!J:J,MATCH(PolicyLevers!$C503,'Policy Characteristics'!$D:$D,0))</f>
        <v>% reduction in cost</v>
      </c>
      <c r="P503" s="262"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62"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customHeight="1" x14ac:dyDescent="0.35">
      <c r="A504" s="247" t="str">
        <f>INDEX('Policy Characteristics'!B:B,MATCH(PolicyLevers!$C504,'Policy Characteristics'!$D:$D,0))</f>
        <v>Research and Development</v>
      </c>
      <c r="B504" s="247" t="str">
        <f>INDEX('Policy Characteristics'!C:C,MATCH(PolicyLevers!$C504,'Policy Characteristics'!$D:$D,0))</f>
        <v>Capital Cost Reduction</v>
      </c>
      <c r="C504" s="12" t="str">
        <f t="shared" ref="C504" si="355">C$501</f>
        <v>RnD Building Capital Cost Perc Reduction</v>
      </c>
      <c r="D504" s="262" t="s">
        <v>165</v>
      </c>
      <c r="E504" s="262"/>
      <c r="F504" s="262" t="s">
        <v>616</v>
      </c>
      <c r="G504" s="262"/>
      <c r="H504" s="7">
        <v>88</v>
      </c>
      <c r="I504" s="308" t="s">
        <v>63</v>
      </c>
      <c r="J504" s="247" t="str">
        <f>INDEX('Policy Characteristics'!E:E,MATCH(PolicyLevers!$C504,'Policy Characteristics'!$D:$D,0))</f>
        <v>R&amp;D Capital Cost Reductions</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76" t="str">
        <f>INDEX('Policy Characteristics'!J:J,MATCH(PolicyLevers!$C504,'Policy Characteristics'!$D:$D,0))</f>
        <v>% reduction in cost</v>
      </c>
      <c r="P504" s="262"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62"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customHeight="1" x14ac:dyDescent="0.35">
      <c r="A505" s="247" t="str">
        <f>INDEX('Policy Characteristics'!B:B,MATCH(PolicyLevers!$C505,'Policy Characteristics'!$D:$D,0))</f>
        <v>Research and Development</v>
      </c>
      <c r="B505" s="247" t="str">
        <f>INDEX('Policy Characteristics'!C:C,MATCH(PolicyLevers!$C505,'Policy Characteristics'!$D:$D,0))</f>
        <v>Capital Cost Reduction</v>
      </c>
      <c r="C505" s="12" t="str">
        <f t="shared" ref="C505" si="356">C$501</f>
        <v>RnD Building Capital Cost Perc Reduction</v>
      </c>
      <c r="D505" s="262" t="s">
        <v>167</v>
      </c>
      <c r="E505" s="262"/>
      <c r="F505" s="262" t="s">
        <v>617</v>
      </c>
      <c r="G505" s="262"/>
      <c r="H505" s="7">
        <v>89</v>
      </c>
      <c r="I505" s="308" t="s">
        <v>63</v>
      </c>
      <c r="J505" s="247" t="str">
        <f>INDEX('Policy Characteristics'!E:E,MATCH(PolicyLevers!$C505,'Policy Characteristics'!$D:$D,0))</f>
        <v>R&amp;D Capital Cost Reductions</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76" t="str">
        <f>INDEX('Policy Characteristics'!J:J,MATCH(PolicyLevers!$C505,'Policy Characteristics'!$D:$D,0))</f>
        <v>% reduction in cost</v>
      </c>
      <c r="P505" s="262"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62"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customHeight="1" x14ac:dyDescent="0.35">
      <c r="A506" s="247" t="str">
        <f>INDEX('Policy Characteristics'!B:B,MATCH(PolicyLevers!$C506,'Policy Characteristics'!$D:$D,0))</f>
        <v>Research and Development</v>
      </c>
      <c r="B506" s="247" t="str">
        <f>INDEX('Policy Characteristics'!C:C,MATCH(PolicyLevers!$C506,'Policy Characteristics'!$D:$D,0))</f>
        <v>Capital Cost Reduction</v>
      </c>
      <c r="C506" s="12" t="str">
        <f t="shared" ref="C506" si="357">C$501</f>
        <v>RnD Building Capital Cost Perc Reduction</v>
      </c>
      <c r="D506" s="262" t="s">
        <v>169</v>
      </c>
      <c r="E506" s="262"/>
      <c r="F506" s="262" t="s">
        <v>618</v>
      </c>
      <c r="G506" s="262"/>
      <c r="H506" s="7">
        <v>90</v>
      </c>
      <c r="I506" s="308" t="s">
        <v>63</v>
      </c>
      <c r="J506" s="247" t="str">
        <f>INDEX('Policy Characteristics'!E:E,MATCH(PolicyLevers!$C506,'Policy Characteristics'!$D:$D,0))</f>
        <v>R&amp;D Capital Cost Reductions</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76" t="str">
        <f>INDEX('Policy Characteristics'!J:J,MATCH(PolicyLevers!$C506,'Policy Characteristics'!$D:$D,0))</f>
        <v>% reduction in cost</v>
      </c>
      <c r="P506" s="262"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62"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customHeight="1" x14ac:dyDescent="0.35">
      <c r="A507" s="247" t="str">
        <f>INDEX('Policy Characteristics'!B:B,MATCH(PolicyLevers!$C507,'Policy Characteristics'!$D:$D,0))</f>
        <v>Research and Development</v>
      </c>
      <c r="B507" s="247" t="str">
        <f>INDEX('Policy Characteristics'!C:C,MATCH(PolicyLevers!$C507,'Policy Characteristics'!$D:$D,0))</f>
        <v>Capital Cost Reduction</v>
      </c>
      <c r="C507" s="248" t="s">
        <v>619</v>
      </c>
      <c r="D507" s="262"/>
      <c r="E507" s="262"/>
      <c r="F507" s="262" t="s">
        <v>540</v>
      </c>
      <c r="G507" s="262"/>
      <c r="H507" s="7">
        <v>91</v>
      </c>
      <c r="I507" s="308" t="s">
        <v>63</v>
      </c>
      <c r="J507" s="247" t="str">
        <f>INDEX('Policy Characteristics'!E:E,MATCH(PolicyLevers!$C507,'Policy Characteristics'!$D:$D,0))</f>
        <v>R&amp;D Capital Cost Reductions</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62" t="str">
        <f>INDEX('Policy Characteristics'!J:J,MATCH(PolicyLevers!$C507,'Policy Characteristics'!$D:$D,0))</f>
        <v>% reduction in cost</v>
      </c>
      <c r="P507" s="262"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62"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customHeight="1" x14ac:dyDescent="0.35">
      <c r="A508" s="247" t="str">
        <f>INDEX('Policy Characteristics'!B:B,MATCH(PolicyLevers!$C508,'Policy Characteristics'!$D:$D,0))</f>
        <v>Research and Development</v>
      </c>
      <c r="B508" s="247" t="str">
        <f>INDEX('Policy Characteristics'!C:C,MATCH(PolicyLevers!$C508,'Policy Characteristics'!$D:$D,0))</f>
        <v>Capital Cost Reduction</v>
      </c>
      <c r="C508" s="247" t="s">
        <v>621</v>
      </c>
      <c r="D508" s="257" t="s">
        <v>227</v>
      </c>
      <c r="E508" s="257"/>
      <c r="F508" s="257" t="s">
        <v>622</v>
      </c>
      <c r="G508" s="257"/>
      <c r="H508" s="254">
        <v>92</v>
      </c>
      <c r="I508" s="296" t="s">
        <v>76</v>
      </c>
      <c r="J508" s="247" t="str">
        <f>INDEX('Policy Characteristics'!E:E,MATCH(PolicyLevers!$C508,'Policy Characteristics'!$D:$D,0))</f>
        <v>R&amp;D Capital Cost Reductions</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57" t="str">
        <f>INDEX('Policy Characteristics'!J:J,MATCH(PolicyLevers!$C508,'Policy Characteristics'!$D:$D,0))</f>
        <v>% reduction in cost</v>
      </c>
      <c r="P508" s="257"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57"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customHeight="1" x14ac:dyDescent="0.35">
      <c r="A509" s="247" t="str">
        <f>INDEX('Policy Characteristics'!B:B,MATCH(PolicyLevers!$C509,'Policy Characteristics'!$D:$D,0))</f>
        <v>Research and Development</v>
      </c>
      <c r="B509" s="247" t="str">
        <f>INDEX('Policy Characteristics'!C:C,MATCH(PolicyLevers!$C509,'Policy Characteristics'!$D:$D,0))</f>
        <v>Capital Cost Reduction</v>
      </c>
      <c r="C509" s="247" t="str">
        <f t="shared" ref="C509" si="358">C$508</f>
        <v>RnD Electricity Capital Cost Perc Reduction</v>
      </c>
      <c r="D509" s="257" t="s">
        <v>232</v>
      </c>
      <c r="E509" s="257"/>
      <c r="F509" s="257" t="s">
        <v>624</v>
      </c>
      <c r="G509" s="257"/>
      <c r="H509" s="254">
        <v>93</v>
      </c>
      <c r="I509" s="296" t="s">
        <v>76</v>
      </c>
      <c r="J509" s="247" t="str">
        <f>INDEX('Policy Characteristics'!E:E,MATCH(PolicyLevers!$C509,'Policy Characteristics'!$D:$D,0))</f>
        <v>R&amp;D Capital Cost Reductions</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57" t="str">
        <f>INDEX('Policy Characteristics'!J:J,MATCH(PolicyLevers!$C509,'Policy Characteristics'!$D:$D,0))</f>
        <v>% reduction in cost</v>
      </c>
      <c r="P509" s="257"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57"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customHeight="1" x14ac:dyDescent="0.35">
      <c r="A510" s="247" t="str">
        <f>INDEX('Policy Characteristics'!B:B,MATCH(PolicyLevers!$C510,'Policy Characteristics'!$D:$D,0))</f>
        <v>Research and Development</v>
      </c>
      <c r="B510" s="247" t="str">
        <f>INDEX('Policy Characteristics'!C:C,MATCH(PolicyLevers!$C510,'Policy Characteristics'!$D:$D,0))</f>
        <v>Capital Cost Reduction</v>
      </c>
      <c r="C510" s="247" t="str">
        <f t="shared" ref="C510" si="359">C$508</f>
        <v>RnD Electricity Capital Cost Perc Reduction</v>
      </c>
      <c r="D510" s="257" t="s">
        <v>234</v>
      </c>
      <c r="E510" s="257"/>
      <c r="F510" s="257" t="s">
        <v>625</v>
      </c>
      <c r="G510" s="257"/>
      <c r="H510" s="254">
        <v>94</v>
      </c>
      <c r="I510" s="296" t="s">
        <v>76</v>
      </c>
      <c r="J510" s="247" t="str">
        <f>INDEX('Policy Characteristics'!E:E,MATCH(PolicyLevers!$C510,'Policy Characteristics'!$D:$D,0))</f>
        <v>R&amp;D Capital Cost Reductions</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57" t="str">
        <f>INDEX('Policy Characteristics'!J:J,MATCH(PolicyLevers!$C510,'Policy Characteristics'!$D:$D,0))</f>
        <v>% reduction in cost</v>
      </c>
      <c r="P510" s="257"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57"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customHeight="1" x14ac:dyDescent="0.35">
      <c r="A511" s="247" t="str">
        <f>INDEX('Policy Characteristics'!B:B,MATCH(PolicyLevers!$C511,'Policy Characteristics'!$D:$D,0))</f>
        <v>Research and Development</v>
      </c>
      <c r="B511" s="247" t="str">
        <f>INDEX('Policy Characteristics'!C:C,MATCH(PolicyLevers!$C511,'Policy Characteristics'!$D:$D,0))</f>
        <v>Capital Cost Reduction</v>
      </c>
      <c r="C511" s="12" t="str">
        <f t="shared" ref="C511" si="360">C$508</f>
        <v>RnD Electricity Capital Cost Perc Reduction</v>
      </c>
      <c r="D511" s="262" t="s">
        <v>236</v>
      </c>
      <c r="E511" s="276"/>
      <c r="F511" s="262" t="s">
        <v>626</v>
      </c>
      <c r="G511" s="262"/>
      <c r="H511" s="7">
        <v>95</v>
      </c>
      <c r="I511" s="308" t="s">
        <v>63</v>
      </c>
      <c r="J511" s="247" t="str">
        <f>INDEX('Policy Characteristics'!E:E,MATCH(PolicyLevers!$C511,'Policy Characteristics'!$D:$D,0))</f>
        <v>R&amp;D Capital Cost Reductions</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76" t="str">
        <f>INDEX('Policy Characteristics'!J:J,MATCH(PolicyLevers!$C511,'Policy Characteristics'!$D:$D,0))</f>
        <v>% reduction in cost</v>
      </c>
      <c r="P511" s="262"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62"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customHeight="1" x14ac:dyDescent="0.35">
      <c r="A512" s="247" t="str">
        <f>INDEX('Policy Characteristics'!B:B,MATCH(PolicyLevers!$C512,'Policy Characteristics'!$D:$D,0))</f>
        <v>Research and Development</v>
      </c>
      <c r="B512" s="247" t="str">
        <f>INDEX('Policy Characteristics'!C:C,MATCH(PolicyLevers!$C512,'Policy Characteristics'!$D:$D,0))</f>
        <v>Capital Cost Reduction</v>
      </c>
      <c r="C512" s="12" t="str">
        <f t="shared" ref="C512" si="361">C$508</f>
        <v>RnD Electricity Capital Cost Perc Reduction</v>
      </c>
      <c r="D512" s="262" t="s">
        <v>238</v>
      </c>
      <c r="E512" s="276"/>
      <c r="F512" s="262" t="s">
        <v>627</v>
      </c>
      <c r="G512" s="262"/>
      <c r="H512" s="7">
        <v>96</v>
      </c>
      <c r="I512" s="308" t="s">
        <v>63</v>
      </c>
      <c r="J512" s="247" t="str">
        <f>INDEX('Policy Characteristics'!E:E,MATCH(PolicyLevers!$C512,'Policy Characteristics'!$D:$D,0))</f>
        <v>R&amp;D Capital Cost Reductions</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76" t="str">
        <f>INDEX('Policy Characteristics'!J:J,MATCH(PolicyLevers!$C512,'Policy Characteristics'!$D:$D,0))</f>
        <v>% reduction in cost</v>
      </c>
      <c r="P512" s="262"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62"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customHeight="1" x14ac:dyDescent="0.35">
      <c r="A513" s="247" t="str">
        <f>INDEX('Policy Characteristics'!B:B,MATCH(PolicyLevers!$C513,'Policy Characteristics'!$D:$D,0))</f>
        <v>Research and Development</v>
      </c>
      <c r="B513" s="247" t="str">
        <f>INDEX('Policy Characteristics'!C:C,MATCH(PolicyLevers!$C513,'Policy Characteristics'!$D:$D,0))</f>
        <v>Capital Cost Reduction</v>
      </c>
      <c r="C513" s="12" t="str">
        <f t="shared" ref="C513" si="362">C$508</f>
        <v>RnD Electricity Capital Cost Perc Reduction</v>
      </c>
      <c r="D513" s="262" t="s">
        <v>240</v>
      </c>
      <c r="E513" s="276"/>
      <c r="F513" s="262" t="s">
        <v>628</v>
      </c>
      <c r="G513" s="262"/>
      <c r="H513" s="7">
        <v>97</v>
      </c>
      <c r="I513" s="308" t="s">
        <v>63</v>
      </c>
      <c r="J513" s="247" t="str">
        <f>INDEX('Policy Characteristics'!E:E,MATCH(PolicyLevers!$C513,'Policy Characteristics'!$D:$D,0))</f>
        <v>R&amp;D Capital Cost Reductions</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76" t="str">
        <f>INDEX('Policy Characteristics'!J:J,MATCH(PolicyLevers!$C513,'Policy Characteristics'!$D:$D,0))</f>
        <v>% reduction in cost</v>
      </c>
      <c r="P513" s="262"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62"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customHeight="1" x14ac:dyDescent="0.35">
      <c r="A514" s="247" t="str">
        <f>INDEX('Policy Characteristics'!B:B,MATCH(PolicyLevers!$C514,'Policy Characteristics'!$D:$D,0))</f>
        <v>Research and Development</v>
      </c>
      <c r="B514" s="247" t="str">
        <f>INDEX('Policy Characteristics'!C:C,MATCH(PolicyLevers!$C514,'Policy Characteristics'!$D:$D,0))</f>
        <v>Capital Cost Reduction</v>
      </c>
      <c r="C514" s="12" t="str">
        <f t="shared" ref="C514" si="363">C$508</f>
        <v>RnD Electricity Capital Cost Perc Reduction</v>
      </c>
      <c r="D514" s="262" t="s">
        <v>242</v>
      </c>
      <c r="E514" s="276"/>
      <c r="F514" s="262" t="s">
        <v>629</v>
      </c>
      <c r="G514" s="262"/>
      <c r="H514" s="7">
        <v>98</v>
      </c>
      <c r="I514" s="308" t="s">
        <v>63</v>
      </c>
      <c r="J514" s="247" t="str">
        <f>INDEX('Policy Characteristics'!E:E,MATCH(PolicyLevers!$C514,'Policy Characteristics'!$D:$D,0))</f>
        <v>R&amp;D Capital Cost Reductions</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76" t="str">
        <f>INDEX('Policy Characteristics'!J:J,MATCH(PolicyLevers!$C514,'Policy Characteristics'!$D:$D,0))</f>
        <v>% reduction in cost</v>
      </c>
      <c r="P514" s="262"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62"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customHeight="1" x14ac:dyDescent="0.35">
      <c r="A515" s="247" t="str">
        <f>INDEX('Policy Characteristics'!B:B,MATCH(PolicyLevers!$C515,'Policy Characteristics'!$D:$D,0))</f>
        <v>Research and Development</v>
      </c>
      <c r="B515" s="247" t="str">
        <f>INDEX('Policy Characteristics'!C:C,MATCH(PolicyLevers!$C515,'Policy Characteristics'!$D:$D,0))</f>
        <v>Capital Cost Reduction</v>
      </c>
      <c r="C515" s="12" t="str">
        <f t="shared" ref="C515" si="364">C$508</f>
        <v>RnD Electricity Capital Cost Perc Reduction</v>
      </c>
      <c r="D515" s="262" t="s">
        <v>244</v>
      </c>
      <c r="E515" s="276"/>
      <c r="F515" s="262" t="s">
        <v>630</v>
      </c>
      <c r="G515" s="262"/>
      <c r="H515" s="7">
        <v>99</v>
      </c>
      <c r="I515" s="308" t="s">
        <v>63</v>
      </c>
      <c r="J515" s="247" t="str">
        <f>INDEX('Policy Characteristics'!E:E,MATCH(PolicyLevers!$C515,'Policy Characteristics'!$D:$D,0))</f>
        <v>R&amp;D Capital Cost Reductions</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76" t="str">
        <f>INDEX('Policy Characteristics'!J:J,MATCH(PolicyLevers!$C515,'Policy Characteristics'!$D:$D,0))</f>
        <v>% reduction in cost</v>
      </c>
      <c r="P515" s="262"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62"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customHeight="1" x14ac:dyDescent="0.35">
      <c r="A516" s="247" t="str">
        <f>INDEX('Policy Characteristics'!B:B,MATCH(PolicyLevers!$C516,'Policy Characteristics'!$D:$D,0))</f>
        <v>Research and Development</v>
      </c>
      <c r="B516" s="247" t="str">
        <f>INDEX('Policy Characteristics'!C:C,MATCH(PolicyLevers!$C516,'Policy Characteristics'!$D:$D,0))</f>
        <v>Capital Cost Reduction</v>
      </c>
      <c r="C516" s="247" t="str">
        <f t="shared" ref="C516" si="365">C$508</f>
        <v>RnD Electricity Capital Cost Perc Reduction</v>
      </c>
      <c r="D516" s="257" t="s">
        <v>250</v>
      </c>
      <c r="E516" s="257"/>
      <c r="F516" s="257" t="s">
        <v>631</v>
      </c>
      <c r="G516" s="257"/>
      <c r="H516" s="254">
        <v>192</v>
      </c>
      <c r="I516" s="296" t="s">
        <v>76</v>
      </c>
      <c r="J516" s="247" t="str">
        <f>INDEX('Policy Characteristics'!E:E,MATCH(PolicyLevers!$C516,'Policy Characteristics'!$D:$D,0))</f>
        <v>R&amp;D Capital Cost Reductions</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57" t="str">
        <f>INDEX('Policy Characteristics'!J:J,MATCH(PolicyLevers!$C516,'Policy Characteristics'!$D:$D,0))</f>
        <v>% reduction in cost</v>
      </c>
      <c r="P516" s="257"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57"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customHeight="1" x14ac:dyDescent="0.35">
      <c r="A517" s="247" t="str">
        <f>INDEX('Policy Characteristics'!B:B,MATCH(PolicyLevers!$C517,'Policy Characteristics'!$D:$D,0))</f>
        <v>Research and Development</v>
      </c>
      <c r="B517" s="247" t="str">
        <f>INDEX('Policy Characteristics'!C:C,MATCH(PolicyLevers!$C517,'Policy Characteristics'!$D:$D,0))</f>
        <v>Capital Cost Reduction</v>
      </c>
      <c r="C517" s="247" t="str">
        <f t="shared" ref="C517" si="366">C$508</f>
        <v>RnD Electricity Capital Cost Perc Reduction</v>
      </c>
      <c r="D517" s="257" t="s">
        <v>252</v>
      </c>
      <c r="E517" s="257"/>
      <c r="F517" s="257" t="s">
        <v>632</v>
      </c>
      <c r="G517" s="257"/>
      <c r="H517" s="254">
        <v>180</v>
      </c>
      <c r="I517" s="296" t="s">
        <v>76</v>
      </c>
      <c r="J517" s="247" t="str">
        <f>INDEX('Policy Characteristics'!E:E,MATCH(PolicyLevers!$C517,'Policy Characteristics'!$D:$D,0))</f>
        <v>R&amp;D Capital Cost Reductions</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57" t="str">
        <f>INDEX('Policy Characteristics'!J:J,MATCH(PolicyLevers!$C517,'Policy Characteristics'!$D:$D,0))</f>
        <v>% reduction in cost</v>
      </c>
      <c r="P517" s="257"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57"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customHeight="1" x14ac:dyDescent="0.35">
      <c r="A518" s="247" t="str">
        <f>INDEX('Policy Characteristics'!B:B,MATCH(PolicyLevers!$C518,'Policy Characteristics'!$D:$D,0))</f>
        <v>Research and Development</v>
      </c>
      <c r="B518" s="247" t="str">
        <f>INDEX('Policy Characteristics'!C:C,MATCH(PolicyLevers!$C518,'Policy Characteristics'!$D:$D,0))</f>
        <v>Capital Cost Reduction</v>
      </c>
      <c r="C518" s="12" t="str">
        <f t="shared" ref="C518" si="367">C$508</f>
        <v>RnD Electricity Capital Cost Perc Reduction</v>
      </c>
      <c r="D518" s="262" t="s">
        <v>254</v>
      </c>
      <c r="E518" s="276"/>
      <c r="F518" s="262" t="s">
        <v>633</v>
      </c>
      <c r="G518" s="262"/>
      <c r="H518" s="7">
        <v>183</v>
      </c>
      <c r="I518" s="308" t="s">
        <v>63</v>
      </c>
      <c r="J518" s="247" t="str">
        <f>INDEX('Policy Characteristics'!E:E,MATCH(PolicyLevers!$C518,'Policy Characteristics'!$D:$D,0))</f>
        <v>R&amp;D Capital Cost Reductions</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76" t="str">
        <f>INDEX('Policy Characteristics'!J:J,MATCH(PolicyLevers!$C518,'Policy Characteristics'!$D:$D,0))</f>
        <v>% reduction in cost</v>
      </c>
      <c r="P518" s="262"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62"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75" customHeight="1" x14ac:dyDescent="0.35">
      <c r="A519" s="247" t="str">
        <f>INDEX('Policy Characteristics'!B:B,MATCH(PolicyLevers!$C519,'Policy Characteristics'!$D:$D,0))</f>
        <v>Research and Development</v>
      </c>
      <c r="B519" s="247" t="str">
        <f>INDEX('Policy Characteristics'!C:C,MATCH(PolicyLevers!$C519,'Policy Characteristics'!$D:$D,0))</f>
        <v>Capital Cost Reduction</v>
      </c>
      <c r="C519" s="248" t="s">
        <v>634</v>
      </c>
      <c r="D519" s="262" t="s">
        <v>371</v>
      </c>
      <c r="E519" s="262"/>
      <c r="F519" s="262" t="s">
        <v>635</v>
      </c>
      <c r="G519" s="262"/>
      <c r="H519" s="7">
        <v>100</v>
      </c>
      <c r="I519" s="308" t="s">
        <v>63</v>
      </c>
      <c r="J519" s="247" t="str">
        <f>INDEX('Policy Characteristics'!E:E,MATCH(PolicyLevers!$C519,'Policy Characteristics'!$D:$D,0))</f>
        <v>R&amp;D Capital Cost Reductions</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62" t="str">
        <f>INDEX('Policy Characteristics'!J:J,MATCH(PolicyLevers!$C519,'Policy Characteristics'!$D:$D,0))</f>
        <v>% reduction in cost</v>
      </c>
      <c r="P519" s="262"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262"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customHeight="1" x14ac:dyDescent="0.35">
      <c r="A520" s="247" t="str">
        <f>INDEX('Policy Characteristics'!B:B,MATCH(PolicyLevers!$C520,'Policy Characteristics'!$D:$D,0))</f>
        <v>Research and Development</v>
      </c>
      <c r="B520" s="247" t="str">
        <f>INDEX('Policy Characteristics'!C:C,MATCH(PolicyLevers!$C520,'Policy Characteristics'!$D:$D,0))</f>
        <v>Capital Cost Reduction</v>
      </c>
      <c r="C520" s="12" t="str">
        <f t="shared" ref="C520" si="368">C$519</f>
        <v>RnD Industry Capital Cost Perc Reduction</v>
      </c>
      <c r="D520" s="262" t="s">
        <v>376</v>
      </c>
      <c r="E520" s="262"/>
      <c r="F520" s="262" t="s">
        <v>637</v>
      </c>
      <c r="G520" s="262"/>
      <c r="H520" s="7">
        <v>101</v>
      </c>
      <c r="I520" s="308" t="s">
        <v>63</v>
      </c>
      <c r="J520" s="247" t="str">
        <f>INDEX('Policy Characteristics'!E:E,MATCH(PolicyLevers!$C520,'Policy Characteristics'!$D:$D,0))</f>
        <v>R&amp;D Capital Cost Reductions</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76" t="str">
        <f>INDEX('Policy Characteristics'!J:J,MATCH(PolicyLevers!$C520,'Policy Characteristics'!$D:$D,0))</f>
        <v>% reduction in cost</v>
      </c>
      <c r="P520" s="262"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262"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customHeight="1" x14ac:dyDescent="0.35">
      <c r="A521" s="247" t="str">
        <f>INDEX('Policy Characteristics'!B:B,MATCH(PolicyLevers!$C521,'Policy Characteristics'!$D:$D,0))</f>
        <v>Research and Development</v>
      </c>
      <c r="B521" s="247" t="str">
        <f>INDEX('Policy Characteristics'!C:C,MATCH(PolicyLevers!$C521,'Policy Characteristics'!$D:$D,0))</f>
        <v>Capital Cost Reduction</v>
      </c>
      <c r="C521" s="12" t="str">
        <f t="shared" ref="C521" si="369">C$519</f>
        <v>RnD Industry Capital Cost Perc Reduction</v>
      </c>
      <c r="D521" s="262" t="s">
        <v>378</v>
      </c>
      <c r="E521" s="262"/>
      <c r="F521" s="262" t="s">
        <v>638</v>
      </c>
      <c r="G521" s="262"/>
      <c r="H521" s="7">
        <v>102</v>
      </c>
      <c r="I521" s="308" t="s">
        <v>63</v>
      </c>
      <c r="J521" s="247" t="str">
        <f>INDEX('Policy Characteristics'!E:E,MATCH(PolicyLevers!$C521,'Policy Characteristics'!$D:$D,0))</f>
        <v>R&amp;D Capital Cost Reductions</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76" t="str">
        <f>INDEX('Policy Characteristics'!J:J,MATCH(PolicyLevers!$C521,'Policy Characteristics'!$D:$D,0))</f>
        <v>% reduction in cost</v>
      </c>
      <c r="P521" s="262"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262"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customHeight="1" x14ac:dyDescent="0.35">
      <c r="A522" s="247" t="str">
        <f>INDEX('Policy Characteristics'!B:B,MATCH(PolicyLevers!$C522,'Policy Characteristics'!$D:$D,0))</f>
        <v>Research and Development</v>
      </c>
      <c r="B522" s="247" t="str">
        <f>INDEX('Policy Characteristics'!C:C,MATCH(PolicyLevers!$C522,'Policy Characteristics'!$D:$D,0))</f>
        <v>Capital Cost Reduction</v>
      </c>
      <c r="C522" s="12" t="str">
        <f t="shared" ref="C522" si="370">C$519</f>
        <v>RnD Industry Capital Cost Perc Reduction</v>
      </c>
      <c r="D522" s="262" t="s">
        <v>380</v>
      </c>
      <c r="E522" s="262"/>
      <c r="F522" s="262" t="s">
        <v>639</v>
      </c>
      <c r="G522" s="262"/>
      <c r="H522" s="7">
        <v>103</v>
      </c>
      <c r="I522" s="308" t="s">
        <v>63</v>
      </c>
      <c r="J522" s="247" t="str">
        <f>INDEX('Policy Characteristics'!E:E,MATCH(PolicyLevers!$C522,'Policy Characteristics'!$D:$D,0))</f>
        <v>R&amp;D Capital Cost Reductions</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76" t="str">
        <f>INDEX('Policy Characteristics'!J:J,MATCH(PolicyLevers!$C522,'Policy Characteristics'!$D:$D,0))</f>
        <v>% reduction in cost</v>
      </c>
      <c r="P522" s="262"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262"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customHeight="1" x14ac:dyDescent="0.35">
      <c r="A523" s="247" t="str">
        <f>INDEX('Policy Characteristics'!B:B,MATCH(PolicyLevers!$C523,'Policy Characteristics'!$D:$D,0))</f>
        <v>Research and Development</v>
      </c>
      <c r="B523" s="247" t="str">
        <f>INDEX('Policy Characteristics'!C:C,MATCH(PolicyLevers!$C523,'Policy Characteristics'!$D:$D,0))</f>
        <v>Capital Cost Reduction</v>
      </c>
      <c r="C523" s="12" t="str">
        <f t="shared" ref="C523" si="371">C$519</f>
        <v>RnD Industry Capital Cost Perc Reduction</v>
      </c>
      <c r="D523" s="262" t="s">
        <v>382</v>
      </c>
      <c r="E523" s="262"/>
      <c r="F523" s="262" t="s">
        <v>640</v>
      </c>
      <c r="G523" s="262"/>
      <c r="H523" s="7">
        <v>104</v>
      </c>
      <c r="I523" s="308" t="s">
        <v>63</v>
      </c>
      <c r="J523" s="247" t="str">
        <f>INDEX('Policy Characteristics'!E:E,MATCH(PolicyLevers!$C523,'Policy Characteristics'!$D:$D,0))</f>
        <v>R&amp;D Capital Cost Reductions</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76" t="str">
        <f>INDEX('Policy Characteristics'!J:J,MATCH(PolicyLevers!$C523,'Policy Characteristics'!$D:$D,0))</f>
        <v>% reduction in cost</v>
      </c>
      <c r="P523" s="262"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262"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customHeight="1" x14ac:dyDescent="0.35">
      <c r="A524" s="247" t="str">
        <f>INDEX('Policy Characteristics'!B:B,MATCH(PolicyLevers!$C524,'Policy Characteristics'!$D:$D,0))</f>
        <v>Research and Development</v>
      </c>
      <c r="B524" s="247" t="str">
        <f>INDEX('Policy Characteristics'!C:C,MATCH(PolicyLevers!$C524,'Policy Characteristics'!$D:$D,0))</f>
        <v>Capital Cost Reduction</v>
      </c>
      <c r="C524" s="12" t="str">
        <f t="shared" ref="C524" si="372">C$519</f>
        <v>RnD Industry Capital Cost Perc Reduction</v>
      </c>
      <c r="D524" s="262" t="s">
        <v>384</v>
      </c>
      <c r="E524" s="262"/>
      <c r="F524" s="262" t="s">
        <v>641</v>
      </c>
      <c r="G524" s="262"/>
      <c r="H524" s="7">
        <v>105</v>
      </c>
      <c r="I524" s="308" t="s">
        <v>63</v>
      </c>
      <c r="J524" s="247" t="str">
        <f>INDEX('Policy Characteristics'!E:E,MATCH(PolicyLevers!$C524,'Policy Characteristics'!$D:$D,0))</f>
        <v>R&amp;D Capital Cost Reductions</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76" t="str">
        <f>INDEX('Policy Characteristics'!J:J,MATCH(PolicyLevers!$C524,'Policy Characteristics'!$D:$D,0))</f>
        <v>% reduction in cost</v>
      </c>
      <c r="P524" s="262"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262"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customHeight="1" x14ac:dyDescent="0.35">
      <c r="A525" s="247" t="str">
        <f>INDEX('Policy Characteristics'!B:B,MATCH(PolicyLevers!$C525,'Policy Characteristics'!$D:$D,0))</f>
        <v>Research and Development</v>
      </c>
      <c r="B525" s="247" t="str">
        <f>INDEX('Policy Characteristics'!C:C,MATCH(PolicyLevers!$C525,'Policy Characteristics'!$D:$D,0))</f>
        <v>Capital Cost Reduction</v>
      </c>
      <c r="C525" s="12" t="str">
        <f t="shared" ref="C525" si="373">C$519</f>
        <v>RnD Industry Capital Cost Perc Reduction</v>
      </c>
      <c r="D525" s="262" t="s">
        <v>386</v>
      </c>
      <c r="E525" s="262"/>
      <c r="F525" s="262" t="s">
        <v>642</v>
      </c>
      <c r="G525" s="262"/>
      <c r="H525" s="7">
        <v>106</v>
      </c>
      <c r="I525" s="308" t="s">
        <v>63</v>
      </c>
      <c r="J525" s="247" t="str">
        <f>INDEX('Policy Characteristics'!E:E,MATCH(PolicyLevers!$C525,'Policy Characteristics'!$D:$D,0))</f>
        <v>R&amp;D Capital Cost Reductions</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76" t="str">
        <f>INDEX('Policy Characteristics'!J:J,MATCH(PolicyLevers!$C525,'Policy Characteristics'!$D:$D,0))</f>
        <v>% reduction in cost</v>
      </c>
      <c r="P525" s="262"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262"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customHeight="1" x14ac:dyDescent="0.35">
      <c r="A526" s="247" t="str">
        <f>INDEX('Policy Characteristics'!B:B,MATCH(PolicyLevers!$C526,'Policy Characteristics'!$D:$D,0))</f>
        <v>Research and Development</v>
      </c>
      <c r="B526" s="247" t="str">
        <f>INDEX('Policy Characteristics'!C:C,MATCH(PolicyLevers!$C526,'Policy Characteristics'!$D:$D,0))</f>
        <v>Capital Cost Reduction</v>
      </c>
      <c r="C526" s="12" t="str">
        <f t="shared" ref="C526" si="374">C$519</f>
        <v>RnD Industry Capital Cost Perc Reduction</v>
      </c>
      <c r="D526" s="262" t="s">
        <v>388</v>
      </c>
      <c r="E526" s="262"/>
      <c r="F526" s="262" t="s">
        <v>643</v>
      </c>
      <c r="G526" s="262"/>
      <c r="H526" s="7">
        <v>107</v>
      </c>
      <c r="I526" s="308" t="s">
        <v>63</v>
      </c>
      <c r="J526" s="247" t="str">
        <f>INDEX('Policy Characteristics'!E:E,MATCH(PolicyLevers!$C526,'Policy Characteristics'!$D:$D,0))</f>
        <v>R&amp;D Capital Cost Reductions</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76" t="str">
        <f>INDEX('Policy Characteristics'!J:J,MATCH(PolicyLevers!$C526,'Policy Characteristics'!$D:$D,0))</f>
        <v>% reduction in cost</v>
      </c>
      <c r="P526" s="262"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262"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customHeight="1" x14ac:dyDescent="0.35">
      <c r="A527" s="247" t="str">
        <f>INDEX('Policy Characteristics'!B:B,MATCH(PolicyLevers!$C527,'Policy Characteristics'!$D:$D,0))</f>
        <v>Research and Development</v>
      </c>
      <c r="B527" s="247" t="str">
        <f>INDEX('Policy Characteristics'!C:C,MATCH(PolicyLevers!$C527,'Policy Characteristics'!$D:$D,0))</f>
        <v>Capital Cost Reduction</v>
      </c>
      <c r="C527" s="248" t="s">
        <v>644</v>
      </c>
      <c r="D527" s="262" t="s">
        <v>645</v>
      </c>
      <c r="E527" s="262"/>
      <c r="F527" s="262" t="s">
        <v>646</v>
      </c>
      <c r="G527" s="262"/>
      <c r="H527" s="7">
        <v>108</v>
      </c>
      <c r="I527" s="308" t="s">
        <v>63</v>
      </c>
      <c r="J527" s="247" t="str">
        <f>INDEX('Policy Characteristics'!E:E,MATCH(PolicyLevers!$C527,'Policy Characteristics'!$D:$D,0))</f>
        <v>R&amp;D Capital Cost Reductions</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62" t="str">
        <f>INDEX('Policy Characteristics'!J:J,MATCH(PolicyLevers!$C527,'Policy Characteristics'!$D:$D,0))</f>
        <v>% reduction in cost</v>
      </c>
      <c r="P527" s="262"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62"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customHeight="1" x14ac:dyDescent="0.35">
      <c r="A528" s="247" t="str">
        <f>INDEX('Policy Characteristics'!B:B,MATCH(PolicyLevers!$C528,'Policy Characteristics'!$D:$D,0))</f>
        <v>Research and Development</v>
      </c>
      <c r="B528" s="247" t="str">
        <f>INDEX('Policy Characteristics'!C:C,MATCH(PolicyLevers!$C528,'Policy Characteristics'!$D:$D,0))</f>
        <v>Capital Cost Reduction</v>
      </c>
      <c r="C528" s="247" t="str">
        <f t="shared" ref="C528" si="375">C$527</f>
        <v>RnD Transportation Capital Cost Perc Reduction</v>
      </c>
      <c r="D528" s="257" t="s">
        <v>648</v>
      </c>
      <c r="E528" s="257"/>
      <c r="F528" s="257" t="s">
        <v>649</v>
      </c>
      <c r="G528" s="257"/>
      <c r="H528" s="254">
        <v>109</v>
      </c>
      <c r="I528" s="296" t="s">
        <v>76</v>
      </c>
      <c r="J528" s="247" t="str">
        <f>INDEX('Policy Characteristics'!E:E,MATCH(PolicyLevers!$C528,'Policy Characteristics'!$D:$D,0))</f>
        <v>R&amp;D Capital Cost Reductions</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57" t="str">
        <f>INDEX('Policy Characteristics'!J:J,MATCH(PolicyLevers!$C528,'Policy Characteristics'!$D:$D,0))</f>
        <v>% reduction in cost</v>
      </c>
      <c r="P528" s="257"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57"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customHeight="1" x14ac:dyDescent="0.35">
      <c r="A529" s="247" t="str">
        <f>INDEX('Policy Characteristics'!B:B,MATCH(PolicyLevers!$C529,'Policy Characteristics'!$D:$D,0))</f>
        <v>Research and Development</v>
      </c>
      <c r="B529" s="247" t="str">
        <f>INDEX('Policy Characteristics'!C:C,MATCH(PolicyLevers!$C529,'Policy Characteristics'!$D:$D,0))</f>
        <v>Capital Cost Reduction</v>
      </c>
      <c r="C529" s="247" t="str">
        <f t="shared" ref="C529" si="376">C$527</f>
        <v>RnD Transportation Capital Cost Perc Reduction</v>
      </c>
      <c r="D529" s="257" t="s">
        <v>650</v>
      </c>
      <c r="E529" s="257"/>
      <c r="F529" s="257" t="s">
        <v>651</v>
      </c>
      <c r="G529" s="257"/>
      <c r="H529" s="254">
        <v>110</v>
      </c>
      <c r="I529" s="296" t="s">
        <v>76</v>
      </c>
      <c r="J529" s="247" t="str">
        <f>INDEX('Policy Characteristics'!E:E,MATCH(PolicyLevers!$C529,'Policy Characteristics'!$D:$D,0))</f>
        <v>R&amp;D Capital Cost Reductions</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57" t="str">
        <f>INDEX('Policy Characteristics'!J:J,MATCH(PolicyLevers!$C529,'Policy Characteristics'!$D:$D,0))</f>
        <v>% reduction in cost</v>
      </c>
      <c r="P529" s="257"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57"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customHeight="1" x14ac:dyDescent="0.35">
      <c r="A530" s="247" t="str">
        <f>INDEX('Policy Characteristics'!B:B,MATCH(PolicyLevers!$C530,'Policy Characteristics'!$D:$D,0))</f>
        <v>Research and Development</v>
      </c>
      <c r="B530" s="247" t="str">
        <f>INDEX('Policy Characteristics'!C:C,MATCH(PolicyLevers!$C530,'Policy Characteristics'!$D:$D,0))</f>
        <v>Capital Cost Reduction</v>
      </c>
      <c r="C530" s="247" t="str">
        <f t="shared" ref="C530" si="377">C$527</f>
        <v>RnD Transportation Capital Cost Perc Reduction</v>
      </c>
      <c r="D530" s="257" t="s">
        <v>652</v>
      </c>
      <c r="E530" s="257"/>
      <c r="F530" s="257" t="s">
        <v>653</v>
      </c>
      <c r="G530" s="257"/>
      <c r="H530" s="254">
        <v>111</v>
      </c>
      <c r="I530" s="296" t="s">
        <v>76</v>
      </c>
      <c r="J530" s="247" t="str">
        <f>INDEX('Policy Characteristics'!E:E,MATCH(PolicyLevers!$C530,'Policy Characteristics'!$D:$D,0))</f>
        <v>R&amp;D Capital Cost Reductions</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57" t="str">
        <f>INDEX('Policy Characteristics'!J:J,MATCH(PolicyLevers!$C530,'Policy Characteristics'!$D:$D,0))</f>
        <v>% reduction in cost</v>
      </c>
      <c r="P530" s="257"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57"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customHeight="1" x14ac:dyDescent="0.35">
      <c r="A531" s="247" t="str">
        <f>INDEX('Policy Characteristics'!B:B,MATCH(PolicyLevers!$C531,'Policy Characteristics'!$D:$D,0))</f>
        <v>Research and Development</v>
      </c>
      <c r="B531" s="247" t="str">
        <f>INDEX('Policy Characteristics'!C:C,MATCH(PolicyLevers!$C531,'Policy Characteristics'!$D:$D,0))</f>
        <v>Capital Cost Reduction</v>
      </c>
      <c r="C531" s="12" t="str">
        <f t="shared" ref="C531" si="378">C$527</f>
        <v>RnD Transportation Capital Cost Perc Reduction</v>
      </c>
      <c r="D531" s="262" t="s">
        <v>654</v>
      </c>
      <c r="E531" s="262"/>
      <c r="F531" s="262" t="s">
        <v>655</v>
      </c>
      <c r="G531" s="262"/>
      <c r="H531" s="7">
        <v>112</v>
      </c>
      <c r="I531" s="308" t="s">
        <v>63</v>
      </c>
      <c r="J531" s="247" t="str">
        <f>INDEX('Policy Characteristics'!E:E,MATCH(PolicyLevers!$C531,'Policy Characteristics'!$D:$D,0))</f>
        <v>R&amp;D Capital Cost Reductions</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76" t="str">
        <f>INDEX('Policy Characteristics'!J:J,MATCH(PolicyLevers!$C531,'Policy Characteristics'!$D:$D,0))</f>
        <v>% reduction in cost</v>
      </c>
      <c r="P531" s="262"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62"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customHeight="1" x14ac:dyDescent="0.35">
      <c r="A532" s="247" t="str">
        <f>INDEX('Policy Characteristics'!B:B,MATCH(PolicyLevers!$C532,'Policy Characteristics'!$D:$D,0))</f>
        <v>Research and Development</v>
      </c>
      <c r="B532" s="247" t="str">
        <f>INDEX('Policy Characteristics'!C:C,MATCH(PolicyLevers!$C532,'Policy Characteristics'!$D:$D,0))</f>
        <v>Capital Cost Reduction</v>
      </c>
      <c r="C532" s="247" t="str">
        <f t="shared" ref="C532" si="379">C$527</f>
        <v>RnD Transportation Capital Cost Perc Reduction</v>
      </c>
      <c r="D532" s="257" t="s">
        <v>656</v>
      </c>
      <c r="E532" s="257"/>
      <c r="F532" s="257" t="s">
        <v>657</v>
      </c>
      <c r="G532" s="257"/>
      <c r="H532" s="254">
        <v>113</v>
      </c>
      <c r="I532" s="296" t="s">
        <v>76</v>
      </c>
      <c r="J532" s="247" t="str">
        <f>INDEX('Policy Characteristics'!E:E,MATCH(PolicyLevers!$C532,'Policy Characteristics'!$D:$D,0))</f>
        <v>R&amp;D Capital Cost Reductions</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57" t="str">
        <f>INDEX('Policy Characteristics'!J:J,MATCH(PolicyLevers!$C532,'Policy Characteristics'!$D:$D,0))</f>
        <v>% reduction in cost</v>
      </c>
      <c r="P532" s="257"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57"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customHeight="1" x14ac:dyDescent="0.35">
      <c r="A533" s="247" t="str">
        <f>INDEX('Policy Characteristics'!B:B,MATCH(PolicyLevers!$C533,'Policy Characteristics'!$D:$D,0))</f>
        <v>Research and Development</v>
      </c>
      <c r="B533" s="247" t="str">
        <f>INDEX('Policy Characteristics'!C:C,MATCH(PolicyLevers!$C533,'Policy Characteristics'!$D:$D,0))</f>
        <v>Capital Cost Reduction</v>
      </c>
      <c r="C533" s="12" t="str">
        <f t="shared" ref="C533" si="380">C$527</f>
        <v>RnD Transportation Capital Cost Perc Reduction</v>
      </c>
      <c r="D533" s="262" t="s">
        <v>658</v>
      </c>
      <c r="E533" s="262"/>
      <c r="F533" s="262" t="s">
        <v>659</v>
      </c>
      <c r="G533" s="262"/>
      <c r="H533" s="7">
        <v>523</v>
      </c>
      <c r="I533" s="308" t="s">
        <v>63</v>
      </c>
      <c r="J533" s="247" t="str">
        <f>INDEX('Policy Characteristics'!E:E,MATCH(PolicyLevers!$C533,'Policy Characteristics'!$D:$D,0))</f>
        <v>R&amp;D Capital Cost Reductions</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76" t="str">
        <f>INDEX('Policy Characteristics'!J:J,MATCH(PolicyLevers!$C533,'Policy Characteristics'!$D:$D,0))</f>
        <v>% reduction in cost</v>
      </c>
      <c r="P533" s="262"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62"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customHeight="1" x14ac:dyDescent="0.35">
      <c r="A534" s="247" t="str">
        <f>INDEX('Policy Characteristics'!B:B,MATCH(PolicyLevers!$C534,'Policy Characteristics'!$D:$D,0))</f>
        <v>Research and Development</v>
      </c>
      <c r="B534" s="247" t="str">
        <f>INDEX('Policy Characteristics'!C:C,MATCH(PolicyLevers!$C534,'Policy Characteristics'!$D:$D,0))</f>
        <v>Direct Air Capture</v>
      </c>
      <c r="C534" s="247" t="s">
        <v>661</v>
      </c>
      <c r="D534" s="257"/>
      <c r="E534" s="257"/>
      <c r="F534" s="257"/>
      <c r="G534" s="257"/>
      <c r="H534" s="254">
        <v>525</v>
      </c>
      <c r="I534" s="296" t="s">
        <v>63</v>
      </c>
      <c r="J534" s="247" t="str">
        <f>INDEX('Policy Characteristics'!E:E,MATCH(PolicyLevers!$C534,'Policy Characteristics'!$D:$D,0))</f>
        <v>Direct Air Capture</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57" t="str">
        <f>INDEX('Policy Characteristics'!J:J,MATCH(PolicyLevers!$C534,'Policy Characteristics'!$D:$D,0))</f>
        <v>% of potential achieved</v>
      </c>
      <c r="P534" s="257"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57"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5" customHeight="1" x14ac:dyDescent="0.35">
      <c r="A535" s="247" t="str">
        <f>INDEX('Policy Characteristics'!B:B,MATCH(PolicyLevers!$C535,'Policy Characteristics'!$D:$D,0))</f>
        <v>Research and Development</v>
      </c>
      <c r="B535" s="247" t="str">
        <f>INDEX('Policy Characteristics'!C:C,MATCH(PolicyLevers!$C535,'Policy Characteristics'!$D:$D,0))</f>
        <v>Fuel Use Reduction</v>
      </c>
      <c r="C535" s="247" t="s">
        <v>667</v>
      </c>
      <c r="D535" s="257" t="s">
        <v>155</v>
      </c>
      <c r="E535" s="257"/>
      <c r="F535" s="257" t="s">
        <v>608</v>
      </c>
      <c r="G535" s="257"/>
      <c r="H535" s="254">
        <v>114</v>
      </c>
      <c r="I535" s="296" t="s">
        <v>76</v>
      </c>
      <c r="J535" s="247" t="str">
        <f>INDEX('Policy Characteristics'!E:E,MATCH(PolicyLevers!$C535,'Policy Characteristics'!$D:$D,0))</f>
        <v>R&amp;D Fuel Use Reductions</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57" t="str">
        <f>INDEX('Policy Characteristics'!J:J,MATCH(PolicyLevers!$C535,'Policy Characteristics'!$D:$D,0))</f>
        <v>% reduction in fuel use</v>
      </c>
      <c r="P535" s="257"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57"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5" customHeight="1" x14ac:dyDescent="0.35">
      <c r="A536" s="247" t="str">
        <f>INDEX('Policy Characteristics'!B:B,MATCH(PolicyLevers!$C536,'Policy Characteristics'!$D:$D,0))</f>
        <v>Research and Development</v>
      </c>
      <c r="B536" s="247" t="str">
        <f>INDEX('Policy Characteristics'!C:C,MATCH(PolicyLevers!$C536,'Policy Characteristics'!$D:$D,0))</f>
        <v>Fuel Use Reduction</v>
      </c>
      <c r="C536" s="12" t="str">
        <f t="shared" ref="C536" si="381">C$535</f>
        <v>RnD Building Fuel Use Perc Reduction</v>
      </c>
      <c r="D536" s="262" t="s">
        <v>163</v>
      </c>
      <c r="E536" s="262"/>
      <c r="F536" s="262" t="s">
        <v>614</v>
      </c>
      <c r="G536" s="262"/>
      <c r="H536" s="7">
        <v>115</v>
      </c>
      <c r="I536" s="308" t="s">
        <v>63</v>
      </c>
      <c r="J536" s="247" t="str">
        <f>INDEX('Policy Characteristics'!E:E,MATCH(PolicyLevers!$C536,'Policy Characteristics'!$D:$D,0))</f>
        <v>R&amp;D Fuel Use Reductions</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76" t="str">
        <f>INDEX('Policy Characteristics'!J:J,MATCH(PolicyLevers!$C536,'Policy Characteristics'!$D:$D,0))</f>
        <v>% reduction in fuel use</v>
      </c>
      <c r="P536" s="262"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62"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5" customHeight="1" x14ac:dyDescent="0.35">
      <c r="A537" s="247" t="str">
        <f>INDEX('Policy Characteristics'!B:B,MATCH(PolicyLevers!$C537,'Policy Characteristics'!$D:$D,0))</f>
        <v>Research and Development</v>
      </c>
      <c r="B537" s="247" t="str">
        <f>INDEX('Policy Characteristics'!C:C,MATCH(PolicyLevers!$C537,'Policy Characteristics'!$D:$D,0))</f>
        <v>Fuel Use Reduction</v>
      </c>
      <c r="C537" s="12" t="str">
        <f t="shared" ref="C537" si="382">C$535</f>
        <v>RnD Building Fuel Use Perc Reduction</v>
      </c>
      <c r="D537" s="262" t="s">
        <v>183</v>
      </c>
      <c r="E537" s="262"/>
      <c r="F537" s="262" t="s">
        <v>615</v>
      </c>
      <c r="G537" s="262"/>
      <c r="H537" s="7"/>
      <c r="I537" s="308" t="s">
        <v>76</v>
      </c>
      <c r="J537" s="247" t="str">
        <f>INDEX('Policy Characteristics'!E:E,MATCH(PolicyLevers!$C537,'Policy Characteristics'!$D:$D,0))</f>
        <v>R&amp;D Fuel Use Reductions</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76" t="str">
        <f>INDEX('Policy Characteristics'!J:J,MATCH(PolicyLevers!$C537,'Policy Characteristics'!$D:$D,0))</f>
        <v>% reduction in fuel use</v>
      </c>
      <c r="P537" s="262"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62"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49999999999999" customHeight="1" x14ac:dyDescent="0.35">
      <c r="A538" s="247" t="str">
        <f>INDEX('Policy Characteristics'!B:B,MATCH(PolicyLevers!$C538,'Policy Characteristics'!$D:$D,0))</f>
        <v>Research and Development</v>
      </c>
      <c r="B538" s="247" t="str">
        <f>INDEX('Policy Characteristics'!C:C,MATCH(PolicyLevers!$C538,'Policy Characteristics'!$D:$D,0))</f>
        <v>Fuel Use Reduction</v>
      </c>
      <c r="C538" s="12" t="str">
        <f t="shared" ref="C538" si="383">C$535</f>
        <v>RnD Building Fuel Use Perc Reduction</v>
      </c>
      <c r="D538" s="262" t="s">
        <v>165</v>
      </c>
      <c r="E538" s="262"/>
      <c r="F538" s="262" t="s">
        <v>616</v>
      </c>
      <c r="G538" s="262"/>
      <c r="H538" s="7">
        <v>117</v>
      </c>
      <c r="I538" s="308" t="s">
        <v>63</v>
      </c>
      <c r="J538" s="247" t="str">
        <f>INDEX('Policy Characteristics'!E:E,MATCH(PolicyLevers!$C538,'Policy Characteristics'!$D:$D,0))</f>
        <v>R&amp;D Fuel Use Reductions</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76" t="str">
        <f>INDEX('Policy Characteristics'!J:J,MATCH(PolicyLevers!$C538,'Policy Characteristics'!$D:$D,0))</f>
        <v>% reduction in fuel use</v>
      </c>
      <c r="P538" s="262"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62"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49999999999999" customHeight="1" x14ac:dyDescent="0.35">
      <c r="A539" s="247" t="str">
        <f>INDEX('Policy Characteristics'!B:B,MATCH(PolicyLevers!$C539,'Policy Characteristics'!$D:$D,0))</f>
        <v>Research and Development</v>
      </c>
      <c r="B539" s="247" t="str">
        <f>INDEX('Policy Characteristics'!C:C,MATCH(PolicyLevers!$C539,'Policy Characteristics'!$D:$D,0))</f>
        <v>Fuel Use Reduction</v>
      </c>
      <c r="C539" s="12" t="str">
        <f t="shared" ref="C539" si="384">C$535</f>
        <v>RnD Building Fuel Use Perc Reduction</v>
      </c>
      <c r="D539" s="262" t="s">
        <v>167</v>
      </c>
      <c r="E539" s="262"/>
      <c r="F539" s="262" t="s">
        <v>617</v>
      </c>
      <c r="G539" s="262"/>
      <c r="H539" s="7">
        <v>118</v>
      </c>
      <c r="I539" s="308" t="s">
        <v>63</v>
      </c>
      <c r="J539" s="247" t="str">
        <f>INDEX('Policy Characteristics'!E:E,MATCH(PolicyLevers!$C539,'Policy Characteristics'!$D:$D,0))</f>
        <v>R&amp;D Fuel Use Reductions</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76" t="str">
        <f>INDEX('Policy Characteristics'!J:J,MATCH(PolicyLevers!$C539,'Policy Characteristics'!$D:$D,0))</f>
        <v>% reduction in fuel use</v>
      </c>
      <c r="P539" s="262"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62"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49999999999999" customHeight="1" x14ac:dyDescent="0.35">
      <c r="A540" s="247" t="str">
        <f>INDEX('Policy Characteristics'!B:B,MATCH(PolicyLevers!$C540,'Policy Characteristics'!$D:$D,0))</f>
        <v>Research and Development</v>
      </c>
      <c r="B540" s="247" t="str">
        <f>INDEX('Policy Characteristics'!C:C,MATCH(PolicyLevers!$C540,'Policy Characteristics'!$D:$D,0))</f>
        <v>Fuel Use Reduction</v>
      </c>
      <c r="C540" s="12" t="str">
        <f t="shared" ref="C540" si="385">C$535</f>
        <v>RnD Building Fuel Use Perc Reduction</v>
      </c>
      <c r="D540" s="262" t="s">
        <v>169</v>
      </c>
      <c r="E540" s="262"/>
      <c r="F540" s="262" t="s">
        <v>618</v>
      </c>
      <c r="G540" s="262"/>
      <c r="H540" s="7">
        <v>119</v>
      </c>
      <c r="I540" s="308" t="s">
        <v>63</v>
      </c>
      <c r="J540" s="247" t="str">
        <f>INDEX('Policy Characteristics'!E:E,MATCH(PolicyLevers!$C540,'Policy Characteristics'!$D:$D,0))</f>
        <v>R&amp;D Fuel Use Reductions</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76" t="str">
        <f>INDEX('Policy Characteristics'!J:J,MATCH(PolicyLevers!$C540,'Policy Characteristics'!$D:$D,0))</f>
        <v>% reduction in fuel use</v>
      </c>
      <c r="P540" s="262"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62"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49999999999999" customHeight="1" x14ac:dyDescent="0.35">
      <c r="A541" s="247" t="str">
        <f>INDEX('Policy Characteristics'!B:B,MATCH(PolicyLevers!$C541,'Policy Characteristics'!$D:$D,0))</f>
        <v>Research and Development</v>
      </c>
      <c r="B541" s="247" t="str">
        <f>INDEX('Policy Characteristics'!C:C,MATCH(PolicyLevers!$C541,'Policy Characteristics'!$D:$D,0))</f>
        <v>Fuel Use Reduction</v>
      </c>
      <c r="C541" s="248" t="s">
        <v>671</v>
      </c>
      <c r="D541" s="262"/>
      <c r="E541" s="262"/>
      <c r="F541" s="262" t="s">
        <v>540</v>
      </c>
      <c r="G541" s="262"/>
      <c r="H541" s="7">
        <v>120</v>
      </c>
      <c r="I541" s="308" t="s">
        <v>63</v>
      </c>
      <c r="J541" s="247" t="str">
        <f>INDEX('Policy Characteristics'!E:E,MATCH(PolicyLevers!$C541,'Policy Characteristics'!$D:$D,0))</f>
        <v>R&amp;D Fuel Use Reductions</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62" t="str">
        <f>INDEX('Policy Characteristics'!J:J,MATCH(PolicyLevers!$C541,'Policy Characteristics'!$D:$D,0))</f>
        <v>% reduction in fuel use</v>
      </c>
      <c r="P541" s="262"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62"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49999999999999" customHeight="1" x14ac:dyDescent="0.35">
      <c r="A542" s="247" t="str">
        <f>INDEX('Policy Characteristics'!B:B,MATCH(PolicyLevers!$C542,'Policy Characteristics'!$D:$D,0))</f>
        <v>Research and Development</v>
      </c>
      <c r="B542" s="247" t="str">
        <f>INDEX('Policy Characteristics'!C:C,MATCH(PolicyLevers!$C542,'Policy Characteristics'!$D:$D,0))</f>
        <v>Fuel Use Reduction</v>
      </c>
      <c r="C542" s="248" t="s">
        <v>673</v>
      </c>
      <c r="D542" s="262" t="s">
        <v>227</v>
      </c>
      <c r="E542" s="262"/>
      <c r="F542" s="262" t="s">
        <v>622</v>
      </c>
      <c r="G542" s="262"/>
      <c r="H542" s="7">
        <v>121</v>
      </c>
      <c r="I542" s="308" t="s">
        <v>63</v>
      </c>
      <c r="J542" s="247" t="str">
        <f>INDEX('Policy Characteristics'!E:E,MATCH(PolicyLevers!$C542,'Policy Characteristics'!$D:$D,0))</f>
        <v>R&amp;D Fuel Use Reductions</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62" t="str">
        <f>INDEX('Policy Characteristics'!J:J,MATCH(PolicyLevers!$C542,'Policy Characteristics'!$D:$D,0))</f>
        <v>% reduction in fuel use</v>
      </c>
      <c r="P542" s="262"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62"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49999999999999" customHeight="1" x14ac:dyDescent="0.35">
      <c r="A543" s="247" t="str">
        <f>INDEX('Policy Characteristics'!B:B,MATCH(PolicyLevers!$C543,'Policy Characteristics'!$D:$D,0))</f>
        <v>Research and Development</v>
      </c>
      <c r="B543" s="247" t="str">
        <f>INDEX('Policy Characteristics'!C:C,MATCH(PolicyLevers!$C543,'Policy Characteristics'!$D:$D,0))</f>
        <v>Fuel Use Reduction</v>
      </c>
      <c r="C543" s="12" t="str">
        <f t="shared" ref="C543" si="386">C$542</f>
        <v>RnD Electricity Fuel Use Perc Reduction</v>
      </c>
      <c r="D543" s="262" t="s">
        <v>232</v>
      </c>
      <c r="E543" s="276"/>
      <c r="F543" s="262" t="s">
        <v>624</v>
      </c>
      <c r="G543" s="262"/>
      <c r="H543" s="7">
        <v>122</v>
      </c>
      <c r="I543" s="308" t="s">
        <v>63</v>
      </c>
      <c r="J543" s="247" t="str">
        <f>INDEX('Policy Characteristics'!E:E,MATCH(PolicyLevers!$C543,'Policy Characteristics'!$D:$D,0))</f>
        <v>R&amp;D Fuel Use Reductions</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76" t="str">
        <f>INDEX('Policy Characteristics'!J:J,MATCH(PolicyLevers!$C543,'Policy Characteristics'!$D:$D,0))</f>
        <v>% reduction in fuel use</v>
      </c>
      <c r="P543" s="262"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62"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49999999999999" customHeight="1" x14ac:dyDescent="0.35">
      <c r="A544" s="247" t="str">
        <f>INDEX('Policy Characteristics'!B:B,MATCH(PolicyLevers!$C544,'Policy Characteristics'!$D:$D,0))</f>
        <v>Research and Development</v>
      </c>
      <c r="B544" s="247" t="str">
        <f>INDEX('Policy Characteristics'!C:C,MATCH(PolicyLevers!$C544,'Policy Characteristics'!$D:$D,0))</f>
        <v>Fuel Use Reduction</v>
      </c>
      <c r="C544" s="12" t="str">
        <f t="shared" ref="C544" si="387">C$542</f>
        <v>RnD Electricity Fuel Use Perc Reduction</v>
      </c>
      <c r="D544" s="262" t="s">
        <v>234</v>
      </c>
      <c r="E544" s="276"/>
      <c r="F544" s="262" t="s">
        <v>625</v>
      </c>
      <c r="G544" s="262"/>
      <c r="H544" s="7">
        <v>123</v>
      </c>
      <c r="I544" s="308" t="s">
        <v>63</v>
      </c>
      <c r="J544" s="247" t="str">
        <f>INDEX('Policy Characteristics'!E:E,MATCH(PolicyLevers!$C544,'Policy Characteristics'!$D:$D,0))</f>
        <v>R&amp;D Fuel Use Reductions</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76" t="str">
        <f>INDEX('Policy Characteristics'!J:J,MATCH(PolicyLevers!$C544,'Policy Characteristics'!$D:$D,0))</f>
        <v>% reduction in fuel use</v>
      </c>
      <c r="P544" s="262"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62"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49999999999999" customHeight="1" x14ac:dyDescent="0.35">
      <c r="A545" s="247" t="str">
        <f>INDEX('Policy Characteristics'!B:B,MATCH(PolicyLevers!$C545,'Policy Characteristics'!$D:$D,0))</f>
        <v>Research and Development</v>
      </c>
      <c r="B545" s="247" t="str">
        <f>INDEX('Policy Characteristics'!C:C,MATCH(PolicyLevers!$C545,'Policy Characteristics'!$D:$D,0))</f>
        <v>Fuel Use Reduction</v>
      </c>
      <c r="C545" s="12" t="str">
        <f t="shared" ref="C545" si="388">C$542</f>
        <v>RnD Electricity Fuel Use Perc Reduction</v>
      </c>
      <c r="D545" s="262" t="s">
        <v>236</v>
      </c>
      <c r="E545" s="276"/>
      <c r="F545" s="262" t="s">
        <v>626</v>
      </c>
      <c r="G545" s="262"/>
      <c r="H545" s="7" t="s">
        <v>223</v>
      </c>
      <c r="I545" s="308" t="s">
        <v>76</v>
      </c>
      <c r="J545" s="247" t="str">
        <f>INDEX('Policy Characteristics'!E:E,MATCH(PolicyLevers!$C545,'Policy Characteristics'!$D:$D,0))</f>
        <v>R&amp;D Fuel Use Reductions</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76" t="str">
        <f>INDEX('Policy Characteristics'!J:J,MATCH(PolicyLevers!$C545,'Policy Characteristics'!$D:$D,0))</f>
        <v>% reduction in fuel use</v>
      </c>
      <c r="P545" s="262"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62"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49999999999999" customHeight="1" x14ac:dyDescent="0.35">
      <c r="A546" s="247" t="str">
        <f>INDEX('Policy Characteristics'!B:B,MATCH(PolicyLevers!$C546,'Policy Characteristics'!$D:$D,0))</f>
        <v>Research and Development</v>
      </c>
      <c r="B546" s="247" t="str">
        <f>INDEX('Policy Characteristics'!C:C,MATCH(PolicyLevers!$C546,'Policy Characteristics'!$D:$D,0))</f>
        <v>Fuel Use Reduction</v>
      </c>
      <c r="C546" s="12" t="str">
        <f t="shared" ref="C546" si="389">C$542</f>
        <v>RnD Electricity Fuel Use Perc Reduction</v>
      </c>
      <c r="D546" s="262" t="s">
        <v>238</v>
      </c>
      <c r="E546" s="276"/>
      <c r="F546" s="262" t="s">
        <v>627</v>
      </c>
      <c r="G546" s="262"/>
      <c r="H546" s="7" t="s">
        <v>223</v>
      </c>
      <c r="I546" s="308" t="s">
        <v>76</v>
      </c>
      <c r="J546" s="247" t="str">
        <f>INDEX('Policy Characteristics'!E:E,MATCH(PolicyLevers!$C546,'Policy Characteristics'!$D:$D,0))</f>
        <v>R&amp;D Fuel Use Reductions</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76" t="str">
        <f>INDEX('Policy Characteristics'!J:J,MATCH(PolicyLevers!$C546,'Policy Characteristics'!$D:$D,0))</f>
        <v>% reduction in fuel use</v>
      </c>
      <c r="P546" s="262"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62"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49999999999999" customHeight="1" x14ac:dyDescent="0.35">
      <c r="A547" s="247" t="str">
        <f>INDEX('Policy Characteristics'!B:B,MATCH(PolicyLevers!$C547,'Policy Characteristics'!$D:$D,0))</f>
        <v>Research and Development</v>
      </c>
      <c r="B547" s="247" t="str">
        <f>INDEX('Policy Characteristics'!C:C,MATCH(PolicyLevers!$C547,'Policy Characteristics'!$D:$D,0))</f>
        <v>Fuel Use Reduction</v>
      </c>
      <c r="C547" s="12" t="str">
        <f t="shared" ref="C547" si="390">C$542</f>
        <v>RnD Electricity Fuel Use Perc Reduction</v>
      </c>
      <c r="D547" s="262" t="s">
        <v>240</v>
      </c>
      <c r="E547" s="276"/>
      <c r="F547" s="262" t="s">
        <v>628</v>
      </c>
      <c r="G547" s="262"/>
      <c r="H547" s="7" t="s">
        <v>223</v>
      </c>
      <c r="I547" s="308" t="s">
        <v>76</v>
      </c>
      <c r="J547" s="247" t="str">
        <f>INDEX('Policy Characteristics'!E:E,MATCH(PolicyLevers!$C547,'Policy Characteristics'!$D:$D,0))</f>
        <v>R&amp;D Fuel Use Reductions</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76" t="str">
        <f>INDEX('Policy Characteristics'!J:J,MATCH(PolicyLevers!$C547,'Policy Characteristics'!$D:$D,0))</f>
        <v>% reduction in fuel use</v>
      </c>
      <c r="P547" s="262"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62"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49999999999999" customHeight="1" x14ac:dyDescent="0.35">
      <c r="A548" s="247" t="str">
        <f>INDEX('Policy Characteristics'!B:B,MATCH(PolicyLevers!$C548,'Policy Characteristics'!$D:$D,0))</f>
        <v>Research and Development</v>
      </c>
      <c r="B548" s="247" t="str">
        <f>INDEX('Policy Characteristics'!C:C,MATCH(PolicyLevers!$C548,'Policy Characteristics'!$D:$D,0))</f>
        <v>Fuel Use Reduction</v>
      </c>
      <c r="C548" s="12" t="str">
        <f t="shared" ref="C548" si="391">C$542</f>
        <v>RnD Electricity Fuel Use Perc Reduction</v>
      </c>
      <c r="D548" s="262" t="s">
        <v>242</v>
      </c>
      <c r="E548" s="276"/>
      <c r="F548" s="262" t="s">
        <v>629</v>
      </c>
      <c r="G548" s="262"/>
      <c r="H548" s="7" t="s">
        <v>223</v>
      </c>
      <c r="I548" s="308" t="s">
        <v>76</v>
      </c>
      <c r="J548" s="247" t="str">
        <f>INDEX('Policy Characteristics'!E:E,MATCH(PolicyLevers!$C548,'Policy Characteristics'!$D:$D,0))</f>
        <v>R&amp;D Fuel Use Reductions</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76" t="str">
        <f>INDEX('Policy Characteristics'!J:J,MATCH(PolicyLevers!$C548,'Policy Characteristics'!$D:$D,0))</f>
        <v>% reduction in fuel use</v>
      </c>
      <c r="P548" s="262"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62"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49999999999999" customHeight="1" x14ac:dyDescent="0.35">
      <c r="A549" s="247" t="str">
        <f>INDEX('Policy Characteristics'!B:B,MATCH(PolicyLevers!$C549,'Policy Characteristics'!$D:$D,0))</f>
        <v>Research and Development</v>
      </c>
      <c r="B549" s="247" t="str">
        <f>INDEX('Policy Characteristics'!C:C,MATCH(PolicyLevers!$C549,'Policy Characteristics'!$D:$D,0))</f>
        <v>Fuel Use Reduction</v>
      </c>
      <c r="C549" s="247" t="str">
        <f t="shared" ref="C549" si="392">C$542</f>
        <v>RnD Electricity Fuel Use Perc Reduction</v>
      </c>
      <c r="D549" s="257" t="s">
        <v>244</v>
      </c>
      <c r="E549" s="257"/>
      <c r="F549" s="257" t="s">
        <v>630</v>
      </c>
      <c r="G549" s="257"/>
      <c r="H549" s="254">
        <v>124</v>
      </c>
      <c r="I549" s="296" t="s">
        <v>76</v>
      </c>
      <c r="J549" s="247" t="str">
        <f>INDEX('Policy Characteristics'!E:E,MATCH(PolicyLevers!$C549,'Policy Characteristics'!$D:$D,0))</f>
        <v>R&amp;D Fuel Use Reductions</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57" t="str">
        <f>INDEX('Policy Characteristics'!J:J,MATCH(PolicyLevers!$C549,'Policy Characteristics'!$D:$D,0))</f>
        <v>% reduction in fuel use</v>
      </c>
      <c r="P549" s="257"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57"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49999999999999" customHeight="1" x14ac:dyDescent="0.35">
      <c r="A550" s="247" t="str">
        <f>INDEX('Policy Characteristics'!B:B,MATCH(PolicyLevers!$C550,'Policy Characteristics'!$D:$D,0))</f>
        <v>Research and Development</v>
      </c>
      <c r="B550" s="247" t="str">
        <f>INDEX('Policy Characteristics'!C:C,MATCH(PolicyLevers!$C550,'Policy Characteristics'!$D:$D,0))</f>
        <v>Fuel Use Reduction</v>
      </c>
      <c r="C550" s="12" t="str">
        <f t="shared" ref="C550" si="393">C$542</f>
        <v>RnD Electricity Fuel Use Perc Reduction</v>
      </c>
      <c r="D550" s="262" t="s">
        <v>250</v>
      </c>
      <c r="E550" s="276"/>
      <c r="F550" s="262" t="s">
        <v>631</v>
      </c>
      <c r="G550" s="262"/>
      <c r="H550" s="7">
        <v>193</v>
      </c>
      <c r="I550" s="308" t="s">
        <v>63</v>
      </c>
      <c r="J550" s="247" t="str">
        <f>INDEX('Policy Characteristics'!E:E,MATCH(PolicyLevers!$C550,'Policy Characteristics'!$D:$D,0))</f>
        <v>R&amp;D Fuel Use Reductions</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76" t="str">
        <f>INDEX('Policy Characteristics'!J:J,MATCH(PolicyLevers!$C550,'Policy Characteristics'!$D:$D,0))</f>
        <v>% reduction in fuel use</v>
      </c>
      <c r="P550" s="262"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62"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49999999999999" customHeight="1" x14ac:dyDescent="0.35">
      <c r="A551" s="247" t="str">
        <f>INDEX('Policy Characteristics'!B:B,MATCH(PolicyLevers!$C551,'Policy Characteristics'!$D:$D,0))</f>
        <v>Research and Development</v>
      </c>
      <c r="B551" s="247" t="str">
        <f>INDEX('Policy Characteristics'!C:C,MATCH(PolicyLevers!$C551,'Policy Characteristics'!$D:$D,0))</f>
        <v>Fuel Use Reduction</v>
      </c>
      <c r="C551" s="12" t="str">
        <f t="shared" ref="C551" si="394">C$542</f>
        <v>RnD Electricity Fuel Use Perc Reduction</v>
      </c>
      <c r="D551" s="262" t="s">
        <v>252</v>
      </c>
      <c r="E551" s="276"/>
      <c r="F551" s="262" t="s">
        <v>632</v>
      </c>
      <c r="G551" s="262"/>
      <c r="H551" s="7">
        <v>181</v>
      </c>
      <c r="I551" s="308" t="s">
        <v>63</v>
      </c>
      <c r="J551" s="247" t="str">
        <f>INDEX('Policy Characteristics'!E:E,MATCH(PolicyLevers!$C551,'Policy Characteristics'!$D:$D,0))</f>
        <v>R&amp;D Fuel Use Reductions</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76" t="str">
        <f>INDEX('Policy Characteristics'!J:J,MATCH(PolicyLevers!$C551,'Policy Characteristics'!$D:$D,0))</f>
        <v>% reduction in fuel use</v>
      </c>
      <c r="P551" s="262"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62"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49999999999999" customHeight="1" x14ac:dyDescent="0.35">
      <c r="A552" s="247" t="str">
        <f>INDEX('Policy Characteristics'!B:B,MATCH(PolicyLevers!$C552,'Policy Characteristics'!$D:$D,0))</f>
        <v>Research and Development</v>
      </c>
      <c r="B552" s="247" t="str">
        <f>INDEX('Policy Characteristics'!C:C,MATCH(PolicyLevers!$C552,'Policy Characteristics'!$D:$D,0))</f>
        <v>Fuel Use Reduction</v>
      </c>
      <c r="C552" s="12" t="str">
        <f t="shared" ref="C552" si="395">C$542</f>
        <v>RnD Electricity Fuel Use Perc Reduction</v>
      </c>
      <c r="D552" s="262" t="s">
        <v>254</v>
      </c>
      <c r="E552" s="276"/>
      <c r="F552" s="262" t="s">
        <v>633</v>
      </c>
      <c r="G552" s="262"/>
      <c r="H552" s="7"/>
      <c r="I552" s="308" t="s">
        <v>76</v>
      </c>
      <c r="J552" s="247" t="str">
        <f>INDEX('Policy Characteristics'!E:E,MATCH(PolicyLevers!$C552,'Policy Characteristics'!$D:$D,0))</f>
        <v>R&amp;D Fuel Use Reductions</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76" t="str">
        <f>INDEX('Policy Characteristics'!J:J,MATCH(PolicyLevers!$C552,'Policy Characteristics'!$D:$D,0))</f>
        <v>% reduction in fuel use</v>
      </c>
      <c r="P552" s="262"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62"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49999999999999" customHeight="1" x14ac:dyDescent="0.35">
      <c r="A553" s="247" t="str">
        <f>INDEX('Policy Characteristics'!B:B,MATCH(PolicyLevers!$C553,'Policy Characteristics'!$D:$D,0))</f>
        <v>Research and Development</v>
      </c>
      <c r="B553" s="247" t="str">
        <f>INDEX('Policy Characteristics'!C:C,MATCH(PolicyLevers!$C553,'Policy Characteristics'!$D:$D,0))</f>
        <v>Fuel Use Reduction</v>
      </c>
      <c r="C553" s="248" t="s">
        <v>675</v>
      </c>
      <c r="D553" s="262" t="s">
        <v>371</v>
      </c>
      <c r="E553" s="262"/>
      <c r="F553" s="262" t="s">
        <v>635</v>
      </c>
      <c r="G553" s="262"/>
      <c r="H553" s="7">
        <v>125</v>
      </c>
      <c r="I553" s="308" t="s">
        <v>63</v>
      </c>
      <c r="J553" s="247" t="str">
        <f>INDEX('Policy Characteristics'!E:E,MATCH(PolicyLevers!$C553,'Policy Characteristics'!$D:$D,0))</f>
        <v>R&amp;D Fuel Use Reductions</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62" t="str">
        <f>INDEX('Policy Characteristics'!J:J,MATCH(PolicyLevers!$C553,'Policy Characteristics'!$D:$D,0))</f>
        <v>% reduction in fuel use</v>
      </c>
      <c r="P553" s="262"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62"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49999999999999" customHeight="1" x14ac:dyDescent="0.35">
      <c r="A554" s="247" t="str">
        <f>INDEX('Policy Characteristics'!B:B,MATCH(PolicyLevers!$C554,'Policy Characteristics'!$D:$D,0))</f>
        <v>Research and Development</v>
      </c>
      <c r="B554" s="247" t="str">
        <f>INDEX('Policy Characteristics'!C:C,MATCH(PolicyLevers!$C554,'Policy Characteristics'!$D:$D,0))</f>
        <v>Fuel Use Reduction</v>
      </c>
      <c r="C554" s="12" t="str">
        <f t="shared" ref="C554" si="396">C$553</f>
        <v>RnD Industry Fuel Use Perc Reduction</v>
      </c>
      <c r="D554" s="262" t="s">
        <v>376</v>
      </c>
      <c r="E554" s="262"/>
      <c r="F554" s="262" t="s">
        <v>637</v>
      </c>
      <c r="G554" s="262"/>
      <c r="H554" s="7">
        <v>126</v>
      </c>
      <c r="I554" s="308" t="s">
        <v>63</v>
      </c>
      <c r="J554" s="247" t="str">
        <f>INDEX('Policy Characteristics'!E:E,MATCH(PolicyLevers!$C554,'Policy Characteristics'!$D:$D,0))</f>
        <v>R&amp;D Fuel Use Reductions</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76" t="str">
        <f>INDEX('Policy Characteristics'!J:J,MATCH(PolicyLevers!$C554,'Policy Characteristics'!$D:$D,0))</f>
        <v>% reduction in fuel use</v>
      </c>
      <c r="P554" s="262"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62"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49999999999999" customHeight="1" x14ac:dyDescent="0.35">
      <c r="A555" s="247" t="str">
        <f>INDEX('Policy Characteristics'!B:B,MATCH(PolicyLevers!$C555,'Policy Characteristics'!$D:$D,0))</f>
        <v>Research and Development</v>
      </c>
      <c r="B555" s="247" t="str">
        <f>INDEX('Policy Characteristics'!C:C,MATCH(PolicyLevers!$C555,'Policy Characteristics'!$D:$D,0))</f>
        <v>Fuel Use Reduction</v>
      </c>
      <c r="C555" s="12" t="str">
        <f t="shared" ref="C555" si="397">C$553</f>
        <v>RnD Industry Fuel Use Perc Reduction</v>
      </c>
      <c r="D555" s="262" t="s">
        <v>378</v>
      </c>
      <c r="E555" s="262"/>
      <c r="F555" s="262" t="s">
        <v>638</v>
      </c>
      <c r="G555" s="262"/>
      <c r="H555" s="7">
        <v>127</v>
      </c>
      <c r="I555" s="308" t="s">
        <v>63</v>
      </c>
      <c r="J555" s="247" t="str">
        <f>INDEX('Policy Characteristics'!E:E,MATCH(PolicyLevers!$C555,'Policy Characteristics'!$D:$D,0))</f>
        <v>R&amp;D Fuel Use Reductions</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76" t="str">
        <f>INDEX('Policy Characteristics'!J:J,MATCH(PolicyLevers!$C555,'Policy Characteristics'!$D:$D,0))</f>
        <v>% reduction in fuel use</v>
      </c>
      <c r="P555" s="262"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62"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49999999999999" customHeight="1" x14ac:dyDescent="0.35">
      <c r="A556" s="247" t="str">
        <f>INDEX('Policy Characteristics'!B:B,MATCH(PolicyLevers!$C556,'Policy Characteristics'!$D:$D,0))</f>
        <v>Research and Development</v>
      </c>
      <c r="B556" s="247" t="str">
        <f>INDEX('Policy Characteristics'!C:C,MATCH(PolicyLevers!$C556,'Policy Characteristics'!$D:$D,0))</f>
        <v>Fuel Use Reduction</v>
      </c>
      <c r="C556" s="12" t="str">
        <f t="shared" ref="C556" si="398">C$553</f>
        <v>RnD Industry Fuel Use Perc Reduction</v>
      </c>
      <c r="D556" s="262" t="s">
        <v>380</v>
      </c>
      <c r="E556" s="262"/>
      <c r="F556" s="262" t="s">
        <v>639</v>
      </c>
      <c r="G556" s="262"/>
      <c r="H556" s="7">
        <v>128</v>
      </c>
      <c r="I556" s="308" t="s">
        <v>63</v>
      </c>
      <c r="J556" s="247" t="str">
        <f>INDEX('Policy Characteristics'!E:E,MATCH(PolicyLevers!$C556,'Policy Characteristics'!$D:$D,0))</f>
        <v>R&amp;D Fuel Use Reductions</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76" t="str">
        <f>INDEX('Policy Characteristics'!J:J,MATCH(PolicyLevers!$C556,'Policy Characteristics'!$D:$D,0))</f>
        <v>% reduction in fuel use</v>
      </c>
      <c r="P556" s="262"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62"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49999999999999" customHeight="1" x14ac:dyDescent="0.35">
      <c r="A557" s="247" t="str">
        <f>INDEX('Policy Characteristics'!B:B,MATCH(PolicyLevers!$C557,'Policy Characteristics'!$D:$D,0))</f>
        <v>Research and Development</v>
      </c>
      <c r="B557" s="247" t="str">
        <f>INDEX('Policy Characteristics'!C:C,MATCH(PolicyLevers!$C557,'Policy Characteristics'!$D:$D,0))</f>
        <v>Fuel Use Reduction</v>
      </c>
      <c r="C557" s="12" t="str">
        <f t="shared" ref="C557" si="399">C$553</f>
        <v>RnD Industry Fuel Use Perc Reduction</v>
      </c>
      <c r="D557" s="262" t="s">
        <v>382</v>
      </c>
      <c r="E557" s="262"/>
      <c r="F557" s="262" t="s">
        <v>640</v>
      </c>
      <c r="G557" s="262"/>
      <c r="H557" s="7">
        <v>129</v>
      </c>
      <c r="I557" s="308" t="s">
        <v>63</v>
      </c>
      <c r="J557" s="247" t="str">
        <f>INDEX('Policy Characteristics'!E:E,MATCH(PolicyLevers!$C557,'Policy Characteristics'!$D:$D,0))</f>
        <v>R&amp;D Fuel Use Reductions</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76" t="str">
        <f>INDEX('Policy Characteristics'!J:J,MATCH(PolicyLevers!$C557,'Policy Characteristics'!$D:$D,0))</f>
        <v>% reduction in fuel use</v>
      </c>
      <c r="P557" s="262"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62"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49999999999999" customHeight="1" x14ac:dyDescent="0.35">
      <c r="A558" s="247" t="str">
        <f>INDEX('Policy Characteristics'!B:B,MATCH(PolicyLevers!$C558,'Policy Characteristics'!$D:$D,0))</f>
        <v>Research and Development</v>
      </c>
      <c r="B558" s="247" t="str">
        <f>INDEX('Policy Characteristics'!C:C,MATCH(PolicyLevers!$C558,'Policy Characteristics'!$D:$D,0))</f>
        <v>Fuel Use Reduction</v>
      </c>
      <c r="C558" s="12" t="str">
        <f t="shared" ref="C558" si="400">C$553</f>
        <v>RnD Industry Fuel Use Perc Reduction</v>
      </c>
      <c r="D558" s="262" t="s">
        <v>384</v>
      </c>
      <c r="E558" s="262"/>
      <c r="F558" s="262" t="s">
        <v>641</v>
      </c>
      <c r="G558" s="262"/>
      <c r="H558" s="7">
        <v>130</v>
      </c>
      <c r="I558" s="308" t="s">
        <v>63</v>
      </c>
      <c r="J558" s="247" t="str">
        <f>INDEX('Policy Characteristics'!E:E,MATCH(PolicyLevers!$C558,'Policy Characteristics'!$D:$D,0))</f>
        <v>R&amp;D Fuel Use Reductions</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76" t="str">
        <f>INDEX('Policy Characteristics'!J:J,MATCH(PolicyLevers!$C558,'Policy Characteristics'!$D:$D,0))</f>
        <v>% reduction in fuel use</v>
      </c>
      <c r="P558" s="262"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62"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49999999999999" customHeight="1" x14ac:dyDescent="0.35">
      <c r="A559" s="247" t="str">
        <f>INDEX('Policy Characteristics'!B:B,MATCH(PolicyLevers!$C559,'Policy Characteristics'!$D:$D,0))</f>
        <v>Research and Development</v>
      </c>
      <c r="B559" s="247" t="str">
        <f>INDEX('Policy Characteristics'!C:C,MATCH(PolicyLevers!$C559,'Policy Characteristics'!$D:$D,0))</f>
        <v>Fuel Use Reduction</v>
      </c>
      <c r="C559" s="12" t="str">
        <f t="shared" ref="C559" si="401">C$553</f>
        <v>RnD Industry Fuel Use Perc Reduction</v>
      </c>
      <c r="D559" s="262" t="s">
        <v>386</v>
      </c>
      <c r="E559" s="262"/>
      <c r="F559" s="262" t="s">
        <v>642</v>
      </c>
      <c r="G559" s="262"/>
      <c r="H559" s="7">
        <v>131</v>
      </c>
      <c r="I559" s="308" t="s">
        <v>63</v>
      </c>
      <c r="J559" s="247" t="str">
        <f>INDEX('Policy Characteristics'!E:E,MATCH(PolicyLevers!$C559,'Policy Characteristics'!$D:$D,0))</f>
        <v>R&amp;D Fuel Use Reductions</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76" t="str">
        <f>INDEX('Policy Characteristics'!J:J,MATCH(PolicyLevers!$C559,'Policy Characteristics'!$D:$D,0))</f>
        <v>% reduction in fuel use</v>
      </c>
      <c r="P559" s="262"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62"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49999999999999" customHeight="1" x14ac:dyDescent="0.35">
      <c r="A560" s="247" t="str">
        <f>INDEX('Policy Characteristics'!B:B,MATCH(PolicyLevers!$C560,'Policy Characteristics'!$D:$D,0))</f>
        <v>Research and Development</v>
      </c>
      <c r="B560" s="247" t="str">
        <f>INDEX('Policy Characteristics'!C:C,MATCH(PolicyLevers!$C560,'Policy Characteristics'!$D:$D,0))</f>
        <v>Fuel Use Reduction</v>
      </c>
      <c r="C560" s="12" t="str">
        <f t="shared" ref="C560" si="402">C$553</f>
        <v>RnD Industry Fuel Use Perc Reduction</v>
      </c>
      <c r="D560" s="262" t="s">
        <v>388</v>
      </c>
      <c r="E560" s="262"/>
      <c r="F560" s="262" t="s">
        <v>643</v>
      </c>
      <c r="G560" s="262"/>
      <c r="H560" s="7">
        <v>132</v>
      </c>
      <c r="I560" s="308" t="s">
        <v>63</v>
      </c>
      <c r="J560" s="247" t="str">
        <f>INDEX('Policy Characteristics'!E:E,MATCH(PolicyLevers!$C560,'Policy Characteristics'!$D:$D,0))</f>
        <v>R&amp;D Fuel Use Reductions</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76" t="str">
        <f>INDEX('Policy Characteristics'!J:J,MATCH(PolicyLevers!$C560,'Policy Characteristics'!$D:$D,0))</f>
        <v>% reduction in fuel use</v>
      </c>
      <c r="P560" s="262"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62"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49999999999999" customHeight="1" x14ac:dyDescent="0.35">
      <c r="A561" s="247" t="str">
        <f>INDEX('Policy Characteristics'!B:B,MATCH(PolicyLevers!$C561,'Policy Characteristics'!$D:$D,0))</f>
        <v>Research and Development</v>
      </c>
      <c r="B561" s="247" t="str">
        <f>INDEX('Policy Characteristics'!C:C,MATCH(PolicyLevers!$C561,'Policy Characteristics'!$D:$D,0))</f>
        <v>Fuel Use Reduction</v>
      </c>
      <c r="C561" s="247" t="s">
        <v>677</v>
      </c>
      <c r="D561" s="257" t="s">
        <v>645</v>
      </c>
      <c r="E561" s="257"/>
      <c r="F561" s="257" t="s">
        <v>646</v>
      </c>
      <c r="G561" s="257"/>
      <c r="H561" s="254">
        <v>133</v>
      </c>
      <c r="I561" s="296" t="s">
        <v>76</v>
      </c>
      <c r="J561" s="247" t="str">
        <f>INDEX('Policy Characteristics'!E:E,MATCH(PolicyLevers!$C561,'Policy Characteristics'!$D:$D,0))</f>
        <v>R&amp;D Fuel Use Reductions</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57" t="str">
        <f>INDEX('Policy Characteristics'!J:J,MATCH(PolicyLevers!$C561,'Policy Characteristics'!$D:$D,0))</f>
        <v>% reduction in fuel use</v>
      </c>
      <c r="P561" s="257"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57"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49999999999999" customHeight="1" x14ac:dyDescent="0.35">
      <c r="A562" s="247" t="str">
        <f>INDEX('Policy Characteristics'!B:B,MATCH(PolicyLevers!$C562,'Policy Characteristics'!$D:$D,0))</f>
        <v>Research and Development</v>
      </c>
      <c r="B562" s="247" t="str">
        <f>INDEX('Policy Characteristics'!C:C,MATCH(PolicyLevers!$C562,'Policy Characteristics'!$D:$D,0))</f>
        <v>Fuel Use Reduction</v>
      </c>
      <c r="C562" s="247" t="str">
        <f t="shared" ref="C562" si="403">C$561</f>
        <v>RnD Transportation Fuel Use Perc Reduction</v>
      </c>
      <c r="D562" s="257" t="s">
        <v>648</v>
      </c>
      <c r="E562" s="257"/>
      <c r="F562" s="257" t="s">
        <v>649</v>
      </c>
      <c r="G562" s="257"/>
      <c r="H562" s="254">
        <v>134</v>
      </c>
      <c r="I562" s="296" t="s">
        <v>76</v>
      </c>
      <c r="J562" s="247" t="str">
        <f>INDEX('Policy Characteristics'!E:E,MATCH(PolicyLevers!$C562,'Policy Characteristics'!$D:$D,0))</f>
        <v>R&amp;D Fuel Use Reductions</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57" t="str">
        <f>INDEX('Policy Characteristics'!J:J,MATCH(PolicyLevers!$C562,'Policy Characteristics'!$D:$D,0))</f>
        <v>% reduction in fuel use</v>
      </c>
      <c r="P562" s="257"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57"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49999999999999" customHeight="1" x14ac:dyDescent="0.35">
      <c r="A563" s="247" t="str">
        <f>INDEX('Policy Characteristics'!B:B,MATCH(PolicyLevers!$C563,'Policy Characteristics'!$D:$D,0))</f>
        <v>Research and Development</v>
      </c>
      <c r="B563" s="247" t="str">
        <f>INDEX('Policy Characteristics'!C:C,MATCH(PolicyLevers!$C563,'Policy Characteristics'!$D:$D,0))</f>
        <v>Fuel Use Reduction</v>
      </c>
      <c r="C563" s="12" t="str">
        <f t="shared" ref="C563" si="404">C$561</f>
        <v>RnD Transportation Fuel Use Perc Reduction</v>
      </c>
      <c r="D563" s="262" t="s">
        <v>650</v>
      </c>
      <c r="E563" s="262"/>
      <c r="F563" s="262" t="s">
        <v>651</v>
      </c>
      <c r="G563" s="262"/>
      <c r="H563" s="7">
        <v>135</v>
      </c>
      <c r="I563" s="308" t="s">
        <v>63</v>
      </c>
      <c r="J563" s="247" t="str">
        <f>INDEX('Policy Characteristics'!E:E,MATCH(PolicyLevers!$C563,'Policy Characteristics'!$D:$D,0))</f>
        <v>R&amp;D Fuel Use Reductions</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76" t="str">
        <f>INDEX('Policy Characteristics'!J:J,MATCH(PolicyLevers!$C563,'Policy Characteristics'!$D:$D,0))</f>
        <v>% reduction in fuel use</v>
      </c>
      <c r="P563" s="262"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62"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49999999999999" customHeight="1" x14ac:dyDescent="0.35">
      <c r="A564" s="247" t="str">
        <f>INDEX('Policy Characteristics'!B:B,MATCH(PolicyLevers!$C564,'Policy Characteristics'!$D:$D,0))</f>
        <v>Research and Development</v>
      </c>
      <c r="B564" s="247" t="str">
        <f>INDEX('Policy Characteristics'!C:C,MATCH(PolicyLevers!$C564,'Policy Characteristics'!$D:$D,0))</f>
        <v>Fuel Use Reduction</v>
      </c>
      <c r="C564" s="12" t="str">
        <f t="shared" ref="C564" si="405">C$561</f>
        <v>RnD Transportation Fuel Use Perc Reduction</v>
      </c>
      <c r="D564" s="262" t="s">
        <v>652</v>
      </c>
      <c r="E564" s="262"/>
      <c r="F564" s="262" t="s">
        <v>653</v>
      </c>
      <c r="G564" s="262"/>
      <c r="H564" s="7">
        <v>136</v>
      </c>
      <c r="I564" s="308" t="s">
        <v>63</v>
      </c>
      <c r="J564" s="247" t="str">
        <f>INDEX('Policy Characteristics'!E:E,MATCH(PolicyLevers!$C564,'Policy Characteristics'!$D:$D,0))</f>
        <v>R&amp;D Fuel Use Reductions</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76" t="str">
        <f>INDEX('Policy Characteristics'!J:J,MATCH(PolicyLevers!$C564,'Policy Characteristics'!$D:$D,0))</f>
        <v>% reduction in fuel use</v>
      </c>
      <c r="P564" s="262"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62"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49999999999999" customHeight="1" x14ac:dyDescent="0.35">
      <c r="A565" s="247" t="str">
        <f>INDEX('Policy Characteristics'!B:B,MATCH(PolicyLevers!$C565,'Policy Characteristics'!$D:$D,0))</f>
        <v>Research and Development</v>
      </c>
      <c r="B565" s="247" t="str">
        <f>INDEX('Policy Characteristics'!C:C,MATCH(PolicyLevers!$C565,'Policy Characteristics'!$D:$D,0))</f>
        <v>Fuel Use Reduction</v>
      </c>
      <c r="C565" s="247" t="str">
        <f t="shared" ref="C565" si="406">C$561</f>
        <v>RnD Transportation Fuel Use Perc Reduction</v>
      </c>
      <c r="D565" s="257" t="s">
        <v>654</v>
      </c>
      <c r="E565" s="257"/>
      <c r="F565" s="257" t="s">
        <v>655</v>
      </c>
      <c r="G565" s="257"/>
      <c r="H565" s="254">
        <v>137</v>
      </c>
      <c r="I565" s="296" t="s">
        <v>76</v>
      </c>
      <c r="J565" s="247" t="str">
        <f>INDEX('Policy Characteristics'!E:E,MATCH(PolicyLevers!$C565,'Policy Characteristics'!$D:$D,0))</f>
        <v>R&amp;D Fuel Use Reductions</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57" t="str">
        <f>INDEX('Policy Characteristics'!J:J,MATCH(PolicyLevers!$C565,'Policy Characteristics'!$D:$D,0))</f>
        <v>% reduction in fuel use</v>
      </c>
      <c r="P565" s="257"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57"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49999999999999" customHeight="1" x14ac:dyDescent="0.35">
      <c r="A566" s="247" t="str">
        <f>INDEX('Policy Characteristics'!B:B,MATCH(PolicyLevers!$C566,'Policy Characteristics'!$D:$D,0))</f>
        <v>Research and Development</v>
      </c>
      <c r="B566" s="247" t="str">
        <f>INDEX('Policy Characteristics'!C:C,MATCH(PolicyLevers!$C566,'Policy Characteristics'!$D:$D,0))</f>
        <v>Fuel Use Reduction</v>
      </c>
      <c r="C566" s="12" t="str">
        <f t="shared" ref="C566" si="407">C$561</f>
        <v>RnD Transportation Fuel Use Perc Reduction</v>
      </c>
      <c r="D566" s="262" t="s">
        <v>656</v>
      </c>
      <c r="E566" s="262"/>
      <c r="F566" s="262" t="s">
        <v>657</v>
      </c>
      <c r="G566" s="262"/>
      <c r="H566" s="7">
        <v>138</v>
      </c>
      <c r="I566" s="308" t="s">
        <v>63</v>
      </c>
      <c r="J566" s="247" t="str">
        <f>INDEX('Policy Characteristics'!E:E,MATCH(PolicyLevers!$C566,'Policy Characteristics'!$D:$D,0))</f>
        <v>R&amp;D Fuel Use Reductions</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76" t="str">
        <f>INDEX('Policy Characteristics'!J:J,MATCH(PolicyLevers!$C566,'Policy Characteristics'!$D:$D,0))</f>
        <v>% reduction in fuel use</v>
      </c>
      <c r="P566" s="262"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62"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49999999999999" customHeight="1" x14ac:dyDescent="0.35">
      <c r="A567" s="247" t="str">
        <f>INDEX('Policy Characteristics'!B:B,MATCH(PolicyLevers!$C567,'Policy Characteristics'!$D:$D,0))</f>
        <v>Research and Development</v>
      </c>
      <c r="B567" s="247" t="str">
        <f>INDEX('Policy Characteristics'!C:C,MATCH(PolicyLevers!$C567,'Policy Characteristics'!$D:$D,0))</f>
        <v>Fuel Use Reduction</v>
      </c>
      <c r="C567" s="247" t="str">
        <f t="shared" ref="C567" si="408">C$561</f>
        <v>RnD Transportation Fuel Use Perc Reduction</v>
      </c>
      <c r="D567" s="257" t="s">
        <v>658</v>
      </c>
      <c r="E567" s="257"/>
      <c r="F567" s="257" t="s">
        <v>659</v>
      </c>
      <c r="G567" s="257"/>
      <c r="H567" s="254">
        <v>524</v>
      </c>
      <c r="I567" s="257" t="s">
        <v>76</v>
      </c>
      <c r="J567" s="247" t="str">
        <f>INDEX('Policy Characteristics'!E:E,MATCH(PolicyLevers!$C567,'Policy Characteristics'!$D:$D,0))</f>
        <v>R&amp;D Fuel Use Reductions</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57" t="str">
        <f>INDEX('Policy Characteristics'!J:J,MATCH(PolicyLevers!$C567,'Policy Characteristics'!$D:$D,0))</f>
        <v>% reduction in fuel use</v>
      </c>
      <c r="P567" s="257"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57"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49999999999999" customHeight="1" x14ac:dyDescent="0.35">
      <c r="A568" s="247" t="str">
        <f>INDEX('Policy Characteristics'!B:B,MATCH(PolicyLevers!$C568,'Policy Characteristics'!$D:$D,0))</f>
        <v>Control Settings</v>
      </c>
      <c r="B568" s="247" t="str">
        <f>INDEX('Policy Characteristics'!C:C,MATCH(PolicyLevers!$C568,'Policy Characteristics'!$D:$D,0))</f>
        <v>COVID-19 Recession</v>
      </c>
      <c r="C568" s="248" t="s">
        <v>681</v>
      </c>
      <c r="D568" s="248"/>
      <c r="E568" s="248"/>
      <c r="F568" s="248"/>
      <c r="G568" s="248"/>
      <c r="H568" s="7">
        <v>543</v>
      </c>
      <c r="I568" s="248" t="s">
        <v>76</v>
      </c>
      <c r="J568" s="310"/>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8" t="str">
        <f>INDEX('Policy Characteristics'!J:J,MATCH(PolicyLevers!$C568,'Policy Characteristics'!$D:$D,0))</f>
        <v>GDP growth rate (%)</v>
      </c>
      <c r="P568" s="248"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248">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49999999999999" customHeight="1" x14ac:dyDescent="0.35">
      <c r="A569" s="247" t="str">
        <f>INDEX('Policy Characteristics'!B:B,MATCH(PolicyLevers!$C569,'Policy Characteristics'!$D:$D,0))</f>
        <v>Government Revenue Accounting</v>
      </c>
      <c r="B569" s="247" t="str">
        <f>INDEX('Policy Characteristics'!C:C,MATCH(PolicyLevers!$C569,'Policy Characteristics'!$D:$D,0))</f>
        <v>Carbon Tax Revenue</v>
      </c>
      <c r="C569" s="247" t="s">
        <v>687</v>
      </c>
      <c r="D569" s="247" t="s">
        <v>688</v>
      </c>
      <c r="E569" s="247"/>
      <c r="F569" s="247" t="s">
        <v>689</v>
      </c>
      <c r="G569" s="247"/>
      <c r="H569" s="254">
        <v>545</v>
      </c>
      <c r="I569" s="247" t="s">
        <v>76</v>
      </c>
      <c r="J569" s="314"/>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INDEX('Policy Characteristics'!J:J,MATCH(PolicyLevers!$C569,'Policy Characteristics'!$D:$D,0))</f>
        <v>weight</v>
      </c>
      <c r="P569" s="247"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47"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49999999999999" customHeight="1" x14ac:dyDescent="0.35">
      <c r="A570" s="247" t="str">
        <f>INDEX('Policy Characteristics'!B:B,MATCH(PolicyLevers!$C570,'Policy Characteristics'!$D:$D,0))</f>
        <v>Government Revenue Accounting</v>
      </c>
      <c r="B570" s="247" t="str">
        <f>INDEX('Policy Characteristics'!C:C,MATCH(PolicyLevers!$C570,'Policy Characteristics'!$D:$D,0))</f>
        <v>Carbon Tax Revenue</v>
      </c>
      <c r="C570" s="247" t="str">
        <f t="shared" ref="C570" si="409">C$569</f>
        <v>GRA for Carbon Tax Revenue</v>
      </c>
      <c r="D570" s="247" t="s">
        <v>692</v>
      </c>
      <c r="E570" s="247"/>
      <c r="F570" s="247" t="s">
        <v>693</v>
      </c>
      <c r="G570" s="247"/>
      <c r="H570" s="254">
        <v>546</v>
      </c>
      <c r="I570" s="247" t="s">
        <v>76</v>
      </c>
      <c r="J570" s="314"/>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INDEX('Policy Characteristics'!J:J,MATCH(PolicyLevers!$C570,'Policy Characteristics'!$D:$D,0))</f>
        <v>weight</v>
      </c>
      <c r="P570" s="247"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47"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49999999999999" customHeight="1" x14ac:dyDescent="0.35">
      <c r="A571" s="247" t="str">
        <f>INDEX('Policy Characteristics'!B:B,MATCH(PolicyLevers!$C571,'Policy Characteristics'!$D:$D,0))</f>
        <v>Government Revenue Accounting</v>
      </c>
      <c r="B571" s="247" t="str">
        <f>INDEX('Policy Characteristics'!C:C,MATCH(PolicyLevers!$C571,'Policy Characteristics'!$D:$D,0))</f>
        <v>Carbon Tax Revenue</v>
      </c>
      <c r="C571" s="247" t="str">
        <f t="shared" ref="C571" si="410">C$569</f>
        <v>GRA for Carbon Tax Revenue</v>
      </c>
      <c r="D571" s="247" t="s">
        <v>694</v>
      </c>
      <c r="E571" s="247"/>
      <c r="F571" s="247" t="s">
        <v>695</v>
      </c>
      <c r="G571" s="247"/>
      <c r="H571" s="254">
        <v>547</v>
      </c>
      <c r="I571" s="247" t="s">
        <v>76</v>
      </c>
      <c r="J571" s="314"/>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INDEX('Policy Characteristics'!J:J,MATCH(PolicyLevers!$C571,'Policy Characteristics'!$D:$D,0))</f>
        <v>weight</v>
      </c>
      <c r="P571" s="247"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47"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49999999999999" customHeight="1" x14ac:dyDescent="0.35">
      <c r="A572" s="247" t="str">
        <f>INDEX('Policy Characteristics'!B:B,MATCH(PolicyLevers!$C572,'Policy Characteristics'!$D:$D,0))</f>
        <v>Government Revenue Accounting</v>
      </c>
      <c r="B572" s="247" t="str">
        <f>INDEX('Policy Characteristics'!C:C,MATCH(PolicyLevers!$C572,'Policy Characteristics'!$D:$D,0))</f>
        <v>Carbon Tax Revenue</v>
      </c>
      <c r="C572" s="247" t="str">
        <f t="shared" ref="C572" si="411">C$569</f>
        <v>GRA for Carbon Tax Revenue</v>
      </c>
      <c r="D572" s="247" t="s">
        <v>696</v>
      </c>
      <c r="E572" s="247"/>
      <c r="F572" s="247" t="s">
        <v>697</v>
      </c>
      <c r="G572" s="247"/>
      <c r="H572" s="254">
        <v>548</v>
      </c>
      <c r="I572" s="247" t="s">
        <v>76</v>
      </c>
      <c r="J572" s="314"/>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INDEX('Policy Characteristics'!J:J,MATCH(PolicyLevers!$C572,'Policy Characteristics'!$D:$D,0))</f>
        <v>weight</v>
      </c>
      <c r="P572" s="247"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47"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49999999999999" customHeight="1" x14ac:dyDescent="0.35">
      <c r="A573" s="247" t="str">
        <f>INDEX('Policy Characteristics'!B:B,MATCH(PolicyLevers!$C573,'Policy Characteristics'!$D:$D,0))</f>
        <v>Government Revenue Accounting</v>
      </c>
      <c r="B573" s="247" t="str">
        <f>INDEX('Policy Characteristics'!C:C,MATCH(PolicyLevers!$C573,'Policy Characteristics'!$D:$D,0))</f>
        <v>Carbon Tax Revenue</v>
      </c>
      <c r="C573" s="247" t="str">
        <f t="shared" ref="C573" si="412">C$569</f>
        <v>GRA for Carbon Tax Revenue</v>
      </c>
      <c r="D573" s="247" t="s">
        <v>698</v>
      </c>
      <c r="E573" s="247"/>
      <c r="F573" s="247" t="s">
        <v>699</v>
      </c>
      <c r="G573" s="247"/>
      <c r="H573" s="254">
        <v>549</v>
      </c>
      <c r="I573" s="247" t="s">
        <v>76</v>
      </c>
      <c r="J573" s="314"/>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INDEX('Policy Characteristics'!J:J,MATCH(PolicyLevers!$C573,'Policy Characteristics'!$D:$D,0))</f>
        <v>weight</v>
      </c>
      <c r="P573" s="247"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47"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49999999999999" customHeight="1" x14ac:dyDescent="0.35">
      <c r="A574" s="247" t="str">
        <f>INDEX('Policy Characteristics'!B:B,MATCH(PolicyLevers!$C574,'Policy Characteristics'!$D:$D,0))</f>
        <v>Government Revenue Accounting</v>
      </c>
      <c r="B574" s="247" t="str">
        <f>INDEX('Policy Characteristics'!C:C,MATCH(PolicyLevers!$C574,'Policy Characteristics'!$D:$D,0))</f>
        <v>Fuel Tax Revenue</v>
      </c>
      <c r="C574" s="247" t="s">
        <v>701</v>
      </c>
      <c r="D574" s="247" t="s">
        <v>688</v>
      </c>
      <c r="E574" s="247"/>
      <c r="F574" s="247" t="s">
        <v>689</v>
      </c>
      <c r="G574" s="247"/>
      <c r="H574" s="254">
        <v>550</v>
      </c>
      <c r="I574" s="247" t="s">
        <v>76</v>
      </c>
      <c r="J574" s="314"/>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INDEX('Policy Characteristics'!J:J,MATCH(PolicyLevers!$C574,'Policy Characteristics'!$D:$D,0))</f>
        <v>weight</v>
      </c>
      <c r="P574" s="247"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47"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49999999999999" customHeight="1" x14ac:dyDescent="0.35">
      <c r="A575" s="247" t="str">
        <f>INDEX('Policy Characteristics'!B:B,MATCH(PolicyLevers!$C575,'Policy Characteristics'!$D:$D,0))</f>
        <v>Government Revenue Accounting</v>
      </c>
      <c r="B575" s="247" t="str">
        <f>INDEX('Policy Characteristics'!C:C,MATCH(PolicyLevers!$C575,'Policy Characteristics'!$D:$D,0))</f>
        <v>Fuel Tax Revenue</v>
      </c>
      <c r="C575" s="247" t="str">
        <f t="shared" ref="C575" si="413">C$574</f>
        <v>GRA for Fuel Tax Revenue</v>
      </c>
      <c r="D575" s="247" t="s">
        <v>692</v>
      </c>
      <c r="E575" s="247"/>
      <c r="F575" s="247" t="s">
        <v>693</v>
      </c>
      <c r="G575" s="247"/>
      <c r="H575" s="254">
        <v>551</v>
      </c>
      <c r="I575" s="247" t="s">
        <v>76</v>
      </c>
      <c r="J575" s="314"/>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INDEX('Policy Characteristics'!J:J,MATCH(PolicyLevers!$C575,'Policy Characteristics'!$D:$D,0))</f>
        <v>weight</v>
      </c>
      <c r="P575" s="247"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47"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49999999999999" customHeight="1" x14ac:dyDescent="0.35">
      <c r="A576" s="247" t="str">
        <f>INDEX('Policy Characteristics'!B:B,MATCH(PolicyLevers!$C576,'Policy Characteristics'!$D:$D,0))</f>
        <v>Government Revenue Accounting</v>
      </c>
      <c r="B576" s="247" t="str">
        <f>INDEX('Policy Characteristics'!C:C,MATCH(PolicyLevers!$C576,'Policy Characteristics'!$D:$D,0))</f>
        <v>Fuel Tax Revenue</v>
      </c>
      <c r="C576" s="247" t="str">
        <f t="shared" ref="C576" si="414">C$574</f>
        <v>GRA for Fuel Tax Revenue</v>
      </c>
      <c r="D576" s="247" t="s">
        <v>694</v>
      </c>
      <c r="E576" s="247"/>
      <c r="F576" s="247" t="s">
        <v>695</v>
      </c>
      <c r="G576" s="247"/>
      <c r="H576" s="254">
        <v>552</v>
      </c>
      <c r="I576" s="247" t="s">
        <v>76</v>
      </c>
      <c r="J576" s="314"/>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INDEX('Policy Characteristics'!J:J,MATCH(PolicyLevers!$C576,'Policy Characteristics'!$D:$D,0))</f>
        <v>weight</v>
      </c>
      <c r="P576" s="247"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47"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49999999999999" customHeight="1" x14ac:dyDescent="0.35">
      <c r="A577" s="247" t="str">
        <f>INDEX('Policy Characteristics'!B:B,MATCH(PolicyLevers!$C577,'Policy Characteristics'!$D:$D,0))</f>
        <v>Government Revenue Accounting</v>
      </c>
      <c r="B577" s="247" t="str">
        <f>INDEX('Policy Characteristics'!C:C,MATCH(PolicyLevers!$C577,'Policy Characteristics'!$D:$D,0))</f>
        <v>Fuel Tax Revenue</v>
      </c>
      <c r="C577" s="247" t="str">
        <f t="shared" ref="C577" si="415">C$574</f>
        <v>GRA for Fuel Tax Revenue</v>
      </c>
      <c r="D577" s="247" t="s">
        <v>696</v>
      </c>
      <c r="E577" s="247"/>
      <c r="F577" s="247" t="s">
        <v>697</v>
      </c>
      <c r="G577" s="247"/>
      <c r="H577" s="254">
        <v>553</v>
      </c>
      <c r="I577" s="247" t="s">
        <v>76</v>
      </c>
      <c r="J577" s="314"/>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INDEX('Policy Characteristics'!J:J,MATCH(PolicyLevers!$C577,'Policy Characteristics'!$D:$D,0))</f>
        <v>weight</v>
      </c>
      <c r="P577" s="247"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47"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49999999999999" customHeight="1" x14ac:dyDescent="0.35">
      <c r="A578" s="247" t="str">
        <f>INDEX('Policy Characteristics'!B:B,MATCH(PolicyLevers!$C578,'Policy Characteristics'!$D:$D,0))</f>
        <v>Government Revenue Accounting</v>
      </c>
      <c r="B578" s="247" t="str">
        <f>INDEX('Policy Characteristics'!C:C,MATCH(PolicyLevers!$C578,'Policy Characteristics'!$D:$D,0))</f>
        <v>Fuel Tax Revenue</v>
      </c>
      <c r="C578" s="247" t="str">
        <f t="shared" ref="C578" si="416">C$574</f>
        <v>GRA for Fuel Tax Revenue</v>
      </c>
      <c r="D578" s="247" t="s">
        <v>698</v>
      </c>
      <c r="E578" s="247"/>
      <c r="F578" s="247" t="s">
        <v>699</v>
      </c>
      <c r="G578" s="247"/>
      <c r="H578" s="254">
        <v>554</v>
      </c>
      <c r="I578" s="247" t="s">
        <v>76</v>
      </c>
      <c r="J578" s="314"/>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INDEX('Policy Characteristics'!J:J,MATCH(PolicyLevers!$C578,'Policy Characteristics'!$D:$D,0))</f>
        <v>weight</v>
      </c>
      <c r="P578" s="247"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47"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49999999999999" customHeight="1" x14ac:dyDescent="0.35">
      <c r="A579" s="247" t="str">
        <f>INDEX('Policy Characteristics'!B:B,MATCH(PolicyLevers!$C579,'Policy Characteristics'!$D:$D,0))</f>
        <v>Government Revenue Accounting</v>
      </c>
      <c r="B579" s="247" t="str">
        <f>INDEX('Policy Characteristics'!C:C,MATCH(PolicyLevers!$C579,'Policy Characteristics'!$D:$D,0))</f>
        <v>EV Subsidy</v>
      </c>
      <c r="C579" s="247" t="s">
        <v>702</v>
      </c>
      <c r="D579" s="247" t="s">
        <v>688</v>
      </c>
      <c r="E579" s="247"/>
      <c r="F579" s="247" t="s">
        <v>689</v>
      </c>
      <c r="G579" s="247"/>
      <c r="H579" s="254">
        <v>555</v>
      </c>
      <c r="I579" s="247" t="s">
        <v>76</v>
      </c>
      <c r="J579" s="314"/>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INDEX('Policy Characteristics'!J:J,MATCH(PolicyLevers!$C579,'Policy Characteristics'!$D:$D,0))</f>
        <v>weight</v>
      </c>
      <c r="P579" s="247"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47"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49999999999999" customHeight="1" x14ac:dyDescent="0.35">
      <c r="A580" s="247" t="str">
        <f>INDEX('Policy Characteristics'!B:B,MATCH(PolicyLevers!$C580,'Policy Characteristics'!$D:$D,0))</f>
        <v>Government Revenue Accounting</v>
      </c>
      <c r="B580" s="247" t="str">
        <f>INDEX('Policy Characteristics'!C:C,MATCH(PolicyLevers!$C580,'Policy Characteristics'!$D:$D,0))</f>
        <v>EV Subsidy</v>
      </c>
      <c r="C580" s="247" t="str">
        <f t="shared" ref="C580" si="417">C$579</f>
        <v>GRA for EV Subsidy</v>
      </c>
      <c r="D580" s="247" t="s">
        <v>692</v>
      </c>
      <c r="E580" s="247"/>
      <c r="F580" s="247" t="s">
        <v>693</v>
      </c>
      <c r="G580" s="247"/>
      <c r="H580" s="254">
        <v>556</v>
      </c>
      <c r="I580" s="247" t="s">
        <v>76</v>
      </c>
      <c r="J580" s="314"/>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INDEX('Policy Characteristics'!J:J,MATCH(PolicyLevers!$C580,'Policy Characteristics'!$D:$D,0))</f>
        <v>weight</v>
      </c>
      <c r="P580" s="247"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47"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49999999999999" customHeight="1" x14ac:dyDescent="0.35">
      <c r="A581" s="247" t="str">
        <f>INDEX('Policy Characteristics'!B:B,MATCH(PolicyLevers!$C581,'Policy Characteristics'!$D:$D,0))</f>
        <v>Government Revenue Accounting</v>
      </c>
      <c r="B581" s="247" t="str">
        <f>INDEX('Policy Characteristics'!C:C,MATCH(PolicyLevers!$C581,'Policy Characteristics'!$D:$D,0))</f>
        <v>EV Subsidy</v>
      </c>
      <c r="C581" s="247" t="str">
        <f t="shared" ref="C581" si="418">C$579</f>
        <v>GRA for EV Subsidy</v>
      </c>
      <c r="D581" s="247" t="s">
        <v>694</v>
      </c>
      <c r="E581" s="247"/>
      <c r="F581" s="247" t="s">
        <v>695</v>
      </c>
      <c r="G581" s="247"/>
      <c r="H581" s="254">
        <v>557</v>
      </c>
      <c r="I581" s="247" t="s">
        <v>76</v>
      </c>
      <c r="J581" s="314"/>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INDEX('Policy Characteristics'!J:J,MATCH(PolicyLevers!$C581,'Policy Characteristics'!$D:$D,0))</f>
        <v>weight</v>
      </c>
      <c r="P581" s="247"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47"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49999999999999" customHeight="1" x14ac:dyDescent="0.35">
      <c r="A582" s="247" t="str">
        <f>INDEX('Policy Characteristics'!B:B,MATCH(PolicyLevers!$C582,'Policy Characteristics'!$D:$D,0))</f>
        <v>Government Revenue Accounting</v>
      </c>
      <c r="B582" s="247" t="str">
        <f>INDEX('Policy Characteristics'!C:C,MATCH(PolicyLevers!$C582,'Policy Characteristics'!$D:$D,0))</f>
        <v>EV Subsidy</v>
      </c>
      <c r="C582" s="247" t="str">
        <f t="shared" ref="C582" si="419">C$579</f>
        <v>GRA for EV Subsidy</v>
      </c>
      <c r="D582" s="247" t="s">
        <v>696</v>
      </c>
      <c r="E582" s="247"/>
      <c r="F582" s="247" t="s">
        <v>697</v>
      </c>
      <c r="G582" s="247"/>
      <c r="H582" s="254">
        <v>558</v>
      </c>
      <c r="I582" s="247" t="s">
        <v>76</v>
      </c>
      <c r="J582" s="314"/>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INDEX('Policy Characteristics'!J:J,MATCH(PolicyLevers!$C582,'Policy Characteristics'!$D:$D,0))</f>
        <v>weight</v>
      </c>
      <c r="P582" s="247"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47"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49999999999999" customHeight="1" x14ac:dyDescent="0.35">
      <c r="A583" s="247" t="str">
        <f>INDEX('Policy Characteristics'!B:B,MATCH(PolicyLevers!$C583,'Policy Characteristics'!$D:$D,0))</f>
        <v>Government Revenue Accounting</v>
      </c>
      <c r="B583" s="247" t="str">
        <f>INDEX('Policy Characteristics'!C:C,MATCH(PolicyLevers!$C583,'Policy Characteristics'!$D:$D,0))</f>
        <v>EV Subsidy</v>
      </c>
      <c r="C583" s="247" t="str">
        <f t="shared" ref="C583" si="420">C$579</f>
        <v>GRA for EV Subsidy</v>
      </c>
      <c r="D583" s="247" t="s">
        <v>698</v>
      </c>
      <c r="E583" s="247"/>
      <c r="F583" s="247" t="s">
        <v>699</v>
      </c>
      <c r="G583" s="247"/>
      <c r="H583" s="254">
        <v>559</v>
      </c>
      <c r="I583" s="247" t="s">
        <v>76</v>
      </c>
      <c r="J583" s="314"/>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INDEX('Policy Characteristics'!J:J,MATCH(PolicyLevers!$C583,'Policy Characteristics'!$D:$D,0))</f>
        <v>weight</v>
      </c>
      <c r="P583" s="247"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47"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49999999999999" customHeight="1" x14ac:dyDescent="0.35">
      <c r="A584" s="247" t="str">
        <f>INDEX('Policy Characteristics'!B:B,MATCH(PolicyLevers!$C584,'Policy Characteristics'!$D:$D,0))</f>
        <v>Government Revenue Accounting</v>
      </c>
      <c r="B584" s="247" t="str">
        <f>INDEX('Policy Characteristics'!C:C,MATCH(PolicyLevers!$C584,'Policy Characteristics'!$D:$D,0))</f>
        <v>Electricity Generation Subsidy</v>
      </c>
      <c r="C584" s="247" t="s">
        <v>704</v>
      </c>
      <c r="D584" s="247" t="s">
        <v>688</v>
      </c>
      <c r="E584" s="247"/>
      <c r="F584" s="247" t="s">
        <v>689</v>
      </c>
      <c r="G584" s="247"/>
      <c r="H584" s="254">
        <v>560</v>
      </c>
      <c r="I584" s="247" t="s">
        <v>76</v>
      </c>
      <c r="J584" s="314"/>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INDEX('Policy Characteristics'!J:J,MATCH(PolicyLevers!$C584,'Policy Characteristics'!$D:$D,0))</f>
        <v>weight</v>
      </c>
      <c r="P584" s="247"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47"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49999999999999" customHeight="1" x14ac:dyDescent="0.35">
      <c r="A585" s="247" t="str">
        <f>INDEX('Policy Characteristics'!B:B,MATCH(PolicyLevers!$C585,'Policy Characteristics'!$D:$D,0))</f>
        <v>Government Revenue Accounting</v>
      </c>
      <c r="B585" s="247" t="str">
        <f>INDEX('Policy Characteristics'!C:C,MATCH(PolicyLevers!$C585,'Policy Characteristics'!$D:$D,0))</f>
        <v>Electricity Generation Subsidy</v>
      </c>
      <c r="C585" s="247" t="str">
        <f t="shared" ref="C585" si="421">C$584</f>
        <v>GRA for Electricity Generation Subsidies</v>
      </c>
      <c r="D585" s="247" t="s">
        <v>692</v>
      </c>
      <c r="E585" s="247"/>
      <c r="F585" s="247" t="s">
        <v>693</v>
      </c>
      <c r="G585" s="247"/>
      <c r="H585" s="254">
        <v>561</v>
      </c>
      <c r="I585" s="247" t="s">
        <v>76</v>
      </c>
      <c r="J585" s="314"/>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INDEX('Policy Characteristics'!J:J,MATCH(PolicyLevers!$C585,'Policy Characteristics'!$D:$D,0))</f>
        <v>weight</v>
      </c>
      <c r="P585" s="247"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47"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49999999999999" customHeight="1" x14ac:dyDescent="0.35">
      <c r="A586" s="247" t="str">
        <f>INDEX('Policy Characteristics'!B:B,MATCH(PolicyLevers!$C586,'Policy Characteristics'!$D:$D,0))</f>
        <v>Government Revenue Accounting</v>
      </c>
      <c r="B586" s="247" t="str">
        <f>INDEX('Policy Characteristics'!C:C,MATCH(PolicyLevers!$C586,'Policy Characteristics'!$D:$D,0))</f>
        <v>Electricity Generation Subsidy</v>
      </c>
      <c r="C586" s="247" t="str">
        <f t="shared" ref="C586" si="422">C$584</f>
        <v>GRA for Electricity Generation Subsidies</v>
      </c>
      <c r="D586" s="247" t="s">
        <v>694</v>
      </c>
      <c r="E586" s="247"/>
      <c r="F586" s="247" t="s">
        <v>695</v>
      </c>
      <c r="G586" s="247"/>
      <c r="H586" s="254">
        <v>562</v>
      </c>
      <c r="I586" s="247" t="s">
        <v>76</v>
      </c>
      <c r="J586" s="314"/>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INDEX('Policy Characteristics'!J:J,MATCH(PolicyLevers!$C586,'Policy Characteristics'!$D:$D,0))</f>
        <v>weight</v>
      </c>
      <c r="P586" s="247"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47"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49999999999999" customHeight="1" x14ac:dyDescent="0.35">
      <c r="A587" s="247" t="str">
        <f>INDEX('Policy Characteristics'!B:B,MATCH(PolicyLevers!$C587,'Policy Characteristics'!$D:$D,0))</f>
        <v>Government Revenue Accounting</v>
      </c>
      <c r="B587" s="247" t="str">
        <f>INDEX('Policy Characteristics'!C:C,MATCH(PolicyLevers!$C587,'Policy Characteristics'!$D:$D,0))</f>
        <v>Electricity Generation Subsidy</v>
      </c>
      <c r="C587" s="247" t="str">
        <f t="shared" ref="C587" si="423">C$584</f>
        <v>GRA for Electricity Generation Subsidies</v>
      </c>
      <c r="D587" s="247" t="s">
        <v>696</v>
      </c>
      <c r="E587" s="247"/>
      <c r="F587" s="247" t="s">
        <v>697</v>
      </c>
      <c r="G587" s="247"/>
      <c r="H587" s="254">
        <v>563</v>
      </c>
      <c r="I587" s="247" t="s">
        <v>76</v>
      </c>
      <c r="J587" s="314"/>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INDEX('Policy Characteristics'!J:J,MATCH(PolicyLevers!$C587,'Policy Characteristics'!$D:$D,0))</f>
        <v>weight</v>
      </c>
      <c r="P587" s="247"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47"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49999999999999" customHeight="1" x14ac:dyDescent="0.35">
      <c r="A588" s="247" t="str">
        <f>INDEX('Policy Characteristics'!B:B,MATCH(PolicyLevers!$C588,'Policy Characteristics'!$D:$D,0))</f>
        <v>Government Revenue Accounting</v>
      </c>
      <c r="B588" s="247" t="str">
        <f>INDEX('Policy Characteristics'!C:C,MATCH(PolicyLevers!$C588,'Policy Characteristics'!$D:$D,0))</f>
        <v>Electricity Generation Subsidy</v>
      </c>
      <c r="C588" s="247" t="str">
        <f t="shared" ref="C588" si="424">C$584</f>
        <v>GRA for Electricity Generation Subsidies</v>
      </c>
      <c r="D588" s="247" t="s">
        <v>698</v>
      </c>
      <c r="E588" s="247"/>
      <c r="F588" s="247" t="s">
        <v>699</v>
      </c>
      <c r="G588" s="247"/>
      <c r="H588" s="254">
        <v>564</v>
      </c>
      <c r="I588" s="247" t="s">
        <v>76</v>
      </c>
      <c r="J588" s="314"/>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INDEX('Policy Characteristics'!J:J,MATCH(PolicyLevers!$C588,'Policy Characteristics'!$D:$D,0))</f>
        <v>weight</v>
      </c>
      <c r="P588" s="247"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47"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49999999999999" customHeight="1" x14ac:dyDescent="0.35">
      <c r="A589" s="247" t="str">
        <f>INDEX('Policy Characteristics'!B:B,MATCH(PolicyLevers!$C589,'Policy Characteristics'!$D:$D,0))</f>
        <v>Government Revenue Accounting</v>
      </c>
      <c r="B589" s="247" t="str">
        <f>INDEX('Policy Characteristics'!C:C,MATCH(PolicyLevers!$C589,'Policy Characteristics'!$D:$D,0))</f>
        <v>Electricity Capacity Construction Subsidy</v>
      </c>
      <c r="C589" s="247" t="s">
        <v>706</v>
      </c>
      <c r="D589" s="247" t="s">
        <v>688</v>
      </c>
      <c r="E589" s="247"/>
      <c r="F589" s="247" t="s">
        <v>689</v>
      </c>
      <c r="G589" s="247"/>
      <c r="H589" s="254">
        <v>565</v>
      </c>
      <c r="I589" s="247" t="s">
        <v>76</v>
      </c>
      <c r="J589" s="314"/>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INDEX('Policy Characteristics'!J:J,MATCH(PolicyLevers!$C589,'Policy Characteristics'!$D:$D,0))</f>
        <v>weight</v>
      </c>
      <c r="P589" s="247"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47"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49999999999999" customHeight="1" x14ac:dyDescent="0.35">
      <c r="A590" s="247" t="str">
        <f>INDEX('Policy Characteristics'!B:B,MATCH(PolicyLevers!$C590,'Policy Characteristics'!$D:$D,0))</f>
        <v>Government Revenue Accounting</v>
      </c>
      <c r="B590" s="247" t="str">
        <f>INDEX('Policy Characteristics'!C:C,MATCH(PolicyLevers!$C590,'Policy Characteristics'!$D:$D,0))</f>
        <v>Electricity Capacity Construction Subsidy</v>
      </c>
      <c r="C590" s="247" t="str">
        <f t="shared" ref="C590" si="425">C$589</f>
        <v>GRA for Electricity Capacity Construction Subsidies</v>
      </c>
      <c r="D590" s="247" t="s">
        <v>692</v>
      </c>
      <c r="E590" s="247"/>
      <c r="F590" s="247" t="s">
        <v>693</v>
      </c>
      <c r="G590" s="247"/>
      <c r="H590" s="254">
        <v>566</v>
      </c>
      <c r="I590" s="247" t="s">
        <v>76</v>
      </c>
      <c r="J590" s="314"/>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INDEX('Policy Characteristics'!J:J,MATCH(PolicyLevers!$C590,'Policy Characteristics'!$D:$D,0))</f>
        <v>weight</v>
      </c>
      <c r="P590" s="247"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47"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49999999999999" customHeight="1" x14ac:dyDescent="0.35">
      <c r="A591" s="247" t="str">
        <f>INDEX('Policy Characteristics'!B:B,MATCH(PolicyLevers!$C591,'Policy Characteristics'!$D:$D,0))</f>
        <v>Government Revenue Accounting</v>
      </c>
      <c r="B591" s="247" t="str">
        <f>INDEX('Policy Characteristics'!C:C,MATCH(PolicyLevers!$C591,'Policy Characteristics'!$D:$D,0))</f>
        <v>Electricity Capacity Construction Subsidy</v>
      </c>
      <c r="C591" s="247" t="str">
        <f t="shared" ref="C591" si="426">C$589</f>
        <v>GRA for Electricity Capacity Construction Subsidies</v>
      </c>
      <c r="D591" s="247" t="s">
        <v>694</v>
      </c>
      <c r="E591" s="247"/>
      <c r="F591" s="247" t="s">
        <v>695</v>
      </c>
      <c r="G591" s="247"/>
      <c r="H591" s="254">
        <v>567</v>
      </c>
      <c r="I591" s="247" t="s">
        <v>76</v>
      </c>
      <c r="J591" s="314"/>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INDEX('Policy Characteristics'!J:J,MATCH(PolicyLevers!$C591,'Policy Characteristics'!$D:$D,0))</f>
        <v>weight</v>
      </c>
      <c r="P591" s="247"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47"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49999999999999" customHeight="1" x14ac:dyDescent="0.35">
      <c r="A592" s="247" t="str">
        <f>INDEX('Policy Characteristics'!B:B,MATCH(PolicyLevers!$C592,'Policy Characteristics'!$D:$D,0))</f>
        <v>Government Revenue Accounting</v>
      </c>
      <c r="B592" s="247" t="str">
        <f>INDEX('Policy Characteristics'!C:C,MATCH(PolicyLevers!$C592,'Policy Characteristics'!$D:$D,0))</f>
        <v>Electricity Capacity Construction Subsidy</v>
      </c>
      <c r="C592" s="247" t="str">
        <f t="shared" ref="C592" si="427">C$589</f>
        <v>GRA for Electricity Capacity Construction Subsidies</v>
      </c>
      <c r="D592" s="247" t="s">
        <v>696</v>
      </c>
      <c r="E592" s="247"/>
      <c r="F592" s="247" t="s">
        <v>697</v>
      </c>
      <c r="G592" s="247"/>
      <c r="H592" s="254">
        <v>568</v>
      </c>
      <c r="I592" s="247" t="s">
        <v>76</v>
      </c>
      <c r="J592" s="314"/>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INDEX('Policy Characteristics'!J:J,MATCH(PolicyLevers!$C592,'Policy Characteristics'!$D:$D,0))</f>
        <v>weight</v>
      </c>
      <c r="P592" s="247"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47"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49999999999999" customHeight="1" x14ac:dyDescent="0.35">
      <c r="A593" s="247" t="str">
        <f>INDEX('Policy Characteristics'!B:B,MATCH(PolicyLevers!$C593,'Policy Characteristics'!$D:$D,0))</f>
        <v>Government Revenue Accounting</v>
      </c>
      <c r="B593" s="247" t="str">
        <f>INDEX('Policy Characteristics'!C:C,MATCH(PolicyLevers!$C593,'Policy Characteristics'!$D:$D,0))</f>
        <v>Electricity Capacity Construction Subsidy</v>
      </c>
      <c r="C593" s="247" t="str">
        <f t="shared" ref="C593" si="428">C$589</f>
        <v>GRA for Electricity Capacity Construction Subsidies</v>
      </c>
      <c r="D593" s="247" t="s">
        <v>698</v>
      </c>
      <c r="E593" s="247"/>
      <c r="F593" s="247" t="s">
        <v>699</v>
      </c>
      <c r="G593" s="247"/>
      <c r="H593" s="254">
        <v>569</v>
      </c>
      <c r="I593" s="247" t="s">
        <v>76</v>
      </c>
      <c r="J593" s="314"/>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INDEX('Policy Characteristics'!J:J,MATCH(PolicyLevers!$C593,'Policy Characteristics'!$D:$D,0))</f>
        <v>weight</v>
      </c>
      <c r="P593" s="247"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47"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49999999999999" customHeight="1" x14ac:dyDescent="0.35">
      <c r="A594" s="247" t="str">
        <f>INDEX('Policy Characteristics'!B:B,MATCH(PolicyLevers!$C594,'Policy Characteristics'!$D:$D,0))</f>
        <v>Government Revenue Accounting</v>
      </c>
      <c r="B594" s="247" t="str">
        <f>INDEX('Policy Characteristics'!C:C,MATCH(PolicyLevers!$C594,'Policy Characteristics'!$D:$D,0))</f>
        <v>Distributed Solar Subsidy</v>
      </c>
      <c r="C594" s="247" t="s">
        <v>707</v>
      </c>
      <c r="D594" s="247" t="s">
        <v>688</v>
      </c>
      <c r="E594" s="247"/>
      <c r="F594" s="247" t="s">
        <v>689</v>
      </c>
      <c r="G594" s="247"/>
      <c r="H594" s="254">
        <v>570</v>
      </c>
      <c r="I594" s="247" t="s">
        <v>76</v>
      </c>
      <c r="J594" s="314"/>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INDEX('Policy Characteristics'!J:J,MATCH(PolicyLevers!$C594,'Policy Characteristics'!$D:$D,0))</f>
        <v>weight</v>
      </c>
      <c r="P594" s="247"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47"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49999999999999" customHeight="1" x14ac:dyDescent="0.35">
      <c r="A595" s="247" t="str">
        <f>INDEX('Policy Characteristics'!B:B,MATCH(PolicyLevers!$C595,'Policy Characteristics'!$D:$D,0))</f>
        <v>Government Revenue Accounting</v>
      </c>
      <c r="B595" s="247" t="str">
        <f>INDEX('Policy Characteristics'!C:C,MATCH(PolicyLevers!$C595,'Policy Characteristics'!$D:$D,0))</f>
        <v>Distributed Solar Subsidy</v>
      </c>
      <c r="C595" s="247" t="str">
        <f t="shared" ref="C595" si="429">C$594</f>
        <v>GRA for Distributed Solar Subsidy</v>
      </c>
      <c r="D595" s="247" t="s">
        <v>692</v>
      </c>
      <c r="E595" s="247"/>
      <c r="F595" s="247" t="s">
        <v>693</v>
      </c>
      <c r="G595" s="247"/>
      <c r="H595" s="254">
        <v>571</v>
      </c>
      <c r="I595" s="247" t="s">
        <v>76</v>
      </c>
      <c r="J595" s="314"/>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INDEX('Policy Characteristics'!J:J,MATCH(PolicyLevers!$C595,'Policy Characteristics'!$D:$D,0))</f>
        <v>weight</v>
      </c>
      <c r="P595" s="247"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47"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49999999999999" customHeight="1" x14ac:dyDescent="0.35">
      <c r="A596" s="247" t="str">
        <f>INDEX('Policy Characteristics'!B:B,MATCH(PolicyLevers!$C596,'Policy Characteristics'!$D:$D,0))</f>
        <v>Government Revenue Accounting</v>
      </c>
      <c r="B596" s="247" t="str">
        <f>INDEX('Policy Characteristics'!C:C,MATCH(PolicyLevers!$C596,'Policy Characteristics'!$D:$D,0))</f>
        <v>Distributed Solar Subsidy</v>
      </c>
      <c r="C596" s="247" t="str">
        <f t="shared" ref="C596" si="430">C$594</f>
        <v>GRA for Distributed Solar Subsidy</v>
      </c>
      <c r="D596" s="247" t="s">
        <v>694</v>
      </c>
      <c r="E596" s="247"/>
      <c r="F596" s="247" t="s">
        <v>695</v>
      </c>
      <c r="G596" s="247"/>
      <c r="H596" s="254">
        <v>572</v>
      </c>
      <c r="I596" s="247" t="s">
        <v>76</v>
      </c>
      <c r="J596" s="314"/>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INDEX('Policy Characteristics'!J:J,MATCH(PolicyLevers!$C596,'Policy Characteristics'!$D:$D,0))</f>
        <v>weight</v>
      </c>
      <c r="P596" s="247"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47"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49999999999999" customHeight="1" x14ac:dyDescent="0.35">
      <c r="A597" s="247" t="str">
        <f>INDEX('Policy Characteristics'!B:B,MATCH(PolicyLevers!$C597,'Policy Characteristics'!$D:$D,0))</f>
        <v>Government Revenue Accounting</v>
      </c>
      <c r="B597" s="247" t="str">
        <f>INDEX('Policy Characteristics'!C:C,MATCH(PolicyLevers!$C597,'Policy Characteristics'!$D:$D,0))</f>
        <v>Distributed Solar Subsidy</v>
      </c>
      <c r="C597" s="247" t="str">
        <f t="shared" ref="C597" si="431">C$594</f>
        <v>GRA for Distributed Solar Subsidy</v>
      </c>
      <c r="D597" s="247" t="s">
        <v>696</v>
      </c>
      <c r="E597" s="247"/>
      <c r="F597" s="247" t="s">
        <v>697</v>
      </c>
      <c r="G597" s="247"/>
      <c r="H597" s="254">
        <v>573</v>
      </c>
      <c r="I597" s="247" t="s">
        <v>76</v>
      </c>
      <c r="J597" s="314"/>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INDEX('Policy Characteristics'!J:J,MATCH(PolicyLevers!$C597,'Policy Characteristics'!$D:$D,0))</f>
        <v>weight</v>
      </c>
      <c r="P597" s="247"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47"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49999999999999" customHeight="1" x14ac:dyDescent="0.35">
      <c r="A598" s="247" t="str">
        <f>INDEX('Policy Characteristics'!B:B,MATCH(PolicyLevers!$C598,'Policy Characteristics'!$D:$D,0))</f>
        <v>Government Revenue Accounting</v>
      </c>
      <c r="B598" s="247" t="str">
        <f>INDEX('Policy Characteristics'!C:C,MATCH(PolicyLevers!$C598,'Policy Characteristics'!$D:$D,0))</f>
        <v>Distributed Solar Subsidy</v>
      </c>
      <c r="C598" s="247" t="str">
        <f t="shared" ref="C598" si="432">C$594</f>
        <v>GRA for Distributed Solar Subsidy</v>
      </c>
      <c r="D598" s="247" t="s">
        <v>698</v>
      </c>
      <c r="E598" s="247"/>
      <c r="F598" s="247" t="s">
        <v>699</v>
      </c>
      <c r="G598" s="247"/>
      <c r="H598" s="254">
        <v>574</v>
      </c>
      <c r="I598" s="247" t="s">
        <v>76</v>
      </c>
      <c r="J598" s="314"/>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INDEX('Policy Characteristics'!J:J,MATCH(PolicyLevers!$C598,'Policy Characteristics'!$D:$D,0))</f>
        <v>weight</v>
      </c>
      <c r="P598" s="247"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47"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49999999999999" customHeight="1" x14ac:dyDescent="0.35">
      <c r="A599" s="247" t="str">
        <f>INDEX('Policy Characteristics'!B:B,MATCH(PolicyLevers!$C599,'Policy Characteristics'!$D:$D,0))</f>
        <v>Government Revenue Accounting</v>
      </c>
      <c r="B599" s="247" t="str">
        <f>INDEX('Policy Characteristics'!C:C,MATCH(PolicyLevers!$C599,'Policy Characteristics'!$D:$D,0))</f>
        <v>Fuel Subsidy</v>
      </c>
      <c r="C599" s="247" t="s">
        <v>709</v>
      </c>
      <c r="D599" s="247" t="s">
        <v>688</v>
      </c>
      <c r="E599" s="247"/>
      <c r="F599" s="247" t="s">
        <v>689</v>
      </c>
      <c r="G599" s="247"/>
      <c r="H599" s="254">
        <v>575</v>
      </c>
      <c r="I599" s="247" t="s">
        <v>76</v>
      </c>
      <c r="J599" s="314"/>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INDEX('Policy Characteristics'!J:J,MATCH(PolicyLevers!$C599,'Policy Characteristics'!$D:$D,0))</f>
        <v>weight</v>
      </c>
      <c r="P599" s="247"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47"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49999999999999" customHeight="1" x14ac:dyDescent="0.35">
      <c r="A600" s="247" t="str">
        <f>INDEX('Policy Characteristics'!B:B,MATCH(PolicyLevers!$C600,'Policy Characteristics'!$D:$D,0))</f>
        <v>Government Revenue Accounting</v>
      </c>
      <c r="B600" s="247" t="str">
        <f>INDEX('Policy Characteristics'!C:C,MATCH(PolicyLevers!$C600,'Policy Characteristics'!$D:$D,0))</f>
        <v>Fuel Subsidy</v>
      </c>
      <c r="C600" s="247" t="str">
        <f t="shared" ref="C600" si="433">C$599</f>
        <v>GRA for Fuel Subsidies</v>
      </c>
      <c r="D600" s="247" t="s">
        <v>692</v>
      </c>
      <c r="E600" s="247"/>
      <c r="F600" s="247" t="s">
        <v>693</v>
      </c>
      <c r="G600" s="247"/>
      <c r="H600" s="254">
        <v>576</v>
      </c>
      <c r="I600" s="247" t="s">
        <v>76</v>
      </c>
      <c r="J600" s="314"/>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INDEX('Policy Characteristics'!J:J,MATCH(PolicyLevers!$C600,'Policy Characteristics'!$D:$D,0))</f>
        <v>weight</v>
      </c>
      <c r="P600" s="247"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47"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49999999999999" customHeight="1" x14ac:dyDescent="0.35">
      <c r="A601" s="247" t="str">
        <f>INDEX('Policy Characteristics'!B:B,MATCH(PolicyLevers!$C601,'Policy Characteristics'!$D:$D,0))</f>
        <v>Government Revenue Accounting</v>
      </c>
      <c r="B601" s="247" t="str">
        <f>INDEX('Policy Characteristics'!C:C,MATCH(PolicyLevers!$C601,'Policy Characteristics'!$D:$D,0))</f>
        <v>Fuel Subsidy</v>
      </c>
      <c r="C601" s="247" t="str">
        <f t="shared" ref="C601" si="434">C$599</f>
        <v>GRA for Fuel Subsidies</v>
      </c>
      <c r="D601" s="247" t="s">
        <v>694</v>
      </c>
      <c r="E601" s="247"/>
      <c r="F601" s="247" t="s">
        <v>695</v>
      </c>
      <c r="G601" s="247"/>
      <c r="H601" s="254">
        <v>577</v>
      </c>
      <c r="I601" s="247" t="s">
        <v>76</v>
      </c>
      <c r="J601" s="314"/>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INDEX('Policy Characteristics'!J:J,MATCH(PolicyLevers!$C601,'Policy Characteristics'!$D:$D,0))</f>
        <v>weight</v>
      </c>
      <c r="P601" s="247"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47"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49999999999999" customHeight="1" x14ac:dyDescent="0.35">
      <c r="A602" s="247" t="str">
        <f>INDEX('Policy Characteristics'!B:B,MATCH(PolicyLevers!$C602,'Policy Characteristics'!$D:$D,0))</f>
        <v>Government Revenue Accounting</v>
      </c>
      <c r="B602" s="247" t="str">
        <f>INDEX('Policy Characteristics'!C:C,MATCH(PolicyLevers!$C602,'Policy Characteristics'!$D:$D,0))</f>
        <v>Fuel Subsidy</v>
      </c>
      <c r="C602" s="247" t="str">
        <f t="shared" ref="C602" si="435">C$599</f>
        <v>GRA for Fuel Subsidies</v>
      </c>
      <c r="D602" s="247" t="s">
        <v>696</v>
      </c>
      <c r="E602" s="247"/>
      <c r="F602" s="247" t="s">
        <v>697</v>
      </c>
      <c r="G602" s="247"/>
      <c r="H602" s="254">
        <v>578</v>
      </c>
      <c r="I602" s="247" t="s">
        <v>76</v>
      </c>
      <c r="J602" s="314"/>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INDEX('Policy Characteristics'!J:J,MATCH(PolicyLevers!$C602,'Policy Characteristics'!$D:$D,0))</f>
        <v>weight</v>
      </c>
      <c r="P602" s="247"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47"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49999999999999" customHeight="1" x14ac:dyDescent="0.35">
      <c r="A603" s="247" t="str">
        <f>INDEX('Policy Characteristics'!B:B,MATCH(PolicyLevers!$C603,'Policy Characteristics'!$D:$D,0))</f>
        <v>Government Revenue Accounting</v>
      </c>
      <c r="B603" s="247" t="str">
        <f>INDEX('Policy Characteristics'!C:C,MATCH(PolicyLevers!$C603,'Policy Characteristics'!$D:$D,0))</f>
        <v>Fuel Subsidy</v>
      </c>
      <c r="C603" s="247" t="str">
        <f t="shared" ref="C603" si="436">C$599</f>
        <v>GRA for Fuel Subsidies</v>
      </c>
      <c r="D603" s="247" t="s">
        <v>698</v>
      </c>
      <c r="E603" s="247"/>
      <c r="F603" s="247" t="s">
        <v>699</v>
      </c>
      <c r="G603" s="247"/>
      <c r="H603" s="254">
        <v>579</v>
      </c>
      <c r="I603" s="247" t="s">
        <v>76</v>
      </c>
      <c r="J603" s="314"/>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INDEX('Policy Characteristics'!J:J,MATCH(PolicyLevers!$C603,'Policy Characteristics'!$D:$D,0))</f>
        <v>weight</v>
      </c>
      <c r="P603" s="247"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47"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49999999999999" customHeight="1" x14ac:dyDescent="0.35">
      <c r="A604" s="247" t="str">
        <f>INDEX('Policy Characteristics'!B:B,MATCH(PolicyLevers!$C604,'Policy Characteristics'!$D:$D,0))</f>
        <v>Government Revenue Accounting</v>
      </c>
      <c r="B604" s="247" t="str">
        <f>INDEX('Policy Characteristics'!C:C,MATCH(PolicyLevers!$C604,'Policy Characteristics'!$D:$D,0))</f>
        <v>National Debt Interest</v>
      </c>
      <c r="C604" s="247" t="s">
        <v>711</v>
      </c>
      <c r="D604" s="247" t="s">
        <v>688</v>
      </c>
      <c r="E604" s="247"/>
      <c r="F604" s="247" t="s">
        <v>689</v>
      </c>
      <c r="G604" s="247"/>
      <c r="H604" s="254">
        <v>580</v>
      </c>
      <c r="I604" s="247" t="s">
        <v>76</v>
      </c>
      <c r="J604" s="314"/>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INDEX('Policy Characteristics'!J:J,MATCH(PolicyLevers!$C604,'Policy Characteristics'!$D:$D,0))</f>
        <v>weight</v>
      </c>
      <c r="P604" s="247"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47"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49999999999999" customHeight="1" x14ac:dyDescent="0.35">
      <c r="A605" s="247" t="str">
        <f>INDEX('Policy Characteristics'!B:B,MATCH(PolicyLevers!$C605,'Policy Characteristics'!$D:$D,0))</f>
        <v>Government Revenue Accounting</v>
      </c>
      <c r="B605" s="247" t="str">
        <f>INDEX('Policy Characteristics'!C:C,MATCH(PolicyLevers!$C605,'Policy Characteristics'!$D:$D,0))</f>
        <v>National Debt Interest</v>
      </c>
      <c r="C605" s="247" t="str">
        <f t="shared" ref="C605" si="437">C$604</f>
        <v>GRA for National Debt Interest</v>
      </c>
      <c r="D605" s="247" t="s">
        <v>692</v>
      </c>
      <c r="E605" s="247"/>
      <c r="F605" s="247" t="s">
        <v>693</v>
      </c>
      <c r="G605" s="247"/>
      <c r="H605" s="254">
        <v>581</v>
      </c>
      <c r="I605" s="247" t="s">
        <v>76</v>
      </c>
      <c r="J605" s="314"/>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INDEX('Policy Characteristics'!J:J,MATCH(PolicyLevers!$C605,'Policy Characteristics'!$D:$D,0))</f>
        <v>weight</v>
      </c>
      <c r="P605" s="247"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47"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49999999999999" customHeight="1" x14ac:dyDescent="0.35">
      <c r="A606" s="247" t="str">
        <f>INDEX('Policy Characteristics'!B:B,MATCH(PolicyLevers!$C606,'Policy Characteristics'!$D:$D,0))</f>
        <v>Government Revenue Accounting</v>
      </c>
      <c r="B606" s="247" t="str">
        <f>INDEX('Policy Characteristics'!C:C,MATCH(PolicyLevers!$C606,'Policy Characteristics'!$D:$D,0))</f>
        <v>National Debt Interest</v>
      </c>
      <c r="C606" s="247" t="str">
        <f t="shared" ref="C606" si="438">C$604</f>
        <v>GRA for National Debt Interest</v>
      </c>
      <c r="D606" s="247" t="s">
        <v>694</v>
      </c>
      <c r="E606" s="247"/>
      <c r="F606" s="247" t="s">
        <v>695</v>
      </c>
      <c r="G606" s="247"/>
      <c r="H606" s="254">
        <v>582</v>
      </c>
      <c r="I606" s="247" t="s">
        <v>76</v>
      </c>
      <c r="J606" s="314"/>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INDEX('Policy Characteristics'!J:J,MATCH(PolicyLevers!$C606,'Policy Characteristics'!$D:$D,0))</f>
        <v>weight</v>
      </c>
      <c r="P606" s="247"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47"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49999999999999" customHeight="1" x14ac:dyDescent="0.35">
      <c r="A607" s="247" t="str">
        <f>INDEX('Policy Characteristics'!B:B,MATCH(PolicyLevers!$C607,'Policy Characteristics'!$D:$D,0))</f>
        <v>Government Revenue Accounting</v>
      </c>
      <c r="B607" s="247" t="str">
        <f>INDEX('Policy Characteristics'!C:C,MATCH(PolicyLevers!$C607,'Policy Characteristics'!$D:$D,0))</f>
        <v>National Debt Interest</v>
      </c>
      <c r="C607" s="247" t="str">
        <f t="shared" ref="C607" si="439">C$604</f>
        <v>GRA for National Debt Interest</v>
      </c>
      <c r="D607" s="247" t="s">
        <v>696</v>
      </c>
      <c r="E607" s="247"/>
      <c r="F607" s="247" t="s">
        <v>697</v>
      </c>
      <c r="G607" s="247"/>
      <c r="H607" s="254">
        <v>583</v>
      </c>
      <c r="I607" s="247" t="s">
        <v>76</v>
      </c>
      <c r="J607" s="314"/>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INDEX('Policy Characteristics'!J:J,MATCH(PolicyLevers!$C607,'Policy Characteristics'!$D:$D,0))</f>
        <v>weight</v>
      </c>
      <c r="P607" s="247"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47"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49999999999999" customHeight="1" x14ac:dyDescent="0.35">
      <c r="A608" s="247" t="str">
        <f>INDEX('Policy Characteristics'!B:B,MATCH(PolicyLevers!$C608,'Policy Characteristics'!$D:$D,0))</f>
        <v>Government Revenue Accounting</v>
      </c>
      <c r="B608" s="247" t="str">
        <f>INDEX('Policy Characteristics'!C:C,MATCH(PolicyLevers!$C608,'Policy Characteristics'!$D:$D,0))</f>
        <v>National Debt Interest</v>
      </c>
      <c r="C608" s="247" t="str">
        <f t="shared" ref="C608" si="440">C$604</f>
        <v>GRA for National Debt Interest</v>
      </c>
      <c r="D608" s="247" t="s">
        <v>698</v>
      </c>
      <c r="E608" s="247"/>
      <c r="F608" s="247" t="s">
        <v>699</v>
      </c>
      <c r="G608" s="247"/>
      <c r="H608" s="254">
        <v>584</v>
      </c>
      <c r="I608" s="247" t="s">
        <v>76</v>
      </c>
      <c r="J608" s="314"/>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INDEX('Policy Characteristics'!J:J,MATCH(PolicyLevers!$C608,'Policy Characteristics'!$D:$D,0))</f>
        <v>weight</v>
      </c>
      <c r="P608" s="247"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47"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49999999999999" customHeight="1" x14ac:dyDescent="0.35">
      <c r="A609" s="247" t="str">
        <f>INDEX('Policy Characteristics'!B:B,MATCH(PolicyLevers!$C609,'Policy Characteristics'!$D:$D,0))</f>
        <v>Government Revenue Accounting</v>
      </c>
      <c r="B609" s="247" t="str">
        <f>INDEX('Policy Characteristics'!C:C,MATCH(PolicyLevers!$C609,'Policy Characteristics'!$D:$D,0))</f>
        <v>Remaining Government Cash Flows</v>
      </c>
      <c r="C609" s="247" t="s">
        <v>713</v>
      </c>
      <c r="D609" s="247" t="s">
        <v>688</v>
      </c>
      <c r="E609" s="247"/>
      <c r="F609" s="247" t="s">
        <v>689</v>
      </c>
      <c r="G609" s="247"/>
      <c r="H609" s="254">
        <v>585</v>
      </c>
      <c r="I609" s="247" t="s">
        <v>76</v>
      </c>
      <c r="J609" s="314"/>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INDEX('Policy Characteristics'!J:J,MATCH(PolicyLevers!$C609,'Policy Characteristics'!$D:$D,0))</f>
        <v>weight</v>
      </c>
      <c r="P609" s="247"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47"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49999999999999" customHeight="1" x14ac:dyDescent="0.35">
      <c r="A610" s="247" t="str">
        <f>INDEX('Policy Characteristics'!B:B,MATCH(PolicyLevers!$C610,'Policy Characteristics'!$D:$D,0))</f>
        <v>Government Revenue Accounting</v>
      </c>
      <c r="B610" s="247" t="str">
        <f>INDEX('Policy Characteristics'!C:C,MATCH(PolicyLevers!$C610,'Policy Characteristics'!$D:$D,0))</f>
        <v>Remaining Government Cash Flows</v>
      </c>
      <c r="C610" s="247" t="str">
        <f t="shared" ref="C610" si="441">C$609</f>
        <v>GRA for Remaining Government Cash Flow Changes</v>
      </c>
      <c r="D610" s="247" t="s">
        <v>692</v>
      </c>
      <c r="E610" s="247"/>
      <c r="F610" s="247" t="s">
        <v>693</v>
      </c>
      <c r="G610" s="247"/>
      <c r="H610" s="254">
        <v>586</v>
      </c>
      <c r="I610" s="247" t="s">
        <v>76</v>
      </c>
      <c r="J610" s="314"/>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INDEX('Policy Characteristics'!J:J,MATCH(PolicyLevers!$C610,'Policy Characteristics'!$D:$D,0))</f>
        <v>weight</v>
      </c>
      <c r="P610" s="247"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47"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49999999999999" customHeight="1" x14ac:dyDescent="0.35">
      <c r="A611" s="247" t="str">
        <f>INDEX('Policy Characteristics'!B:B,MATCH(PolicyLevers!$C611,'Policy Characteristics'!$D:$D,0))</f>
        <v>Government Revenue Accounting</v>
      </c>
      <c r="B611" s="247" t="str">
        <f>INDEX('Policy Characteristics'!C:C,MATCH(PolicyLevers!$C611,'Policy Characteristics'!$D:$D,0))</f>
        <v>Remaining Government Cash Flows</v>
      </c>
      <c r="C611" s="247" t="str">
        <f t="shared" ref="C611" si="442">C$609</f>
        <v>GRA for Remaining Government Cash Flow Changes</v>
      </c>
      <c r="D611" s="247" t="s">
        <v>694</v>
      </c>
      <c r="E611" s="247"/>
      <c r="F611" s="247" t="s">
        <v>695</v>
      </c>
      <c r="G611" s="247"/>
      <c r="H611" s="254">
        <v>587</v>
      </c>
      <c r="I611" s="247" t="s">
        <v>76</v>
      </c>
      <c r="J611" s="314"/>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INDEX('Policy Characteristics'!J:J,MATCH(PolicyLevers!$C611,'Policy Characteristics'!$D:$D,0))</f>
        <v>weight</v>
      </c>
      <c r="P611" s="247"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47"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49999999999999" customHeight="1" x14ac:dyDescent="0.35">
      <c r="A612" s="247" t="str">
        <f>INDEX('Policy Characteristics'!B:B,MATCH(PolicyLevers!$C612,'Policy Characteristics'!$D:$D,0))</f>
        <v>Government Revenue Accounting</v>
      </c>
      <c r="B612" s="247" t="str">
        <f>INDEX('Policy Characteristics'!C:C,MATCH(PolicyLevers!$C612,'Policy Characteristics'!$D:$D,0))</f>
        <v>Remaining Government Cash Flows</v>
      </c>
      <c r="C612" s="247" t="str">
        <f t="shared" ref="C612" si="443">C$609</f>
        <v>GRA for Remaining Government Cash Flow Changes</v>
      </c>
      <c r="D612" s="247" t="s">
        <v>696</v>
      </c>
      <c r="E612" s="247"/>
      <c r="F612" s="247" t="s">
        <v>697</v>
      </c>
      <c r="G612" s="247"/>
      <c r="H612" s="254">
        <v>588</v>
      </c>
      <c r="I612" s="247" t="s">
        <v>76</v>
      </c>
      <c r="J612" s="314"/>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INDEX('Policy Characteristics'!J:J,MATCH(PolicyLevers!$C612,'Policy Characteristics'!$D:$D,0))</f>
        <v>weight</v>
      </c>
      <c r="P612" s="247"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47"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49999999999999" customHeight="1" x14ac:dyDescent="0.35">
      <c r="A613" s="247" t="str">
        <f>INDEX('Policy Characteristics'!B:B,MATCH(PolicyLevers!$C613,'Policy Characteristics'!$D:$D,0))</f>
        <v>Government Revenue Accounting</v>
      </c>
      <c r="B613" s="247" t="str">
        <f>INDEX('Policy Characteristics'!C:C,MATCH(PolicyLevers!$C613,'Policy Characteristics'!$D:$D,0))</f>
        <v>Remaining Government Cash Flows</v>
      </c>
      <c r="C613" s="247" t="str">
        <f t="shared" ref="C613" si="444">C$609</f>
        <v>GRA for Remaining Government Cash Flow Changes</v>
      </c>
      <c r="D613" s="247" t="s">
        <v>698</v>
      </c>
      <c r="E613" s="247"/>
      <c r="F613" s="247" t="s">
        <v>699</v>
      </c>
      <c r="G613" s="247"/>
      <c r="H613" s="254">
        <v>589</v>
      </c>
      <c r="I613" s="247" t="s">
        <v>76</v>
      </c>
      <c r="J613" s="314"/>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INDEX('Policy Characteristics'!J:J,MATCH(PolicyLevers!$C613,'Policy Characteristics'!$D:$D,0))</f>
        <v>weight</v>
      </c>
      <c r="P613" s="247"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47"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customHeight="1" x14ac:dyDescent="0.35">
      <c r="A614" s="248"/>
      <c r="B614" s="248"/>
      <c r="C614" s="248"/>
      <c r="D614" s="248"/>
      <c r="E614" s="248"/>
      <c r="F614" s="248"/>
      <c r="G614" s="248"/>
      <c r="H614" s="248"/>
      <c r="I614" s="248"/>
      <c r="J614" s="248"/>
      <c r="K614" s="248"/>
      <c r="L614" s="248"/>
      <c r="M614" s="248"/>
      <c r="N614" s="248"/>
      <c r="O614" s="248"/>
      <c r="P614" s="248"/>
      <c r="Q614" s="248"/>
      <c r="R614" s="312"/>
      <c r="S614" s="248"/>
      <c r="T614" s="248"/>
      <c r="U614" s="248"/>
      <c r="V614" s="248"/>
      <c r="W614" s="248"/>
      <c r="X614" s="248"/>
      <c r="Y614" s="248"/>
      <c r="Z614" s="248"/>
    </row>
    <row r="615" spans="1:26" ht="15.75" customHeight="1" x14ac:dyDescent="0.35">
      <c r="A615" s="248"/>
      <c r="B615" s="248"/>
      <c r="C615" s="248"/>
      <c r="D615" s="248"/>
      <c r="E615" s="248"/>
      <c r="F615" s="248"/>
      <c r="G615" s="248"/>
      <c r="H615" s="248"/>
      <c r="I615" s="248"/>
      <c r="J615" s="248"/>
      <c r="K615" s="248"/>
      <c r="L615" s="248"/>
      <c r="M615" s="248"/>
      <c r="N615" s="248"/>
      <c r="O615" s="248"/>
      <c r="P615" s="248"/>
      <c r="Q615" s="248"/>
      <c r="R615" s="312"/>
      <c r="S615" s="248"/>
      <c r="T615" s="248"/>
      <c r="U615" s="248"/>
      <c r="V615" s="248"/>
      <c r="W615" s="248"/>
      <c r="X615" s="248"/>
      <c r="Y615" s="248"/>
      <c r="Z615" s="248"/>
    </row>
    <row r="616" spans="1:26" ht="15.75" customHeight="1" x14ac:dyDescent="0.35">
      <c r="A616" s="248"/>
      <c r="B616" s="248"/>
      <c r="C616" s="248"/>
      <c r="D616" s="248"/>
      <c r="E616" s="248"/>
      <c r="F616" s="248"/>
      <c r="G616" s="248"/>
      <c r="H616" s="248"/>
      <c r="I616" s="248"/>
      <c r="J616" s="248"/>
      <c r="K616" s="248"/>
      <c r="L616" s="248"/>
      <c r="M616" s="248"/>
      <c r="N616" s="248"/>
      <c r="O616" s="248"/>
      <c r="P616" s="248"/>
      <c r="Q616" s="248"/>
      <c r="R616" s="312"/>
      <c r="S616" s="248"/>
      <c r="T616" s="248"/>
      <c r="U616" s="248"/>
      <c r="V616" s="248"/>
      <c r="W616" s="248"/>
      <c r="X616" s="248"/>
      <c r="Y616" s="248"/>
      <c r="Z616" s="248"/>
    </row>
    <row r="617" spans="1:26" ht="15.75" customHeight="1" x14ac:dyDescent="0.35">
      <c r="A617" s="248"/>
      <c r="B617" s="248"/>
      <c r="C617" s="248"/>
      <c r="D617" s="248"/>
      <c r="E617" s="248"/>
      <c r="F617" s="248"/>
      <c r="G617" s="248"/>
      <c r="H617" s="248"/>
      <c r="I617" s="248"/>
      <c r="J617" s="248"/>
      <c r="K617" s="248"/>
      <c r="L617" s="248"/>
      <c r="M617" s="248"/>
      <c r="N617" s="248"/>
      <c r="O617" s="248"/>
      <c r="P617" s="248"/>
      <c r="Q617" s="248"/>
      <c r="R617" s="312"/>
      <c r="S617" s="248"/>
      <c r="T617" s="248"/>
      <c r="U617" s="248"/>
      <c r="V617" s="248"/>
      <c r="W617" s="248"/>
      <c r="X617" s="248"/>
      <c r="Y617" s="248"/>
      <c r="Z617" s="248"/>
    </row>
    <row r="618" spans="1:26" ht="15.75" customHeight="1" x14ac:dyDescent="0.35">
      <c r="A618" s="248"/>
      <c r="B618" s="248"/>
      <c r="C618" s="248"/>
      <c r="D618" s="248"/>
      <c r="E618" s="248"/>
      <c r="F618" s="248"/>
      <c r="G618" s="248"/>
      <c r="H618" s="248"/>
      <c r="I618" s="248"/>
      <c r="J618" s="248"/>
      <c r="K618" s="248"/>
      <c r="L618" s="248"/>
      <c r="M618" s="248"/>
      <c r="N618" s="248"/>
      <c r="O618" s="248"/>
      <c r="P618" s="248"/>
      <c r="Q618" s="248"/>
      <c r="R618" s="312"/>
      <c r="S618" s="248"/>
      <c r="T618" s="248"/>
      <c r="U618" s="248"/>
      <c r="V618" s="248"/>
      <c r="W618" s="248"/>
      <c r="X618" s="248"/>
      <c r="Y618" s="248"/>
      <c r="Z618" s="248"/>
    </row>
    <row r="619" spans="1:26" ht="15.75" customHeight="1" x14ac:dyDescent="0.35">
      <c r="A619" s="248"/>
      <c r="B619" s="248"/>
      <c r="C619" s="248"/>
      <c r="D619" s="248"/>
      <c r="E619" s="248"/>
      <c r="F619" s="248"/>
      <c r="G619" s="248"/>
      <c r="H619" s="7"/>
      <c r="I619" s="248"/>
      <c r="J619" s="7"/>
      <c r="K619" s="248"/>
      <c r="L619" s="248"/>
      <c r="M619" s="248"/>
      <c r="N619" s="248"/>
      <c r="O619" s="248"/>
      <c r="P619" s="248"/>
      <c r="Q619" s="248"/>
      <c r="R619" s="312"/>
      <c r="S619" s="248"/>
      <c r="T619" s="248"/>
      <c r="U619" s="248"/>
      <c r="V619" s="248"/>
      <c r="W619" s="248"/>
      <c r="X619" s="248"/>
      <c r="Y619" s="248"/>
      <c r="Z619" s="248"/>
    </row>
    <row r="620" spans="1:26" ht="15.75" customHeight="1" x14ac:dyDescent="0.35">
      <c r="A620" s="248"/>
      <c r="B620" s="248"/>
      <c r="C620" s="248"/>
      <c r="D620" s="248"/>
      <c r="E620" s="248"/>
      <c r="F620" s="248"/>
      <c r="G620" s="248"/>
      <c r="H620" s="7"/>
      <c r="I620" s="248"/>
      <c r="J620" s="7"/>
      <c r="K620" s="248"/>
      <c r="L620" s="248"/>
      <c r="M620" s="248"/>
      <c r="N620" s="248"/>
      <c r="O620" s="248"/>
      <c r="P620" s="248"/>
      <c r="Q620" s="248"/>
      <c r="R620" s="312"/>
      <c r="S620" s="248"/>
      <c r="T620" s="248"/>
      <c r="U620" s="248"/>
      <c r="V620" s="248"/>
      <c r="W620" s="248"/>
      <c r="X620" s="248"/>
      <c r="Y620" s="248"/>
      <c r="Z620" s="248"/>
    </row>
    <row r="621" spans="1:26" ht="15.75" customHeight="1" x14ac:dyDescent="0.35">
      <c r="A621" s="248"/>
      <c r="B621" s="248"/>
      <c r="C621" s="248"/>
      <c r="D621" s="248"/>
      <c r="E621" s="248"/>
      <c r="F621" s="248"/>
      <c r="G621" s="248"/>
      <c r="H621" s="7"/>
      <c r="I621" s="248"/>
      <c r="J621" s="7"/>
      <c r="K621" s="248"/>
      <c r="L621" s="248"/>
      <c r="M621" s="248"/>
      <c r="N621" s="248"/>
      <c r="O621" s="248"/>
      <c r="P621" s="248"/>
      <c r="Q621" s="248"/>
      <c r="R621" s="312"/>
      <c r="S621" s="248"/>
      <c r="T621" s="248"/>
      <c r="U621" s="248"/>
      <c r="V621" s="248"/>
      <c r="W621" s="248"/>
      <c r="X621" s="248"/>
      <c r="Y621" s="248"/>
      <c r="Z621" s="248"/>
    </row>
    <row r="622" spans="1:26" ht="15.75" customHeight="1" x14ac:dyDescent="0.35">
      <c r="A622" s="248"/>
      <c r="B622" s="248"/>
      <c r="C622" s="248"/>
      <c r="D622" s="248"/>
      <c r="E622" s="248"/>
      <c r="F622" s="248"/>
      <c r="G622" s="248"/>
      <c r="H622" s="7"/>
      <c r="I622" s="248"/>
      <c r="J622" s="7"/>
      <c r="K622" s="248"/>
      <c r="L622" s="248"/>
      <c r="M622" s="248"/>
      <c r="N622" s="248"/>
      <c r="O622" s="248"/>
      <c r="P622" s="248"/>
      <c r="Q622" s="248"/>
      <c r="R622" s="312"/>
      <c r="S622" s="248"/>
      <c r="T622" s="248"/>
      <c r="U622" s="248"/>
      <c r="V622" s="248"/>
      <c r="W622" s="248"/>
      <c r="X622" s="248"/>
      <c r="Y622" s="248"/>
      <c r="Z622" s="248"/>
    </row>
    <row r="623" spans="1:26" ht="15.75" customHeight="1" x14ac:dyDescent="0.35">
      <c r="A623" s="248"/>
      <c r="B623" s="248"/>
      <c r="C623" s="248"/>
      <c r="D623" s="248"/>
      <c r="E623" s="248"/>
      <c r="F623" s="248"/>
      <c r="G623" s="248"/>
      <c r="H623" s="7"/>
      <c r="I623" s="248"/>
      <c r="J623" s="7"/>
      <c r="K623" s="248"/>
      <c r="L623" s="248"/>
      <c r="M623" s="248"/>
      <c r="N623" s="248"/>
      <c r="O623" s="248"/>
      <c r="P623" s="248"/>
      <c r="Q623" s="248"/>
      <c r="R623" s="312"/>
      <c r="S623" s="248"/>
      <c r="T623" s="248"/>
      <c r="U623" s="248"/>
      <c r="V623" s="248"/>
      <c r="W623" s="248"/>
      <c r="X623" s="248"/>
      <c r="Y623" s="248"/>
      <c r="Z623" s="248"/>
    </row>
    <row r="624" spans="1:26" ht="15.75" customHeight="1" x14ac:dyDescent="0.35">
      <c r="A624" s="248"/>
      <c r="B624" s="248"/>
      <c r="C624" s="248"/>
      <c r="D624" s="248"/>
      <c r="E624" s="248"/>
      <c r="F624" s="248"/>
      <c r="G624" s="248"/>
      <c r="H624" s="7"/>
      <c r="I624" s="248"/>
      <c r="J624" s="7"/>
      <c r="K624" s="248"/>
      <c r="L624" s="248"/>
      <c r="M624" s="248"/>
      <c r="N624" s="248"/>
      <c r="O624" s="248"/>
      <c r="P624" s="248"/>
      <c r="Q624" s="248"/>
      <c r="R624" s="312"/>
      <c r="S624" s="248"/>
      <c r="T624" s="248"/>
      <c r="U624" s="248"/>
      <c r="V624" s="248"/>
      <c r="W624" s="248"/>
      <c r="X624" s="248"/>
      <c r="Y624" s="248"/>
      <c r="Z624" s="248"/>
    </row>
    <row r="625" spans="1:26" ht="15.75" customHeight="1" x14ac:dyDescent="0.35">
      <c r="A625" s="248"/>
      <c r="B625" s="248"/>
      <c r="C625" s="248"/>
      <c r="D625" s="248"/>
      <c r="E625" s="248"/>
      <c r="F625" s="248"/>
      <c r="G625" s="248"/>
      <c r="H625" s="7"/>
      <c r="I625" s="248"/>
      <c r="J625" s="7"/>
      <c r="K625" s="248"/>
      <c r="L625" s="248"/>
      <c r="M625" s="248"/>
      <c r="N625" s="248"/>
      <c r="O625" s="248"/>
      <c r="P625" s="248"/>
      <c r="Q625" s="248"/>
      <c r="R625" s="312"/>
      <c r="S625" s="248"/>
      <c r="T625" s="248"/>
      <c r="U625" s="248"/>
      <c r="V625" s="248"/>
      <c r="W625" s="248"/>
      <c r="X625" s="248"/>
      <c r="Y625" s="248"/>
      <c r="Z625" s="248"/>
    </row>
    <row r="626" spans="1:26" ht="15.75" customHeight="1" x14ac:dyDescent="0.35">
      <c r="A626" s="248"/>
      <c r="B626" s="248"/>
      <c r="C626" s="248"/>
      <c r="D626" s="248"/>
      <c r="E626" s="248"/>
      <c r="F626" s="248"/>
      <c r="G626" s="248"/>
      <c r="H626" s="7"/>
      <c r="I626" s="248"/>
      <c r="J626" s="7"/>
      <c r="K626" s="248"/>
      <c r="L626" s="248"/>
      <c r="M626" s="248"/>
      <c r="N626" s="248"/>
      <c r="O626" s="248"/>
      <c r="P626" s="248"/>
      <c r="Q626" s="248"/>
      <c r="R626" s="312"/>
      <c r="S626" s="248"/>
      <c r="T626" s="248"/>
      <c r="U626" s="248"/>
      <c r="V626" s="248"/>
      <c r="W626" s="248"/>
      <c r="X626" s="248"/>
      <c r="Y626" s="248"/>
      <c r="Z626" s="248"/>
    </row>
    <row r="627" spans="1:26" ht="15.75" customHeight="1" x14ac:dyDescent="0.35">
      <c r="A627" s="248"/>
      <c r="B627" s="248"/>
      <c r="C627" s="248"/>
      <c r="D627" s="248"/>
      <c r="E627" s="248"/>
      <c r="F627" s="248"/>
      <c r="G627" s="248"/>
      <c r="H627" s="7"/>
      <c r="I627" s="248"/>
      <c r="J627" s="7"/>
      <c r="K627" s="248"/>
      <c r="L627" s="248"/>
      <c r="M627" s="248"/>
      <c r="N627" s="248"/>
      <c r="O627" s="248"/>
      <c r="P627" s="248"/>
      <c r="Q627" s="248"/>
      <c r="R627" s="312"/>
      <c r="S627" s="248"/>
      <c r="T627" s="248"/>
      <c r="U627" s="248"/>
      <c r="V627" s="248"/>
      <c r="W627" s="248"/>
      <c r="X627" s="248"/>
      <c r="Y627" s="248"/>
      <c r="Z627" s="248"/>
    </row>
    <row r="628" spans="1:26" ht="15.75" customHeight="1" x14ac:dyDescent="0.35">
      <c r="A628" s="248"/>
      <c r="B628" s="248"/>
      <c r="C628" s="248"/>
      <c r="D628" s="248"/>
      <c r="E628" s="248"/>
      <c r="F628" s="248"/>
      <c r="G628" s="248"/>
      <c r="H628" s="7"/>
      <c r="I628" s="248"/>
      <c r="J628" s="7"/>
      <c r="K628" s="248"/>
      <c r="L628" s="248"/>
      <c r="M628" s="248"/>
      <c r="N628" s="248"/>
      <c r="O628" s="248"/>
      <c r="P628" s="248"/>
      <c r="Q628" s="248"/>
      <c r="R628" s="312"/>
      <c r="S628" s="248"/>
      <c r="T628" s="248"/>
      <c r="U628" s="248"/>
      <c r="V628" s="248"/>
      <c r="W628" s="248"/>
      <c r="X628" s="248"/>
      <c r="Y628" s="248"/>
      <c r="Z628" s="248"/>
    </row>
    <row r="629" spans="1:26" ht="15.75" customHeight="1" x14ac:dyDescent="0.35">
      <c r="A629" s="248"/>
      <c r="B629" s="248"/>
      <c r="C629" s="248"/>
      <c r="D629" s="248"/>
      <c r="E629" s="248"/>
      <c r="F629" s="248"/>
      <c r="G629" s="248"/>
      <c r="H629" s="7"/>
      <c r="I629" s="248"/>
      <c r="J629" s="7"/>
      <c r="K629" s="248"/>
      <c r="L629" s="248"/>
      <c r="M629" s="248"/>
      <c r="N629" s="248"/>
      <c r="O629" s="248"/>
      <c r="P629" s="248"/>
      <c r="Q629" s="248"/>
      <c r="R629" s="312"/>
      <c r="S629" s="248"/>
      <c r="T629" s="248"/>
      <c r="U629" s="248"/>
      <c r="V629" s="248"/>
      <c r="W629" s="248"/>
      <c r="X629" s="248"/>
      <c r="Y629" s="248"/>
      <c r="Z629" s="248"/>
    </row>
    <row r="630" spans="1:26" ht="15.75" customHeight="1" x14ac:dyDescent="0.35">
      <c r="A630" s="248"/>
      <c r="B630" s="248"/>
      <c r="C630" s="248"/>
      <c r="D630" s="248"/>
      <c r="E630" s="248"/>
      <c r="F630" s="248"/>
      <c r="G630" s="248"/>
      <c r="H630" s="7"/>
      <c r="I630" s="248"/>
      <c r="J630" s="7"/>
      <c r="K630" s="248"/>
      <c r="L630" s="248"/>
      <c r="M630" s="248"/>
      <c r="N630" s="248"/>
      <c r="O630" s="248"/>
      <c r="P630" s="248"/>
      <c r="Q630" s="248"/>
      <c r="R630" s="312"/>
      <c r="S630" s="248"/>
      <c r="T630" s="248"/>
      <c r="U630" s="248"/>
      <c r="V630" s="248"/>
      <c r="W630" s="248"/>
      <c r="X630" s="248"/>
      <c r="Y630" s="248"/>
      <c r="Z630" s="248"/>
    </row>
    <row r="631" spans="1:26" ht="15.75" customHeight="1" x14ac:dyDescent="0.35">
      <c r="A631" s="248"/>
      <c r="B631" s="248"/>
      <c r="C631" s="248"/>
      <c r="D631" s="248"/>
      <c r="E631" s="248"/>
      <c r="F631" s="248"/>
      <c r="G631" s="248"/>
      <c r="H631" s="7"/>
      <c r="I631" s="248"/>
      <c r="J631" s="7"/>
      <c r="K631" s="248"/>
      <c r="L631" s="248"/>
      <c r="M631" s="248"/>
      <c r="N631" s="248"/>
      <c r="O631" s="248"/>
      <c r="P631" s="248"/>
      <c r="Q631" s="248"/>
      <c r="R631" s="312"/>
      <c r="S631" s="248"/>
      <c r="T631" s="248"/>
      <c r="U631" s="248"/>
      <c r="V631" s="248"/>
      <c r="W631" s="248"/>
      <c r="X631" s="248"/>
      <c r="Y631" s="248"/>
      <c r="Z631" s="248"/>
    </row>
    <row r="632" spans="1:26" ht="15.75" customHeight="1" x14ac:dyDescent="0.35">
      <c r="A632" s="248"/>
      <c r="B632" s="248"/>
      <c r="C632" s="248"/>
      <c r="D632" s="248"/>
      <c r="E632" s="248"/>
      <c r="F632" s="248"/>
      <c r="G632" s="248"/>
      <c r="H632" s="7"/>
      <c r="I632" s="248"/>
      <c r="J632" s="7"/>
      <c r="K632" s="248"/>
      <c r="L632" s="248"/>
      <c r="M632" s="248"/>
      <c r="N632" s="248"/>
      <c r="O632" s="248"/>
      <c r="P632" s="248"/>
      <c r="Q632" s="248"/>
      <c r="R632" s="312"/>
      <c r="S632" s="248"/>
      <c r="T632" s="248"/>
      <c r="U632" s="248"/>
      <c r="V632" s="248"/>
      <c r="W632" s="248"/>
      <c r="X632" s="248"/>
      <c r="Y632" s="248"/>
      <c r="Z632" s="248"/>
    </row>
    <row r="633" spans="1:26" ht="15.75" customHeight="1" x14ac:dyDescent="0.35">
      <c r="A633" s="248"/>
      <c r="B633" s="248"/>
      <c r="C633" s="248"/>
      <c r="D633" s="248"/>
      <c r="E633" s="248"/>
      <c r="F633" s="248"/>
      <c r="G633" s="248"/>
      <c r="H633" s="7"/>
      <c r="I633" s="248"/>
      <c r="J633" s="7"/>
      <c r="K633" s="248"/>
      <c r="L633" s="248"/>
      <c r="M633" s="248"/>
      <c r="N633" s="248"/>
      <c r="O633" s="248"/>
      <c r="P633" s="248"/>
      <c r="Q633" s="248"/>
      <c r="R633" s="312"/>
      <c r="S633" s="248"/>
      <c r="T633" s="248"/>
      <c r="U633" s="248"/>
      <c r="V633" s="248"/>
      <c r="W633" s="248"/>
      <c r="X633" s="248"/>
      <c r="Y633" s="248"/>
      <c r="Z633" s="248"/>
    </row>
    <row r="634" spans="1:26" ht="15.75" customHeight="1" x14ac:dyDescent="0.35">
      <c r="A634" s="248"/>
      <c r="B634" s="248"/>
      <c r="C634" s="248"/>
      <c r="D634" s="248"/>
      <c r="E634" s="248"/>
      <c r="F634" s="248"/>
      <c r="G634" s="248"/>
      <c r="H634" s="7"/>
      <c r="I634" s="248"/>
      <c r="J634" s="7"/>
      <c r="K634" s="248"/>
      <c r="L634" s="248"/>
      <c r="M634" s="248"/>
      <c r="N634" s="248"/>
      <c r="O634" s="248"/>
      <c r="P634" s="248"/>
      <c r="Q634" s="248"/>
      <c r="R634" s="312"/>
      <c r="S634" s="248"/>
      <c r="T634" s="248"/>
      <c r="U634" s="248"/>
      <c r="V634" s="248"/>
      <c r="W634" s="248"/>
      <c r="X634" s="248"/>
      <c r="Y634" s="248"/>
      <c r="Z634" s="248"/>
    </row>
    <row r="635" spans="1:26" ht="15.75" customHeight="1" x14ac:dyDescent="0.35">
      <c r="A635" s="248"/>
      <c r="B635" s="248"/>
      <c r="C635" s="248"/>
      <c r="D635" s="248"/>
      <c r="E635" s="248"/>
      <c r="F635" s="248"/>
      <c r="G635" s="248"/>
      <c r="H635" s="7"/>
      <c r="I635" s="248"/>
      <c r="J635" s="7"/>
      <c r="K635" s="248"/>
      <c r="L635" s="248"/>
      <c r="M635" s="248"/>
      <c r="N635" s="248"/>
      <c r="O635" s="248"/>
      <c r="P635" s="248"/>
      <c r="Q635" s="248"/>
      <c r="R635" s="312"/>
      <c r="S635" s="248"/>
      <c r="T635" s="248"/>
      <c r="U635" s="248"/>
      <c r="V635" s="248"/>
      <c r="W635" s="248"/>
      <c r="X635" s="248"/>
      <c r="Y635" s="248"/>
      <c r="Z635" s="248"/>
    </row>
    <row r="636" spans="1:26" ht="15.75" customHeight="1" x14ac:dyDescent="0.35">
      <c r="A636" s="248"/>
      <c r="B636" s="248"/>
      <c r="C636" s="248"/>
      <c r="D636" s="248"/>
      <c r="E636" s="248"/>
      <c r="F636" s="248"/>
      <c r="G636" s="248"/>
      <c r="H636" s="7"/>
      <c r="I636" s="248"/>
      <c r="J636" s="7"/>
      <c r="K636" s="248"/>
      <c r="L636" s="248"/>
      <c r="M636" s="248"/>
      <c r="N636" s="248"/>
      <c r="O636" s="248"/>
      <c r="P636" s="248"/>
      <c r="Q636" s="248"/>
      <c r="R636" s="312"/>
      <c r="S636" s="248"/>
      <c r="T636" s="248"/>
      <c r="U636" s="248"/>
      <c r="V636" s="248"/>
      <c r="W636" s="248"/>
      <c r="X636" s="248"/>
      <c r="Y636" s="248"/>
      <c r="Z636" s="248"/>
    </row>
    <row r="637" spans="1:26" ht="15.75" customHeight="1" x14ac:dyDescent="0.35">
      <c r="A637" s="248"/>
      <c r="B637" s="248"/>
      <c r="C637" s="248"/>
      <c r="D637" s="248"/>
      <c r="E637" s="248"/>
      <c r="F637" s="248"/>
      <c r="G637" s="248"/>
      <c r="H637" s="7"/>
      <c r="I637" s="248"/>
      <c r="J637" s="7"/>
      <c r="K637" s="248"/>
      <c r="L637" s="248"/>
      <c r="M637" s="248"/>
      <c r="N637" s="248"/>
      <c r="O637" s="248"/>
      <c r="P637" s="248"/>
      <c r="Q637" s="248"/>
      <c r="R637" s="312"/>
      <c r="S637" s="248"/>
      <c r="T637" s="248"/>
      <c r="U637" s="248"/>
      <c r="V637" s="248"/>
      <c r="W637" s="248"/>
      <c r="X637" s="248"/>
      <c r="Y637" s="248"/>
      <c r="Z637" s="248"/>
    </row>
    <row r="638" spans="1:26" ht="15.75" customHeight="1" x14ac:dyDescent="0.35">
      <c r="A638" s="248"/>
      <c r="B638" s="248"/>
      <c r="C638" s="248"/>
      <c r="D638" s="248"/>
      <c r="E638" s="248"/>
      <c r="F638" s="248"/>
      <c r="G638" s="248"/>
      <c r="H638" s="7"/>
      <c r="I638" s="248"/>
      <c r="J638" s="7"/>
      <c r="K638" s="248"/>
      <c r="L638" s="248"/>
      <c r="M638" s="248"/>
      <c r="N638" s="248"/>
      <c r="O638" s="248"/>
      <c r="P638" s="248"/>
      <c r="Q638" s="248"/>
      <c r="R638" s="312"/>
      <c r="S638" s="248"/>
      <c r="T638" s="248"/>
      <c r="U638" s="248"/>
      <c r="V638" s="248"/>
      <c r="W638" s="248"/>
      <c r="X638" s="248"/>
      <c r="Y638" s="248"/>
      <c r="Z638" s="248"/>
    </row>
    <row r="639" spans="1:26" ht="15.75" customHeight="1" x14ac:dyDescent="0.35">
      <c r="A639" s="248"/>
      <c r="B639" s="248"/>
      <c r="C639" s="248"/>
      <c r="D639" s="248"/>
      <c r="E639" s="248"/>
      <c r="F639" s="248"/>
      <c r="G639" s="248"/>
      <c r="H639" s="7"/>
      <c r="I639" s="248"/>
      <c r="J639" s="7"/>
      <c r="K639" s="248"/>
      <c r="L639" s="248"/>
      <c r="M639" s="248"/>
      <c r="N639" s="248"/>
      <c r="O639" s="248"/>
      <c r="P639" s="248"/>
      <c r="Q639" s="248"/>
      <c r="R639" s="312"/>
      <c r="S639" s="248"/>
      <c r="T639" s="248"/>
      <c r="U639" s="248"/>
      <c r="V639" s="248"/>
      <c r="W639" s="248"/>
      <c r="X639" s="248"/>
      <c r="Y639" s="248"/>
      <c r="Z639" s="248"/>
    </row>
    <row r="640" spans="1:26" ht="15.75" customHeight="1" x14ac:dyDescent="0.35">
      <c r="A640" s="248"/>
      <c r="B640" s="248"/>
      <c r="C640" s="248"/>
      <c r="D640" s="248"/>
      <c r="E640" s="248"/>
      <c r="F640" s="248"/>
      <c r="G640" s="248"/>
      <c r="H640" s="7"/>
      <c r="I640" s="248"/>
      <c r="J640" s="7"/>
      <c r="K640" s="248"/>
      <c r="L640" s="248"/>
      <c r="M640" s="248"/>
      <c r="N640" s="248"/>
      <c r="O640" s="248"/>
      <c r="P640" s="248"/>
      <c r="Q640" s="248"/>
      <c r="R640" s="312"/>
      <c r="S640" s="248"/>
      <c r="T640" s="248"/>
      <c r="U640" s="248"/>
      <c r="V640" s="248"/>
      <c r="W640" s="248"/>
      <c r="X640" s="248"/>
      <c r="Y640" s="248"/>
      <c r="Z640" s="248"/>
    </row>
    <row r="641" spans="1:26" ht="15.75" customHeight="1" x14ac:dyDescent="0.35">
      <c r="A641" s="248"/>
      <c r="B641" s="248"/>
      <c r="C641" s="248"/>
      <c r="D641" s="248"/>
      <c r="E641" s="248"/>
      <c r="F641" s="248"/>
      <c r="G641" s="248"/>
      <c r="H641" s="7"/>
      <c r="I641" s="248"/>
      <c r="J641" s="7"/>
      <c r="K641" s="248"/>
      <c r="L641" s="248"/>
      <c r="M641" s="248"/>
      <c r="N641" s="248"/>
      <c r="O641" s="248"/>
      <c r="P641" s="248"/>
      <c r="Q641" s="248"/>
      <c r="R641" s="312"/>
      <c r="S641" s="248"/>
      <c r="T641" s="248"/>
      <c r="U641" s="248"/>
      <c r="V641" s="248"/>
      <c r="W641" s="248"/>
      <c r="X641" s="248"/>
      <c r="Y641" s="248"/>
      <c r="Z641" s="248"/>
    </row>
    <row r="642" spans="1:26" ht="15.75" customHeight="1" x14ac:dyDescent="0.35">
      <c r="A642" s="248"/>
      <c r="B642" s="248"/>
      <c r="C642" s="248"/>
      <c r="D642" s="248"/>
      <c r="E642" s="248"/>
      <c r="F642" s="248"/>
      <c r="G642" s="248"/>
      <c r="H642" s="7"/>
      <c r="I642" s="248"/>
      <c r="J642" s="7"/>
      <c r="K642" s="248"/>
      <c r="L642" s="248"/>
      <c r="M642" s="248"/>
      <c r="N642" s="248"/>
      <c r="O642" s="248"/>
      <c r="P642" s="248"/>
      <c r="Q642" s="248"/>
      <c r="R642" s="312"/>
      <c r="S642" s="248"/>
      <c r="T642" s="248"/>
      <c r="U642" s="248"/>
      <c r="V642" s="248"/>
      <c r="W642" s="248"/>
      <c r="X642" s="248"/>
      <c r="Y642" s="248"/>
      <c r="Z642" s="248"/>
    </row>
    <row r="643" spans="1:26" ht="15.75" customHeight="1" x14ac:dyDescent="0.35">
      <c r="A643" s="248"/>
      <c r="B643" s="248"/>
      <c r="C643" s="248"/>
      <c r="D643" s="248"/>
      <c r="E643" s="248"/>
      <c r="F643" s="248"/>
      <c r="G643" s="248"/>
      <c r="H643" s="7"/>
      <c r="I643" s="248"/>
      <c r="J643" s="7"/>
      <c r="K643" s="248"/>
      <c r="L643" s="248"/>
      <c r="M643" s="248"/>
      <c r="N643" s="248"/>
      <c r="O643" s="248"/>
      <c r="P643" s="248"/>
      <c r="Q643" s="248"/>
      <c r="R643" s="312"/>
      <c r="S643" s="248"/>
      <c r="T643" s="248"/>
      <c r="U643" s="248"/>
      <c r="V643" s="248"/>
      <c r="W643" s="248"/>
      <c r="X643" s="248"/>
      <c r="Y643" s="248"/>
      <c r="Z643" s="248"/>
    </row>
    <row r="644" spans="1:26" ht="15.75" customHeight="1" x14ac:dyDescent="0.35">
      <c r="A644" s="248"/>
      <c r="B644" s="248"/>
      <c r="C644" s="248"/>
      <c r="D644" s="248"/>
      <c r="E644" s="248"/>
      <c r="F644" s="248"/>
      <c r="G644" s="248"/>
      <c r="H644" s="7"/>
      <c r="I644" s="248"/>
      <c r="J644" s="7"/>
      <c r="K644" s="248"/>
      <c r="L644" s="248"/>
      <c r="M644" s="248"/>
      <c r="N644" s="248"/>
      <c r="O644" s="248"/>
      <c r="P644" s="248"/>
      <c r="Q644" s="248"/>
      <c r="R644" s="312"/>
      <c r="S644" s="248"/>
      <c r="T644" s="248"/>
      <c r="U644" s="248"/>
      <c r="V644" s="248"/>
      <c r="W644" s="248"/>
      <c r="X644" s="248"/>
      <c r="Y644" s="248"/>
      <c r="Z644" s="248"/>
    </row>
    <row r="645" spans="1:26" ht="15.75" customHeight="1" x14ac:dyDescent="0.35">
      <c r="A645" s="248"/>
      <c r="B645" s="248"/>
      <c r="C645" s="248"/>
      <c r="D645" s="248"/>
      <c r="E645" s="248"/>
      <c r="F645" s="248"/>
      <c r="G645" s="248"/>
      <c r="H645" s="7"/>
      <c r="I645" s="248"/>
      <c r="J645" s="7"/>
      <c r="K645" s="248"/>
      <c r="L645" s="248"/>
      <c r="M645" s="248"/>
      <c r="N645" s="248"/>
      <c r="O645" s="248"/>
      <c r="P645" s="248"/>
      <c r="Q645" s="248"/>
      <c r="R645" s="312"/>
      <c r="S645" s="248"/>
      <c r="T645" s="248"/>
      <c r="U645" s="248"/>
      <c r="V645" s="248"/>
      <c r="W645" s="248"/>
      <c r="X645" s="248"/>
      <c r="Y645" s="248"/>
      <c r="Z645" s="248"/>
    </row>
    <row r="646" spans="1:26" ht="15.75" customHeight="1" x14ac:dyDescent="0.35">
      <c r="A646" s="248"/>
      <c r="B646" s="248"/>
      <c r="C646" s="248"/>
      <c r="D646" s="248"/>
      <c r="E646" s="248"/>
      <c r="F646" s="248"/>
      <c r="G646" s="248"/>
      <c r="H646" s="7"/>
      <c r="I646" s="248"/>
      <c r="J646" s="7"/>
      <c r="K646" s="248"/>
      <c r="L646" s="248"/>
      <c r="M646" s="248"/>
      <c r="N646" s="248"/>
      <c r="O646" s="248"/>
      <c r="P646" s="248"/>
      <c r="Q646" s="248"/>
      <c r="R646" s="312"/>
      <c r="S646" s="248"/>
      <c r="T646" s="248"/>
      <c r="U646" s="248"/>
      <c r="V646" s="248"/>
      <c r="W646" s="248"/>
      <c r="X646" s="248"/>
      <c r="Y646" s="248"/>
      <c r="Z646" s="248"/>
    </row>
    <row r="647" spans="1:26" ht="15.75" customHeight="1" x14ac:dyDescent="0.35">
      <c r="A647" s="248"/>
      <c r="B647" s="248"/>
      <c r="C647" s="248"/>
      <c r="D647" s="248"/>
      <c r="E647" s="248"/>
      <c r="F647" s="248"/>
      <c r="G647" s="248"/>
      <c r="H647" s="7"/>
      <c r="I647" s="248"/>
      <c r="J647" s="7"/>
      <c r="K647" s="248"/>
      <c r="L647" s="248"/>
      <c r="M647" s="248"/>
      <c r="N647" s="248"/>
      <c r="O647" s="248"/>
      <c r="P647" s="248"/>
      <c r="Q647" s="248"/>
      <c r="R647" s="312"/>
      <c r="S647" s="248"/>
      <c r="T647" s="248"/>
      <c r="U647" s="248"/>
      <c r="V647" s="248"/>
      <c r="W647" s="248"/>
      <c r="X647" s="248"/>
      <c r="Y647" s="248"/>
      <c r="Z647" s="248"/>
    </row>
    <row r="648" spans="1:26" ht="15.75" customHeight="1" x14ac:dyDescent="0.35">
      <c r="A648" s="248"/>
      <c r="B648" s="248"/>
      <c r="C648" s="248"/>
      <c r="D648" s="248"/>
      <c r="E648" s="248"/>
      <c r="F648" s="248"/>
      <c r="G648" s="248"/>
      <c r="H648" s="7"/>
      <c r="I648" s="248"/>
      <c r="J648" s="7"/>
      <c r="K648" s="248"/>
      <c r="L648" s="248"/>
      <c r="M648" s="248"/>
      <c r="N648" s="248"/>
      <c r="O648" s="248"/>
      <c r="P648" s="248"/>
      <c r="Q648" s="248"/>
      <c r="R648" s="312"/>
      <c r="S648" s="248"/>
      <c r="T648" s="248"/>
      <c r="U648" s="248"/>
      <c r="V648" s="248"/>
      <c r="W648" s="248"/>
      <c r="X648" s="248"/>
      <c r="Y648" s="248"/>
      <c r="Z648" s="248"/>
    </row>
    <row r="649" spans="1:26" ht="15.75" customHeight="1" x14ac:dyDescent="0.35">
      <c r="A649" s="248"/>
      <c r="B649" s="248"/>
      <c r="C649" s="248"/>
      <c r="D649" s="248"/>
      <c r="E649" s="248"/>
      <c r="F649" s="248"/>
      <c r="G649" s="248"/>
      <c r="H649" s="7"/>
      <c r="I649" s="248"/>
      <c r="J649" s="7"/>
      <c r="K649" s="248"/>
      <c r="L649" s="248"/>
      <c r="M649" s="248"/>
      <c r="N649" s="248"/>
      <c r="O649" s="248"/>
      <c r="P649" s="248"/>
      <c r="Q649" s="248"/>
      <c r="R649" s="312"/>
      <c r="S649" s="248"/>
      <c r="T649" s="248"/>
      <c r="U649" s="248"/>
      <c r="V649" s="248"/>
      <c r="W649" s="248"/>
      <c r="X649" s="248"/>
      <c r="Y649" s="248"/>
      <c r="Z649" s="248"/>
    </row>
    <row r="650" spans="1:26" ht="15.75" customHeight="1" x14ac:dyDescent="0.35">
      <c r="A650" s="248"/>
      <c r="B650" s="248"/>
      <c r="C650" s="248"/>
      <c r="D650" s="248"/>
      <c r="E650" s="248"/>
      <c r="F650" s="248"/>
      <c r="G650" s="248"/>
      <c r="H650" s="7"/>
      <c r="I650" s="248"/>
      <c r="J650" s="7"/>
      <c r="K650" s="248"/>
      <c r="L650" s="248"/>
      <c r="M650" s="248"/>
      <c r="N650" s="248"/>
      <c r="O650" s="248"/>
      <c r="P650" s="248"/>
      <c r="Q650" s="248"/>
      <c r="R650" s="312"/>
      <c r="S650" s="248"/>
      <c r="T650" s="248"/>
      <c r="U650" s="248"/>
      <c r="V650" s="248"/>
      <c r="W650" s="248"/>
      <c r="X650" s="248"/>
      <c r="Y650" s="248"/>
      <c r="Z650" s="248"/>
    </row>
    <row r="651" spans="1:26" ht="15.75" customHeight="1" x14ac:dyDescent="0.35">
      <c r="A651" s="248"/>
      <c r="B651" s="248"/>
      <c r="C651" s="248"/>
      <c r="D651" s="248"/>
      <c r="E651" s="248"/>
      <c r="F651" s="248"/>
      <c r="G651" s="248"/>
      <c r="H651" s="7"/>
      <c r="I651" s="248"/>
      <c r="J651" s="7"/>
      <c r="K651" s="248"/>
      <c r="L651" s="248"/>
      <c r="M651" s="248"/>
      <c r="N651" s="248"/>
      <c r="O651" s="248"/>
      <c r="P651" s="248"/>
      <c r="Q651" s="248"/>
      <c r="R651" s="312"/>
      <c r="S651" s="248"/>
      <c r="T651" s="248"/>
      <c r="U651" s="248"/>
      <c r="V651" s="248"/>
      <c r="W651" s="248"/>
      <c r="X651" s="248"/>
      <c r="Y651" s="248"/>
      <c r="Z651" s="248"/>
    </row>
    <row r="652" spans="1:26" ht="15.75" customHeight="1" x14ac:dyDescent="0.35">
      <c r="A652" s="248"/>
      <c r="B652" s="248"/>
      <c r="C652" s="248"/>
      <c r="D652" s="248"/>
      <c r="E652" s="248"/>
      <c r="F652" s="248"/>
      <c r="G652" s="248"/>
      <c r="H652" s="7"/>
      <c r="I652" s="248"/>
      <c r="J652" s="7"/>
      <c r="K652" s="248"/>
      <c r="L652" s="248"/>
      <c r="M652" s="248"/>
      <c r="N652" s="248"/>
      <c r="O652" s="248"/>
      <c r="P652" s="248"/>
      <c r="Q652" s="248"/>
      <c r="R652" s="312"/>
      <c r="S652" s="248"/>
      <c r="T652" s="248"/>
      <c r="U652" s="248"/>
      <c r="V652" s="248"/>
      <c r="W652" s="248"/>
      <c r="X652" s="248"/>
      <c r="Y652" s="248"/>
      <c r="Z652" s="248"/>
    </row>
    <row r="653" spans="1:26" ht="15.75" customHeight="1" x14ac:dyDescent="0.35">
      <c r="A653" s="248"/>
      <c r="B653" s="248"/>
      <c r="C653" s="248"/>
      <c r="D653" s="248"/>
      <c r="E653" s="248"/>
      <c r="F653" s="248"/>
      <c r="G653" s="248"/>
      <c r="H653" s="7"/>
      <c r="I653" s="248"/>
      <c r="J653" s="7"/>
      <c r="K653" s="248"/>
      <c r="L653" s="248"/>
      <c r="M653" s="248"/>
      <c r="N653" s="248"/>
      <c r="O653" s="248"/>
      <c r="P653" s="248"/>
      <c r="Q653" s="248"/>
      <c r="R653" s="312"/>
      <c r="S653" s="248"/>
      <c r="T653" s="248"/>
      <c r="U653" s="248"/>
      <c r="V653" s="248"/>
      <c r="W653" s="248"/>
      <c r="X653" s="248"/>
      <c r="Y653" s="248"/>
      <c r="Z653" s="248"/>
    </row>
    <row r="654" spans="1:26" ht="15.75" customHeight="1" x14ac:dyDescent="0.35">
      <c r="A654" s="248"/>
      <c r="B654" s="248"/>
      <c r="C654" s="248"/>
      <c r="D654" s="248"/>
      <c r="E654" s="248"/>
      <c r="F654" s="248"/>
      <c r="G654" s="248"/>
      <c r="H654" s="7"/>
      <c r="I654" s="248"/>
      <c r="J654" s="7"/>
      <c r="K654" s="248"/>
      <c r="L654" s="248"/>
      <c r="M654" s="248"/>
      <c r="N654" s="248"/>
      <c r="O654" s="248"/>
      <c r="P654" s="248"/>
      <c r="Q654" s="248"/>
      <c r="R654" s="312"/>
      <c r="S654" s="248"/>
      <c r="T654" s="248"/>
      <c r="U654" s="248"/>
      <c r="V654" s="248"/>
      <c r="W654" s="248"/>
      <c r="X654" s="248"/>
      <c r="Y654" s="248"/>
      <c r="Z654" s="248"/>
    </row>
    <row r="655" spans="1:26" ht="15.75" customHeight="1" x14ac:dyDescent="0.35">
      <c r="A655" s="248"/>
      <c r="B655" s="248"/>
      <c r="C655" s="248"/>
      <c r="D655" s="248"/>
      <c r="E655" s="248"/>
      <c r="F655" s="248"/>
      <c r="G655" s="248"/>
      <c r="H655" s="7"/>
      <c r="I655" s="248"/>
      <c r="J655" s="7"/>
      <c r="K655" s="248"/>
      <c r="L655" s="248"/>
      <c r="M655" s="248"/>
      <c r="N655" s="248"/>
      <c r="O655" s="248"/>
      <c r="P655" s="248"/>
      <c r="Q655" s="248"/>
      <c r="R655" s="312"/>
      <c r="S655" s="248"/>
      <c r="T655" s="248"/>
      <c r="U655" s="248"/>
      <c r="V655" s="248"/>
      <c r="W655" s="248"/>
      <c r="X655" s="248"/>
      <c r="Y655" s="248"/>
      <c r="Z655" s="248"/>
    </row>
    <row r="656" spans="1:26" ht="15.75" customHeight="1" x14ac:dyDescent="0.35">
      <c r="A656" s="248"/>
      <c r="B656" s="248"/>
      <c r="C656" s="248"/>
      <c r="D656" s="248"/>
      <c r="E656" s="248"/>
      <c r="F656" s="248"/>
      <c r="G656" s="248"/>
      <c r="H656" s="7"/>
      <c r="I656" s="248"/>
      <c r="J656" s="7"/>
      <c r="K656" s="248"/>
      <c r="L656" s="248"/>
      <c r="M656" s="248"/>
      <c r="N656" s="248"/>
      <c r="O656" s="248"/>
      <c r="P656" s="248"/>
      <c r="Q656" s="248"/>
      <c r="R656" s="312"/>
      <c r="S656" s="248"/>
      <c r="T656" s="248"/>
      <c r="U656" s="248"/>
      <c r="V656" s="248"/>
      <c r="W656" s="248"/>
      <c r="X656" s="248"/>
      <c r="Y656" s="248"/>
      <c r="Z656" s="248"/>
    </row>
    <row r="657" spans="1:26" ht="15.75" customHeight="1" x14ac:dyDescent="0.35">
      <c r="A657" s="248"/>
      <c r="B657" s="248"/>
      <c r="C657" s="248"/>
      <c r="D657" s="248"/>
      <c r="E657" s="248"/>
      <c r="F657" s="248"/>
      <c r="G657" s="248"/>
      <c r="H657" s="7"/>
      <c r="I657" s="248"/>
      <c r="J657" s="7"/>
      <c r="K657" s="248"/>
      <c r="L657" s="248"/>
      <c r="M657" s="248"/>
      <c r="N657" s="248"/>
      <c r="O657" s="248"/>
      <c r="P657" s="248"/>
      <c r="Q657" s="248"/>
      <c r="R657" s="312"/>
      <c r="S657" s="248"/>
      <c r="T657" s="248"/>
      <c r="U657" s="248"/>
      <c r="V657" s="248"/>
      <c r="W657" s="248"/>
      <c r="X657" s="248"/>
      <c r="Y657" s="248"/>
      <c r="Z657" s="248"/>
    </row>
    <row r="658" spans="1:26" ht="15.75" customHeight="1" x14ac:dyDescent="0.35">
      <c r="A658" s="248"/>
      <c r="B658" s="248"/>
      <c r="C658" s="248"/>
      <c r="D658" s="248"/>
      <c r="E658" s="248"/>
      <c r="F658" s="248"/>
      <c r="G658" s="248"/>
      <c r="H658" s="7"/>
      <c r="I658" s="248"/>
      <c r="J658" s="7"/>
      <c r="K658" s="248"/>
      <c r="L658" s="248"/>
      <c r="M658" s="248"/>
      <c r="N658" s="248"/>
      <c r="O658" s="248"/>
      <c r="P658" s="248"/>
      <c r="Q658" s="248"/>
      <c r="R658" s="312"/>
      <c r="S658" s="248"/>
      <c r="T658" s="248"/>
      <c r="U658" s="248"/>
      <c r="V658" s="248"/>
      <c r="W658" s="248"/>
      <c r="X658" s="248"/>
      <c r="Y658" s="248"/>
      <c r="Z658" s="248"/>
    </row>
    <row r="659" spans="1:26" ht="15.75" customHeight="1" x14ac:dyDescent="0.35">
      <c r="A659" s="248"/>
      <c r="B659" s="248"/>
      <c r="C659" s="248"/>
      <c r="D659" s="248"/>
      <c r="E659" s="248"/>
      <c r="F659" s="248"/>
      <c r="G659" s="248"/>
      <c r="H659" s="7"/>
      <c r="I659" s="248"/>
      <c r="J659" s="7"/>
      <c r="K659" s="248"/>
      <c r="L659" s="248"/>
      <c r="M659" s="248"/>
      <c r="N659" s="248"/>
      <c r="O659" s="248"/>
      <c r="P659" s="248"/>
      <c r="Q659" s="248"/>
      <c r="R659" s="312"/>
      <c r="S659" s="248"/>
      <c r="T659" s="248"/>
      <c r="U659" s="248"/>
      <c r="V659" s="248"/>
      <c r="W659" s="248"/>
      <c r="X659" s="248"/>
      <c r="Y659" s="248"/>
      <c r="Z659" s="248"/>
    </row>
    <row r="660" spans="1:26" ht="15.75" customHeight="1" x14ac:dyDescent="0.35">
      <c r="A660" s="248"/>
      <c r="B660" s="248"/>
      <c r="C660" s="248"/>
      <c r="D660" s="248"/>
      <c r="E660" s="248"/>
      <c r="F660" s="248"/>
      <c r="G660" s="248"/>
      <c r="H660" s="7"/>
      <c r="I660" s="248"/>
      <c r="J660" s="7"/>
      <c r="K660" s="248"/>
      <c r="L660" s="248"/>
      <c r="M660" s="248"/>
      <c r="N660" s="248"/>
      <c r="O660" s="248"/>
      <c r="P660" s="248"/>
      <c r="Q660" s="248"/>
      <c r="R660" s="312"/>
      <c r="S660" s="248"/>
      <c r="T660" s="248"/>
      <c r="U660" s="248"/>
      <c r="V660" s="248"/>
      <c r="W660" s="248"/>
      <c r="X660" s="248"/>
      <c r="Y660" s="248"/>
      <c r="Z660" s="248"/>
    </row>
    <row r="661" spans="1:26" ht="15.75" customHeight="1" x14ac:dyDescent="0.35">
      <c r="A661" s="248"/>
      <c r="B661" s="248"/>
      <c r="C661" s="248"/>
      <c r="D661" s="248"/>
      <c r="E661" s="248"/>
      <c r="F661" s="248"/>
      <c r="G661" s="248"/>
      <c r="H661" s="7"/>
      <c r="I661" s="248"/>
      <c r="J661" s="7"/>
      <c r="K661" s="248"/>
      <c r="L661" s="248"/>
      <c r="M661" s="248"/>
      <c r="N661" s="248"/>
      <c r="O661" s="248"/>
      <c r="P661" s="248"/>
      <c r="Q661" s="248"/>
      <c r="R661" s="312"/>
      <c r="S661" s="248"/>
      <c r="T661" s="248"/>
      <c r="U661" s="248"/>
      <c r="V661" s="248"/>
      <c r="W661" s="248"/>
      <c r="X661" s="248"/>
      <c r="Y661" s="248"/>
      <c r="Z661" s="248"/>
    </row>
    <row r="662" spans="1:26" ht="15.75" customHeight="1" x14ac:dyDescent="0.35">
      <c r="A662" s="248"/>
      <c r="B662" s="248"/>
      <c r="C662" s="248"/>
      <c r="D662" s="248"/>
      <c r="E662" s="248"/>
      <c r="F662" s="248"/>
      <c r="G662" s="248"/>
      <c r="H662" s="7"/>
      <c r="I662" s="248"/>
      <c r="J662" s="7"/>
      <c r="K662" s="248"/>
      <c r="L662" s="248"/>
      <c r="M662" s="248"/>
      <c r="N662" s="248"/>
      <c r="O662" s="248"/>
      <c r="P662" s="248"/>
      <c r="Q662" s="248"/>
      <c r="R662" s="312"/>
      <c r="S662" s="248"/>
      <c r="T662" s="248"/>
      <c r="U662" s="248"/>
      <c r="V662" s="248"/>
      <c r="W662" s="248"/>
      <c r="X662" s="248"/>
      <c r="Y662" s="248"/>
      <c r="Z662" s="248"/>
    </row>
    <row r="663" spans="1:26" ht="15.75" customHeight="1" x14ac:dyDescent="0.35">
      <c r="A663" s="248"/>
      <c r="B663" s="248"/>
      <c r="C663" s="248"/>
      <c r="D663" s="248"/>
      <c r="E663" s="248"/>
      <c r="F663" s="248"/>
      <c r="G663" s="248"/>
      <c r="H663" s="7"/>
      <c r="I663" s="248"/>
      <c r="J663" s="7"/>
      <c r="K663" s="248"/>
      <c r="L663" s="248"/>
      <c r="M663" s="248"/>
      <c r="N663" s="248"/>
      <c r="O663" s="248"/>
      <c r="P663" s="248"/>
      <c r="Q663" s="248"/>
      <c r="R663" s="312"/>
      <c r="S663" s="248"/>
      <c r="T663" s="248"/>
      <c r="U663" s="248"/>
      <c r="V663" s="248"/>
      <c r="W663" s="248"/>
      <c r="X663" s="248"/>
      <c r="Y663" s="248"/>
      <c r="Z663" s="248"/>
    </row>
    <row r="664" spans="1:26" ht="15.75" customHeight="1" x14ac:dyDescent="0.35">
      <c r="A664" s="248"/>
      <c r="B664" s="248"/>
      <c r="C664" s="248"/>
      <c r="D664" s="248"/>
      <c r="E664" s="248"/>
      <c r="F664" s="248"/>
      <c r="G664" s="248"/>
      <c r="H664" s="7"/>
      <c r="I664" s="248"/>
      <c r="J664" s="7"/>
      <c r="K664" s="248"/>
      <c r="L664" s="248"/>
      <c r="M664" s="248"/>
      <c r="N664" s="248"/>
      <c r="O664" s="248"/>
      <c r="P664" s="248"/>
      <c r="Q664" s="248"/>
      <c r="R664" s="312"/>
      <c r="S664" s="248"/>
      <c r="T664" s="248"/>
      <c r="U664" s="248"/>
      <c r="V664" s="248"/>
      <c r="W664" s="248"/>
      <c r="X664" s="248"/>
      <c r="Y664" s="248"/>
      <c r="Z664" s="248"/>
    </row>
    <row r="665" spans="1:26" ht="15.75" customHeight="1" x14ac:dyDescent="0.35">
      <c r="A665" s="248"/>
      <c r="B665" s="248"/>
      <c r="C665" s="248"/>
      <c r="D665" s="248"/>
      <c r="E665" s="248"/>
      <c r="F665" s="248"/>
      <c r="G665" s="248"/>
      <c r="H665" s="7"/>
      <c r="I665" s="248"/>
      <c r="J665" s="7"/>
      <c r="K665" s="248"/>
      <c r="L665" s="248"/>
      <c r="M665" s="248"/>
      <c r="N665" s="248"/>
      <c r="O665" s="248"/>
      <c r="P665" s="248"/>
      <c r="Q665" s="248"/>
      <c r="R665" s="312"/>
      <c r="S665" s="248"/>
      <c r="T665" s="248"/>
      <c r="U665" s="248"/>
      <c r="V665" s="248"/>
      <c r="W665" s="248"/>
      <c r="X665" s="248"/>
      <c r="Y665" s="248"/>
      <c r="Z665" s="248"/>
    </row>
    <row r="666" spans="1:26" ht="15.75" customHeight="1" x14ac:dyDescent="0.35">
      <c r="A666" s="248"/>
      <c r="B666" s="248"/>
      <c r="C666" s="248"/>
      <c r="D666" s="248"/>
      <c r="E666" s="248"/>
      <c r="F666" s="248"/>
      <c r="G666" s="248"/>
      <c r="H666" s="7"/>
      <c r="I666" s="248"/>
      <c r="J666" s="7"/>
      <c r="K666" s="248"/>
      <c r="L666" s="248"/>
      <c r="M666" s="248"/>
      <c r="N666" s="248"/>
      <c r="O666" s="248"/>
      <c r="P666" s="248"/>
      <c r="Q666" s="248"/>
      <c r="R666" s="312"/>
      <c r="S666" s="248"/>
      <c r="T666" s="248"/>
      <c r="U666" s="248"/>
      <c r="V666" s="248"/>
      <c r="W666" s="248"/>
      <c r="X666" s="248"/>
      <c r="Y666" s="248"/>
      <c r="Z666" s="248"/>
    </row>
    <row r="667" spans="1:26" ht="15.75" customHeight="1" x14ac:dyDescent="0.35">
      <c r="A667" s="248"/>
      <c r="B667" s="248"/>
      <c r="C667" s="248"/>
      <c r="D667" s="248"/>
      <c r="E667" s="248"/>
      <c r="F667" s="248"/>
      <c r="G667" s="248"/>
      <c r="H667" s="7"/>
      <c r="I667" s="248"/>
      <c r="J667" s="7"/>
      <c r="K667" s="248"/>
      <c r="L667" s="248"/>
      <c r="M667" s="248"/>
      <c r="N667" s="248"/>
      <c r="O667" s="248"/>
      <c r="P667" s="248"/>
      <c r="Q667" s="248"/>
      <c r="R667" s="312"/>
      <c r="S667" s="248"/>
      <c r="T667" s="248"/>
      <c r="U667" s="248"/>
      <c r="V667" s="248"/>
      <c r="W667" s="248"/>
      <c r="X667" s="248"/>
      <c r="Y667" s="248"/>
      <c r="Z667" s="248"/>
    </row>
    <row r="668" spans="1:26" ht="15.75" customHeight="1" x14ac:dyDescent="0.35">
      <c r="A668" s="248"/>
      <c r="B668" s="248"/>
      <c r="C668" s="248"/>
      <c r="D668" s="248"/>
      <c r="E668" s="248"/>
      <c r="F668" s="248"/>
      <c r="G668" s="248"/>
      <c r="H668" s="7"/>
      <c r="I668" s="248"/>
      <c r="J668" s="7"/>
      <c r="K668" s="248"/>
      <c r="L668" s="248"/>
      <c r="M668" s="248"/>
      <c r="N668" s="248"/>
      <c r="O668" s="248"/>
      <c r="P668" s="248"/>
      <c r="Q668" s="248"/>
      <c r="R668" s="312"/>
      <c r="S668" s="248"/>
      <c r="T668" s="248"/>
      <c r="U668" s="248"/>
      <c r="V668" s="248"/>
      <c r="W668" s="248"/>
      <c r="X668" s="248"/>
      <c r="Y668" s="248"/>
      <c r="Z668" s="248"/>
    </row>
    <row r="669" spans="1:26" ht="15.75" customHeight="1" x14ac:dyDescent="0.35">
      <c r="A669" s="248"/>
      <c r="B669" s="248"/>
      <c r="C669" s="248"/>
      <c r="D669" s="248"/>
      <c r="E669" s="248"/>
      <c r="F669" s="248"/>
      <c r="G669" s="248"/>
      <c r="H669" s="7"/>
      <c r="I669" s="248"/>
      <c r="J669" s="7"/>
      <c r="K669" s="248"/>
      <c r="L669" s="248"/>
      <c r="M669" s="248"/>
      <c r="N669" s="248"/>
      <c r="O669" s="248"/>
      <c r="P669" s="248"/>
      <c r="Q669" s="248"/>
      <c r="R669" s="312"/>
      <c r="S669" s="248"/>
      <c r="T669" s="248"/>
      <c r="U669" s="248"/>
      <c r="V669" s="248"/>
      <c r="W669" s="248"/>
      <c r="X669" s="248"/>
      <c r="Y669" s="248"/>
      <c r="Z669" s="248"/>
    </row>
    <row r="670" spans="1:26" ht="15.75" customHeight="1" x14ac:dyDescent="0.35">
      <c r="A670" s="248"/>
      <c r="B670" s="248"/>
      <c r="C670" s="248"/>
      <c r="D670" s="248"/>
      <c r="E670" s="248"/>
      <c r="F670" s="248"/>
      <c r="G670" s="248"/>
      <c r="H670" s="7"/>
      <c r="I670" s="248"/>
      <c r="J670" s="7"/>
      <c r="K670" s="248"/>
      <c r="L670" s="248"/>
      <c r="M670" s="248"/>
      <c r="N670" s="248"/>
      <c r="O670" s="248"/>
      <c r="P670" s="248"/>
      <c r="Q670" s="248"/>
      <c r="R670" s="312"/>
      <c r="S670" s="248"/>
      <c r="T670" s="248"/>
      <c r="U670" s="248"/>
      <c r="V670" s="248"/>
      <c r="W670" s="248"/>
      <c r="X670" s="248"/>
      <c r="Y670" s="248"/>
      <c r="Z670" s="248"/>
    </row>
    <row r="671" spans="1:26" ht="15.75" customHeight="1" x14ac:dyDescent="0.35">
      <c r="A671" s="248"/>
      <c r="B671" s="248"/>
      <c r="C671" s="248"/>
      <c r="D671" s="248"/>
      <c r="E671" s="248"/>
      <c r="F671" s="248"/>
      <c r="G671" s="248"/>
      <c r="H671" s="7"/>
      <c r="I671" s="248"/>
      <c r="J671" s="7"/>
      <c r="K671" s="248"/>
      <c r="L671" s="248"/>
      <c r="M671" s="248"/>
      <c r="N671" s="248"/>
      <c r="O671" s="248"/>
      <c r="P671" s="248"/>
      <c r="Q671" s="248"/>
      <c r="R671" s="312"/>
      <c r="S671" s="248"/>
      <c r="T671" s="248"/>
      <c r="U671" s="248"/>
      <c r="V671" s="248"/>
      <c r="W671" s="248"/>
      <c r="X671" s="248"/>
      <c r="Y671" s="248"/>
      <c r="Z671" s="248"/>
    </row>
    <row r="672" spans="1:26" ht="15.75" customHeight="1" x14ac:dyDescent="0.35">
      <c r="A672" s="248"/>
      <c r="B672" s="248"/>
      <c r="C672" s="248"/>
      <c r="D672" s="248"/>
      <c r="E672" s="248"/>
      <c r="F672" s="248"/>
      <c r="G672" s="248"/>
      <c r="H672" s="7"/>
      <c r="I672" s="248"/>
      <c r="J672" s="7"/>
      <c r="K672" s="248"/>
      <c r="L672" s="248"/>
      <c r="M672" s="248"/>
      <c r="N672" s="248"/>
      <c r="O672" s="248"/>
      <c r="P672" s="248"/>
      <c r="Q672" s="248"/>
      <c r="R672" s="312"/>
      <c r="S672" s="248"/>
      <c r="T672" s="248"/>
      <c r="U672" s="248"/>
      <c r="V672" s="248"/>
      <c r="W672" s="248"/>
      <c r="X672" s="248"/>
      <c r="Y672" s="248"/>
      <c r="Z672" s="248"/>
    </row>
    <row r="673" spans="1:26" ht="15.75" customHeight="1" x14ac:dyDescent="0.35">
      <c r="A673" s="248"/>
      <c r="B673" s="248"/>
      <c r="C673" s="248"/>
      <c r="D673" s="248"/>
      <c r="E673" s="248"/>
      <c r="F673" s="248"/>
      <c r="G673" s="248"/>
      <c r="H673" s="7"/>
      <c r="I673" s="248"/>
      <c r="J673" s="7"/>
      <c r="K673" s="248"/>
      <c r="L673" s="248"/>
      <c r="M673" s="248"/>
      <c r="N673" s="248"/>
      <c r="O673" s="248"/>
      <c r="P673" s="248"/>
      <c r="Q673" s="248"/>
      <c r="R673" s="312"/>
      <c r="S673" s="248"/>
      <c r="T673" s="248"/>
      <c r="U673" s="248"/>
      <c r="V673" s="248"/>
      <c r="W673" s="248"/>
      <c r="X673" s="248"/>
      <c r="Y673" s="248"/>
      <c r="Z673" s="248"/>
    </row>
    <row r="674" spans="1:26" ht="15.75" customHeight="1" x14ac:dyDescent="0.35">
      <c r="A674" s="248"/>
      <c r="B674" s="248"/>
      <c r="C674" s="248"/>
      <c r="D674" s="248"/>
      <c r="E674" s="248"/>
      <c r="F674" s="248"/>
      <c r="G674" s="248"/>
      <c r="H674" s="7"/>
      <c r="I674" s="248"/>
      <c r="J674" s="7"/>
      <c r="K674" s="248"/>
      <c r="L674" s="248"/>
      <c r="M674" s="248"/>
      <c r="N674" s="248"/>
      <c r="O674" s="248"/>
      <c r="P674" s="248"/>
      <c r="Q674" s="248"/>
      <c r="R674" s="312"/>
      <c r="S674" s="248"/>
      <c r="T674" s="248"/>
      <c r="U674" s="248"/>
      <c r="V674" s="248"/>
      <c r="W674" s="248"/>
      <c r="X674" s="248"/>
      <c r="Y674" s="248"/>
      <c r="Z674" s="248"/>
    </row>
    <row r="675" spans="1:26" ht="15.75" customHeight="1" x14ac:dyDescent="0.35">
      <c r="A675" s="248"/>
      <c r="B675" s="248"/>
      <c r="C675" s="248"/>
      <c r="D675" s="248"/>
      <c r="E675" s="248"/>
      <c r="F675" s="248"/>
      <c r="G675" s="248"/>
      <c r="H675" s="7"/>
      <c r="I675" s="248"/>
      <c r="J675" s="7"/>
      <c r="K675" s="248"/>
      <c r="L675" s="248"/>
      <c r="M675" s="248"/>
      <c r="N675" s="248"/>
      <c r="O675" s="248"/>
      <c r="P675" s="248"/>
      <c r="Q675" s="248"/>
      <c r="R675" s="312"/>
      <c r="S675" s="248"/>
      <c r="T675" s="248"/>
      <c r="U675" s="248"/>
      <c r="V675" s="248"/>
      <c r="W675" s="248"/>
      <c r="X675" s="248"/>
      <c r="Y675" s="248"/>
      <c r="Z675" s="248"/>
    </row>
    <row r="676" spans="1:26" ht="15.75" customHeight="1" x14ac:dyDescent="0.35">
      <c r="A676" s="248"/>
      <c r="B676" s="248"/>
      <c r="C676" s="248"/>
      <c r="D676" s="248"/>
      <c r="E676" s="248"/>
      <c r="F676" s="248"/>
      <c r="G676" s="248"/>
      <c r="H676" s="7"/>
      <c r="I676" s="248"/>
      <c r="J676" s="7"/>
      <c r="K676" s="248"/>
      <c r="L676" s="248"/>
      <c r="M676" s="248"/>
      <c r="N676" s="248"/>
      <c r="O676" s="248"/>
      <c r="P676" s="248"/>
      <c r="Q676" s="248"/>
      <c r="R676" s="312"/>
      <c r="S676" s="248"/>
      <c r="T676" s="248"/>
      <c r="U676" s="248"/>
      <c r="V676" s="248"/>
      <c r="W676" s="248"/>
      <c r="X676" s="248"/>
      <c r="Y676" s="248"/>
      <c r="Z676" s="248"/>
    </row>
    <row r="677" spans="1:26" ht="15.75" customHeight="1" x14ac:dyDescent="0.35">
      <c r="A677" s="248"/>
      <c r="B677" s="248"/>
      <c r="C677" s="248"/>
      <c r="D677" s="248"/>
      <c r="E677" s="248"/>
      <c r="F677" s="248"/>
      <c r="G677" s="248"/>
      <c r="H677" s="7"/>
      <c r="I677" s="248"/>
      <c r="J677" s="7"/>
      <c r="K677" s="248"/>
      <c r="L677" s="248"/>
      <c r="M677" s="248"/>
      <c r="N677" s="248"/>
      <c r="O677" s="248"/>
      <c r="P677" s="248"/>
      <c r="Q677" s="248"/>
      <c r="R677" s="312"/>
      <c r="S677" s="248"/>
      <c r="T677" s="248"/>
      <c r="U677" s="248"/>
      <c r="V677" s="248"/>
      <c r="W677" s="248"/>
      <c r="X677" s="248"/>
      <c r="Y677" s="248"/>
      <c r="Z677" s="248"/>
    </row>
    <row r="678" spans="1:26" ht="15.75" customHeight="1" x14ac:dyDescent="0.35">
      <c r="A678" s="248"/>
      <c r="B678" s="248"/>
      <c r="C678" s="248"/>
      <c r="D678" s="248"/>
      <c r="E678" s="248"/>
      <c r="F678" s="248"/>
      <c r="G678" s="248"/>
      <c r="H678" s="7"/>
      <c r="I678" s="248"/>
      <c r="J678" s="7"/>
      <c r="K678" s="248"/>
      <c r="L678" s="248"/>
      <c r="M678" s="248"/>
      <c r="N678" s="248"/>
      <c r="O678" s="248"/>
      <c r="P678" s="248"/>
      <c r="Q678" s="248"/>
      <c r="R678" s="312"/>
      <c r="S678" s="248"/>
      <c r="T678" s="248"/>
      <c r="U678" s="248"/>
      <c r="V678" s="248"/>
      <c r="W678" s="248"/>
      <c r="X678" s="248"/>
      <c r="Y678" s="248"/>
      <c r="Z678" s="248"/>
    </row>
    <row r="679" spans="1:26" ht="15.75" customHeight="1" x14ac:dyDescent="0.35">
      <c r="A679" s="248"/>
      <c r="B679" s="248"/>
      <c r="C679" s="248"/>
      <c r="D679" s="248"/>
      <c r="E679" s="248"/>
      <c r="F679" s="248"/>
      <c r="G679" s="248"/>
      <c r="H679" s="7"/>
      <c r="I679" s="248"/>
      <c r="J679" s="7"/>
      <c r="K679" s="248"/>
      <c r="L679" s="248"/>
      <c r="M679" s="248"/>
      <c r="N679" s="248"/>
      <c r="O679" s="248"/>
      <c r="P679" s="248"/>
      <c r="Q679" s="248"/>
      <c r="R679" s="312"/>
      <c r="S679" s="248"/>
      <c r="T679" s="248"/>
      <c r="U679" s="248"/>
      <c r="V679" s="248"/>
      <c r="W679" s="248"/>
      <c r="X679" s="248"/>
      <c r="Y679" s="248"/>
      <c r="Z679" s="248"/>
    </row>
    <row r="680" spans="1:26" ht="15.75" customHeight="1" x14ac:dyDescent="0.35">
      <c r="A680" s="248"/>
      <c r="B680" s="248"/>
      <c r="C680" s="248"/>
      <c r="D680" s="248"/>
      <c r="E680" s="248"/>
      <c r="F680" s="248"/>
      <c r="G680" s="248"/>
      <c r="H680" s="7"/>
      <c r="I680" s="248"/>
      <c r="J680" s="7"/>
      <c r="K680" s="248"/>
      <c r="L680" s="248"/>
      <c r="M680" s="248"/>
      <c r="N680" s="248"/>
      <c r="O680" s="248"/>
      <c r="P680" s="248"/>
      <c r="Q680" s="248"/>
      <c r="R680" s="312"/>
      <c r="S680" s="248"/>
      <c r="T680" s="248"/>
      <c r="U680" s="248"/>
      <c r="V680" s="248"/>
      <c r="W680" s="248"/>
      <c r="X680" s="248"/>
      <c r="Y680" s="248"/>
      <c r="Z680" s="248"/>
    </row>
    <row r="681" spans="1:26" ht="15.75" customHeight="1" x14ac:dyDescent="0.35">
      <c r="A681" s="248"/>
      <c r="B681" s="248"/>
      <c r="C681" s="248"/>
      <c r="D681" s="248"/>
      <c r="E681" s="248"/>
      <c r="F681" s="248"/>
      <c r="G681" s="248"/>
      <c r="H681" s="7"/>
      <c r="I681" s="248"/>
      <c r="J681" s="7"/>
      <c r="K681" s="248"/>
      <c r="L681" s="248"/>
      <c r="M681" s="248"/>
      <c r="N681" s="248"/>
      <c r="O681" s="248"/>
      <c r="P681" s="248"/>
      <c r="Q681" s="248"/>
      <c r="R681" s="312"/>
      <c r="S681" s="248"/>
      <c r="T681" s="248"/>
      <c r="U681" s="248"/>
      <c r="V681" s="248"/>
      <c r="W681" s="248"/>
      <c r="X681" s="248"/>
      <c r="Y681" s="248"/>
      <c r="Z681" s="248"/>
    </row>
    <row r="682" spans="1:26" ht="15.75" customHeight="1" x14ac:dyDescent="0.35">
      <c r="A682" s="248"/>
      <c r="B682" s="248"/>
      <c r="C682" s="248"/>
      <c r="D682" s="248"/>
      <c r="E682" s="248"/>
      <c r="F682" s="248"/>
      <c r="G682" s="248"/>
      <c r="H682" s="7"/>
      <c r="I682" s="248"/>
      <c r="J682" s="7"/>
      <c r="K682" s="248"/>
      <c r="L682" s="248"/>
      <c r="M682" s="248"/>
      <c r="N682" s="248"/>
      <c r="O682" s="248"/>
      <c r="P682" s="248"/>
      <c r="Q682" s="248"/>
      <c r="R682" s="312"/>
      <c r="S682" s="248"/>
      <c r="T682" s="248"/>
      <c r="U682" s="248"/>
      <c r="V682" s="248"/>
      <c r="W682" s="248"/>
      <c r="X682" s="248"/>
      <c r="Y682" s="248"/>
      <c r="Z682" s="248"/>
    </row>
    <row r="683" spans="1:26" ht="15.75" customHeight="1" x14ac:dyDescent="0.35">
      <c r="A683" s="248"/>
      <c r="B683" s="248"/>
      <c r="C683" s="248"/>
      <c r="D683" s="248"/>
      <c r="E683" s="248"/>
      <c r="F683" s="248"/>
      <c r="G683" s="248"/>
      <c r="H683" s="7"/>
      <c r="I683" s="248"/>
      <c r="J683" s="7"/>
      <c r="K683" s="248"/>
      <c r="L683" s="248"/>
      <c r="M683" s="248"/>
      <c r="N683" s="248"/>
      <c r="O683" s="248"/>
      <c r="P683" s="248"/>
      <c r="Q683" s="248"/>
      <c r="R683" s="312"/>
      <c r="S683" s="248"/>
      <c r="T683" s="248"/>
      <c r="U683" s="248"/>
      <c r="V683" s="248"/>
      <c r="W683" s="248"/>
      <c r="X683" s="248"/>
      <c r="Y683" s="248"/>
      <c r="Z683" s="248"/>
    </row>
    <row r="684" spans="1:26" ht="15.75" customHeight="1" x14ac:dyDescent="0.35">
      <c r="A684" s="248"/>
      <c r="B684" s="248"/>
      <c r="C684" s="248"/>
      <c r="D684" s="248"/>
      <c r="E684" s="248"/>
      <c r="F684" s="248"/>
      <c r="G684" s="248"/>
      <c r="H684" s="7"/>
      <c r="I684" s="248"/>
      <c r="J684" s="7"/>
      <c r="K684" s="248"/>
      <c r="L684" s="248"/>
      <c r="M684" s="248"/>
      <c r="N684" s="248"/>
      <c r="O684" s="248"/>
      <c r="P684" s="248"/>
      <c r="Q684" s="248"/>
      <c r="R684" s="312"/>
      <c r="S684" s="248"/>
      <c r="T684" s="248"/>
      <c r="U684" s="248"/>
      <c r="V684" s="248"/>
      <c r="W684" s="248"/>
      <c r="X684" s="248"/>
      <c r="Y684" s="248"/>
      <c r="Z684" s="248"/>
    </row>
    <row r="685" spans="1:26" ht="15.75" customHeight="1" x14ac:dyDescent="0.35">
      <c r="A685" s="248"/>
      <c r="B685" s="248"/>
      <c r="C685" s="248"/>
      <c r="D685" s="248"/>
      <c r="E685" s="248"/>
      <c r="F685" s="248"/>
      <c r="G685" s="248"/>
      <c r="H685" s="7"/>
      <c r="I685" s="248"/>
      <c r="J685" s="7"/>
      <c r="K685" s="248"/>
      <c r="L685" s="248"/>
      <c r="M685" s="248"/>
      <c r="N685" s="248"/>
      <c r="O685" s="248"/>
      <c r="P685" s="248"/>
      <c r="Q685" s="248"/>
      <c r="R685" s="312"/>
      <c r="S685" s="248"/>
      <c r="T685" s="248"/>
      <c r="U685" s="248"/>
      <c r="V685" s="248"/>
      <c r="W685" s="248"/>
      <c r="X685" s="248"/>
      <c r="Y685" s="248"/>
      <c r="Z685" s="248"/>
    </row>
    <row r="686" spans="1:26" ht="15.75" customHeight="1" x14ac:dyDescent="0.35">
      <c r="A686" s="248"/>
      <c r="B686" s="248"/>
      <c r="C686" s="248"/>
      <c r="D686" s="248"/>
      <c r="E686" s="248"/>
      <c r="F686" s="248"/>
      <c r="G686" s="248"/>
      <c r="H686" s="7"/>
      <c r="I686" s="248"/>
      <c r="J686" s="7"/>
      <c r="K686" s="248"/>
      <c r="L686" s="248"/>
      <c r="M686" s="248"/>
      <c r="N686" s="248"/>
      <c r="O686" s="248"/>
      <c r="P686" s="248"/>
      <c r="Q686" s="248"/>
      <c r="R686" s="312"/>
      <c r="S686" s="248"/>
      <c r="T686" s="248"/>
      <c r="U686" s="248"/>
      <c r="V686" s="248"/>
      <c r="W686" s="248"/>
      <c r="X686" s="248"/>
      <c r="Y686" s="248"/>
      <c r="Z686" s="248"/>
    </row>
    <row r="687" spans="1:26" ht="15.75" customHeight="1" x14ac:dyDescent="0.35">
      <c r="A687" s="248"/>
      <c r="B687" s="248"/>
      <c r="C687" s="248"/>
      <c r="D687" s="248"/>
      <c r="E687" s="248"/>
      <c r="F687" s="248"/>
      <c r="G687" s="248"/>
      <c r="H687" s="7"/>
      <c r="I687" s="248"/>
      <c r="J687" s="7"/>
      <c r="K687" s="248"/>
      <c r="L687" s="248"/>
      <c r="M687" s="248"/>
      <c r="N687" s="248"/>
      <c r="O687" s="248"/>
      <c r="P687" s="248"/>
      <c r="Q687" s="248"/>
      <c r="R687" s="312"/>
      <c r="S687" s="248"/>
      <c r="T687" s="248"/>
      <c r="U687" s="248"/>
      <c r="V687" s="248"/>
      <c r="W687" s="248"/>
      <c r="X687" s="248"/>
      <c r="Y687" s="248"/>
      <c r="Z687" s="248"/>
    </row>
    <row r="688" spans="1:26" ht="15.75" customHeight="1" x14ac:dyDescent="0.35">
      <c r="A688" s="248"/>
      <c r="B688" s="248"/>
      <c r="C688" s="248"/>
      <c r="D688" s="248"/>
      <c r="E688" s="248"/>
      <c r="F688" s="248"/>
      <c r="G688" s="248"/>
      <c r="H688" s="7"/>
      <c r="I688" s="248"/>
      <c r="J688" s="7"/>
      <c r="K688" s="248"/>
      <c r="L688" s="248"/>
      <c r="M688" s="248"/>
      <c r="N688" s="248"/>
      <c r="O688" s="248"/>
      <c r="P688" s="248"/>
      <c r="Q688" s="248"/>
      <c r="R688" s="312"/>
      <c r="S688" s="248"/>
      <c r="T688" s="248"/>
      <c r="U688" s="248"/>
      <c r="V688" s="248"/>
      <c r="W688" s="248"/>
      <c r="X688" s="248"/>
      <c r="Y688" s="248"/>
      <c r="Z688" s="248"/>
    </row>
    <row r="689" spans="1:26" ht="15.75" customHeight="1" x14ac:dyDescent="0.35">
      <c r="A689" s="248"/>
      <c r="B689" s="248"/>
      <c r="C689" s="248"/>
      <c r="D689" s="248"/>
      <c r="E689" s="248"/>
      <c r="F689" s="248"/>
      <c r="G689" s="248"/>
      <c r="H689" s="7"/>
      <c r="I689" s="248"/>
      <c r="J689" s="7"/>
      <c r="K689" s="248"/>
      <c r="L689" s="248"/>
      <c r="M689" s="248"/>
      <c r="N689" s="248"/>
      <c r="O689" s="248"/>
      <c r="P689" s="248"/>
      <c r="Q689" s="248"/>
      <c r="R689" s="312"/>
      <c r="S689" s="248"/>
      <c r="T689" s="248"/>
      <c r="U689" s="248"/>
      <c r="V689" s="248"/>
      <c r="W689" s="248"/>
      <c r="X689" s="248"/>
      <c r="Y689" s="248"/>
      <c r="Z689" s="248"/>
    </row>
    <row r="690" spans="1:26" ht="15.75" customHeight="1" x14ac:dyDescent="0.35">
      <c r="A690" s="248"/>
      <c r="B690" s="248"/>
      <c r="C690" s="248"/>
      <c r="D690" s="248"/>
      <c r="E690" s="248"/>
      <c r="F690" s="248"/>
      <c r="G690" s="248"/>
      <c r="H690" s="7"/>
      <c r="I690" s="248"/>
      <c r="J690" s="7"/>
      <c r="K690" s="248"/>
      <c r="L690" s="248"/>
      <c r="M690" s="248"/>
      <c r="N690" s="248"/>
      <c r="O690" s="248"/>
      <c r="P690" s="248"/>
      <c r="Q690" s="248"/>
      <c r="R690" s="312"/>
      <c r="S690" s="248"/>
      <c r="T690" s="248"/>
      <c r="U690" s="248"/>
      <c r="V690" s="248"/>
      <c r="W690" s="248"/>
      <c r="X690" s="248"/>
      <c r="Y690" s="248"/>
      <c r="Z690" s="248"/>
    </row>
    <row r="691" spans="1:26" ht="15.75" customHeight="1" x14ac:dyDescent="0.35">
      <c r="A691" s="248"/>
      <c r="B691" s="248"/>
      <c r="C691" s="248"/>
      <c r="D691" s="248"/>
      <c r="E691" s="248"/>
      <c r="F691" s="248"/>
      <c r="G691" s="248"/>
      <c r="H691" s="7"/>
      <c r="I691" s="248"/>
      <c r="J691" s="7"/>
      <c r="K691" s="248"/>
      <c r="L691" s="248"/>
      <c r="M691" s="248"/>
      <c r="N691" s="248"/>
      <c r="O691" s="248"/>
      <c r="P691" s="248"/>
      <c r="Q691" s="248"/>
      <c r="R691" s="312"/>
      <c r="S691" s="248"/>
      <c r="T691" s="248"/>
      <c r="U691" s="248"/>
      <c r="V691" s="248"/>
      <c r="W691" s="248"/>
      <c r="X691" s="248"/>
      <c r="Y691" s="248"/>
      <c r="Z691" s="248"/>
    </row>
    <row r="692" spans="1:26" ht="15.75" customHeight="1" x14ac:dyDescent="0.35">
      <c r="A692" s="248"/>
      <c r="B692" s="248"/>
      <c r="C692" s="248"/>
      <c r="D692" s="248"/>
      <c r="E692" s="248"/>
      <c r="F692" s="248"/>
      <c r="G692" s="248"/>
      <c r="H692" s="7"/>
      <c r="I692" s="248"/>
      <c r="J692" s="7"/>
      <c r="K692" s="248"/>
      <c r="L692" s="248"/>
      <c r="M692" s="248"/>
      <c r="N692" s="248"/>
      <c r="O692" s="248"/>
      <c r="P692" s="248"/>
      <c r="Q692" s="248"/>
      <c r="R692" s="312"/>
      <c r="S692" s="248"/>
      <c r="T692" s="248"/>
      <c r="U692" s="248"/>
      <c r="V692" s="248"/>
      <c r="W692" s="248"/>
      <c r="X692" s="248"/>
      <c r="Y692" s="248"/>
      <c r="Z692" s="248"/>
    </row>
    <row r="693" spans="1:26" ht="15.75" customHeight="1" x14ac:dyDescent="0.35">
      <c r="A693" s="248"/>
      <c r="B693" s="248"/>
      <c r="C693" s="248"/>
      <c r="D693" s="248"/>
      <c r="E693" s="248"/>
      <c r="F693" s="248"/>
      <c r="G693" s="248"/>
      <c r="H693" s="7"/>
      <c r="I693" s="248"/>
      <c r="J693" s="7"/>
      <c r="K693" s="248"/>
      <c r="L693" s="248"/>
      <c r="M693" s="248"/>
      <c r="N693" s="248"/>
      <c r="O693" s="248"/>
      <c r="P693" s="248"/>
      <c r="Q693" s="248"/>
      <c r="R693" s="312"/>
      <c r="S693" s="248"/>
      <c r="T693" s="248"/>
      <c r="U693" s="248"/>
      <c r="V693" s="248"/>
      <c r="W693" s="248"/>
      <c r="X693" s="248"/>
      <c r="Y693" s="248"/>
      <c r="Z693" s="248"/>
    </row>
    <row r="694" spans="1:26" ht="15.75" customHeight="1" x14ac:dyDescent="0.35">
      <c r="A694" s="248"/>
      <c r="B694" s="248"/>
      <c r="C694" s="248"/>
      <c r="D694" s="248"/>
      <c r="E694" s="248"/>
      <c r="F694" s="248"/>
      <c r="G694" s="248"/>
      <c r="H694" s="7"/>
      <c r="I694" s="248"/>
      <c r="J694" s="7"/>
      <c r="K694" s="248"/>
      <c r="L694" s="248"/>
      <c r="M694" s="248"/>
      <c r="N694" s="248"/>
      <c r="O694" s="248"/>
      <c r="P694" s="248"/>
      <c r="Q694" s="248"/>
      <c r="R694" s="312"/>
      <c r="S694" s="248"/>
      <c r="T694" s="248"/>
      <c r="U694" s="248"/>
      <c r="V694" s="248"/>
      <c r="W694" s="248"/>
      <c r="X694" s="248"/>
      <c r="Y694" s="248"/>
      <c r="Z694" s="248"/>
    </row>
    <row r="695" spans="1:26" ht="15.75" customHeight="1" x14ac:dyDescent="0.35">
      <c r="A695" s="248"/>
      <c r="B695" s="248"/>
      <c r="C695" s="248"/>
      <c r="D695" s="248"/>
      <c r="E695" s="248"/>
      <c r="F695" s="248"/>
      <c r="G695" s="248"/>
      <c r="H695" s="7"/>
      <c r="I695" s="248"/>
      <c r="J695" s="7"/>
      <c r="K695" s="248"/>
      <c r="L695" s="248"/>
      <c r="M695" s="248"/>
      <c r="N695" s="248"/>
      <c r="O695" s="248"/>
      <c r="P695" s="248"/>
      <c r="Q695" s="248"/>
      <c r="R695" s="312"/>
      <c r="S695" s="248"/>
      <c r="T695" s="248"/>
      <c r="U695" s="248"/>
      <c r="V695" s="248"/>
      <c r="W695" s="248"/>
      <c r="X695" s="248"/>
      <c r="Y695" s="248"/>
      <c r="Z695" s="248"/>
    </row>
    <row r="696" spans="1:26" ht="15.75" customHeight="1" x14ac:dyDescent="0.35">
      <c r="A696" s="248"/>
      <c r="B696" s="248"/>
      <c r="C696" s="248"/>
      <c r="D696" s="248"/>
      <c r="E696" s="248"/>
      <c r="F696" s="248"/>
      <c r="G696" s="248"/>
      <c r="H696" s="7"/>
      <c r="I696" s="248"/>
      <c r="J696" s="7"/>
      <c r="K696" s="248"/>
      <c r="L696" s="248"/>
      <c r="M696" s="248"/>
      <c r="N696" s="248"/>
      <c r="O696" s="248"/>
      <c r="P696" s="248"/>
      <c r="Q696" s="248"/>
      <c r="R696" s="312"/>
      <c r="S696" s="248"/>
      <c r="T696" s="248"/>
      <c r="U696" s="248"/>
      <c r="V696" s="248"/>
      <c r="W696" s="248"/>
      <c r="X696" s="248"/>
      <c r="Y696" s="248"/>
      <c r="Z696" s="248"/>
    </row>
    <row r="697" spans="1:26" ht="15.75" customHeight="1" x14ac:dyDescent="0.35">
      <c r="A697" s="248"/>
      <c r="B697" s="248"/>
      <c r="C697" s="248"/>
      <c r="D697" s="248"/>
      <c r="E697" s="248"/>
      <c r="F697" s="248"/>
      <c r="G697" s="248"/>
      <c r="H697" s="7"/>
      <c r="I697" s="248"/>
      <c r="J697" s="7"/>
      <c r="K697" s="248"/>
      <c r="L697" s="248"/>
      <c r="M697" s="248"/>
      <c r="N697" s="248"/>
      <c r="O697" s="248"/>
      <c r="P697" s="248"/>
      <c r="Q697" s="248"/>
      <c r="R697" s="312"/>
      <c r="S697" s="248"/>
      <c r="T697" s="248"/>
      <c r="U697" s="248"/>
      <c r="V697" s="248"/>
      <c r="W697" s="248"/>
      <c r="X697" s="248"/>
      <c r="Y697" s="248"/>
      <c r="Z697" s="248"/>
    </row>
    <row r="698" spans="1:26" ht="15.75" customHeight="1" x14ac:dyDescent="0.35">
      <c r="A698" s="248"/>
      <c r="B698" s="248"/>
      <c r="C698" s="248"/>
      <c r="D698" s="248"/>
      <c r="E698" s="248"/>
      <c r="F698" s="248"/>
      <c r="G698" s="248"/>
      <c r="H698" s="7"/>
      <c r="I698" s="248"/>
      <c r="J698" s="7"/>
      <c r="K698" s="248"/>
      <c r="L698" s="248"/>
      <c r="M698" s="248"/>
      <c r="N698" s="248"/>
      <c r="O698" s="248"/>
      <c r="P698" s="248"/>
      <c r="Q698" s="248"/>
      <c r="R698" s="312"/>
      <c r="S698" s="248"/>
      <c r="T698" s="248"/>
      <c r="U698" s="248"/>
      <c r="V698" s="248"/>
      <c r="W698" s="248"/>
      <c r="X698" s="248"/>
      <c r="Y698" s="248"/>
      <c r="Z698" s="248"/>
    </row>
    <row r="699" spans="1:26" ht="15.75" customHeight="1" x14ac:dyDescent="0.35">
      <c r="A699" s="248"/>
      <c r="B699" s="248"/>
      <c r="C699" s="248"/>
      <c r="D699" s="248"/>
      <c r="E699" s="248"/>
      <c r="F699" s="248"/>
      <c r="G699" s="248"/>
      <c r="H699" s="7"/>
      <c r="I699" s="248"/>
      <c r="J699" s="7"/>
      <c r="K699" s="248"/>
      <c r="L699" s="248"/>
      <c r="M699" s="248"/>
      <c r="N699" s="248"/>
      <c r="O699" s="248"/>
      <c r="P699" s="248"/>
      <c r="Q699" s="248"/>
      <c r="R699" s="312"/>
      <c r="S699" s="248"/>
      <c r="T699" s="248"/>
      <c r="U699" s="248"/>
      <c r="V699" s="248"/>
      <c r="W699" s="248"/>
      <c r="X699" s="248"/>
      <c r="Y699" s="248"/>
      <c r="Z699" s="248"/>
    </row>
    <row r="700" spans="1:26" ht="15.75" customHeight="1" x14ac:dyDescent="0.35">
      <c r="A700" s="248"/>
      <c r="B700" s="248"/>
      <c r="C700" s="248"/>
      <c r="D700" s="248"/>
      <c r="E700" s="248"/>
      <c r="F700" s="248"/>
      <c r="G700" s="248"/>
      <c r="H700" s="7"/>
      <c r="I700" s="248"/>
      <c r="J700" s="7"/>
      <c r="K700" s="248"/>
      <c r="L700" s="248"/>
      <c r="M700" s="248"/>
      <c r="N700" s="248"/>
      <c r="O700" s="248"/>
      <c r="P700" s="248"/>
      <c r="Q700" s="248"/>
      <c r="R700" s="312"/>
      <c r="S700" s="248"/>
      <c r="T700" s="248"/>
      <c r="U700" s="248"/>
      <c r="V700" s="248"/>
      <c r="W700" s="248"/>
      <c r="X700" s="248"/>
      <c r="Y700" s="248"/>
      <c r="Z700" s="248"/>
    </row>
    <row r="701" spans="1:26" ht="15.75" customHeight="1" x14ac:dyDescent="0.35">
      <c r="A701" s="248"/>
      <c r="B701" s="248"/>
      <c r="C701" s="248"/>
      <c r="D701" s="248"/>
      <c r="E701" s="248"/>
      <c r="F701" s="248"/>
      <c r="G701" s="248"/>
      <c r="H701" s="7"/>
      <c r="I701" s="248"/>
      <c r="J701" s="7"/>
      <c r="K701" s="248"/>
      <c r="L701" s="248"/>
      <c r="M701" s="248"/>
      <c r="N701" s="248"/>
      <c r="O701" s="248"/>
      <c r="P701" s="248"/>
      <c r="Q701" s="248"/>
      <c r="R701" s="312"/>
      <c r="S701" s="248"/>
      <c r="T701" s="248"/>
      <c r="U701" s="248"/>
      <c r="V701" s="248"/>
      <c r="W701" s="248"/>
      <c r="X701" s="248"/>
      <c r="Y701" s="248"/>
      <c r="Z701" s="248"/>
    </row>
    <row r="702" spans="1:26" ht="15.75" customHeight="1" x14ac:dyDescent="0.35">
      <c r="A702" s="248"/>
      <c r="B702" s="248"/>
      <c r="C702" s="248"/>
      <c r="D702" s="248"/>
      <c r="E702" s="248"/>
      <c r="F702" s="248"/>
      <c r="G702" s="248"/>
      <c r="H702" s="7"/>
      <c r="I702" s="248"/>
      <c r="J702" s="7"/>
      <c r="K702" s="248"/>
      <c r="L702" s="248"/>
      <c r="M702" s="248"/>
      <c r="N702" s="248"/>
      <c r="O702" s="248"/>
      <c r="P702" s="248"/>
      <c r="Q702" s="248"/>
      <c r="R702" s="312"/>
      <c r="S702" s="248"/>
      <c r="T702" s="248"/>
      <c r="U702" s="248"/>
      <c r="V702" s="248"/>
      <c r="W702" s="248"/>
      <c r="X702" s="248"/>
      <c r="Y702" s="248"/>
      <c r="Z702" s="248"/>
    </row>
    <row r="703" spans="1:26" ht="15.75" customHeight="1" x14ac:dyDescent="0.35">
      <c r="A703" s="248"/>
      <c r="B703" s="248"/>
      <c r="C703" s="248"/>
      <c r="D703" s="248"/>
      <c r="E703" s="248"/>
      <c r="F703" s="248"/>
      <c r="G703" s="248"/>
      <c r="H703" s="7"/>
      <c r="I703" s="248"/>
      <c r="J703" s="7"/>
      <c r="K703" s="248"/>
      <c r="L703" s="248"/>
      <c r="M703" s="248"/>
      <c r="N703" s="248"/>
      <c r="O703" s="248"/>
      <c r="P703" s="248"/>
      <c r="Q703" s="248"/>
      <c r="R703" s="312"/>
      <c r="S703" s="248"/>
      <c r="T703" s="248"/>
      <c r="U703" s="248"/>
      <c r="V703" s="248"/>
      <c r="W703" s="248"/>
      <c r="X703" s="248"/>
      <c r="Y703" s="248"/>
      <c r="Z703" s="248"/>
    </row>
    <row r="704" spans="1:26" ht="15.75" customHeight="1" x14ac:dyDescent="0.35">
      <c r="A704" s="248"/>
      <c r="B704" s="248"/>
      <c r="C704" s="248"/>
      <c r="D704" s="248"/>
      <c r="E704" s="248"/>
      <c r="F704" s="248"/>
      <c r="G704" s="248"/>
      <c r="H704" s="7"/>
      <c r="I704" s="248"/>
      <c r="J704" s="7"/>
      <c r="K704" s="248"/>
      <c r="L704" s="248"/>
      <c r="M704" s="248"/>
      <c r="N704" s="248"/>
      <c r="O704" s="248"/>
      <c r="P704" s="248"/>
      <c r="Q704" s="248"/>
      <c r="R704" s="312"/>
      <c r="S704" s="248"/>
      <c r="T704" s="248"/>
      <c r="U704" s="248"/>
      <c r="V704" s="248"/>
      <c r="W704" s="248"/>
      <c r="X704" s="248"/>
      <c r="Y704" s="248"/>
      <c r="Z704" s="248"/>
    </row>
    <row r="705" spans="1:26" ht="15.75" customHeight="1" x14ac:dyDescent="0.35">
      <c r="A705" s="248"/>
      <c r="B705" s="248"/>
      <c r="C705" s="248"/>
      <c r="D705" s="248"/>
      <c r="E705" s="248"/>
      <c r="F705" s="248"/>
      <c r="G705" s="248"/>
      <c r="H705" s="7"/>
      <c r="I705" s="248"/>
      <c r="J705" s="7"/>
      <c r="K705" s="248"/>
      <c r="L705" s="248"/>
      <c r="M705" s="248"/>
      <c r="N705" s="248"/>
      <c r="O705" s="248"/>
      <c r="P705" s="248"/>
      <c r="Q705" s="248"/>
      <c r="R705" s="312"/>
      <c r="S705" s="248"/>
      <c r="T705" s="248"/>
      <c r="U705" s="248"/>
      <c r="V705" s="248"/>
      <c r="W705" s="248"/>
      <c r="X705" s="248"/>
      <c r="Y705" s="248"/>
      <c r="Z705" s="248"/>
    </row>
    <row r="706" spans="1:26" ht="15.75" customHeight="1" x14ac:dyDescent="0.35">
      <c r="A706" s="248"/>
      <c r="B706" s="248"/>
      <c r="C706" s="248"/>
      <c r="D706" s="248"/>
      <c r="E706" s="248"/>
      <c r="F706" s="248"/>
      <c r="G706" s="248"/>
      <c r="H706" s="7"/>
      <c r="I706" s="248"/>
      <c r="J706" s="7"/>
      <c r="K706" s="248"/>
      <c r="L706" s="248"/>
      <c r="M706" s="248"/>
      <c r="N706" s="248"/>
      <c r="O706" s="248"/>
      <c r="P706" s="248"/>
      <c r="Q706" s="248"/>
      <c r="R706" s="312"/>
      <c r="S706" s="248"/>
      <c r="T706" s="248"/>
      <c r="U706" s="248"/>
      <c r="V706" s="248"/>
      <c r="W706" s="248"/>
      <c r="X706" s="248"/>
      <c r="Y706" s="248"/>
      <c r="Z706" s="248"/>
    </row>
    <row r="707" spans="1:26" ht="15.75" customHeight="1" x14ac:dyDescent="0.35">
      <c r="A707" s="248"/>
      <c r="B707" s="248"/>
      <c r="C707" s="248"/>
      <c r="D707" s="248"/>
      <c r="E707" s="248"/>
      <c r="F707" s="248"/>
      <c r="G707" s="248"/>
      <c r="H707" s="7"/>
      <c r="I707" s="248"/>
      <c r="J707" s="7"/>
      <c r="K707" s="248"/>
      <c r="L707" s="248"/>
      <c r="M707" s="248"/>
      <c r="N707" s="248"/>
      <c r="O707" s="248"/>
      <c r="P707" s="248"/>
      <c r="Q707" s="248"/>
      <c r="R707" s="312"/>
      <c r="S707" s="248"/>
      <c r="T707" s="248"/>
      <c r="U707" s="248"/>
      <c r="V707" s="248"/>
      <c r="W707" s="248"/>
      <c r="X707" s="248"/>
      <c r="Y707" s="248"/>
      <c r="Z707" s="248"/>
    </row>
    <row r="708" spans="1:26" ht="15.75" customHeight="1" x14ac:dyDescent="0.35">
      <c r="A708" s="248"/>
      <c r="B708" s="248"/>
      <c r="C708" s="248"/>
      <c r="D708" s="248"/>
      <c r="E708" s="248"/>
      <c r="F708" s="248"/>
      <c r="G708" s="248"/>
      <c r="H708" s="7"/>
      <c r="I708" s="248"/>
      <c r="J708" s="7"/>
      <c r="K708" s="248"/>
      <c r="L708" s="248"/>
      <c r="M708" s="248"/>
      <c r="N708" s="248"/>
      <c r="O708" s="248"/>
      <c r="P708" s="248"/>
      <c r="Q708" s="248"/>
      <c r="R708" s="312"/>
      <c r="S708" s="248"/>
      <c r="T708" s="248"/>
      <c r="U708" s="248"/>
      <c r="V708" s="248"/>
      <c r="W708" s="248"/>
      <c r="X708" s="248"/>
      <c r="Y708" s="248"/>
      <c r="Z708" s="248"/>
    </row>
    <row r="709" spans="1:26" ht="15.75" customHeight="1" x14ac:dyDescent="0.35">
      <c r="A709" s="248"/>
      <c r="B709" s="248"/>
      <c r="C709" s="248"/>
      <c r="D709" s="248"/>
      <c r="E709" s="248"/>
      <c r="F709" s="248"/>
      <c r="G709" s="248"/>
      <c r="H709" s="7"/>
      <c r="I709" s="248"/>
      <c r="J709" s="7"/>
      <c r="K709" s="248"/>
      <c r="L709" s="248"/>
      <c r="M709" s="248"/>
      <c r="N709" s="248"/>
      <c r="O709" s="248"/>
      <c r="P709" s="248"/>
      <c r="Q709" s="248"/>
      <c r="R709" s="312"/>
      <c r="S709" s="248"/>
      <c r="T709" s="248"/>
      <c r="U709" s="248"/>
      <c r="V709" s="248"/>
      <c r="W709" s="248"/>
      <c r="X709" s="248"/>
      <c r="Y709" s="248"/>
      <c r="Z709" s="248"/>
    </row>
    <row r="710" spans="1:26" ht="15.75" customHeight="1" x14ac:dyDescent="0.35">
      <c r="A710" s="248"/>
      <c r="B710" s="248"/>
      <c r="C710" s="248"/>
      <c r="D710" s="248"/>
      <c r="E710" s="248"/>
      <c r="F710" s="248"/>
      <c r="G710" s="248"/>
      <c r="H710" s="7"/>
      <c r="I710" s="248"/>
      <c r="J710" s="7"/>
      <c r="K710" s="248"/>
      <c r="L710" s="248"/>
      <c r="M710" s="248"/>
      <c r="N710" s="248"/>
      <c r="O710" s="248"/>
      <c r="P710" s="248"/>
      <c r="Q710" s="248"/>
      <c r="R710" s="312"/>
      <c r="S710" s="248"/>
      <c r="T710" s="248"/>
      <c r="U710" s="248"/>
      <c r="V710" s="248"/>
      <c r="W710" s="248"/>
      <c r="X710" s="248"/>
      <c r="Y710" s="248"/>
      <c r="Z710" s="248"/>
    </row>
    <row r="711" spans="1:26" ht="15.75" customHeight="1" x14ac:dyDescent="0.35">
      <c r="A711" s="248"/>
      <c r="B711" s="248"/>
      <c r="C711" s="248"/>
      <c r="D711" s="248"/>
      <c r="E711" s="248"/>
      <c r="F711" s="248"/>
      <c r="G711" s="248"/>
      <c r="H711" s="7"/>
      <c r="I711" s="248"/>
      <c r="J711" s="7"/>
      <c r="K711" s="248"/>
      <c r="L711" s="248"/>
      <c r="M711" s="248"/>
      <c r="N711" s="248"/>
      <c r="O711" s="248"/>
      <c r="P711" s="248"/>
      <c r="Q711" s="248"/>
      <c r="R711" s="312"/>
      <c r="S711" s="248"/>
      <c r="T711" s="248"/>
      <c r="U711" s="248"/>
      <c r="V711" s="248"/>
      <c r="W711" s="248"/>
      <c r="X711" s="248"/>
      <c r="Y711" s="248"/>
      <c r="Z711" s="248"/>
    </row>
    <row r="712" spans="1:26" ht="15.75" customHeight="1" x14ac:dyDescent="0.35">
      <c r="A712" s="248"/>
      <c r="B712" s="248"/>
      <c r="C712" s="248"/>
      <c r="D712" s="248"/>
      <c r="E712" s="248"/>
      <c r="F712" s="248"/>
      <c r="G712" s="248"/>
      <c r="H712" s="7"/>
      <c r="I712" s="248"/>
      <c r="J712" s="7"/>
      <c r="K712" s="248"/>
      <c r="L712" s="248"/>
      <c r="M712" s="248"/>
      <c r="N712" s="248"/>
      <c r="O712" s="248"/>
      <c r="P712" s="248"/>
      <c r="Q712" s="248"/>
      <c r="R712" s="312"/>
      <c r="S712" s="248"/>
      <c r="T712" s="248"/>
      <c r="U712" s="248"/>
      <c r="V712" s="248"/>
      <c r="W712" s="248"/>
      <c r="X712" s="248"/>
      <c r="Y712" s="248"/>
      <c r="Z712" s="248"/>
    </row>
    <row r="713" spans="1:26" ht="15.75" customHeight="1" x14ac:dyDescent="0.35">
      <c r="A713" s="248"/>
      <c r="B713" s="248"/>
      <c r="C713" s="248"/>
      <c r="D713" s="248"/>
      <c r="E713" s="248"/>
      <c r="F713" s="248"/>
      <c r="G713" s="248"/>
      <c r="H713" s="7"/>
      <c r="I713" s="248"/>
      <c r="J713" s="7"/>
      <c r="K713" s="248"/>
      <c r="L713" s="248"/>
      <c r="M713" s="248"/>
      <c r="N713" s="248"/>
      <c r="O713" s="248"/>
      <c r="P713" s="248"/>
      <c r="Q713" s="248"/>
      <c r="R713" s="312"/>
      <c r="S713" s="248"/>
      <c r="T713" s="248"/>
      <c r="U713" s="248"/>
      <c r="V713" s="248"/>
      <c r="W713" s="248"/>
      <c r="X713" s="248"/>
      <c r="Y713" s="248"/>
      <c r="Z713" s="248"/>
    </row>
    <row r="714" spans="1:26" ht="15.75" customHeight="1" x14ac:dyDescent="0.35">
      <c r="A714" s="248"/>
      <c r="B714" s="248"/>
      <c r="C714" s="248"/>
      <c r="D714" s="248"/>
      <c r="E714" s="248"/>
      <c r="F714" s="248"/>
      <c r="G714" s="248"/>
      <c r="H714" s="7"/>
      <c r="I714" s="248"/>
      <c r="J714" s="7"/>
      <c r="K714" s="248"/>
      <c r="L714" s="248"/>
      <c r="M714" s="248"/>
      <c r="N714" s="248"/>
      <c r="O714" s="248"/>
      <c r="P714" s="248"/>
      <c r="Q714" s="248"/>
      <c r="R714" s="312"/>
      <c r="S714" s="248"/>
      <c r="T714" s="248"/>
      <c r="U714" s="248"/>
      <c r="V714" s="248"/>
      <c r="W714" s="248"/>
      <c r="X714" s="248"/>
      <c r="Y714" s="248"/>
      <c r="Z714" s="248"/>
    </row>
    <row r="715" spans="1:26" ht="15.75" customHeight="1" x14ac:dyDescent="0.35">
      <c r="A715" s="248"/>
      <c r="B715" s="248"/>
      <c r="C715" s="248"/>
      <c r="D715" s="248"/>
      <c r="E715" s="248"/>
      <c r="F715" s="248"/>
      <c r="G715" s="248"/>
      <c r="H715" s="7"/>
      <c r="I715" s="248"/>
      <c r="J715" s="7"/>
      <c r="K715" s="248"/>
      <c r="L715" s="248"/>
      <c r="M715" s="248"/>
      <c r="N715" s="248"/>
      <c r="O715" s="248"/>
      <c r="P715" s="248"/>
      <c r="Q715" s="248"/>
      <c r="R715" s="312"/>
      <c r="S715" s="248"/>
      <c r="T715" s="248"/>
      <c r="U715" s="248"/>
      <c r="V715" s="248"/>
      <c r="W715" s="248"/>
      <c r="X715" s="248"/>
      <c r="Y715" s="248"/>
      <c r="Z715" s="248"/>
    </row>
    <row r="716" spans="1:26" ht="15.75" customHeight="1" x14ac:dyDescent="0.35">
      <c r="A716" s="248"/>
      <c r="B716" s="248"/>
      <c r="C716" s="248"/>
      <c r="D716" s="248"/>
      <c r="E716" s="248"/>
      <c r="F716" s="248"/>
      <c r="G716" s="248"/>
      <c r="H716" s="7"/>
      <c r="I716" s="248"/>
      <c r="J716" s="7"/>
      <c r="K716" s="248"/>
      <c r="L716" s="248"/>
      <c r="M716" s="248"/>
      <c r="N716" s="248"/>
      <c r="O716" s="248"/>
      <c r="P716" s="248"/>
      <c r="Q716" s="248"/>
      <c r="R716" s="312"/>
      <c r="S716" s="248"/>
      <c r="T716" s="248"/>
      <c r="U716" s="248"/>
      <c r="V716" s="248"/>
      <c r="W716" s="248"/>
      <c r="X716" s="248"/>
      <c r="Y716" s="248"/>
      <c r="Z716" s="248"/>
    </row>
    <row r="717" spans="1:26" ht="15.75" customHeight="1" x14ac:dyDescent="0.35">
      <c r="A717" s="248"/>
      <c r="B717" s="248"/>
      <c r="C717" s="248"/>
      <c r="D717" s="248"/>
      <c r="E717" s="248"/>
      <c r="F717" s="248"/>
      <c r="G717" s="248"/>
      <c r="H717" s="7"/>
      <c r="I717" s="248"/>
      <c r="J717" s="7"/>
      <c r="K717" s="248"/>
      <c r="L717" s="248"/>
      <c r="M717" s="248"/>
      <c r="N717" s="248"/>
      <c r="O717" s="248"/>
      <c r="P717" s="248"/>
      <c r="Q717" s="248"/>
      <c r="R717" s="312"/>
      <c r="S717" s="248"/>
      <c r="T717" s="248"/>
      <c r="U717" s="248"/>
      <c r="V717" s="248"/>
      <c r="W717" s="248"/>
      <c r="X717" s="248"/>
      <c r="Y717" s="248"/>
      <c r="Z717" s="248"/>
    </row>
    <row r="718" spans="1:26" ht="15.75" customHeight="1" x14ac:dyDescent="0.35">
      <c r="A718" s="248"/>
      <c r="B718" s="248"/>
      <c r="C718" s="248"/>
      <c r="D718" s="248"/>
      <c r="E718" s="248"/>
      <c r="F718" s="248"/>
      <c r="G718" s="248"/>
      <c r="H718" s="7"/>
      <c r="I718" s="248"/>
      <c r="J718" s="7"/>
      <c r="K718" s="248"/>
      <c r="L718" s="248"/>
      <c r="M718" s="248"/>
      <c r="N718" s="248"/>
      <c r="O718" s="248"/>
      <c r="P718" s="248"/>
      <c r="Q718" s="248"/>
      <c r="R718" s="312"/>
      <c r="S718" s="248"/>
      <c r="T718" s="248"/>
      <c r="U718" s="248"/>
      <c r="V718" s="248"/>
      <c r="W718" s="248"/>
      <c r="X718" s="248"/>
      <c r="Y718" s="248"/>
      <c r="Z718" s="248"/>
    </row>
    <row r="719" spans="1:26" ht="15.75" customHeight="1" x14ac:dyDescent="0.35">
      <c r="A719" s="248"/>
      <c r="B719" s="248"/>
      <c r="C719" s="248"/>
      <c r="D719" s="248"/>
      <c r="E719" s="248"/>
      <c r="F719" s="248"/>
      <c r="G719" s="248"/>
      <c r="H719" s="7"/>
      <c r="I719" s="248"/>
      <c r="J719" s="7"/>
      <c r="K719" s="248"/>
      <c r="L719" s="248"/>
      <c r="M719" s="248"/>
      <c r="N719" s="248"/>
      <c r="O719" s="248"/>
      <c r="P719" s="248"/>
      <c r="Q719" s="248"/>
      <c r="R719" s="312"/>
      <c r="S719" s="248"/>
      <c r="T719" s="248"/>
      <c r="U719" s="248"/>
      <c r="V719" s="248"/>
      <c r="W719" s="248"/>
      <c r="X719" s="248"/>
      <c r="Y719" s="248"/>
      <c r="Z719" s="248"/>
    </row>
    <row r="720" spans="1:26" ht="15.75" customHeight="1" x14ac:dyDescent="0.35">
      <c r="A720" s="248"/>
      <c r="B720" s="248"/>
      <c r="C720" s="248"/>
      <c r="D720" s="248"/>
      <c r="E720" s="248"/>
      <c r="F720" s="248"/>
      <c r="G720" s="248"/>
      <c r="H720" s="7"/>
      <c r="I720" s="248"/>
      <c r="J720" s="7"/>
      <c r="K720" s="248"/>
      <c r="L720" s="248"/>
      <c r="M720" s="248"/>
      <c r="N720" s="248"/>
      <c r="O720" s="248"/>
      <c r="P720" s="248"/>
      <c r="Q720" s="248"/>
      <c r="R720" s="312"/>
      <c r="S720" s="248"/>
      <c r="T720" s="248"/>
      <c r="U720" s="248"/>
      <c r="V720" s="248"/>
      <c r="W720" s="248"/>
      <c r="X720" s="248"/>
      <c r="Y720" s="248"/>
      <c r="Z720" s="248"/>
    </row>
    <row r="721" spans="1:26" ht="15.75" customHeight="1" x14ac:dyDescent="0.35">
      <c r="A721" s="248"/>
      <c r="B721" s="248"/>
      <c r="C721" s="248"/>
      <c r="D721" s="248"/>
      <c r="E721" s="248"/>
      <c r="F721" s="248"/>
      <c r="G721" s="248"/>
      <c r="H721" s="7"/>
      <c r="I721" s="248"/>
      <c r="J721" s="7"/>
      <c r="K721" s="248"/>
      <c r="L721" s="248"/>
      <c r="M721" s="248"/>
      <c r="N721" s="248"/>
      <c r="O721" s="248"/>
      <c r="P721" s="248"/>
      <c r="Q721" s="248"/>
      <c r="R721" s="312"/>
      <c r="S721" s="248"/>
      <c r="T721" s="248"/>
      <c r="U721" s="248"/>
      <c r="V721" s="248"/>
      <c r="W721" s="248"/>
      <c r="X721" s="248"/>
      <c r="Y721" s="248"/>
      <c r="Z721" s="248"/>
    </row>
    <row r="722" spans="1:26" ht="15.75" customHeight="1" x14ac:dyDescent="0.35">
      <c r="A722" s="248"/>
      <c r="B722" s="248"/>
      <c r="C722" s="248"/>
      <c r="D722" s="248"/>
      <c r="E722" s="248"/>
      <c r="F722" s="248"/>
      <c r="G722" s="248"/>
      <c r="H722" s="7"/>
      <c r="I722" s="248"/>
      <c r="J722" s="7"/>
      <c r="K722" s="248"/>
      <c r="L722" s="248"/>
      <c r="M722" s="248"/>
      <c r="N722" s="248"/>
      <c r="O722" s="248"/>
      <c r="P722" s="248"/>
      <c r="Q722" s="248"/>
      <c r="R722" s="312"/>
      <c r="S722" s="248"/>
      <c r="T722" s="248"/>
      <c r="U722" s="248"/>
      <c r="V722" s="248"/>
      <c r="W722" s="248"/>
      <c r="X722" s="248"/>
      <c r="Y722" s="248"/>
      <c r="Z722" s="248"/>
    </row>
    <row r="723" spans="1:26" ht="15.75" customHeight="1" x14ac:dyDescent="0.35">
      <c r="A723" s="248"/>
      <c r="B723" s="248"/>
      <c r="C723" s="248"/>
      <c r="D723" s="248"/>
      <c r="E723" s="248"/>
      <c r="F723" s="248"/>
      <c r="G723" s="248"/>
      <c r="H723" s="7"/>
      <c r="I723" s="248"/>
      <c r="J723" s="7"/>
      <c r="K723" s="248"/>
      <c r="L723" s="248"/>
      <c r="M723" s="248"/>
      <c r="N723" s="248"/>
      <c r="O723" s="248"/>
      <c r="P723" s="248"/>
      <c r="Q723" s="248"/>
      <c r="R723" s="312"/>
      <c r="S723" s="248"/>
      <c r="T723" s="248"/>
      <c r="U723" s="248"/>
      <c r="V723" s="248"/>
      <c r="W723" s="248"/>
      <c r="X723" s="248"/>
      <c r="Y723" s="248"/>
      <c r="Z723" s="248"/>
    </row>
    <row r="724" spans="1:26" ht="15.75" customHeight="1" x14ac:dyDescent="0.35">
      <c r="A724" s="248"/>
      <c r="B724" s="248"/>
      <c r="C724" s="248"/>
      <c r="D724" s="248"/>
      <c r="E724" s="248"/>
      <c r="F724" s="248"/>
      <c r="G724" s="248"/>
      <c r="H724" s="7"/>
      <c r="I724" s="248"/>
      <c r="J724" s="7"/>
      <c r="K724" s="248"/>
      <c r="L724" s="248"/>
      <c r="M724" s="248"/>
      <c r="N724" s="248"/>
      <c r="O724" s="248"/>
      <c r="P724" s="248"/>
      <c r="Q724" s="248"/>
      <c r="R724" s="312"/>
      <c r="S724" s="248"/>
      <c r="T724" s="248"/>
      <c r="U724" s="248"/>
      <c r="V724" s="248"/>
      <c r="W724" s="248"/>
      <c r="X724" s="248"/>
      <c r="Y724" s="248"/>
      <c r="Z724" s="248"/>
    </row>
    <row r="725" spans="1:26" ht="15.75" customHeight="1" x14ac:dyDescent="0.35">
      <c r="A725" s="248"/>
      <c r="B725" s="248"/>
      <c r="C725" s="248"/>
      <c r="D725" s="248"/>
      <c r="E725" s="248"/>
      <c r="F725" s="248"/>
      <c r="G725" s="248"/>
      <c r="H725" s="7"/>
      <c r="I725" s="248"/>
      <c r="J725" s="7"/>
      <c r="K725" s="248"/>
      <c r="L725" s="248"/>
      <c r="M725" s="248"/>
      <c r="N725" s="248"/>
      <c r="O725" s="248"/>
      <c r="P725" s="248"/>
      <c r="Q725" s="248"/>
      <c r="R725" s="312"/>
      <c r="S725" s="248"/>
      <c r="T725" s="248"/>
      <c r="U725" s="248"/>
      <c r="V725" s="248"/>
      <c r="W725" s="248"/>
      <c r="X725" s="248"/>
      <c r="Y725" s="248"/>
      <c r="Z725" s="248"/>
    </row>
    <row r="726" spans="1:26" ht="15.75" customHeight="1" x14ac:dyDescent="0.35">
      <c r="A726" s="248"/>
      <c r="B726" s="248"/>
      <c r="C726" s="248"/>
      <c r="D726" s="248"/>
      <c r="E726" s="248"/>
      <c r="F726" s="248"/>
      <c r="G726" s="248"/>
      <c r="H726" s="7"/>
      <c r="I726" s="248"/>
      <c r="J726" s="7"/>
      <c r="K726" s="248"/>
      <c r="L726" s="248"/>
      <c r="M726" s="248"/>
      <c r="N726" s="248"/>
      <c r="O726" s="248"/>
      <c r="P726" s="248"/>
      <c r="Q726" s="248"/>
      <c r="R726" s="312"/>
      <c r="S726" s="248"/>
      <c r="T726" s="248"/>
      <c r="U726" s="248"/>
      <c r="V726" s="248"/>
      <c r="W726" s="248"/>
      <c r="X726" s="248"/>
      <c r="Y726" s="248"/>
      <c r="Z726" s="248"/>
    </row>
    <row r="727" spans="1:26" ht="15.75" customHeight="1" x14ac:dyDescent="0.35">
      <c r="A727" s="248"/>
      <c r="B727" s="248"/>
      <c r="C727" s="248"/>
      <c r="D727" s="248"/>
      <c r="E727" s="248"/>
      <c r="F727" s="248"/>
      <c r="G727" s="248"/>
      <c r="H727" s="7"/>
      <c r="I727" s="248"/>
      <c r="J727" s="7"/>
      <c r="K727" s="248"/>
      <c r="L727" s="248"/>
      <c r="M727" s="248"/>
      <c r="N727" s="248"/>
      <c r="O727" s="248"/>
      <c r="P727" s="248"/>
      <c r="Q727" s="248"/>
      <c r="R727" s="312"/>
      <c r="S727" s="248"/>
      <c r="T727" s="248"/>
      <c r="U727" s="248"/>
      <c r="V727" s="248"/>
      <c r="W727" s="248"/>
      <c r="X727" s="248"/>
      <c r="Y727" s="248"/>
      <c r="Z727" s="248"/>
    </row>
    <row r="728" spans="1:26" ht="15.75" customHeight="1" x14ac:dyDescent="0.35">
      <c r="A728" s="248"/>
      <c r="B728" s="248"/>
      <c r="C728" s="248"/>
      <c r="D728" s="248"/>
      <c r="E728" s="248"/>
      <c r="F728" s="248"/>
      <c r="G728" s="248"/>
      <c r="H728" s="7"/>
      <c r="I728" s="248"/>
      <c r="J728" s="7"/>
      <c r="K728" s="248"/>
      <c r="L728" s="248"/>
      <c r="M728" s="248"/>
      <c r="N728" s="248"/>
      <c r="O728" s="248"/>
      <c r="P728" s="248"/>
      <c r="Q728" s="248"/>
      <c r="R728" s="312"/>
      <c r="S728" s="248"/>
      <c r="T728" s="248"/>
      <c r="U728" s="248"/>
      <c r="V728" s="248"/>
      <c r="W728" s="248"/>
      <c r="X728" s="248"/>
      <c r="Y728" s="248"/>
      <c r="Z728" s="248"/>
    </row>
    <row r="729" spans="1:26" ht="15.75" customHeight="1" x14ac:dyDescent="0.35">
      <c r="A729" s="248"/>
      <c r="B729" s="248"/>
      <c r="C729" s="248"/>
      <c r="D729" s="248"/>
      <c r="E729" s="248"/>
      <c r="F729" s="248"/>
      <c r="G729" s="248"/>
      <c r="H729" s="7"/>
      <c r="I729" s="248"/>
      <c r="J729" s="7"/>
      <c r="K729" s="248"/>
      <c r="L729" s="248"/>
      <c r="M729" s="248"/>
      <c r="N729" s="248"/>
      <c r="O729" s="248"/>
      <c r="P729" s="248"/>
      <c r="Q729" s="248"/>
      <c r="R729" s="312"/>
      <c r="S729" s="248"/>
      <c r="T729" s="248"/>
      <c r="U729" s="248"/>
      <c r="V729" s="248"/>
      <c r="W729" s="248"/>
      <c r="X729" s="248"/>
      <c r="Y729" s="248"/>
      <c r="Z729" s="248"/>
    </row>
    <row r="730" spans="1:26" ht="15.75" customHeight="1" x14ac:dyDescent="0.35">
      <c r="A730" s="248"/>
      <c r="B730" s="248"/>
      <c r="C730" s="248"/>
      <c r="D730" s="248"/>
      <c r="E730" s="248"/>
      <c r="F730" s="248"/>
      <c r="G730" s="248"/>
      <c r="H730" s="7"/>
      <c r="I730" s="248"/>
      <c r="J730" s="7"/>
      <c r="K730" s="248"/>
      <c r="L730" s="248"/>
      <c r="M730" s="248"/>
      <c r="N730" s="248"/>
      <c r="O730" s="248"/>
      <c r="P730" s="248"/>
      <c r="Q730" s="248"/>
      <c r="R730" s="312"/>
      <c r="S730" s="248"/>
      <c r="T730" s="248"/>
      <c r="U730" s="248"/>
      <c r="V730" s="248"/>
      <c r="W730" s="248"/>
      <c r="X730" s="248"/>
      <c r="Y730" s="248"/>
      <c r="Z730" s="248"/>
    </row>
    <row r="731" spans="1:26" ht="15.75" customHeight="1" x14ac:dyDescent="0.35">
      <c r="A731" s="248"/>
      <c r="B731" s="248"/>
      <c r="C731" s="248"/>
      <c r="D731" s="248"/>
      <c r="E731" s="248"/>
      <c r="F731" s="248"/>
      <c r="G731" s="248"/>
      <c r="H731" s="7"/>
      <c r="I731" s="248"/>
      <c r="J731" s="7"/>
      <c r="K731" s="248"/>
      <c r="L731" s="248"/>
      <c r="M731" s="248"/>
      <c r="N731" s="248"/>
      <c r="O731" s="248"/>
      <c r="P731" s="248"/>
      <c r="Q731" s="248"/>
      <c r="R731" s="312"/>
      <c r="S731" s="248"/>
      <c r="T731" s="248"/>
      <c r="U731" s="248"/>
      <c r="V731" s="248"/>
      <c r="W731" s="248"/>
      <c r="X731" s="248"/>
      <c r="Y731" s="248"/>
      <c r="Z731" s="248"/>
    </row>
    <row r="732" spans="1:26" ht="15.75" customHeight="1" x14ac:dyDescent="0.35">
      <c r="A732" s="248"/>
      <c r="B732" s="248"/>
      <c r="C732" s="248"/>
      <c r="D732" s="248"/>
      <c r="E732" s="248"/>
      <c r="F732" s="248"/>
      <c r="G732" s="248"/>
      <c r="H732" s="7"/>
      <c r="I732" s="248"/>
      <c r="J732" s="7"/>
      <c r="K732" s="248"/>
      <c r="L732" s="248"/>
      <c r="M732" s="248"/>
      <c r="N732" s="248"/>
      <c r="O732" s="248"/>
      <c r="P732" s="248"/>
      <c r="Q732" s="248"/>
      <c r="R732" s="312"/>
      <c r="S732" s="248"/>
      <c r="T732" s="248"/>
      <c r="U732" s="248"/>
      <c r="V732" s="248"/>
      <c r="W732" s="248"/>
      <c r="X732" s="248"/>
      <c r="Y732" s="248"/>
      <c r="Z732" s="248"/>
    </row>
    <row r="733" spans="1:26" ht="15.75" customHeight="1" x14ac:dyDescent="0.35">
      <c r="A733" s="248"/>
      <c r="B733" s="248"/>
      <c r="C733" s="248"/>
      <c r="D733" s="248"/>
      <c r="E733" s="248"/>
      <c r="F733" s="248"/>
      <c r="G733" s="248"/>
      <c r="H733" s="7"/>
      <c r="I733" s="248"/>
      <c r="J733" s="7"/>
      <c r="K733" s="248"/>
      <c r="L733" s="248"/>
      <c r="M733" s="248"/>
      <c r="N733" s="248"/>
      <c r="O733" s="248"/>
      <c r="P733" s="248"/>
      <c r="Q733" s="248"/>
      <c r="R733" s="312"/>
      <c r="S733" s="248"/>
      <c r="T733" s="248"/>
      <c r="U733" s="248"/>
      <c r="V733" s="248"/>
      <c r="W733" s="248"/>
      <c r="X733" s="248"/>
      <c r="Y733" s="248"/>
      <c r="Z733" s="248"/>
    </row>
    <row r="734" spans="1:26" ht="15.75" customHeight="1" x14ac:dyDescent="0.35">
      <c r="A734" s="248"/>
      <c r="B734" s="248"/>
      <c r="C734" s="248"/>
      <c r="D734" s="248"/>
      <c r="E734" s="248"/>
      <c r="F734" s="248"/>
      <c r="G734" s="248"/>
      <c r="H734" s="7"/>
      <c r="I734" s="248"/>
      <c r="J734" s="7"/>
      <c r="K734" s="248"/>
      <c r="L734" s="248"/>
      <c r="M734" s="248"/>
      <c r="N734" s="248"/>
      <c r="O734" s="248"/>
      <c r="P734" s="248"/>
      <c r="Q734" s="248"/>
      <c r="R734" s="312"/>
      <c r="S734" s="248"/>
      <c r="T734" s="248"/>
      <c r="U734" s="248"/>
      <c r="V734" s="248"/>
      <c r="W734" s="248"/>
      <c r="X734" s="248"/>
      <c r="Y734" s="248"/>
      <c r="Z734" s="248"/>
    </row>
    <row r="735" spans="1:26" ht="15.75" customHeight="1" x14ac:dyDescent="0.35">
      <c r="A735" s="248"/>
      <c r="B735" s="248"/>
      <c r="C735" s="248"/>
      <c r="D735" s="248"/>
      <c r="E735" s="248"/>
      <c r="F735" s="248"/>
      <c r="G735" s="248"/>
      <c r="H735" s="7"/>
      <c r="I735" s="248"/>
      <c r="J735" s="7"/>
      <c r="K735" s="248"/>
      <c r="L735" s="248"/>
      <c r="M735" s="248"/>
      <c r="N735" s="248"/>
      <c r="O735" s="248"/>
      <c r="P735" s="248"/>
      <c r="Q735" s="248"/>
      <c r="R735" s="312"/>
      <c r="S735" s="248"/>
      <c r="T735" s="248"/>
      <c r="U735" s="248"/>
      <c r="V735" s="248"/>
      <c r="W735" s="248"/>
      <c r="X735" s="248"/>
      <c r="Y735" s="248"/>
      <c r="Z735" s="248"/>
    </row>
    <row r="736" spans="1:26" ht="15.75" customHeight="1" x14ac:dyDescent="0.35">
      <c r="A736" s="248"/>
      <c r="B736" s="248"/>
      <c r="C736" s="248"/>
      <c r="D736" s="248"/>
      <c r="E736" s="248"/>
      <c r="F736" s="248"/>
      <c r="G736" s="248"/>
      <c r="H736" s="7"/>
      <c r="I736" s="248"/>
      <c r="J736" s="7"/>
      <c r="K736" s="248"/>
      <c r="L736" s="248"/>
      <c r="M736" s="248"/>
      <c r="N736" s="248"/>
      <c r="O736" s="248"/>
      <c r="P736" s="248"/>
      <c r="Q736" s="248"/>
      <c r="R736" s="312"/>
      <c r="S736" s="248"/>
      <c r="T736" s="248"/>
      <c r="U736" s="248"/>
      <c r="V736" s="248"/>
      <c r="W736" s="248"/>
      <c r="X736" s="248"/>
      <c r="Y736" s="248"/>
      <c r="Z736" s="248"/>
    </row>
    <row r="737" spans="1:26" ht="15.75" customHeight="1" x14ac:dyDescent="0.35">
      <c r="A737" s="248"/>
      <c r="B737" s="248"/>
      <c r="C737" s="248"/>
      <c r="D737" s="248"/>
      <c r="E737" s="248"/>
      <c r="F737" s="248"/>
      <c r="G737" s="248"/>
      <c r="H737" s="7"/>
      <c r="I737" s="248"/>
      <c r="J737" s="7"/>
      <c r="K737" s="248"/>
      <c r="L737" s="248"/>
      <c r="M737" s="248"/>
      <c r="N737" s="248"/>
      <c r="O737" s="248"/>
      <c r="P737" s="248"/>
      <c r="Q737" s="248"/>
      <c r="R737" s="312"/>
      <c r="S737" s="248"/>
      <c r="T737" s="248"/>
      <c r="U737" s="248"/>
      <c r="V737" s="248"/>
      <c r="W737" s="248"/>
      <c r="X737" s="248"/>
      <c r="Y737" s="248"/>
      <c r="Z737" s="248"/>
    </row>
    <row r="738" spans="1:26" ht="15.75" customHeight="1" x14ac:dyDescent="0.35">
      <c r="A738" s="248"/>
      <c r="B738" s="248"/>
      <c r="C738" s="248"/>
      <c r="D738" s="248"/>
      <c r="E738" s="248"/>
      <c r="F738" s="248"/>
      <c r="G738" s="248"/>
      <c r="H738" s="7"/>
      <c r="I738" s="248"/>
      <c r="J738" s="7"/>
      <c r="K738" s="248"/>
      <c r="L738" s="248"/>
      <c r="M738" s="248"/>
      <c r="N738" s="248"/>
      <c r="O738" s="248"/>
      <c r="P738" s="248"/>
      <c r="Q738" s="248"/>
      <c r="R738" s="312"/>
      <c r="S738" s="248"/>
      <c r="T738" s="248"/>
      <c r="U738" s="248"/>
      <c r="V738" s="248"/>
      <c r="W738" s="248"/>
      <c r="X738" s="248"/>
      <c r="Y738" s="248"/>
      <c r="Z738" s="248"/>
    </row>
    <row r="739" spans="1:26" ht="15.75" customHeight="1" x14ac:dyDescent="0.35">
      <c r="A739" s="248"/>
      <c r="B739" s="248"/>
      <c r="C739" s="248"/>
      <c r="D739" s="248"/>
      <c r="E739" s="248"/>
      <c r="F739" s="248"/>
      <c r="G739" s="248"/>
      <c r="H739" s="7"/>
      <c r="I739" s="248"/>
      <c r="J739" s="7"/>
      <c r="K739" s="248"/>
      <c r="L739" s="248"/>
      <c r="M739" s="248"/>
      <c r="N739" s="248"/>
      <c r="O739" s="248"/>
      <c r="P739" s="248"/>
      <c r="Q739" s="248"/>
      <c r="R739" s="312"/>
      <c r="S739" s="248"/>
      <c r="T739" s="248"/>
      <c r="U739" s="248"/>
      <c r="V739" s="248"/>
      <c r="W739" s="248"/>
      <c r="X739" s="248"/>
      <c r="Y739" s="248"/>
      <c r="Z739" s="248"/>
    </row>
    <row r="740" spans="1:26" ht="15.75" customHeight="1" x14ac:dyDescent="0.35">
      <c r="A740" s="248"/>
      <c r="B740" s="248"/>
      <c r="C740" s="248"/>
      <c r="D740" s="248"/>
      <c r="E740" s="248"/>
      <c r="F740" s="248"/>
      <c r="G740" s="248"/>
      <c r="H740" s="7"/>
      <c r="I740" s="248"/>
      <c r="J740" s="7"/>
      <c r="K740" s="248"/>
      <c r="L740" s="248"/>
      <c r="M740" s="248"/>
      <c r="N740" s="248"/>
      <c r="O740" s="248"/>
      <c r="P740" s="248"/>
      <c r="Q740" s="248"/>
      <c r="R740" s="312"/>
      <c r="S740" s="248"/>
      <c r="T740" s="248"/>
      <c r="U740" s="248"/>
      <c r="V740" s="248"/>
      <c r="W740" s="248"/>
      <c r="X740" s="248"/>
      <c r="Y740" s="248"/>
      <c r="Z740" s="248"/>
    </row>
    <row r="741" spans="1:26" ht="15.75" customHeight="1" x14ac:dyDescent="0.35">
      <c r="A741" s="248"/>
      <c r="B741" s="248"/>
      <c r="C741" s="248"/>
      <c r="D741" s="248"/>
      <c r="E741" s="248"/>
      <c r="F741" s="248"/>
      <c r="G741" s="248"/>
      <c r="H741" s="7"/>
      <c r="I741" s="248"/>
      <c r="J741" s="7"/>
      <c r="K741" s="248"/>
      <c r="L741" s="248"/>
      <c r="M741" s="248"/>
      <c r="N741" s="248"/>
      <c r="O741" s="248"/>
      <c r="P741" s="248"/>
      <c r="Q741" s="248"/>
      <c r="R741" s="312"/>
      <c r="S741" s="248"/>
      <c r="T741" s="248"/>
      <c r="U741" s="248"/>
      <c r="V741" s="248"/>
      <c r="W741" s="248"/>
      <c r="X741" s="248"/>
      <c r="Y741" s="248"/>
      <c r="Z741" s="248"/>
    </row>
    <row r="742" spans="1:26" ht="15.75" customHeight="1" x14ac:dyDescent="0.35">
      <c r="A742" s="248"/>
      <c r="B742" s="248"/>
      <c r="C742" s="248"/>
      <c r="D742" s="248"/>
      <c r="E742" s="248"/>
      <c r="F742" s="248"/>
      <c r="G742" s="248"/>
      <c r="H742" s="7"/>
      <c r="I742" s="248"/>
      <c r="J742" s="7"/>
      <c r="K742" s="248"/>
      <c r="L742" s="248"/>
      <c r="M742" s="248"/>
      <c r="N742" s="248"/>
      <c r="O742" s="248"/>
      <c r="P742" s="248"/>
      <c r="Q742" s="248"/>
      <c r="R742" s="312"/>
      <c r="S742" s="248"/>
      <c r="T742" s="248"/>
      <c r="U742" s="248"/>
      <c r="V742" s="248"/>
      <c r="W742" s="248"/>
      <c r="X742" s="248"/>
      <c r="Y742" s="248"/>
      <c r="Z742" s="248"/>
    </row>
    <row r="743" spans="1:26" ht="15.75" customHeight="1" x14ac:dyDescent="0.35">
      <c r="A743" s="248"/>
      <c r="B743" s="248"/>
      <c r="C743" s="248"/>
      <c r="D743" s="248"/>
      <c r="E743" s="248"/>
      <c r="F743" s="248"/>
      <c r="G743" s="248"/>
      <c r="H743" s="7"/>
      <c r="I743" s="248"/>
      <c r="J743" s="7"/>
      <c r="K743" s="248"/>
      <c r="L743" s="248"/>
      <c r="M743" s="248"/>
      <c r="N743" s="248"/>
      <c r="O743" s="248"/>
      <c r="P743" s="248"/>
      <c r="Q743" s="248"/>
      <c r="R743" s="312"/>
      <c r="S743" s="248"/>
      <c r="T743" s="248"/>
      <c r="U743" s="248"/>
      <c r="V743" s="248"/>
      <c r="W743" s="248"/>
      <c r="X743" s="248"/>
      <c r="Y743" s="248"/>
      <c r="Z743" s="248"/>
    </row>
    <row r="744" spans="1:26" ht="15.75" customHeight="1" x14ac:dyDescent="0.35">
      <c r="A744" s="248"/>
      <c r="B744" s="248"/>
      <c r="C744" s="248"/>
      <c r="D744" s="248"/>
      <c r="E744" s="248"/>
      <c r="F744" s="248"/>
      <c r="G744" s="248"/>
      <c r="H744" s="7"/>
      <c r="I744" s="248"/>
      <c r="J744" s="7"/>
      <c r="K744" s="248"/>
      <c r="L744" s="248"/>
      <c r="M744" s="248"/>
      <c r="N744" s="248"/>
      <c r="O744" s="248"/>
      <c r="P744" s="248"/>
      <c r="Q744" s="248"/>
      <c r="R744" s="312"/>
      <c r="S744" s="248"/>
      <c r="T744" s="248"/>
      <c r="U744" s="248"/>
      <c r="V744" s="248"/>
      <c r="W744" s="248"/>
      <c r="X744" s="248"/>
      <c r="Y744" s="248"/>
      <c r="Z744" s="248"/>
    </row>
    <row r="745" spans="1:26" ht="15.75" customHeight="1" x14ac:dyDescent="0.35">
      <c r="A745" s="248"/>
      <c r="B745" s="248"/>
      <c r="C745" s="248"/>
      <c r="D745" s="248"/>
      <c r="E745" s="248"/>
      <c r="F745" s="248"/>
      <c r="G745" s="248"/>
      <c r="H745" s="7"/>
      <c r="I745" s="248"/>
      <c r="J745" s="7"/>
      <c r="K745" s="248"/>
      <c r="L745" s="248"/>
      <c r="M745" s="248"/>
      <c r="N745" s="248"/>
      <c r="O745" s="248"/>
      <c r="P745" s="248"/>
      <c r="Q745" s="248"/>
      <c r="R745" s="312"/>
      <c r="S745" s="248"/>
      <c r="T745" s="248"/>
      <c r="U745" s="248"/>
      <c r="V745" s="248"/>
      <c r="W745" s="248"/>
      <c r="X745" s="248"/>
      <c r="Y745" s="248"/>
      <c r="Z745" s="248"/>
    </row>
    <row r="746" spans="1:26" ht="15.75" customHeight="1" x14ac:dyDescent="0.35">
      <c r="A746" s="248"/>
      <c r="B746" s="248"/>
      <c r="C746" s="248"/>
      <c r="D746" s="248"/>
      <c r="E746" s="248"/>
      <c r="F746" s="248"/>
      <c r="G746" s="248"/>
      <c r="H746" s="7"/>
      <c r="I746" s="248"/>
      <c r="J746" s="7"/>
      <c r="K746" s="248"/>
      <c r="L746" s="248"/>
      <c r="M746" s="248"/>
      <c r="N746" s="248"/>
      <c r="O746" s="248"/>
      <c r="P746" s="248"/>
      <c r="Q746" s="248"/>
      <c r="R746" s="312"/>
      <c r="S746" s="248"/>
      <c r="T746" s="248"/>
      <c r="U746" s="248"/>
      <c r="V746" s="248"/>
      <c r="W746" s="248"/>
      <c r="X746" s="248"/>
      <c r="Y746" s="248"/>
      <c r="Z746" s="248"/>
    </row>
    <row r="747" spans="1:26" ht="15.75" customHeight="1" x14ac:dyDescent="0.35">
      <c r="A747" s="248"/>
      <c r="B747" s="248"/>
      <c r="C747" s="248"/>
      <c r="D747" s="248"/>
      <c r="E747" s="248"/>
      <c r="F747" s="248"/>
      <c r="G747" s="248"/>
      <c r="H747" s="7"/>
      <c r="I747" s="248"/>
      <c r="J747" s="7"/>
      <c r="K747" s="248"/>
      <c r="L747" s="248"/>
      <c r="M747" s="248"/>
      <c r="N747" s="248"/>
      <c r="O747" s="248"/>
      <c r="P747" s="248"/>
      <c r="Q747" s="248"/>
      <c r="R747" s="312"/>
      <c r="S747" s="248"/>
      <c r="T747" s="248"/>
      <c r="U747" s="248"/>
      <c r="V747" s="248"/>
      <c r="W747" s="248"/>
      <c r="X747" s="248"/>
      <c r="Y747" s="248"/>
      <c r="Z747" s="248"/>
    </row>
    <row r="748" spans="1:26" ht="15.75" customHeight="1" x14ac:dyDescent="0.35">
      <c r="A748" s="248"/>
      <c r="B748" s="248"/>
      <c r="C748" s="248"/>
      <c r="D748" s="248"/>
      <c r="E748" s="248"/>
      <c r="F748" s="248"/>
      <c r="G748" s="248"/>
      <c r="H748" s="7"/>
      <c r="I748" s="248"/>
      <c r="J748" s="7"/>
      <c r="K748" s="248"/>
      <c r="L748" s="248"/>
      <c r="M748" s="248"/>
      <c r="N748" s="248"/>
      <c r="O748" s="248"/>
      <c r="P748" s="248"/>
      <c r="Q748" s="248"/>
      <c r="R748" s="312"/>
      <c r="S748" s="248"/>
      <c r="T748" s="248"/>
      <c r="U748" s="248"/>
      <c r="V748" s="248"/>
      <c r="W748" s="248"/>
      <c r="X748" s="248"/>
      <c r="Y748" s="248"/>
      <c r="Z748" s="248"/>
    </row>
    <row r="749" spans="1:26" ht="15.75" customHeight="1" x14ac:dyDescent="0.35">
      <c r="A749" s="248"/>
      <c r="B749" s="248"/>
      <c r="C749" s="248"/>
      <c r="D749" s="248"/>
      <c r="E749" s="248"/>
      <c r="F749" s="248"/>
      <c r="G749" s="248"/>
      <c r="H749" s="7"/>
      <c r="I749" s="248"/>
      <c r="J749" s="7"/>
      <c r="K749" s="248"/>
      <c r="L749" s="248"/>
      <c r="M749" s="248"/>
      <c r="N749" s="248"/>
      <c r="O749" s="248"/>
      <c r="P749" s="248"/>
      <c r="Q749" s="248"/>
      <c r="R749" s="312"/>
      <c r="S749" s="248"/>
      <c r="T749" s="248"/>
      <c r="U749" s="248"/>
      <c r="V749" s="248"/>
      <c r="W749" s="248"/>
      <c r="X749" s="248"/>
      <c r="Y749" s="248"/>
      <c r="Z749" s="248"/>
    </row>
    <row r="750" spans="1:26" ht="15.75" customHeight="1" x14ac:dyDescent="0.35">
      <c r="A750" s="248"/>
      <c r="B750" s="248"/>
      <c r="C750" s="248"/>
      <c r="D750" s="248"/>
      <c r="E750" s="248"/>
      <c r="F750" s="248"/>
      <c r="G750" s="248"/>
      <c r="H750" s="7"/>
      <c r="I750" s="248"/>
      <c r="J750" s="7"/>
      <c r="K750" s="248"/>
      <c r="L750" s="248"/>
      <c r="M750" s="248"/>
      <c r="N750" s="248"/>
      <c r="O750" s="248"/>
      <c r="P750" s="248"/>
      <c r="Q750" s="248"/>
      <c r="R750" s="312"/>
      <c r="S750" s="248"/>
      <c r="T750" s="248"/>
      <c r="U750" s="248"/>
      <c r="V750" s="248"/>
      <c r="W750" s="248"/>
      <c r="X750" s="248"/>
      <c r="Y750" s="248"/>
      <c r="Z750" s="248"/>
    </row>
    <row r="751" spans="1:26" ht="15.75" customHeight="1" x14ac:dyDescent="0.35">
      <c r="A751" s="248"/>
      <c r="B751" s="248"/>
      <c r="C751" s="248"/>
      <c r="D751" s="248"/>
      <c r="E751" s="248"/>
      <c r="F751" s="248"/>
      <c r="G751" s="248"/>
      <c r="H751" s="7"/>
      <c r="I751" s="248"/>
      <c r="J751" s="7"/>
      <c r="K751" s="248"/>
      <c r="L751" s="248"/>
      <c r="M751" s="248"/>
      <c r="N751" s="248"/>
      <c r="O751" s="248"/>
      <c r="P751" s="248"/>
      <c r="Q751" s="248"/>
      <c r="R751" s="312"/>
      <c r="S751" s="248"/>
      <c r="T751" s="248"/>
      <c r="U751" s="248"/>
      <c r="V751" s="248"/>
      <c r="W751" s="248"/>
      <c r="X751" s="248"/>
      <c r="Y751" s="248"/>
      <c r="Z751" s="248"/>
    </row>
    <row r="752" spans="1:26" ht="15.75" customHeight="1" x14ac:dyDescent="0.35">
      <c r="A752" s="248"/>
      <c r="B752" s="248"/>
      <c r="C752" s="248"/>
      <c r="D752" s="248"/>
      <c r="E752" s="248"/>
      <c r="F752" s="248"/>
      <c r="G752" s="248"/>
      <c r="H752" s="7"/>
      <c r="I752" s="248"/>
      <c r="J752" s="7"/>
      <c r="K752" s="248"/>
      <c r="L752" s="248"/>
      <c r="M752" s="248"/>
      <c r="N752" s="248"/>
      <c r="O752" s="248"/>
      <c r="P752" s="248"/>
      <c r="Q752" s="248"/>
      <c r="R752" s="312"/>
      <c r="S752" s="248"/>
      <c r="T752" s="248"/>
      <c r="U752" s="248"/>
      <c r="V752" s="248"/>
      <c r="W752" s="248"/>
      <c r="X752" s="248"/>
      <c r="Y752" s="248"/>
      <c r="Z752" s="248"/>
    </row>
    <row r="753" spans="1:26" ht="15.75" customHeight="1" x14ac:dyDescent="0.35">
      <c r="A753" s="248"/>
      <c r="B753" s="248"/>
      <c r="C753" s="248"/>
      <c r="D753" s="248"/>
      <c r="E753" s="248"/>
      <c r="F753" s="248"/>
      <c r="G753" s="248"/>
      <c r="H753" s="7"/>
      <c r="I753" s="248"/>
      <c r="J753" s="7"/>
      <c r="K753" s="248"/>
      <c r="L753" s="248"/>
      <c r="M753" s="248"/>
      <c r="N753" s="248"/>
      <c r="O753" s="248"/>
      <c r="P753" s="248"/>
      <c r="Q753" s="248"/>
      <c r="R753" s="312"/>
      <c r="S753" s="248"/>
      <c r="T753" s="248"/>
      <c r="U753" s="248"/>
      <c r="V753" s="248"/>
      <c r="W753" s="248"/>
      <c r="X753" s="248"/>
      <c r="Y753" s="248"/>
      <c r="Z753" s="248"/>
    </row>
    <row r="754" spans="1:26" ht="15.75" customHeight="1" x14ac:dyDescent="0.35">
      <c r="A754" s="248"/>
      <c r="B754" s="248"/>
      <c r="C754" s="248"/>
      <c r="D754" s="248"/>
      <c r="E754" s="248"/>
      <c r="F754" s="248"/>
      <c r="G754" s="248"/>
      <c r="H754" s="7"/>
      <c r="I754" s="248"/>
      <c r="J754" s="7"/>
      <c r="K754" s="248"/>
      <c r="L754" s="248"/>
      <c r="M754" s="248"/>
      <c r="N754" s="248"/>
      <c r="O754" s="248"/>
      <c r="P754" s="248"/>
      <c r="Q754" s="248"/>
      <c r="R754" s="312"/>
      <c r="S754" s="248"/>
      <c r="T754" s="248"/>
      <c r="U754" s="248"/>
      <c r="V754" s="248"/>
      <c r="W754" s="248"/>
      <c r="X754" s="248"/>
      <c r="Y754" s="248"/>
      <c r="Z754" s="248"/>
    </row>
    <row r="755" spans="1:26" ht="15.75" customHeight="1" x14ac:dyDescent="0.35">
      <c r="A755" s="248"/>
      <c r="B755" s="248"/>
      <c r="C755" s="248"/>
      <c r="D755" s="248"/>
      <c r="E755" s="248"/>
      <c r="F755" s="248"/>
      <c r="G755" s="248"/>
      <c r="H755" s="7"/>
      <c r="I755" s="248"/>
      <c r="J755" s="7"/>
      <c r="K755" s="248"/>
      <c r="L755" s="248"/>
      <c r="M755" s="248"/>
      <c r="N755" s="248"/>
      <c r="O755" s="248"/>
      <c r="P755" s="248"/>
      <c r="Q755" s="248"/>
      <c r="R755" s="312"/>
      <c r="S755" s="248"/>
      <c r="T755" s="248"/>
      <c r="U755" s="248"/>
      <c r="V755" s="248"/>
      <c r="W755" s="248"/>
      <c r="X755" s="248"/>
      <c r="Y755" s="248"/>
      <c r="Z755" s="248"/>
    </row>
    <row r="756" spans="1:26" ht="15.75" customHeight="1" x14ac:dyDescent="0.35">
      <c r="A756" s="248"/>
      <c r="B756" s="248"/>
      <c r="C756" s="248"/>
      <c r="D756" s="248"/>
      <c r="E756" s="248"/>
      <c r="F756" s="248"/>
      <c r="G756" s="248"/>
      <c r="H756" s="7"/>
      <c r="I756" s="248"/>
      <c r="J756" s="7"/>
      <c r="K756" s="248"/>
      <c r="L756" s="248"/>
      <c r="M756" s="248"/>
      <c r="N756" s="248"/>
      <c r="O756" s="248"/>
      <c r="P756" s="248"/>
      <c r="Q756" s="248"/>
      <c r="R756" s="312"/>
      <c r="S756" s="248"/>
      <c r="T756" s="248"/>
      <c r="U756" s="248"/>
      <c r="V756" s="248"/>
      <c r="W756" s="248"/>
      <c r="X756" s="248"/>
      <c r="Y756" s="248"/>
      <c r="Z756" s="248"/>
    </row>
    <row r="757" spans="1:26" ht="15.75" customHeight="1" x14ac:dyDescent="0.35">
      <c r="A757" s="248"/>
      <c r="B757" s="248"/>
      <c r="C757" s="248"/>
      <c r="D757" s="248"/>
      <c r="E757" s="248"/>
      <c r="F757" s="248"/>
      <c r="G757" s="248"/>
      <c r="H757" s="7"/>
      <c r="I757" s="248"/>
      <c r="J757" s="7"/>
      <c r="K757" s="248"/>
      <c r="L757" s="248"/>
      <c r="M757" s="248"/>
      <c r="N757" s="248"/>
      <c r="O757" s="248"/>
      <c r="P757" s="248"/>
      <c r="Q757" s="248"/>
      <c r="R757" s="312"/>
      <c r="S757" s="248"/>
      <c r="T757" s="248"/>
      <c r="U757" s="248"/>
      <c r="V757" s="248"/>
      <c r="W757" s="248"/>
      <c r="X757" s="248"/>
      <c r="Y757" s="248"/>
      <c r="Z757" s="248"/>
    </row>
    <row r="758" spans="1:26" ht="15.75" customHeight="1" x14ac:dyDescent="0.35">
      <c r="A758" s="248"/>
      <c r="B758" s="248"/>
      <c r="C758" s="248"/>
      <c r="D758" s="248"/>
      <c r="E758" s="248"/>
      <c r="F758" s="248"/>
      <c r="G758" s="248"/>
      <c r="H758" s="7"/>
      <c r="I758" s="248"/>
      <c r="J758" s="7"/>
      <c r="K758" s="248"/>
      <c r="L758" s="248"/>
      <c r="M758" s="248"/>
      <c r="N758" s="248"/>
      <c r="O758" s="248"/>
      <c r="P758" s="248"/>
      <c r="Q758" s="248"/>
      <c r="R758" s="312"/>
      <c r="S758" s="248"/>
      <c r="T758" s="248"/>
      <c r="U758" s="248"/>
      <c r="V758" s="248"/>
      <c r="W758" s="248"/>
      <c r="X758" s="248"/>
      <c r="Y758" s="248"/>
      <c r="Z758" s="248"/>
    </row>
    <row r="759" spans="1:26" ht="15.75" customHeight="1" x14ac:dyDescent="0.35">
      <c r="A759" s="248"/>
      <c r="B759" s="248"/>
      <c r="C759" s="248"/>
      <c r="D759" s="248"/>
      <c r="E759" s="248"/>
      <c r="F759" s="248"/>
      <c r="G759" s="248"/>
      <c r="H759" s="7"/>
      <c r="I759" s="248"/>
      <c r="J759" s="7"/>
      <c r="K759" s="248"/>
      <c r="L759" s="248"/>
      <c r="M759" s="248"/>
      <c r="N759" s="248"/>
      <c r="O759" s="248"/>
      <c r="P759" s="248"/>
      <c r="Q759" s="248"/>
      <c r="R759" s="312"/>
      <c r="S759" s="248"/>
      <c r="T759" s="248"/>
      <c r="U759" s="248"/>
      <c r="V759" s="248"/>
      <c r="W759" s="248"/>
      <c r="X759" s="248"/>
      <c r="Y759" s="248"/>
      <c r="Z759" s="248"/>
    </row>
    <row r="760" spans="1:26" ht="15.75" customHeight="1" x14ac:dyDescent="0.35">
      <c r="A760" s="248"/>
      <c r="B760" s="248"/>
      <c r="C760" s="248"/>
      <c r="D760" s="248"/>
      <c r="E760" s="248"/>
      <c r="F760" s="248"/>
      <c r="G760" s="248"/>
      <c r="H760" s="7"/>
      <c r="I760" s="248"/>
      <c r="J760" s="7"/>
      <c r="K760" s="248"/>
      <c r="L760" s="248"/>
      <c r="M760" s="248"/>
      <c r="N760" s="248"/>
      <c r="O760" s="248"/>
      <c r="P760" s="248"/>
      <c r="Q760" s="248"/>
      <c r="R760" s="312"/>
      <c r="S760" s="248"/>
      <c r="T760" s="248"/>
      <c r="U760" s="248"/>
      <c r="V760" s="248"/>
      <c r="W760" s="248"/>
      <c r="X760" s="248"/>
      <c r="Y760" s="248"/>
      <c r="Z760" s="248"/>
    </row>
    <row r="761" spans="1:26" ht="15.75" customHeight="1" x14ac:dyDescent="0.35">
      <c r="A761" s="248"/>
      <c r="B761" s="248"/>
      <c r="C761" s="248"/>
      <c r="D761" s="248"/>
      <c r="E761" s="248"/>
      <c r="F761" s="248"/>
      <c r="G761" s="248"/>
      <c r="H761" s="7"/>
      <c r="I761" s="248"/>
      <c r="J761" s="7"/>
      <c r="K761" s="248"/>
      <c r="L761" s="248"/>
      <c r="M761" s="248"/>
      <c r="N761" s="248"/>
      <c r="O761" s="248"/>
      <c r="P761" s="248"/>
      <c r="Q761" s="248"/>
      <c r="R761" s="312"/>
      <c r="S761" s="248"/>
      <c r="T761" s="248"/>
      <c r="U761" s="248"/>
      <c r="V761" s="248"/>
      <c r="W761" s="248"/>
      <c r="X761" s="248"/>
      <c r="Y761" s="248"/>
      <c r="Z761" s="248"/>
    </row>
    <row r="762" spans="1:26" ht="15.75" customHeight="1" x14ac:dyDescent="0.35">
      <c r="A762" s="248"/>
      <c r="B762" s="248"/>
      <c r="C762" s="248"/>
      <c r="D762" s="248"/>
      <c r="E762" s="248"/>
      <c r="F762" s="248"/>
      <c r="G762" s="248"/>
      <c r="H762" s="7"/>
      <c r="I762" s="248"/>
      <c r="J762" s="7"/>
      <c r="K762" s="248"/>
      <c r="L762" s="248"/>
      <c r="M762" s="248"/>
      <c r="N762" s="248"/>
      <c r="O762" s="248"/>
      <c r="P762" s="248"/>
      <c r="Q762" s="248"/>
      <c r="R762" s="312"/>
      <c r="S762" s="248"/>
      <c r="T762" s="248"/>
      <c r="U762" s="248"/>
      <c r="V762" s="248"/>
      <c r="W762" s="248"/>
      <c r="X762" s="248"/>
      <c r="Y762" s="248"/>
      <c r="Z762" s="248"/>
    </row>
    <row r="763" spans="1:26" ht="15.75" customHeight="1" x14ac:dyDescent="0.35">
      <c r="A763" s="248"/>
      <c r="B763" s="248"/>
      <c r="C763" s="248"/>
      <c r="D763" s="248"/>
      <c r="E763" s="248"/>
      <c r="F763" s="248"/>
      <c r="G763" s="248"/>
      <c r="H763" s="7"/>
      <c r="I763" s="248"/>
      <c r="J763" s="7"/>
      <c r="K763" s="248"/>
      <c r="L763" s="248"/>
      <c r="M763" s="248"/>
      <c r="N763" s="248"/>
      <c r="O763" s="248"/>
      <c r="P763" s="248"/>
      <c r="Q763" s="248"/>
      <c r="R763" s="312"/>
      <c r="S763" s="248"/>
      <c r="T763" s="248"/>
      <c r="U763" s="248"/>
      <c r="V763" s="248"/>
      <c r="W763" s="248"/>
      <c r="X763" s="248"/>
      <c r="Y763" s="248"/>
      <c r="Z763" s="248"/>
    </row>
    <row r="764" spans="1:26" ht="15.75" customHeight="1" x14ac:dyDescent="0.35">
      <c r="A764" s="248"/>
      <c r="B764" s="248"/>
      <c r="C764" s="248"/>
      <c r="D764" s="248"/>
      <c r="E764" s="248"/>
      <c r="F764" s="248"/>
      <c r="G764" s="248"/>
      <c r="H764" s="7"/>
      <c r="I764" s="248"/>
      <c r="J764" s="7"/>
      <c r="K764" s="248"/>
      <c r="L764" s="248"/>
      <c r="M764" s="248"/>
      <c r="N764" s="248"/>
      <c r="O764" s="248"/>
      <c r="P764" s="248"/>
      <c r="Q764" s="248"/>
      <c r="R764" s="312"/>
      <c r="S764" s="248"/>
      <c r="T764" s="248"/>
      <c r="U764" s="248"/>
      <c r="V764" s="248"/>
      <c r="W764" s="248"/>
      <c r="X764" s="248"/>
      <c r="Y764" s="248"/>
      <c r="Z764" s="248"/>
    </row>
    <row r="765" spans="1:26" ht="15.75" customHeight="1" x14ac:dyDescent="0.35">
      <c r="A765" s="248"/>
      <c r="B765" s="248"/>
      <c r="C765" s="248"/>
      <c r="D765" s="248"/>
      <c r="E765" s="248"/>
      <c r="F765" s="248"/>
      <c r="G765" s="248"/>
      <c r="H765" s="7"/>
      <c r="I765" s="248"/>
      <c r="J765" s="7"/>
      <c r="K765" s="248"/>
      <c r="L765" s="248"/>
      <c r="M765" s="248"/>
      <c r="N765" s="248"/>
      <c r="O765" s="248"/>
      <c r="P765" s="248"/>
      <c r="Q765" s="248"/>
      <c r="R765" s="312"/>
      <c r="S765" s="248"/>
      <c r="T765" s="248"/>
      <c r="U765" s="248"/>
      <c r="V765" s="248"/>
      <c r="W765" s="248"/>
      <c r="X765" s="248"/>
      <c r="Y765" s="248"/>
      <c r="Z765" s="248"/>
    </row>
    <row r="766" spans="1:26" ht="15.75" customHeight="1" x14ac:dyDescent="0.35">
      <c r="A766" s="248"/>
      <c r="B766" s="248"/>
      <c r="C766" s="248"/>
      <c r="D766" s="248"/>
      <c r="E766" s="248"/>
      <c r="F766" s="248"/>
      <c r="G766" s="248"/>
      <c r="H766" s="7"/>
      <c r="I766" s="248"/>
      <c r="J766" s="7"/>
      <c r="K766" s="248"/>
      <c r="L766" s="248"/>
      <c r="M766" s="248"/>
      <c r="N766" s="248"/>
      <c r="O766" s="248"/>
      <c r="P766" s="248"/>
      <c r="Q766" s="248"/>
      <c r="R766" s="312"/>
      <c r="S766" s="248"/>
      <c r="T766" s="248"/>
      <c r="U766" s="248"/>
      <c r="V766" s="248"/>
      <c r="W766" s="248"/>
      <c r="X766" s="248"/>
      <c r="Y766" s="248"/>
      <c r="Z766" s="248"/>
    </row>
    <row r="767" spans="1:26" ht="15.75" customHeight="1" x14ac:dyDescent="0.35">
      <c r="A767" s="248"/>
      <c r="B767" s="248"/>
      <c r="C767" s="248"/>
      <c r="D767" s="248"/>
      <c r="E767" s="248"/>
      <c r="F767" s="248"/>
      <c r="G767" s="248"/>
      <c r="H767" s="7"/>
      <c r="I767" s="248"/>
      <c r="J767" s="7"/>
      <c r="K767" s="248"/>
      <c r="L767" s="248"/>
      <c r="M767" s="248"/>
      <c r="N767" s="248"/>
      <c r="O767" s="248"/>
      <c r="P767" s="248"/>
      <c r="Q767" s="248"/>
      <c r="R767" s="312"/>
      <c r="S767" s="248"/>
      <c r="T767" s="248"/>
      <c r="U767" s="248"/>
      <c r="V767" s="248"/>
      <c r="W767" s="248"/>
      <c r="X767" s="248"/>
      <c r="Y767" s="248"/>
      <c r="Z767" s="248"/>
    </row>
    <row r="768" spans="1:26" ht="15.75" customHeight="1" x14ac:dyDescent="0.35">
      <c r="A768" s="248"/>
      <c r="B768" s="248"/>
      <c r="C768" s="248"/>
      <c r="D768" s="248"/>
      <c r="E768" s="248"/>
      <c r="F768" s="248"/>
      <c r="G768" s="248"/>
      <c r="H768" s="7"/>
      <c r="I768" s="248"/>
      <c r="J768" s="7"/>
      <c r="K768" s="248"/>
      <c r="L768" s="248"/>
      <c r="M768" s="248"/>
      <c r="N768" s="248"/>
      <c r="O768" s="248"/>
      <c r="P768" s="248"/>
      <c r="Q768" s="248"/>
      <c r="R768" s="312"/>
      <c r="S768" s="248"/>
      <c r="T768" s="248"/>
      <c r="U768" s="248"/>
      <c r="V768" s="248"/>
      <c r="W768" s="248"/>
      <c r="X768" s="248"/>
      <c r="Y768" s="248"/>
      <c r="Z768" s="248"/>
    </row>
    <row r="769" spans="1:26" ht="15.75" customHeight="1" x14ac:dyDescent="0.35">
      <c r="A769" s="248"/>
      <c r="B769" s="248"/>
      <c r="C769" s="248"/>
      <c r="D769" s="248"/>
      <c r="E769" s="248"/>
      <c r="F769" s="248"/>
      <c r="G769" s="248"/>
      <c r="H769" s="7"/>
      <c r="I769" s="248"/>
      <c r="J769" s="7"/>
      <c r="K769" s="248"/>
      <c r="L769" s="248"/>
      <c r="M769" s="248"/>
      <c r="N769" s="248"/>
      <c r="O769" s="248"/>
      <c r="P769" s="248"/>
      <c r="Q769" s="248"/>
      <c r="R769" s="312"/>
      <c r="S769" s="248"/>
      <c r="T769" s="248"/>
      <c r="U769" s="248"/>
      <c r="V769" s="248"/>
      <c r="W769" s="248"/>
      <c r="X769" s="248"/>
      <c r="Y769" s="248"/>
      <c r="Z769" s="248"/>
    </row>
    <row r="770" spans="1:26" ht="15.75" customHeight="1" x14ac:dyDescent="0.35">
      <c r="A770" s="248"/>
      <c r="B770" s="248"/>
      <c r="C770" s="248"/>
      <c r="D770" s="248"/>
      <c r="E770" s="248"/>
      <c r="F770" s="248"/>
      <c r="G770" s="248"/>
      <c r="H770" s="7"/>
      <c r="I770" s="248"/>
      <c r="J770" s="7"/>
      <c r="K770" s="248"/>
      <c r="L770" s="248"/>
      <c r="M770" s="248"/>
      <c r="N770" s="248"/>
      <c r="O770" s="248"/>
      <c r="P770" s="248"/>
      <c r="Q770" s="248"/>
      <c r="R770" s="312"/>
      <c r="S770" s="248"/>
      <c r="T770" s="248"/>
      <c r="U770" s="248"/>
      <c r="V770" s="248"/>
      <c r="W770" s="248"/>
      <c r="X770" s="248"/>
      <c r="Y770" s="248"/>
      <c r="Z770" s="248"/>
    </row>
    <row r="771" spans="1:26" ht="15.75" customHeight="1" x14ac:dyDescent="0.35">
      <c r="A771" s="248"/>
      <c r="B771" s="248"/>
      <c r="C771" s="248"/>
      <c r="D771" s="248"/>
      <c r="E771" s="248"/>
      <c r="F771" s="248"/>
      <c r="G771" s="248"/>
      <c r="H771" s="7"/>
      <c r="I771" s="248"/>
      <c r="J771" s="7"/>
      <c r="K771" s="248"/>
      <c r="L771" s="248"/>
      <c r="M771" s="248"/>
      <c r="N771" s="248"/>
      <c r="O771" s="248"/>
      <c r="P771" s="248"/>
      <c r="Q771" s="248"/>
      <c r="R771" s="312"/>
      <c r="S771" s="248"/>
      <c r="T771" s="248"/>
      <c r="U771" s="248"/>
      <c r="V771" s="248"/>
      <c r="W771" s="248"/>
      <c r="X771" s="248"/>
      <c r="Y771" s="248"/>
      <c r="Z771" s="248"/>
    </row>
    <row r="772" spans="1:26" ht="15.75" customHeight="1" x14ac:dyDescent="0.35">
      <c r="A772" s="248"/>
      <c r="B772" s="248"/>
      <c r="C772" s="248"/>
      <c r="D772" s="248"/>
      <c r="E772" s="248"/>
      <c r="F772" s="248"/>
      <c r="G772" s="248"/>
      <c r="H772" s="7"/>
      <c r="I772" s="248"/>
      <c r="J772" s="7"/>
      <c r="K772" s="248"/>
      <c r="L772" s="248"/>
      <c r="M772" s="248"/>
      <c r="N772" s="248"/>
      <c r="O772" s="248"/>
      <c r="P772" s="248"/>
      <c r="Q772" s="248"/>
      <c r="R772" s="312"/>
      <c r="S772" s="248"/>
      <c r="T772" s="248"/>
      <c r="U772" s="248"/>
      <c r="V772" s="248"/>
      <c r="W772" s="248"/>
      <c r="X772" s="248"/>
      <c r="Y772" s="248"/>
      <c r="Z772" s="248"/>
    </row>
    <row r="773" spans="1:26" ht="15.75" customHeight="1" x14ac:dyDescent="0.35">
      <c r="A773" s="248"/>
      <c r="B773" s="248"/>
      <c r="C773" s="248"/>
      <c r="D773" s="248"/>
      <c r="E773" s="248"/>
      <c r="F773" s="248"/>
      <c r="G773" s="248"/>
      <c r="H773" s="7"/>
      <c r="I773" s="248"/>
      <c r="J773" s="7"/>
      <c r="K773" s="248"/>
      <c r="L773" s="248"/>
      <c r="M773" s="248"/>
      <c r="N773" s="248"/>
      <c r="O773" s="248"/>
      <c r="P773" s="248"/>
      <c r="Q773" s="248"/>
      <c r="R773" s="312"/>
      <c r="S773" s="248"/>
      <c r="T773" s="248"/>
      <c r="U773" s="248"/>
      <c r="V773" s="248"/>
      <c r="W773" s="248"/>
      <c r="X773" s="248"/>
      <c r="Y773" s="248"/>
      <c r="Z773" s="248"/>
    </row>
    <row r="774" spans="1:26" ht="15.75" customHeight="1" x14ac:dyDescent="0.35">
      <c r="A774" s="248"/>
      <c r="B774" s="248"/>
      <c r="C774" s="248"/>
      <c r="D774" s="248"/>
      <c r="E774" s="248"/>
      <c r="F774" s="248"/>
      <c r="G774" s="248"/>
      <c r="H774" s="7"/>
      <c r="I774" s="248"/>
      <c r="J774" s="7"/>
      <c r="K774" s="248"/>
      <c r="L774" s="248"/>
      <c r="M774" s="248"/>
      <c r="N774" s="248"/>
      <c r="O774" s="248"/>
      <c r="P774" s="248"/>
      <c r="Q774" s="248"/>
      <c r="R774" s="312"/>
      <c r="S774" s="248"/>
      <c r="T774" s="248"/>
      <c r="U774" s="248"/>
      <c r="V774" s="248"/>
      <c r="W774" s="248"/>
      <c r="X774" s="248"/>
      <c r="Y774" s="248"/>
      <c r="Z774" s="248"/>
    </row>
    <row r="775" spans="1:26" ht="15.75" customHeight="1" x14ac:dyDescent="0.35">
      <c r="A775" s="248"/>
      <c r="B775" s="248"/>
      <c r="C775" s="248"/>
      <c r="D775" s="248"/>
      <c r="E775" s="248"/>
      <c r="F775" s="248"/>
      <c r="G775" s="248"/>
      <c r="H775" s="7"/>
      <c r="I775" s="248"/>
      <c r="J775" s="7"/>
      <c r="K775" s="248"/>
      <c r="L775" s="248"/>
      <c r="M775" s="248"/>
      <c r="N775" s="248"/>
      <c r="O775" s="248"/>
      <c r="P775" s="248"/>
      <c r="Q775" s="248"/>
      <c r="R775" s="312"/>
      <c r="S775" s="248"/>
      <c r="T775" s="248"/>
      <c r="U775" s="248"/>
      <c r="V775" s="248"/>
      <c r="W775" s="248"/>
      <c r="X775" s="248"/>
      <c r="Y775" s="248"/>
      <c r="Z775" s="248"/>
    </row>
    <row r="776" spans="1:26" ht="15.75" customHeight="1" x14ac:dyDescent="0.35">
      <c r="A776" s="248"/>
      <c r="B776" s="248"/>
      <c r="C776" s="248"/>
      <c r="D776" s="248"/>
      <c r="E776" s="248"/>
      <c r="F776" s="248"/>
      <c r="G776" s="248"/>
      <c r="H776" s="7"/>
      <c r="I776" s="248"/>
      <c r="J776" s="7"/>
      <c r="K776" s="248"/>
      <c r="L776" s="248"/>
      <c r="M776" s="248"/>
      <c r="N776" s="248"/>
      <c r="O776" s="248"/>
      <c r="P776" s="248"/>
      <c r="Q776" s="248"/>
      <c r="R776" s="312"/>
      <c r="S776" s="248"/>
      <c r="T776" s="248"/>
      <c r="U776" s="248"/>
      <c r="V776" s="248"/>
      <c r="W776" s="248"/>
      <c r="X776" s="248"/>
      <c r="Y776" s="248"/>
      <c r="Z776" s="248"/>
    </row>
    <row r="777" spans="1:26" ht="15.75" customHeight="1" x14ac:dyDescent="0.35">
      <c r="A777" s="248"/>
      <c r="B777" s="248"/>
      <c r="C777" s="248"/>
      <c r="D777" s="248"/>
      <c r="E777" s="248"/>
      <c r="F777" s="248"/>
      <c r="G777" s="248"/>
      <c r="H777" s="7"/>
      <c r="I777" s="248"/>
      <c r="J777" s="7"/>
      <c r="K777" s="248"/>
      <c r="L777" s="248"/>
      <c r="M777" s="248"/>
      <c r="N777" s="248"/>
      <c r="O777" s="248"/>
      <c r="P777" s="248"/>
      <c r="Q777" s="248"/>
      <c r="R777" s="312"/>
      <c r="S777" s="248"/>
      <c r="T777" s="248"/>
      <c r="U777" s="248"/>
      <c r="V777" s="248"/>
      <c r="W777" s="248"/>
      <c r="X777" s="248"/>
      <c r="Y777" s="248"/>
      <c r="Z777" s="248"/>
    </row>
    <row r="778" spans="1:26" ht="15.75" customHeight="1" x14ac:dyDescent="0.35">
      <c r="A778" s="248"/>
      <c r="B778" s="248"/>
      <c r="C778" s="248"/>
      <c r="D778" s="248"/>
      <c r="E778" s="248"/>
      <c r="F778" s="248"/>
      <c r="G778" s="248"/>
      <c r="H778" s="7"/>
      <c r="I778" s="248"/>
      <c r="J778" s="7"/>
      <c r="K778" s="248"/>
      <c r="L778" s="248"/>
      <c r="M778" s="248"/>
      <c r="N778" s="248"/>
      <c r="O778" s="248"/>
      <c r="P778" s="248"/>
      <c r="Q778" s="248"/>
      <c r="R778" s="312"/>
      <c r="S778" s="248"/>
      <c r="T778" s="248"/>
      <c r="U778" s="248"/>
      <c r="V778" s="248"/>
      <c r="W778" s="248"/>
      <c r="X778" s="248"/>
      <c r="Y778" s="248"/>
      <c r="Z778" s="248"/>
    </row>
    <row r="779" spans="1:26" ht="15.75" customHeight="1" x14ac:dyDescent="0.35">
      <c r="A779" s="248"/>
      <c r="B779" s="248"/>
      <c r="C779" s="248"/>
      <c r="D779" s="248"/>
      <c r="E779" s="248"/>
      <c r="F779" s="248"/>
      <c r="G779" s="248"/>
      <c r="H779" s="7"/>
      <c r="I779" s="248"/>
      <c r="J779" s="7"/>
      <c r="K779" s="248"/>
      <c r="L779" s="248"/>
      <c r="M779" s="248"/>
      <c r="N779" s="248"/>
      <c r="O779" s="248"/>
      <c r="P779" s="248"/>
      <c r="Q779" s="248"/>
      <c r="R779" s="312"/>
      <c r="S779" s="248"/>
      <c r="T779" s="248"/>
      <c r="U779" s="248"/>
      <c r="V779" s="248"/>
      <c r="W779" s="248"/>
      <c r="X779" s="248"/>
      <c r="Y779" s="248"/>
      <c r="Z779" s="248"/>
    </row>
    <row r="780" spans="1:26" ht="15.75" customHeight="1" x14ac:dyDescent="0.35">
      <c r="A780" s="248"/>
      <c r="B780" s="248"/>
      <c r="C780" s="248"/>
      <c r="D780" s="248"/>
      <c r="E780" s="248"/>
      <c r="F780" s="248"/>
      <c r="G780" s="248"/>
      <c r="H780" s="7"/>
      <c r="I780" s="248"/>
      <c r="J780" s="7"/>
      <c r="K780" s="248"/>
      <c r="L780" s="248"/>
      <c r="M780" s="248"/>
      <c r="N780" s="248"/>
      <c r="O780" s="248"/>
      <c r="P780" s="248"/>
      <c r="Q780" s="248"/>
      <c r="R780" s="312"/>
      <c r="S780" s="248"/>
      <c r="T780" s="248"/>
      <c r="U780" s="248"/>
      <c r="V780" s="248"/>
      <c r="W780" s="248"/>
      <c r="X780" s="248"/>
      <c r="Y780" s="248"/>
      <c r="Z780" s="248"/>
    </row>
    <row r="781" spans="1:26" ht="15.75" customHeight="1" x14ac:dyDescent="0.35">
      <c r="A781" s="248"/>
      <c r="B781" s="248"/>
      <c r="C781" s="248"/>
      <c r="D781" s="248"/>
      <c r="E781" s="248"/>
      <c r="F781" s="248"/>
      <c r="G781" s="248"/>
      <c r="H781" s="7"/>
      <c r="I781" s="248"/>
      <c r="J781" s="7"/>
      <c r="K781" s="248"/>
      <c r="L781" s="248"/>
      <c r="M781" s="248"/>
      <c r="N781" s="248"/>
      <c r="O781" s="248"/>
      <c r="P781" s="248"/>
      <c r="Q781" s="248"/>
      <c r="R781" s="312"/>
      <c r="S781" s="248"/>
      <c r="T781" s="248"/>
      <c r="U781" s="248"/>
      <c r="V781" s="248"/>
      <c r="W781" s="248"/>
      <c r="X781" s="248"/>
      <c r="Y781" s="248"/>
      <c r="Z781" s="248"/>
    </row>
    <row r="782" spans="1:26" ht="15.75" customHeight="1" x14ac:dyDescent="0.35">
      <c r="A782" s="248"/>
      <c r="B782" s="248"/>
      <c r="C782" s="248"/>
      <c r="D782" s="248"/>
      <c r="E782" s="248"/>
      <c r="F782" s="248"/>
      <c r="G782" s="248"/>
      <c r="H782" s="7"/>
      <c r="I782" s="248"/>
      <c r="J782" s="7"/>
      <c r="K782" s="248"/>
      <c r="L782" s="248"/>
      <c r="M782" s="248"/>
      <c r="N782" s="248"/>
      <c r="O782" s="248"/>
      <c r="P782" s="248"/>
      <c r="Q782" s="248"/>
      <c r="R782" s="312"/>
      <c r="S782" s="248"/>
      <c r="T782" s="248"/>
      <c r="U782" s="248"/>
      <c r="V782" s="248"/>
      <c r="W782" s="248"/>
      <c r="X782" s="248"/>
      <c r="Y782" s="248"/>
      <c r="Z782" s="248"/>
    </row>
    <row r="783" spans="1:26" ht="15.75" customHeight="1" x14ac:dyDescent="0.35">
      <c r="A783" s="248"/>
      <c r="B783" s="248"/>
      <c r="C783" s="248"/>
      <c r="D783" s="248"/>
      <c r="E783" s="248"/>
      <c r="F783" s="248"/>
      <c r="G783" s="248"/>
      <c r="H783" s="7"/>
      <c r="I783" s="248"/>
      <c r="J783" s="7"/>
      <c r="K783" s="248"/>
      <c r="L783" s="248"/>
      <c r="M783" s="248"/>
      <c r="N783" s="248"/>
      <c r="O783" s="248"/>
      <c r="P783" s="248"/>
      <c r="Q783" s="248"/>
      <c r="R783" s="312"/>
      <c r="S783" s="248"/>
      <c r="T783" s="248"/>
      <c r="U783" s="248"/>
      <c r="V783" s="248"/>
      <c r="W783" s="248"/>
      <c r="X783" s="248"/>
      <c r="Y783" s="248"/>
      <c r="Z783" s="248"/>
    </row>
    <row r="784" spans="1:26" ht="15.75" customHeight="1" x14ac:dyDescent="0.35">
      <c r="A784" s="248"/>
      <c r="B784" s="248"/>
      <c r="C784" s="248"/>
      <c r="D784" s="248"/>
      <c r="E784" s="248"/>
      <c r="F784" s="248"/>
      <c r="G784" s="248"/>
      <c r="H784" s="7"/>
      <c r="I784" s="248"/>
      <c r="J784" s="7"/>
      <c r="K784" s="248"/>
      <c r="L784" s="248"/>
      <c r="M784" s="248"/>
      <c r="N784" s="248"/>
      <c r="O784" s="248"/>
      <c r="P784" s="248"/>
      <c r="Q784" s="248"/>
      <c r="R784" s="312"/>
      <c r="S784" s="248"/>
      <c r="T784" s="248"/>
      <c r="U784" s="248"/>
      <c r="V784" s="248"/>
      <c r="W784" s="248"/>
      <c r="X784" s="248"/>
      <c r="Y784" s="248"/>
      <c r="Z784" s="248"/>
    </row>
    <row r="785" spans="1:26" ht="15.75" customHeight="1" x14ac:dyDescent="0.35">
      <c r="A785" s="248"/>
      <c r="B785" s="248"/>
      <c r="C785" s="248"/>
      <c r="D785" s="248"/>
      <c r="E785" s="248"/>
      <c r="F785" s="248"/>
      <c r="G785" s="248"/>
      <c r="H785" s="7"/>
      <c r="I785" s="248"/>
      <c r="J785" s="7"/>
      <c r="K785" s="248"/>
      <c r="L785" s="248"/>
      <c r="M785" s="248"/>
      <c r="N785" s="248"/>
      <c r="O785" s="248"/>
      <c r="P785" s="248"/>
      <c r="Q785" s="248"/>
      <c r="R785" s="312"/>
      <c r="S785" s="248"/>
      <c r="T785" s="248"/>
      <c r="U785" s="248"/>
      <c r="V785" s="248"/>
      <c r="W785" s="248"/>
      <c r="X785" s="248"/>
      <c r="Y785" s="248"/>
      <c r="Z785" s="248"/>
    </row>
    <row r="786" spans="1:26" ht="15.75" customHeight="1" x14ac:dyDescent="0.35">
      <c r="A786" s="248"/>
      <c r="B786" s="248"/>
      <c r="C786" s="248"/>
      <c r="D786" s="248"/>
      <c r="E786" s="248"/>
      <c r="F786" s="248"/>
      <c r="G786" s="248"/>
      <c r="H786" s="7"/>
      <c r="I786" s="248"/>
      <c r="J786" s="7"/>
      <c r="K786" s="248"/>
      <c r="L786" s="248"/>
      <c r="M786" s="248"/>
      <c r="N786" s="248"/>
      <c r="O786" s="248"/>
      <c r="P786" s="248"/>
      <c r="Q786" s="248"/>
      <c r="R786" s="312"/>
      <c r="S786" s="248"/>
      <c r="T786" s="248"/>
      <c r="U786" s="248"/>
      <c r="V786" s="248"/>
      <c r="W786" s="248"/>
      <c r="X786" s="248"/>
      <c r="Y786" s="248"/>
      <c r="Z786" s="248"/>
    </row>
    <row r="787" spans="1:26" ht="15.75" customHeight="1" x14ac:dyDescent="0.35">
      <c r="A787" s="248"/>
      <c r="B787" s="248"/>
      <c r="C787" s="248"/>
      <c r="D787" s="248"/>
      <c r="E787" s="248"/>
      <c r="F787" s="248"/>
      <c r="G787" s="248"/>
      <c r="H787" s="7"/>
      <c r="I787" s="248"/>
      <c r="J787" s="7"/>
      <c r="K787" s="248"/>
      <c r="L787" s="248"/>
      <c r="M787" s="248"/>
      <c r="N787" s="248"/>
      <c r="O787" s="248"/>
      <c r="P787" s="248"/>
      <c r="Q787" s="248"/>
      <c r="R787" s="312"/>
      <c r="S787" s="248"/>
      <c r="T787" s="248"/>
      <c r="U787" s="248"/>
      <c r="V787" s="248"/>
      <c r="W787" s="248"/>
      <c r="X787" s="248"/>
      <c r="Y787" s="248"/>
      <c r="Z787" s="248"/>
    </row>
    <row r="788" spans="1:26" ht="15.75" customHeight="1" x14ac:dyDescent="0.35">
      <c r="A788" s="248"/>
      <c r="B788" s="248"/>
      <c r="C788" s="248"/>
      <c r="D788" s="248"/>
      <c r="E788" s="248"/>
      <c r="F788" s="248"/>
      <c r="G788" s="248"/>
      <c r="H788" s="7"/>
      <c r="I788" s="248"/>
      <c r="J788" s="7"/>
      <c r="K788" s="248"/>
      <c r="L788" s="248"/>
      <c r="M788" s="248"/>
      <c r="N788" s="248"/>
      <c r="O788" s="248"/>
      <c r="P788" s="248"/>
      <c r="Q788" s="248"/>
      <c r="R788" s="312"/>
      <c r="S788" s="248"/>
      <c r="T788" s="248"/>
      <c r="U788" s="248"/>
      <c r="V788" s="248"/>
      <c r="W788" s="248"/>
      <c r="X788" s="248"/>
      <c r="Y788" s="248"/>
      <c r="Z788" s="248"/>
    </row>
    <row r="789" spans="1:26" ht="15.75" customHeight="1" x14ac:dyDescent="0.35">
      <c r="A789" s="248"/>
      <c r="B789" s="248"/>
      <c r="C789" s="248"/>
      <c r="D789" s="248"/>
      <c r="E789" s="248"/>
      <c r="F789" s="248"/>
      <c r="G789" s="248"/>
      <c r="H789" s="7"/>
      <c r="I789" s="248"/>
      <c r="J789" s="7"/>
      <c r="K789" s="248"/>
      <c r="L789" s="248"/>
      <c r="M789" s="248"/>
      <c r="N789" s="248"/>
      <c r="O789" s="248"/>
      <c r="P789" s="248"/>
      <c r="Q789" s="248"/>
      <c r="R789" s="312"/>
      <c r="S789" s="248"/>
      <c r="T789" s="248"/>
      <c r="U789" s="248"/>
      <c r="V789" s="248"/>
      <c r="W789" s="248"/>
      <c r="X789" s="248"/>
      <c r="Y789" s="248"/>
      <c r="Z789" s="248"/>
    </row>
    <row r="790" spans="1:26" ht="15.75" customHeight="1" x14ac:dyDescent="0.35">
      <c r="A790" s="248"/>
      <c r="B790" s="248"/>
      <c r="C790" s="248"/>
      <c r="D790" s="248"/>
      <c r="E790" s="248"/>
      <c r="F790" s="248"/>
      <c r="G790" s="248"/>
      <c r="H790" s="7"/>
      <c r="I790" s="248"/>
      <c r="J790" s="7"/>
      <c r="K790" s="248"/>
      <c r="L790" s="248"/>
      <c r="M790" s="248"/>
      <c r="N790" s="248"/>
      <c r="O790" s="248"/>
      <c r="P790" s="248"/>
      <c r="Q790" s="248"/>
      <c r="R790" s="312"/>
      <c r="S790" s="248"/>
      <c r="T790" s="248"/>
      <c r="U790" s="248"/>
      <c r="V790" s="248"/>
      <c r="W790" s="248"/>
      <c r="X790" s="248"/>
      <c r="Y790" s="248"/>
      <c r="Z790" s="248"/>
    </row>
    <row r="791" spans="1:26" ht="15.75" customHeight="1" x14ac:dyDescent="0.35">
      <c r="A791" s="248"/>
      <c r="B791" s="248"/>
      <c r="C791" s="248"/>
      <c r="D791" s="248"/>
      <c r="E791" s="248"/>
      <c r="F791" s="248"/>
      <c r="G791" s="248"/>
      <c r="H791" s="7"/>
      <c r="I791" s="248"/>
      <c r="J791" s="7"/>
      <c r="K791" s="248"/>
      <c r="L791" s="248"/>
      <c r="M791" s="248"/>
      <c r="N791" s="248"/>
      <c r="O791" s="248"/>
      <c r="P791" s="248"/>
      <c r="Q791" s="248"/>
      <c r="R791" s="312"/>
      <c r="S791" s="248"/>
      <c r="T791" s="248"/>
      <c r="U791" s="248"/>
      <c r="V791" s="248"/>
      <c r="W791" s="248"/>
      <c r="X791" s="248"/>
      <c r="Y791" s="248"/>
      <c r="Z791" s="248"/>
    </row>
    <row r="792" spans="1:26" ht="15.75" customHeight="1" x14ac:dyDescent="0.35">
      <c r="A792" s="248"/>
      <c r="B792" s="248"/>
      <c r="C792" s="248"/>
      <c r="D792" s="248"/>
      <c r="E792" s="248"/>
      <c r="F792" s="248"/>
      <c r="G792" s="248"/>
      <c r="H792" s="7"/>
      <c r="I792" s="248"/>
      <c r="J792" s="7"/>
      <c r="K792" s="248"/>
      <c r="L792" s="248"/>
      <c r="M792" s="248"/>
      <c r="N792" s="248"/>
      <c r="O792" s="248"/>
      <c r="P792" s="248"/>
      <c r="Q792" s="248"/>
      <c r="R792" s="312"/>
      <c r="S792" s="248"/>
      <c r="T792" s="248"/>
      <c r="U792" s="248"/>
      <c r="V792" s="248"/>
      <c r="W792" s="248"/>
      <c r="X792" s="248"/>
      <c r="Y792" s="248"/>
      <c r="Z792" s="248"/>
    </row>
    <row r="793" spans="1:26" ht="15.75" customHeight="1" x14ac:dyDescent="0.35">
      <c r="A793" s="248"/>
      <c r="B793" s="248"/>
      <c r="C793" s="248"/>
      <c r="D793" s="248"/>
      <c r="E793" s="248"/>
      <c r="F793" s="248"/>
      <c r="G793" s="248"/>
      <c r="H793" s="7"/>
      <c r="I793" s="248"/>
      <c r="J793" s="7"/>
      <c r="K793" s="248"/>
      <c r="L793" s="248"/>
      <c r="M793" s="248"/>
      <c r="N793" s="248"/>
      <c r="O793" s="248"/>
      <c r="P793" s="248"/>
      <c r="Q793" s="248"/>
      <c r="R793" s="312"/>
      <c r="S793" s="248"/>
      <c r="T793" s="248"/>
      <c r="U793" s="248"/>
      <c r="V793" s="248"/>
      <c r="W793" s="248"/>
      <c r="X793" s="248"/>
      <c r="Y793" s="248"/>
      <c r="Z793" s="248"/>
    </row>
    <row r="794" spans="1:26" ht="15.75" customHeight="1" x14ac:dyDescent="0.35">
      <c r="A794" s="248"/>
      <c r="B794" s="248"/>
      <c r="C794" s="248"/>
      <c r="D794" s="248"/>
      <c r="E794" s="248"/>
      <c r="F794" s="248"/>
      <c r="G794" s="248"/>
      <c r="H794" s="7"/>
      <c r="I794" s="248"/>
      <c r="J794" s="7"/>
      <c r="K794" s="248"/>
      <c r="L794" s="248"/>
      <c r="M794" s="248"/>
      <c r="N794" s="248"/>
      <c r="O794" s="248"/>
      <c r="P794" s="248"/>
      <c r="Q794" s="248"/>
      <c r="R794" s="312"/>
      <c r="S794" s="248"/>
      <c r="T794" s="248"/>
      <c r="U794" s="248"/>
      <c r="V794" s="248"/>
      <c r="W794" s="248"/>
      <c r="X794" s="248"/>
      <c r="Y794" s="248"/>
      <c r="Z794" s="248"/>
    </row>
    <row r="795" spans="1:26" ht="15.75" customHeight="1" x14ac:dyDescent="0.35">
      <c r="A795" s="248"/>
      <c r="B795" s="248"/>
      <c r="C795" s="248"/>
      <c r="D795" s="248"/>
      <c r="E795" s="248"/>
      <c r="F795" s="248"/>
      <c r="G795" s="248"/>
      <c r="H795" s="7"/>
      <c r="I795" s="248"/>
      <c r="J795" s="7"/>
      <c r="K795" s="248"/>
      <c r="L795" s="248"/>
      <c r="M795" s="248"/>
      <c r="N795" s="248"/>
      <c r="O795" s="248"/>
      <c r="P795" s="248"/>
      <c r="Q795" s="248"/>
      <c r="R795" s="312"/>
      <c r="S795" s="248"/>
      <c r="T795" s="248"/>
      <c r="U795" s="248"/>
      <c r="V795" s="248"/>
      <c r="W795" s="248"/>
      <c r="X795" s="248"/>
      <c r="Y795" s="248"/>
      <c r="Z795" s="248"/>
    </row>
    <row r="796" spans="1:26" ht="15.75" customHeight="1" x14ac:dyDescent="0.35">
      <c r="A796" s="248"/>
      <c r="B796" s="248"/>
      <c r="C796" s="248"/>
      <c r="D796" s="248"/>
      <c r="E796" s="248"/>
      <c r="F796" s="248"/>
      <c r="G796" s="248"/>
      <c r="H796" s="7"/>
      <c r="I796" s="248"/>
      <c r="J796" s="7"/>
      <c r="K796" s="248"/>
      <c r="L796" s="248"/>
      <c r="M796" s="248"/>
      <c r="N796" s="248"/>
      <c r="O796" s="248"/>
      <c r="P796" s="248"/>
      <c r="Q796" s="248"/>
      <c r="R796" s="312"/>
      <c r="S796" s="248"/>
      <c r="T796" s="248"/>
      <c r="U796" s="248"/>
      <c r="V796" s="248"/>
      <c r="W796" s="248"/>
      <c r="X796" s="248"/>
      <c r="Y796" s="248"/>
      <c r="Z796" s="248"/>
    </row>
    <row r="797" spans="1:26" ht="15.75" customHeight="1" x14ac:dyDescent="0.35">
      <c r="A797" s="248"/>
      <c r="B797" s="248"/>
      <c r="C797" s="248"/>
      <c r="D797" s="248"/>
      <c r="E797" s="248"/>
      <c r="F797" s="248"/>
      <c r="G797" s="248"/>
      <c r="H797" s="7"/>
      <c r="I797" s="248"/>
      <c r="J797" s="7"/>
      <c r="K797" s="248"/>
      <c r="L797" s="248"/>
      <c r="M797" s="248"/>
      <c r="N797" s="248"/>
      <c r="O797" s="248"/>
      <c r="P797" s="248"/>
      <c r="Q797" s="248"/>
      <c r="R797" s="312"/>
      <c r="S797" s="248"/>
      <c r="T797" s="248"/>
      <c r="U797" s="248"/>
      <c r="V797" s="248"/>
      <c r="W797" s="248"/>
      <c r="X797" s="248"/>
      <c r="Y797" s="248"/>
      <c r="Z797" s="248"/>
    </row>
    <row r="798" spans="1:26" ht="15.75" customHeight="1" x14ac:dyDescent="0.35">
      <c r="A798" s="248"/>
      <c r="B798" s="248"/>
      <c r="C798" s="248"/>
      <c r="D798" s="248"/>
      <c r="E798" s="248"/>
      <c r="F798" s="248"/>
      <c r="G798" s="248"/>
      <c r="H798" s="7"/>
      <c r="I798" s="248"/>
      <c r="J798" s="7"/>
      <c r="K798" s="248"/>
      <c r="L798" s="248"/>
      <c r="M798" s="248"/>
      <c r="N798" s="248"/>
      <c r="O798" s="248"/>
      <c r="P798" s="248"/>
      <c r="Q798" s="248"/>
      <c r="R798" s="312"/>
      <c r="S798" s="248"/>
      <c r="T798" s="248"/>
      <c r="U798" s="248"/>
      <c r="V798" s="248"/>
      <c r="W798" s="248"/>
      <c r="X798" s="248"/>
      <c r="Y798" s="248"/>
      <c r="Z798" s="248"/>
    </row>
    <row r="799" spans="1:26" ht="15.75" customHeight="1" x14ac:dyDescent="0.35">
      <c r="A799" s="248"/>
      <c r="B799" s="248"/>
      <c r="C799" s="248"/>
      <c r="D799" s="248"/>
      <c r="E799" s="248"/>
      <c r="F799" s="248"/>
      <c r="G799" s="248"/>
      <c r="H799" s="7"/>
      <c r="I799" s="248"/>
      <c r="J799" s="7"/>
      <c r="K799" s="248"/>
      <c r="L799" s="248"/>
      <c r="M799" s="248"/>
      <c r="N799" s="248"/>
      <c r="O799" s="248"/>
      <c r="P799" s="248"/>
      <c r="Q799" s="248"/>
      <c r="R799" s="312"/>
      <c r="S799" s="248"/>
      <c r="T799" s="248"/>
      <c r="U799" s="248"/>
      <c r="V799" s="248"/>
      <c r="W799" s="248"/>
      <c r="X799" s="248"/>
      <c r="Y799" s="248"/>
      <c r="Z799" s="248"/>
    </row>
    <row r="800" spans="1:26" ht="15.75" customHeight="1" x14ac:dyDescent="0.35">
      <c r="A800" s="248"/>
      <c r="B800" s="248"/>
      <c r="C800" s="248"/>
      <c r="D800" s="248"/>
      <c r="E800" s="248"/>
      <c r="F800" s="248"/>
      <c r="G800" s="248"/>
      <c r="H800" s="7"/>
      <c r="I800" s="248"/>
      <c r="J800" s="7"/>
      <c r="K800" s="248"/>
      <c r="L800" s="248"/>
      <c r="M800" s="248"/>
      <c r="N800" s="248"/>
      <c r="O800" s="248"/>
      <c r="P800" s="248"/>
      <c r="Q800" s="248"/>
      <c r="R800" s="312"/>
      <c r="S800" s="248"/>
      <c r="T800" s="248"/>
      <c r="U800" s="248"/>
      <c r="V800" s="248"/>
      <c r="W800" s="248"/>
      <c r="X800" s="248"/>
      <c r="Y800" s="248"/>
      <c r="Z800" s="248"/>
    </row>
    <row r="801" spans="1:26" ht="15.75" customHeight="1" x14ac:dyDescent="0.35">
      <c r="A801" s="248"/>
      <c r="B801" s="248"/>
      <c r="C801" s="248"/>
      <c r="D801" s="248"/>
      <c r="E801" s="248"/>
      <c r="F801" s="248"/>
      <c r="G801" s="248"/>
      <c r="H801" s="7"/>
      <c r="I801" s="248"/>
      <c r="J801" s="7"/>
      <c r="K801" s="248"/>
      <c r="L801" s="248"/>
      <c r="M801" s="248"/>
      <c r="N801" s="248"/>
      <c r="O801" s="248"/>
      <c r="P801" s="248"/>
      <c r="Q801" s="248"/>
      <c r="R801" s="312"/>
      <c r="S801" s="248"/>
      <c r="T801" s="248"/>
      <c r="U801" s="248"/>
      <c r="V801" s="248"/>
      <c r="W801" s="248"/>
      <c r="X801" s="248"/>
      <c r="Y801" s="248"/>
      <c r="Z801" s="248"/>
    </row>
    <row r="802" spans="1:26" ht="15.75" customHeight="1" x14ac:dyDescent="0.35">
      <c r="A802" s="248"/>
      <c r="B802" s="248"/>
      <c r="C802" s="248"/>
      <c r="D802" s="248"/>
      <c r="E802" s="248"/>
      <c r="F802" s="248"/>
      <c r="G802" s="248"/>
      <c r="H802" s="7"/>
      <c r="I802" s="248"/>
      <c r="J802" s="7"/>
      <c r="K802" s="248"/>
      <c r="L802" s="248"/>
      <c r="M802" s="248"/>
      <c r="N802" s="248"/>
      <c r="O802" s="248"/>
      <c r="P802" s="248"/>
      <c r="Q802" s="248"/>
      <c r="R802" s="312"/>
      <c r="S802" s="248"/>
      <c r="T802" s="248"/>
      <c r="U802" s="248"/>
      <c r="V802" s="248"/>
      <c r="W802" s="248"/>
      <c r="X802" s="248"/>
      <c r="Y802" s="248"/>
      <c r="Z802" s="248"/>
    </row>
    <row r="803" spans="1:26" ht="15.75" customHeight="1" x14ac:dyDescent="0.35">
      <c r="A803" s="248"/>
      <c r="B803" s="248"/>
      <c r="C803" s="248"/>
      <c r="D803" s="248"/>
      <c r="E803" s="248"/>
      <c r="F803" s="248"/>
      <c r="G803" s="248"/>
      <c r="H803" s="7"/>
      <c r="I803" s="248"/>
      <c r="J803" s="7"/>
      <c r="K803" s="248"/>
      <c r="L803" s="248"/>
      <c r="M803" s="248"/>
      <c r="N803" s="248"/>
      <c r="O803" s="248"/>
      <c r="P803" s="248"/>
      <c r="Q803" s="248"/>
      <c r="R803" s="312"/>
      <c r="S803" s="248"/>
      <c r="T803" s="248"/>
      <c r="U803" s="248"/>
      <c r="V803" s="248"/>
      <c r="W803" s="248"/>
      <c r="X803" s="248"/>
      <c r="Y803" s="248"/>
      <c r="Z803" s="248"/>
    </row>
    <row r="804" spans="1:26" ht="15.75" customHeight="1" x14ac:dyDescent="0.35">
      <c r="A804" s="248"/>
      <c r="B804" s="248"/>
      <c r="C804" s="248"/>
      <c r="D804" s="248"/>
      <c r="E804" s="248"/>
      <c r="F804" s="248"/>
      <c r="G804" s="248"/>
      <c r="H804" s="7"/>
      <c r="I804" s="248"/>
      <c r="J804" s="7"/>
      <c r="K804" s="248"/>
      <c r="L804" s="248"/>
      <c r="M804" s="248"/>
      <c r="N804" s="248"/>
      <c r="O804" s="248"/>
      <c r="P804" s="248"/>
      <c r="Q804" s="248"/>
      <c r="R804" s="312"/>
      <c r="S804" s="248"/>
      <c r="T804" s="248"/>
      <c r="U804" s="248"/>
      <c r="V804" s="248"/>
      <c r="W804" s="248"/>
      <c r="X804" s="248"/>
      <c r="Y804" s="248"/>
      <c r="Z804" s="248"/>
    </row>
    <row r="805" spans="1:26" ht="15.75" customHeight="1" x14ac:dyDescent="0.35">
      <c r="A805" s="248"/>
      <c r="B805" s="248"/>
      <c r="C805" s="248"/>
      <c r="D805" s="248"/>
      <c r="E805" s="248"/>
      <c r="F805" s="248"/>
      <c r="G805" s="248"/>
      <c r="H805" s="7"/>
      <c r="I805" s="248"/>
      <c r="J805" s="7"/>
      <c r="K805" s="248"/>
      <c r="L805" s="248"/>
      <c r="M805" s="248"/>
      <c r="N805" s="248"/>
      <c r="O805" s="248"/>
      <c r="P805" s="248"/>
      <c r="Q805" s="248"/>
      <c r="R805" s="312"/>
      <c r="S805" s="248"/>
      <c r="T805" s="248"/>
      <c r="U805" s="248"/>
      <c r="V805" s="248"/>
      <c r="W805" s="248"/>
      <c r="X805" s="248"/>
      <c r="Y805" s="248"/>
      <c r="Z805" s="248"/>
    </row>
    <row r="806" spans="1:26" ht="15.75" customHeight="1" x14ac:dyDescent="0.35">
      <c r="A806" s="248"/>
      <c r="B806" s="248"/>
      <c r="C806" s="248"/>
      <c r="D806" s="248"/>
      <c r="E806" s="248"/>
      <c r="F806" s="248"/>
      <c r="G806" s="248"/>
      <c r="H806" s="7"/>
      <c r="I806" s="248"/>
      <c r="J806" s="7"/>
      <c r="K806" s="248"/>
      <c r="L806" s="248"/>
      <c r="M806" s="248"/>
      <c r="N806" s="248"/>
      <c r="O806" s="248"/>
      <c r="P806" s="248"/>
      <c r="Q806" s="248"/>
      <c r="R806" s="312"/>
      <c r="S806" s="248"/>
      <c r="T806" s="248"/>
      <c r="U806" s="248"/>
      <c r="V806" s="248"/>
      <c r="W806" s="248"/>
      <c r="X806" s="248"/>
      <c r="Y806" s="248"/>
      <c r="Z806" s="248"/>
    </row>
    <row r="807" spans="1:26" ht="15.75" customHeight="1" x14ac:dyDescent="0.35">
      <c r="A807" s="248"/>
      <c r="B807" s="248"/>
      <c r="C807" s="248"/>
      <c r="D807" s="248"/>
      <c r="E807" s="248"/>
      <c r="F807" s="248"/>
      <c r="G807" s="248"/>
      <c r="H807" s="7"/>
      <c r="I807" s="248"/>
      <c r="J807" s="7"/>
      <c r="K807" s="248"/>
      <c r="L807" s="248"/>
      <c r="M807" s="248"/>
      <c r="N807" s="248"/>
      <c r="O807" s="248"/>
      <c r="P807" s="248"/>
      <c r="Q807" s="248"/>
      <c r="R807" s="312"/>
      <c r="S807" s="248"/>
      <c r="T807" s="248"/>
      <c r="U807" s="248"/>
      <c r="V807" s="248"/>
      <c r="W807" s="248"/>
      <c r="X807" s="248"/>
      <c r="Y807" s="248"/>
      <c r="Z807" s="248"/>
    </row>
    <row r="808" spans="1:26" ht="15.75" customHeight="1" x14ac:dyDescent="0.35">
      <c r="A808" s="248"/>
      <c r="B808" s="248"/>
      <c r="C808" s="248"/>
      <c r="D808" s="248"/>
      <c r="E808" s="248"/>
      <c r="F808" s="248"/>
      <c r="G808" s="248"/>
      <c r="H808" s="7"/>
      <c r="I808" s="248"/>
      <c r="J808" s="7"/>
      <c r="K808" s="248"/>
      <c r="L808" s="248"/>
      <c r="M808" s="248"/>
      <c r="N808" s="248"/>
      <c r="O808" s="248"/>
      <c r="P808" s="248"/>
      <c r="Q808" s="248"/>
      <c r="R808" s="312"/>
      <c r="S808" s="248"/>
      <c r="T808" s="248"/>
      <c r="U808" s="248"/>
      <c r="V808" s="248"/>
      <c r="W808" s="248"/>
      <c r="X808" s="248"/>
      <c r="Y808" s="248"/>
      <c r="Z808" s="248"/>
    </row>
    <row r="809" spans="1:26" ht="15.75" customHeight="1" x14ac:dyDescent="0.35">
      <c r="A809" s="248"/>
      <c r="B809" s="248"/>
      <c r="C809" s="248"/>
      <c r="D809" s="248"/>
      <c r="E809" s="248"/>
      <c r="F809" s="248"/>
      <c r="G809" s="248"/>
      <c r="H809" s="7"/>
      <c r="I809" s="248"/>
      <c r="J809" s="7"/>
      <c r="K809" s="248"/>
      <c r="L809" s="248"/>
      <c r="M809" s="248"/>
      <c r="N809" s="248"/>
      <c r="O809" s="248"/>
      <c r="P809" s="248"/>
      <c r="Q809" s="248"/>
      <c r="R809" s="312"/>
      <c r="S809" s="248"/>
      <c r="T809" s="248"/>
      <c r="U809" s="248"/>
      <c r="V809" s="248"/>
      <c r="W809" s="248"/>
      <c r="X809" s="248"/>
      <c r="Y809" s="248"/>
      <c r="Z809" s="248"/>
    </row>
    <row r="810" spans="1:26" ht="15.75" customHeight="1" x14ac:dyDescent="0.35">
      <c r="A810" s="248"/>
      <c r="B810" s="248"/>
      <c r="C810" s="248"/>
      <c r="D810" s="248"/>
      <c r="E810" s="248"/>
      <c r="F810" s="248"/>
      <c r="G810" s="248"/>
      <c r="H810" s="7"/>
      <c r="I810" s="248"/>
      <c r="J810" s="7"/>
      <c r="K810" s="248"/>
      <c r="L810" s="248"/>
      <c r="M810" s="248"/>
      <c r="N810" s="248"/>
      <c r="O810" s="248"/>
      <c r="P810" s="248"/>
      <c r="Q810" s="248"/>
      <c r="R810" s="312"/>
      <c r="S810" s="248"/>
      <c r="T810" s="248"/>
      <c r="U810" s="248"/>
      <c r="V810" s="248"/>
      <c r="W810" s="248"/>
      <c r="X810" s="248"/>
      <c r="Y810" s="248"/>
      <c r="Z810" s="248"/>
    </row>
    <row r="811" spans="1:26" ht="15.75" customHeight="1" x14ac:dyDescent="0.35">
      <c r="A811" s="248"/>
      <c r="B811" s="248"/>
      <c r="C811" s="248"/>
      <c r="D811" s="248"/>
      <c r="E811" s="248"/>
      <c r="F811" s="248"/>
      <c r="G811" s="248"/>
      <c r="H811" s="7"/>
      <c r="I811" s="248"/>
      <c r="J811" s="7"/>
      <c r="K811" s="248"/>
      <c r="L811" s="248"/>
      <c r="M811" s="248"/>
      <c r="N811" s="248"/>
      <c r="O811" s="248"/>
      <c r="P811" s="248"/>
      <c r="Q811" s="248"/>
      <c r="R811" s="312"/>
      <c r="S811" s="248"/>
      <c r="T811" s="248"/>
      <c r="U811" s="248"/>
      <c r="V811" s="248"/>
      <c r="W811" s="248"/>
      <c r="X811" s="248"/>
      <c r="Y811" s="248"/>
      <c r="Z811" s="248"/>
    </row>
    <row r="812" spans="1:26" ht="15.75" customHeight="1" x14ac:dyDescent="0.35">
      <c r="A812" s="248"/>
      <c r="B812" s="248"/>
      <c r="C812" s="248"/>
      <c r="D812" s="248"/>
      <c r="E812" s="248"/>
      <c r="F812" s="248"/>
      <c r="G812" s="248"/>
      <c r="H812" s="7"/>
      <c r="I812" s="248"/>
      <c r="J812" s="7"/>
      <c r="K812" s="248"/>
      <c r="L812" s="248"/>
      <c r="M812" s="248"/>
      <c r="N812" s="248"/>
      <c r="O812" s="248"/>
      <c r="P812" s="248"/>
      <c r="Q812" s="248"/>
      <c r="R812" s="312"/>
      <c r="S812" s="248"/>
      <c r="T812" s="248"/>
      <c r="U812" s="248"/>
      <c r="V812" s="248"/>
      <c r="W812" s="248"/>
      <c r="X812" s="248"/>
      <c r="Y812" s="248"/>
      <c r="Z812" s="248"/>
    </row>
    <row r="813" spans="1:26" ht="15.75" customHeight="1" x14ac:dyDescent="0.35">
      <c r="A813" s="248"/>
      <c r="B813" s="248"/>
      <c r="C813" s="248"/>
      <c r="D813" s="248"/>
      <c r="E813" s="248"/>
      <c r="F813" s="248"/>
      <c r="G813" s="248"/>
      <c r="H813" s="7"/>
      <c r="I813" s="248"/>
      <c r="J813" s="7"/>
      <c r="K813" s="248"/>
      <c r="L813" s="248"/>
      <c r="M813" s="248"/>
      <c r="N813" s="248"/>
      <c r="O813" s="248"/>
      <c r="P813" s="248"/>
      <c r="Q813" s="248"/>
      <c r="R813" s="312"/>
      <c r="S813" s="248"/>
      <c r="T813" s="248"/>
      <c r="U813" s="248"/>
      <c r="V813" s="248"/>
      <c r="W813" s="248"/>
      <c r="X813" s="248"/>
      <c r="Y813" s="248"/>
      <c r="Z813" s="248"/>
    </row>
    <row r="814" spans="1:26" ht="15.75" customHeight="1" x14ac:dyDescent="0.35">
      <c r="A814" s="248"/>
      <c r="B814" s="248"/>
      <c r="C814" s="248"/>
      <c r="D814" s="248"/>
      <c r="E814" s="248"/>
      <c r="F814" s="248"/>
      <c r="G814" s="248"/>
      <c r="H814" s="7"/>
      <c r="I814" s="248"/>
      <c r="J814" s="7"/>
      <c r="K814" s="248"/>
      <c r="L814" s="248"/>
      <c r="M814" s="248"/>
      <c r="N814" s="248"/>
      <c r="O814" s="248"/>
      <c r="P814" s="248"/>
      <c r="Q814" s="248"/>
      <c r="R814" s="312"/>
      <c r="S814" s="248"/>
      <c r="T814" s="248"/>
      <c r="U814" s="248"/>
      <c r="V814" s="248"/>
      <c r="W814" s="248"/>
      <c r="X814" s="248"/>
      <c r="Y814" s="248"/>
      <c r="Z814" s="248"/>
    </row>
    <row r="815" spans="1:26" ht="15.75" customHeight="1" x14ac:dyDescent="0.35">
      <c r="A815" s="248"/>
      <c r="B815" s="248"/>
      <c r="C815" s="248"/>
      <c r="D815" s="248"/>
      <c r="E815" s="248"/>
      <c r="F815" s="248"/>
      <c r="G815" s="248"/>
      <c r="H815" s="7"/>
      <c r="I815" s="248"/>
      <c r="J815" s="7"/>
      <c r="K815" s="248"/>
      <c r="L815" s="248"/>
      <c r="M815" s="248"/>
      <c r="N815" s="248"/>
      <c r="O815" s="248"/>
      <c r="P815" s="248"/>
      <c r="Q815" s="248"/>
      <c r="R815" s="312"/>
      <c r="S815" s="248"/>
      <c r="T815" s="248"/>
      <c r="U815" s="248"/>
      <c r="V815" s="248"/>
      <c r="W815" s="248"/>
      <c r="X815" s="248"/>
      <c r="Y815" s="248"/>
      <c r="Z815" s="248"/>
    </row>
    <row r="816" spans="1:26" ht="15.75" customHeight="1" x14ac:dyDescent="0.35">
      <c r="A816" s="248"/>
      <c r="B816" s="248"/>
      <c r="C816" s="248"/>
      <c r="D816" s="248"/>
      <c r="E816" s="248"/>
      <c r="F816" s="248"/>
      <c r="G816" s="248"/>
      <c r="H816" s="7"/>
      <c r="I816" s="248"/>
      <c r="J816" s="7"/>
      <c r="K816" s="248"/>
      <c r="L816" s="248"/>
      <c r="M816" s="248"/>
      <c r="N816" s="248"/>
      <c r="O816" s="248"/>
      <c r="P816" s="248"/>
      <c r="Q816" s="248"/>
      <c r="R816" s="312"/>
      <c r="S816" s="248"/>
      <c r="T816" s="248"/>
      <c r="U816" s="248"/>
      <c r="V816" s="248"/>
      <c r="W816" s="248"/>
      <c r="X816" s="248"/>
      <c r="Y816" s="248"/>
      <c r="Z816" s="248"/>
    </row>
    <row r="817" spans="1:26" ht="15.75" customHeight="1" x14ac:dyDescent="0.35">
      <c r="A817" s="248"/>
      <c r="B817" s="248"/>
      <c r="C817" s="248"/>
      <c r="D817" s="248"/>
      <c r="E817" s="248"/>
      <c r="F817" s="248"/>
      <c r="G817" s="248"/>
      <c r="H817" s="7"/>
      <c r="I817" s="248"/>
      <c r="J817" s="7"/>
      <c r="K817" s="248"/>
      <c r="L817" s="248"/>
      <c r="M817" s="248"/>
      <c r="N817" s="248"/>
      <c r="O817" s="248"/>
      <c r="P817" s="248"/>
      <c r="Q817" s="248"/>
      <c r="R817" s="312"/>
      <c r="S817" s="248"/>
      <c r="T817" s="248"/>
      <c r="U817" s="248"/>
      <c r="V817" s="248"/>
      <c r="W817" s="248"/>
      <c r="X817" s="248"/>
      <c r="Y817" s="248"/>
      <c r="Z817" s="248"/>
    </row>
    <row r="818" spans="1:26" ht="15.75" customHeight="1" x14ac:dyDescent="0.35">
      <c r="A818" s="248"/>
      <c r="B818" s="248"/>
      <c r="C818" s="248"/>
      <c r="D818" s="248"/>
      <c r="E818" s="248"/>
      <c r="F818" s="248"/>
      <c r="G818" s="248"/>
      <c r="H818" s="7"/>
      <c r="I818" s="248"/>
      <c r="J818" s="7"/>
      <c r="K818" s="248"/>
      <c r="L818" s="248"/>
      <c r="M818" s="248"/>
      <c r="N818" s="248"/>
      <c r="O818" s="248"/>
      <c r="P818" s="248"/>
      <c r="Q818" s="248"/>
      <c r="R818" s="312"/>
      <c r="S818" s="248"/>
      <c r="T818" s="248"/>
      <c r="U818" s="248"/>
      <c r="V818" s="248"/>
      <c r="W818" s="248"/>
      <c r="X818" s="248"/>
      <c r="Y818" s="248"/>
      <c r="Z818" s="248"/>
    </row>
    <row r="819" spans="1:26" ht="15.75" customHeight="1" x14ac:dyDescent="0.35">
      <c r="A819" s="248"/>
      <c r="B819" s="248"/>
      <c r="C819" s="248"/>
      <c r="D819" s="248"/>
      <c r="E819" s="248"/>
      <c r="F819" s="248"/>
      <c r="G819" s="248"/>
      <c r="H819" s="7"/>
      <c r="I819" s="248"/>
      <c r="J819" s="7"/>
      <c r="K819" s="248"/>
      <c r="L819" s="248"/>
      <c r="M819" s="248"/>
      <c r="N819" s="248"/>
      <c r="O819" s="248"/>
      <c r="P819" s="248"/>
      <c r="Q819" s="248"/>
      <c r="R819" s="312"/>
      <c r="S819" s="248"/>
      <c r="T819" s="248"/>
      <c r="U819" s="248"/>
      <c r="V819" s="248"/>
      <c r="W819" s="248"/>
      <c r="X819" s="248"/>
      <c r="Y819" s="248"/>
      <c r="Z819" s="248"/>
    </row>
    <row r="820" spans="1:26" ht="15.75" customHeight="1" x14ac:dyDescent="0.35">
      <c r="A820" s="248"/>
      <c r="B820" s="248"/>
      <c r="C820" s="248"/>
      <c r="D820" s="248"/>
      <c r="E820" s="248"/>
      <c r="F820" s="248"/>
      <c r="G820" s="248"/>
      <c r="H820" s="7"/>
      <c r="I820" s="248"/>
      <c r="J820" s="7"/>
      <c r="K820" s="248"/>
      <c r="L820" s="248"/>
      <c r="M820" s="248"/>
      <c r="N820" s="248"/>
      <c r="O820" s="248"/>
      <c r="P820" s="248"/>
      <c r="Q820" s="248"/>
      <c r="R820" s="312"/>
      <c r="S820" s="248"/>
      <c r="T820" s="248"/>
      <c r="U820" s="248"/>
      <c r="V820" s="248"/>
      <c r="W820" s="248"/>
      <c r="X820" s="248"/>
      <c r="Y820" s="248"/>
      <c r="Z820" s="248"/>
    </row>
    <row r="821" spans="1:26" ht="15.75" customHeight="1" x14ac:dyDescent="0.35">
      <c r="A821" s="248"/>
      <c r="B821" s="248"/>
      <c r="C821" s="248"/>
      <c r="D821" s="248"/>
      <c r="E821" s="248"/>
      <c r="F821" s="248"/>
      <c r="G821" s="248"/>
      <c r="H821" s="7"/>
      <c r="I821" s="248"/>
      <c r="J821" s="7"/>
      <c r="K821" s="248"/>
      <c r="L821" s="248"/>
      <c r="M821" s="248"/>
      <c r="N821" s="248"/>
      <c r="O821" s="248"/>
      <c r="P821" s="248"/>
      <c r="Q821" s="248"/>
      <c r="R821" s="312"/>
      <c r="S821" s="248"/>
      <c r="T821" s="248"/>
      <c r="U821" s="248"/>
      <c r="V821" s="248"/>
      <c r="W821" s="248"/>
      <c r="X821" s="248"/>
      <c r="Y821" s="248"/>
      <c r="Z821" s="248"/>
    </row>
    <row r="822" spans="1:26" ht="15.75" customHeight="1" x14ac:dyDescent="0.35">
      <c r="A822" s="248"/>
      <c r="B822" s="248"/>
      <c r="C822" s="248"/>
      <c r="D822" s="248"/>
      <c r="E822" s="248"/>
      <c r="F822" s="248"/>
      <c r="G822" s="248"/>
      <c r="H822" s="7"/>
      <c r="I822" s="248"/>
      <c r="J822" s="7"/>
      <c r="K822" s="248"/>
      <c r="L822" s="248"/>
      <c r="M822" s="248"/>
      <c r="N822" s="248"/>
      <c r="O822" s="248"/>
      <c r="P822" s="248"/>
      <c r="Q822" s="248"/>
      <c r="R822" s="312"/>
      <c r="S822" s="248"/>
      <c r="T822" s="248"/>
      <c r="U822" s="248"/>
      <c r="V822" s="248"/>
      <c r="W822" s="248"/>
      <c r="X822" s="248"/>
      <c r="Y822" s="248"/>
      <c r="Z822" s="248"/>
    </row>
    <row r="823" spans="1:26" ht="15.75" customHeight="1" x14ac:dyDescent="0.35">
      <c r="A823" s="248"/>
      <c r="B823" s="248"/>
      <c r="C823" s="248"/>
      <c r="D823" s="248"/>
      <c r="E823" s="248"/>
      <c r="F823" s="248"/>
      <c r="G823" s="248"/>
      <c r="H823" s="7"/>
      <c r="I823" s="248"/>
      <c r="J823" s="7"/>
      <c r="K823" s="248"/>
      <c r="L823" s="248"/>
      <c r="M823" s="248"/>
      <c r="N823" s="248"/>
      <c r="O823" s="248"/>
      <c r="P823" s="248"/>
      <c r="Q823" s="248"/>
      <c r="R823" s="312"/>
      <c r="S823" s="248"/>
      <c r="T823" s="248"/>
      <c r="U823" s="248"/>
      <c r="V823" s="248"/>
      <c r="W823" s="248"/>
      <c r="X823" s="248"/>
      <c r="Y823" s="248"/>
      <c r="Z823" s="248"/>
    </row>
    <row r="824" spans="1:26" ht="15.75" customHeight="1" x14ac:dyDescent="0.35">
      <c r="A824" s="248"/>
      <c r="B824" s="248"/>
      <c r="C824" s="248"/>
      <c r="D824" s="248"/>
      <c r="E824" s="248"/>
      <c r="F824" s="248"/>
      <c r="G824" s="248"/>
      <c r="H824" s="7"/>
      <c r="I824" s="248"/>
      <c r="J824" s="7"/>
      <c r="K824" s="248"/>
      <c r="L824" s="248"/>
      <c r="M824" s="248"/>
      <c r="N824" s="248"/>
      <c r="O824" s="248"/>
      <c r="P824" s="248"/>
      <c r="Q824" s="248"/>
      <c r="R824" s="312"/>
      <c r="S824" s="248"/>
      <c r="T824" s="248"/>
      <c r="U824" s="248"/>
      <c r="V824" s="248"/>
      <c r="W824" s="248"/>
      <c r="X824" s="248"/>
      <c r="Y824" s="248"/>
      <c r="Z824" s="248"/>
    </row>
    <row r="825" spans="1:26" ht="15.75" customHeight="1" x14ac:dyDescent="0.35">
      <c r="A825" s="248"/>
      <c r="B825" s="248"/>
      <c r="C825" s="248"/>
      <c r="D825" s="248"/>
      <c r="E825" s="248"/>
      <c r="F825" s="248"/>
      <c r="G825" s="248"/>
      <c r="H825" s="7"/>
      <c r="I825" s="248"/>
      <c r="J825" s="7"/>
      <c r="K825" s="248"/>
      <c r="L825" s="248"/>
      <c r="M825" s="248"/>
      <c r="N825" s="248"/>
      <c r="O825" s="248"/>
      <c r="P825" s="248"/>
      <c r="Q825" s="248"/>
      <c r="R825" s="312"/>
      <c r="S825" s="248"/>
      <c r="T825" s="248"/>
      <c r="U825" s="248"/>
      <c r="V825" s="248"/>
      <c r="W825" s="248"/>
      <c r="X825" s="248"/>
      <c r="Y825" s="248"/>
      <c r="Z825" s="248"/>
    </row>
    <row r="826" spans="1:26" ht="15.75" customHeight="1" x14ac:dyDescent="0.35">
      <c r="A826" s="248"/>
      <c r="B826" s="248"/>
      <c r="C826" s="248"/>
      <c r="D826" s="248"/>
      <c r="E826" s="248"/>
      <c r="F826" s="248"/>
      <c r="G826" s="248"/>
      <c r="H826" s="7"/>
      <c r="I826" s="248"/>
      <c r="J826" s="7"/>
      <c r="K826" s="248"/>
      <c r="L826" s="248"/>
      <c r="M826" s="248"/>
      <c r="N826" s="248"/>
      <c r="O826" s="248"/>
      <c r="P826" s="248"/>
      <c r="Q826" s="248"/>
      <c r="R826" s="312"/>
      <c r="S826" s="248"/>
      <c r="T826" s="248"/>
      <c r="U826" s="248"/>
      <c r="V826" s="248"/>
      <c r="W826" s="248"/>
      <c r="X826" s="248"/>
      <c r="Y826" s="248"/>
      <c r="Z826" s="248"/>
    </row>
    <row r="827" spans="1:26" ht="15.75" customHeight="1" x14ac:dyDescent="0.35">
      <c r="A827" s="248"/>
      <c r="B827" s="248"/>
      <c r="C827" s="248"/>
      <c r="D827" s="248"/>
      <c r="E827" s="248"/>
      <c r="F827" s="248"/>
      <c r="G827" s="248"/>
      <c r="H827" s="7"/>
      <c r="I827" s="248"/>
      <c r="J827" s="7"/>
      <c r="K827" s="248"/>
      <c r="L827" s="248"/>
      <c r="M827" s="248"/>
      <c r="N827" s="248"/>
      <c r="O827" s="248"/>
      <c r="P827" s="248"/>
      <c r="Q827" s="248"/>
      <c r="R827" s="312"/>
      <c r="S827" s="248"/>
      <c r="T827" s="248"/>
      <c r="U827" s="248"/>
      <c r="V827" s="248"/>
      <c r="W827" s="248"/>
      <c r="X827" s="248"/>
      <c r="Y827" s="248"/>
      <c r="Z827" s="248"/>
    </row>
    <row r="828" spans="1:26" ht="15.75" customHeight="1" x14ac:dyDescent="0.35">
      <c r="A828" s="248"/>
      <c r="B828" s="248"/>
      <c r="C828" s="248"/>
      <c r="D828" s="248"/>
      <c r="E828" s="248"/>
      <c r="F828" s="248"/>
      <c r="G828" s="248"/>
      <c r="H828" s="7"/>
      <c r="I828" s="248"/>
      <c r="J828" s="7"/>
      <c r="K828" s="248"/>
      <c r="L828" s="248"/>
      <c r="M828" s="248"/>
      <c r="N828" s="248"/>
      <c r="O828" s="248"/>
      <c r="P828" s="248"/>
      <c r="Q828" s="248"/>
      <c r="R828" s="312"/>
      <c r="S828" s="248"/>
      <c r="T828" s="248"/>
      <c r="U828" s="248"/>
      <c r="V828" s="248"/>
      <c r="W828" s="248"/>
      <c r="X828" s="248"/>
      <c r="Y828" s="248"/>
      <c r="Z828" s="248"/>
    </row>
    <row r="829" spans="1:26" ht="15.75" customHeight="1" x14ac:dyDescent="0.35">
      <c r="A829" s="248"/>
      <c r="B829" s="248"/>
      <c r="C829" s="248"/>
      <c r="D829" s="248"/>
      <c r="E829" s="248"/>
      <c r="F829" s="248"/>
      <c r="G829" s="248"/>
      <c r="H829" s="7"/>
      <c r="I829" s="248"/>
      <c r="J829" s="7"/>
      <c r="K829" s="248"/>
      <c r="L829" s="248"/>
      <c r="M829" s="248"/>
      <c r="N829" s="248"/>
      <c r="O829" s="248"/>
      <c r="P829" s="248"/>
      <c r="Q829" s="248"/>
      <c r="R829" s="312"/>
      <c r="S829" s="248"/>
      <c r="T829" s="248"/>
      <c r="U829" s="248"/>
      <c r="V829" s="248"/>
      <c r="W829" s="248"/>
      <c r="X829" s="248"/>
      <c r="Y829" s="248"/>
      <c r="Z829" s="248"/>
    </row>
    <row r="830" spans="1:26" ht="15.75" customHeight="1" x14ac:dyDescent="0.35">
      <c r="A830" s="248"/>
      <c r="B830" s="248"/>
      <c r="C830" s="248"/>
      <c r="D830" s="248"/>
      <c r="E830" s="248"/>
      <c r="F830" s="248"/>
      <c r="G830" s="248"/>
      <c r="H830" s="7"/>
      <c r="I830" s="248"/>
      <c r="J830" s="7"/>
      <c r="K830" s="248"/>
      <c r="L830" s="248"/>
      <c r="M830" s="248"/>
      <c r="N830" s="248"/>
      <c r="O830" s="248"/>
      <c r="P830" s="248"/>
      <c r="Q830" s="248"/>
      <c r="R830" s="312"/>
      <c r="S830" s="248"/>
      <c r="T830" s="248"/>
      <c r="U830" s="248"/>
      <c r="V830" s="248"/>
      <c r="W830" s="248"/>
      <c r="X830" s="248"/>
      <c r="Y830" s="248"/>
      <c r="Z830" s="248"/>
    </row>
    <row r="831" spans="1:26" ht="15.75" customHeight="1" x14ac:dyDescent="0.35">
      <c r="A831" s="248"/>
      <c r="B831" s="248"/>
      <c r="C831" s="248"/>
      <c r="D831" s="248"/>
      <c r="E831" s="248"/>
      <c r="F831" s="248"/>
      <c r="G831" s="248"/>
      <c r="H831" s="7"/>
      <c r="I831" s="248"/>
      <c r="J831" s="7"/>
      <c r="K831" s="248"/>
      <c r="L831" s="248"/>
      <c r="M831" s="248"/>
      <c r="N831" s="248"/>
      <c r="O831" s="248"/>
      <c r="P831" s="248"/>
      <c r="Q831" s="248"/>
      <c r="R831" s="312"/>
      <c r="S831" s="248"/>
      <c r="T831" s="248"/>
      <c r="U831" s="248"/>
      <c r="V831" s="248"/>
      <c r="W831" s="248"/>
      <c r="X831" s="248"/>
      <c r="Y831" s="248"/>
      <c r="Z831" s="248"/>
    </row>
    <row r="832" spans="1:26" ht="15.75" customHeight="1" x14ac:dyDescent="0.35">
      <c r="A832" s="248"/>
      <c r="B832" s="248"/>
      <c r="C832" s="248"/>
      <c r="D832" s="248"/>
      <c r="E832" s="248"/>
      <c r="F832" s="248"/>
      <c r="G832" s="248"/>
      <c r="H832" s="7"/>
      <c r="I832" s="248"/>
      <c r="J832" s="7"/>
      <c r="K832" s="248"/>
      <c r="L832" s="248"/>
      <c r="M832" s="248"/>
      <c r="N832" s="248"/>
      <c r="O832" s="248"/>
      <c r="P832" s="248"/>
      <c r="Q832" s="248"/>
      <c r="R832" s="312"/>
      <c r="S832" s="248"/>
      <c r="T832" s="248"/>
      <c r="U832" s="248"/>
      <c r="V832" s="248"/>
      <c r="W832" s="248"/>
      <c r="X832" s="248"/>
      <c r="Y832" s="248"/>
      <c r="Z832" s="248"/>
    </row>
    <row r="833" spans="1:26" ht="15.75" customHeight="1" x14ac:dyDescent="0.35">
      <c r="A833" s="248"/>
      <c r="B833" s="248"/>
      <c r="C833" s="248"/>
      <c r="D833" s="248"/>
      <c r="E833" s="248"/>
      <c r="F833" s="248"/>
      <c r="G833" s="248"/>
      <c r="H833" s="7"/>
      <c r="I833" s="248"/>
      <c r="J833" s="7"/>
      <c r="K833" s="248"/>
      <c r="L833" s="248"/>
      <c r="M833" s="248"/>
      <c r="N833" s="248"/>
      <c r="O833" s="248"/>
      <c r="P833" s="248"/>
      <c r="Q833" s="248"/>
      <c r="R833" s="312"/>
      <c r="S833" s="248"/>
      <c r="T833" s="248"/>
      <c r="U833" s="248"/>
      <c r="V833" s="248"/>
      <c r="W833" s="248"/>
      <c r="X833" s="248"/>
      <c r="Y833" s="248"/>
      <c r="Z833" s="248"/>
    </row>
    <row r="834" spans="1:26" ht="15.75" customHeight="1" x14ac:dyDescent="0.35">
      <c r="A834" s="248"/>
      <c r="B834" s="248"/>
      <c r="C834" s="248"/>
      <c r="D834" s="248"/>
      <c r="E834" s="248"/>
      <c r="F834" s="248"/>
      <c r="G834" s="248"/>
      <c r="H834" s="7"/>
      <c r="I834" s="248"/>
      <c r="J834" s="7"/>
      <c r="K834" s="248"/>
      <c r="L834" s="248"/>
      <c r="M834" s="248"/>
      <c r="N834" s="248"/>
      <c r="O834" s="248"/>
      <c r="P834" s="248"/>
      <c r="Q834" s="248"/>
      <c r="R834" s="312"/>
      <c r="S834" s="248"/>
      <c r="T834" s="248"/>
      <c r="U834" s="248"/>
      <c r="V834" s="248"/>
      <c r="W834" s="248"/>
      <c r="X834" s="248"/>
      <c r="Y834" s="248"/>
      <c r="Z834" s="248"/>
    </row>
    <row r="835" spans="1:26" ht="15.75" customHeight="1" x14ac:dyDescent="0.35">
      <c r="A835" s="248"/>
      <c r="B835" s="248"/>
      <c r="C835" s="248"/>
      <c r="D835" s="248"/>
      <c r="E835" s="248"/>
      <c r="F835" s="248"/>
      <c r="G835" s="248"/>
      <c r="H835" s="7"/>
      <c r="I835" s="248"/>
      <c r="J835" s="7"/>
      <c r="K835" s="248"/>
      <c r="L835" s="248"/>
      <c r="M835" s="248"/>
      <c r="N835" s="248"/>
      <c r="O835" s="248"/>
      <c r="P835" s="248"/>
      <c r="Q835" s="248"/>
      <c r="R835" s="312"/>
      <c r="S835" s="248"/>
      <c r="T835" s="248"/>
      <c r="U835" s="248"/>
      <c r="V835" s="248"/>
      <c r="W835" s="248"/>
      <c r="X835" s="248"/>
      <c r="Y835" s="248"/>
      <c r="Z835" s="248"/>
    </row>
    <row r="836" spans="1:26" ht="15.75" customHeight="1" x14ac:dyDescent="0.35">
      <c r="A836" s="248"/>
      <c r="B836" s="248"/>
      <c r="C836" s="248"/>
      <c r="D836" s="248"/>
      <c r="E836" s="248"/>
      <c r="F836" s="248"/>
      <c r="G836" s="248"/>
      <c r="H836" s="7"/>
      <c r="I836" s="248"/>
      <c r="J836" s="7"/>
      <c r="K836" s="248"/>
      <c r="L836" s="248"/>
      <c r="M836" s="248"/>
      <c r="N836" s="248"/>
      <c r="O836" s="248"/>
      <c r="P836" s="248"/>
      <c r="Q836" s="248"/>
      <c r="R836" s="312"/>
      <c r="S836" s="248"/>
      <c r="T836" s="248"/>
      <c r="U836" s="248"/>
      <c r="V836" s="248"/>
      <c r="W836" s="248"/>
      <c r="X836" s="248"/>
      <c r="Y836" s="248"/>
      <c r="Z836" s="248"/>
    </row>
    <row r="837" spans="1:26" ht="15.75" customHeight="1" x14ac:dyDescent="0.35">
      <c r="A837" s="248"/>
      <c r="B837" s="248"/>
      <c r="C837" s="248"/>
      <c r="D837" s="248"/>
      <c r="E837" s="248"/>
      <c r="F837" s="248"/>
      <c r="G837" s="248"/>
      <c r="H837" s="7"/>
      <c r="I837" s="248"/>
      <c r="J837" s="7"/>
      <c r="K837" s="248"/>
      <c r="L837" s="248"/>
      <c r="M837" s="248"/>
      <c r="N837" s="248"/>
      <c r="O837" s="248"/>
      <c r="P837" s="248"/>
      <c r="Q837" s="248"/>
      <c r="R837" s="312"/>
      <c r="S837" s="248"/>
      <c r="T837" s="248"/>
      <c r="U837" s="248"/>
      <c r="V837" s="248"/>
      <c r="W837" s="248"/>
      <c r="X837" s="248"/>
      <c r="Y837" s="248"/>
      <c r="Z837" s="248"/>
    </row>
    <row r="838" spans="1:26" ht="15.75" customHeight="1" x14ac:dyDescent="0.35">
      <c r="A838" s="248"/>
      <c r="B838" s="248"/>
      <c r="C838" s="248"/>
      <c r="D838" s="248"/>
      <c r="E838" s="248"/>
      <c r="F838" s="248"/>
      <c r="G838" s="248"/>
      <c r="H838" s="7"/>
      <c r="I838" s="248"/>
      <c r="J838" s="7"/>
      <c r="K838" s="248"/>
      <c r="L838" s="248"/>
      <c r="M838" s="248"/>
      <c r="N838" s="248"/>
      <c r="O838" s="248"/>
      <c r="P838" s="248"/>
      <c r="Q838" s="248"/>
      <c r="R838" s="312"/>
      <c r="S838" s="248"/>
      <c r="T838" s="248"/>
      <c r="U838" s="248"/>
      <c r="V838" s="248"/>
      <c r="W838" s="248"/>
      <c r="X838" s="248"/>
      <c r="Y838" s="248"/>
      <c r="Z838" s="248"/>
    </row>
    <row r="839" spans="1:26" ht="15.75" customHeight="1" x14ac:dyDescent="0.35">
      <c r="A839" s="248"/>
      <c r="B839" s="248"/>
      <c r="C839" s="248"/>
      <c r="D839" s="248"/>
      <c r="E839" s="248"/>
      <c r="F839" s="248"/>
      <c r="G839" s="248"/>
      <c r="H839" s="7"/>
      <c r="I839" s="248"/>
      <c r="J839" s="7"/>
      <c r="K839" s="248"/>
      <c r="L839" s="248"/>
      <c r="M839" s="248"/>
      <c r="N839" s="248"/>
      <c r="O839" s="248"/>
      <c r="P839" s="248"/>
      <c r="Q839" s="248"/>
      <c r="R839" s="312"/>
      <c r="S839" s="248"/>
      <c r="T839" s="248"/>
      <c r="U839" s="248"/>
      <c r="V839" s="248"/>
      <c r="W839" s="248"/>
      <c r="X839" s="248"/>
      <c r="Y839" s="248"/>
      <c r="Z839" s="248"/>
    </row>
    <row r="840" spans="1:26" ht="15.75" customHeight="1" x14ac:dyDescent="0.35">
      <c r="A840" s="248"/>
      <c r="B840" s="248"/>
      <c r="C840" s="248"/>
      <c r="D840" s="248"/>
      <c r="E840" s="248"/>
      <c r="F840" s="248"/>
      <c r="G840" s="248"/>
      <c r="H840" s="7"/>
      <c r="I840" s="248"/>
      <c r="J840" s="7"/>
      <c r="K840" s="248"/>
      <c r="L840" s="248"/>
      <c r="M840" s="248"/>
      <c r="N840" s="248"/>
      <c r="O840" s="248"/>
      <c r="P840" s="248"/>
      <c r="Q840" s="248"/>
      <c r="R840" s="312"/>
      <c r="S840" s="248"/>
      <c r="T840" s="248"/>
      <c r="U840" s="248"/>
      <c r="V840" s="248"/>
      <c r="W840" s="248"/>
      <c r="X840" s="248"/>
      <c r="Y840" s="248"/>
      <c r="Z840" s="248"/>
    </row>
    <row r="841" spans="1:26" ht="15.75" customHeight="1" x14ac:dyDescent="0.35">
      <c r="A841" s="248"/>
      <c r="B841" s="248"/>
      <c r="C841" s="248"/>
      <c r="D841" s="248"/>
      <c r="E841" s="248"/>
      <c r="F841" s="248"/>
      <c r="G841" s="248"/>
      <c r="H841" s="7"/>
      <c r="I841" s="248"/>
      <c r="J841" s="7"/>
      <c r="K841" s="248"/>
      <c r="L841" s="248"/>
      <c r="M841" s="248"/>
      <c r="N841" s="248"/>
      <c r="O841" s="248"/>
      <c r="P841" s="248"/>
      <c r="Q841" s="248"/>
      <c r="R841" s="312"/>
      <c r="S841" s="248"/>
      <c r="T841" s="248"/>
      <c r="U841" s="248"/>
      <c r="V841" s="248"/>
      <c r="W841" s="248"/>
      <c r="X841" s="248"/>
      <c r="Y841" s="248"/>
      <c r="Z841" s="248"/>
    </row>
    <row r="842" spans="1:26" ht="15.75" customHeight="1" x14ac:dyDescent="0.35">
      <c r="A842" s="248"/>
      <c r="B842" s="248"/>
      <c r="C842" s="248"/>
      <c r="D842" s="248"/>
      <c r="E842" s="248"/>
      <c r="F842" s="248"/>
      <c r="G842" s="248"/>
      <c r="H842" s="7"/>
      <c r="I842" s="248"/>
      <c r="J842" s="7"/>
      <c r="K842" s="248"/>
      <c r="L842" s="248"/>
      <c r="M842" s="248"/>
      <c r="N842" s="248"/>
      <c r="O842" s="248"/>
      <c r="P842" s="248"/>
      <c r="Q842" s="248"/>
      <c r="R842" s="312"/>
      <c r="S842" s="248"/>
      <c r="T842" s="248"/>
      <c r="U842" s="248"/>
      <c r="V842" s="248"/>
      <c r="W842" s="248"/>
      <c r="X842" s="248"/>
      <c r="Y842" s="248"/>
      <c r="Z842" s="248"/>
    </row>
    <row r="843" spans="1:26" ht="15.75" customHeight="1" x14ac:dyDescent="0.35">
      <c r="A843" s="248"/>
      <c r="B843" s="248"/>
      <c r="C843" s="248"/>
      <c r="D843" s="248"/>
      <c r="E843" s="248"/>
      <c r="F843" s="248"/>
      <c r="G843" s="248"/>
      <c r="H843" s="7"/>
      <c r="I843" s="248"/>
      <c r="J843" s="7"/>
      <c r="K843" s="248"/>
      <c r="L843" s="248"/>
      <c r="M843" s="248"/>
      <c r="N843" s="248"/>
      <c r="O843" s="248"/>
      <c r="P843" s="248"/>
      <c r="Q843" s="248"/>
      <c r="R843" s="312"/>
      <c r="S843" s="248"/>
      <c r="T843" s="248"/>
      <c r="U843" s="248"/>
      <c r="V843" s="248"/>
      <c r="W843" s="248"/>
      <c r="X843" s="248"/>
      <c r="Y843" s="248"/>
      <c r="Z843" s="248"/>
    </row>
    <row r="844" spans="1:26" ht="15.75" customHeight="1" x14ac:dyDescent="0.35">
      <c r="A844" s="248"/>
      <c r="B844" s="248"/>
      <c r="C844" s="248"/>
      <c r="D844" s="248"/>
      <c r="E844" s="248"/>
      <c r="F844" s="248"/>
      <c r="G844" s="248"/>
      <c r="H844" s="7"/>
      <c r="I844" s="248"/>
      <c r="J844" s="7"/>
      <c r="K844" s="248"/>
      <c r="L844" s="248"/>
      <c r="M844" s="248"/>
      <c r="N844" s="248"/>
      <c r="O844" s="248"/>
      <c r="P844" s="248"/>
      <c r="Q844" s="248"/>
      <c r="R844" s="312"/>
      <c r="S844" s="248"/>
      <c r="T844" s="248"/>
      <c r="U844" s="248"/>
      <c r="V844" s="248"/>
      <c r="W844" s="248"/>
      <c r="X844" s="248"/>
      <c r="Y844" s="248"/>
      <c r="Z844" s="248"/>
    </row>
    <row r="845" spans="1:26" ht="15.75" customHeight="1" x14ac:dyDescent="0.35">
      <c r="A845" s="248"/>
      <c r="B845" s="248"/>
      <c r="C845" s="248"/>
      <c r="D845" s="248"/>
      <c r="E845" s="248"/>
      <c r="F845" s="248"/>
      <c r="G845" s="248"/>
      <c r="H845" s="7"/>
      <c r="I845" s="248"/>
      <c r="J845" s="7"/>
      <c r="K845" s="248"/>
      <c r="L845" s="248"/>
      <c r="M845" s="248"/>
      <c r="N845" s="248"/>
      <c r="O845" s="248"/>
      <c r="P845" s="248"/>
      <c r="Q845" s="248"/>
      <c r="R845" s="312"/>
      <c r="S845" s="248"/>
      <c r="T845" s="248"/>
      <c r="U845" s="248"/>
      <c r="V845" s="248"/>
      <c r="W845" s="248"/>
      <c r="X845" s="248"/>
      <c r="Y845" s="248"/>
      <c r="Z845" s="248"/>
    </row>
    <row r="846" spans="1:26" ht="15.75" customHeight="1" x14ac:dyDescent="0.35">
      <c r="A846" s="248"/>
      <c r="B846" s="248"/>
      <c r="C846" s="248"/>
      <c r="D846" s="248"/>
      <c r="E846" s="248"/>
      <c r="F846" s="248"/>
      <c r="G846" s="248"/>
      <c r="H846" s="7"/>
      <c r="I846" s="248"/>
      <c r="J846" s="7"/>
      <c r="K846" s="248"/>
      <c r="L846" s="248"/>
      <c r="M846" s="248"/>
      <c r="N846" s="248"/>
      <c r="O846" s="248"/>
      <c r="P846" s="248"/>
      <c r="Q846" s="248"/>
      <c r="R846" s="312"/>
      <c r="S846" s="248"/>
      <c r="T846" s="248"/>
      <c r="U846" s="248"/>
      <c r="V846" s="248"/>
      <c r="W846" s="248"/>
      <c r="X846" s="248"/>
      <c r="Y846" s="248"/>
      <c r="Z846" s="248"/>
    </row>
    <row r="847" spans="1:26" ht="15.75" customHeight="1" x14ac:dyDescent="0.35">
      <c r="A847" s="248"/>
      <c r="B847" s="248"/>
      <c r="C847" s="248"/>
      <c r="D847" s="248"/>
      <c r="E847" s="248"/>
      <c r="F847" s="248"/>
      <c r="G847" s="248"/>
      <c r="H847" s="7"/>
      <c r="I847" s="248"/>
      <c r="J847" s="7"/>
      <c r="K847" s="248"/>
      <c r="L847" s="248"/>
      <c r="M847" s="248"/>
      <c r="N847" s="248"/>
      <c r="O847" s="248"/>
      <c r="P847" s="248"/>
      <c r="Q847" s="248"/>
      <c r="R847" s="312"/>
      <c r="S847" s="248"/>
      <c r="T847" s="248"/>
      <c r="U847" s="248"/>
      <c r="V847" s="248"/>
      <c r="W847" s="248"/>
      <c r="X847" s="248"/>
      <c r="Y847" s="248"/>
      <c r="Z847" s="248"/>
    </row>
    <row r="848" spans="1:26" ht="15.75" customHeight="1" x14ac:dyDescent="0.35">
      <c r="A848" s="248"/>
      <c r="B848" s="248"/>
      <c r="C848" s="248"/>
      <c r="D848" s="248"/>
      <c r="E848" s="248"/>
      <c r="F848" s="248"/>
      <c r="G848" s="248"/>
      <c r="H848" s="7"/>
      <c r="I848" s="248"/>
      <c r="J848" s="7"/>
      <c r="K848" s="248"/>
      <c r="L848" s="248"/>
      <c r="M848" s="248"/>
      <c r="N848" s="248"/>
      <c r="O848" s="248"/>
      <c r="P848" s="248"/>
      <c r="Q848" s="248"/>
      <c r="R848" s="312"/>
      <c r="S848" s="248"/>
      <c r="T848" s="248"/>
      <c r="U848" s="248"/>
      <c r="V848" s="248"/>
      <c r="W848" s="248"/>
      <c r="X848" s="248"/>
      <c r="Y848" s="248"/>
      <c r="Z848" s="248"/>
    </row>
    <row r="849" spans="1:26" ht="15.75" customHeight="1" x14ac:dyDescent="0.35">
      <c r="A849" s="248"/>
      <c r="B849" s="248"/>
      <c r="C849" s="248"/>
      <c r="D849" s="248"/>
      <c r="E849" s="248"/>
      <c r="F849" s="248"/>
      <c r="G849" s="248"/>
      <c r="H849" s="7"/>
      <c r="I849" s="248"/>
      <c r="J849" s="7"/>
      <c r="K849" s="248"/>
      <c r="L849" s="248"/>
      <c r="M849" s="248"/>
      <c r="N849" s="248"/>
      <c r="O849" s="248"/>
      <c r="P849" s="248"/>
      <c r="Q849" s="248"/>
      <c r="R849" s="312"/>
      <c r="S849" s="248"/>
      <c r="T849" s="248"/>
      <c r="U849" s="248"/>
      <c r="V849" s="248"/>
      <c r="W849" s="248"/>
      <c r="X849" s="248"/>
      <c r="Y849" s="248"/>
      <c r="Z849" s="248"/>
    </row>
    <row r="850" spans="1:26" ht="15.75" customHeight="1" x14ac:dyDescent="0.35">
      <c r="A850" s="248"/>
      <c r="B850" s="248"/>
      <c r="C850" s="248"/>
      <c r="D850" s="248"/>
      <c r="E850" s="248"/>
      <c r="F850" s="248"/>
      <c r="G850" s="248"/>
      <c r="H850" s="7"/>
      <c r="I850" s="248"/>
      <c r="J850" s="7"/>
      <c r="K850" s="248"/>
      <c r="L850" s="248"/>
      <c r="M850" s="248"/>
      <c r="N850" s="248"/>
      <c r="O850" s="248"/>
      <c r="P850" s="248"/>
      <c r="Q850" s="248"/>
      <c r="R850" s="312"/>
      <c r="S850" s="248"/>
      <c r="T850" s="248"/>
      <c r="U850" s="248"/>
      <c r="V850" s="248"/>
      <c r="W850" s="248"/>
      <c r="X850" s="248"/>
      <c r="Y850" s="248"/>
      <c r="Z850" s="248"/>
    </row>
    <row r="851" spans="1:26" ht="15.75" customHeight="1" x14ac:dyDescent="0.35">
      <c r="A851" s="248"/>
      <c r="B851" s="248"/>
      <c r="C851" s="248"/>
      <c r="D851" s="248"/>
      <c r="E851" s="248"/>
      <c r="F851" s="248"/>
      <c r="G851" s="248"/>
      <c r="H851" s="7"/>
      <c r="I851" s="248"/>
      <c r="J851" s="7"/>
      <c r="K851" s="248"/>
      <c r="L851" s="248"/>
      <c r="M851" s="248"/>
      <c r="N851" s="248"/>
      <c r="O851" s="248"/>
      <c r="P851" s="248"/>
      <c r="Q851" s="248"/>
      <c r="R851" s="312"/>
      <c r="S851" s="248"/>
      <c r="T851" s="248"/>
      <c r="U851" s="248"/>
      <c r="V851" s="248"/>
      <c r="W851" s="248"/>
      <c r="X851" s="248"/>
      <c r="Y851" s="248"/>
      <c r="Z851" s="248"/>
    </row>
    <row r="852" spans="1:26" ht="15.75" customHeight="1" x14ac:dyDescent="0.35">
      <c r="A852" s="248"/>
      <c r="B852" s="248"/>
      <c r="C852" s="248"/>
      <c r="D852" s="248"/>
      <c r="E852" s="248"/>
      <c r="F852" s="248"/>
      <c r="G852" s="248"/>
      <c r="H852" s="7"/>
      <c r="I852" s="248"/>
      <c r="J852" s="7"/>
      <c r="K852" s="248"/>
      <c r="L852" s="248"/>
      <c r="M852" s="248"/>
      <c r="N852" s="248"/>
      <c r="O852" s="248"/>
      <c r="P852" s="248"/>
      <c r="Q852" s="248"/>
      <c r="R852" s="312"/>
      <c r="S852" s="248"/>
      <c r="T852" s="248"/>
      <c r="U852" s="248"/>
      <c r="V852" s="248"/>
      <c r="W852" s="248"/>
      <c r="X852" s="248"/>
      <c r="Y852" s="248"/>
      <c r="Z852" s="248"/>
    </row>
    <row r="853" spans="1:26" ht="15.75" customHeight="1" x14ac:dyDescent="0.35">
      <c r="A853" s="248"/>
      <c r="B853" s="248"/>
      <c r="C853" s="248"/>
      <c r="D853" s="248"/>
      <c r="E853" s="248"/>
      <c r="F853" s="248"/>
      <c r="G853" s="248"/>
      <c r="H853" s="7"/>
      <c r="I853" s="248"/>
      <c r="J853" s="7"/>
      <c r="K853" s="248"/>
      <c r="L853" s="248"/>
      <c r="M853" s="248"/>
      <c r="N853" s="248"/>
      <c r="O853" s="248"/>
      <c r="P853" s="248"/>
      <c r="Q853" s="248"/>
      <c r="R853" s="312"/>
      <c r="S853" s="248"/>
      <c r="T853" s="248"/>
      <c r="U853" s="248"/>
      <c r="V853" s="248"/>
      <c r="W853" s="248"/>
      <c r="X853" s="248"/>
      <c r="Y853" s="248"/>
      <c r="Z853" s="248"/>
    </row>
    <row r="854" spans="1:26" ht="15.75" customHeight="1" x14ac:dyDescent="0.35">
      <c r="A854" s="248"/>
      <c r="B854" s="248"/>
      <c r="C854" s="248"/>
      <c r="D854" s="248"/>
      <c r="E854" s="248"/>
      <c r="F854" s="248"/>
      <c r="G854" s="248"/>
      <c r="H854" s="7"/>
      <c r="I854" s="248"/>
      <c r="J854" s="7"/>
      <c r="K854" s="248"/>
      <c r="L854" s="248"/>
      <c r="M854" s="248"/>
      <c r="N854" s="248"/>
      <c r="O854" s="248"/>
      <c r="P854" s="248"/>
      <c r="Q854" s="248"/>
      <c r="R854" s="312"/>
      <c r="S854" s="248"/>
      <c r="T854" s="248"/>
      <c r="U854" s="248"/>
      <c r="V854" s="248"/>
      <c r="W854" s="248"/>
      <c r="X854" s="248"/>
      <c r="Y854" s="248"/>
      <c r="Z854" s="248"/>
    </row>
    <row r="855" spans="1:26" ht="15.75" customHeight="1" x14ac:dyDescent="0.35">
      <c r="A855" s="248"/>
      <c r="B855" s="248"/>
      <c r="C855" s="248"/>
      <c r="D855" s="248"/>
      <c r="E855" s="248"/>
      <c r="F855" s="248"/>
      <c r="G855" s="248"/>
      <c r="H855" s="7"/>
      <c r="I855" s="248"/>
      <c r="J855" s="7"/>
      <c r="K855" s="248"/>
      <c r="L855" s="248"/>
      <c r="M855" s="248"/>
      <c r="N855" s="248"/>
      <c r="O855" s="248"/>
      <c r="P855" s="248"/>
      <c r="Q855" s="248"/>
      <c r="R855" s="312"/>
      <c r="S855" s="248"/>
      <c r="T855" s="248"/>
      <c r="U855" s="248"/>
      <c r="V855" s="248"/>
      <c r="W855" s="248"/>
      <c r="X855" s="248"/>
      <c r="Y855" s="248"/>
      <c r="Z855" s="248"/>
    </row>
    <row r="856" spans="1:26" ht="15.75" customHeight="1" x14ac:dyDescent="0.35">
      <c r="A856" s="248"/>
      <c r="B856" s="248"/>
      <c r="C856" s="248"/>
      <c r="D856" s="248"/>
      <c r="E856" s="248"/>
      <c r="F856" s="248"/>
      <c r="G856" s="248"/>
      <c r="H856" s="7"/>
      <c r="I856" s="248"/>
      <c r="J856" s="7"/>
      <c r="K856" s="248"/>
      <c r="L856" s="248"/>
      <c r="M856" s="248"/>
      <c r="N856" s="248"/>
      <c r="O856" s="248"/>
      <c r="P856" s="248"/>
      <c r="Q856" s="248"/>
      <c r="R856" s="312"/>
      <c r="S856" s="248"/>
      <c r="T856" s="248"/>
      <c r="U856" s="248"/>
      <c r="V856" s="248"/>
      <c r="W856" s="248"/>
      <c r="X856" s="248"/>
      <c r="Y856" s="248"/>
      <c r="Z856" s="248"/>
    </row>
    <row r="857" spans="1:26" ht="15.75" customHeight="1" x14ac:dyDescent="0.35">
      <c r="A857" s="248"/>
      <c r="B857" s="248"/>
      <c r="C857" s="248"/>
      <c r="D857" s="248"/>
      <c r="E857" s="248"/>
      <c r="F857" s="248"/>
      <c r="G857" s="248"/>
      <c r="H857" s="7"/>
      <c r="I857" s="248"/>
      <c r="J857" s="7"/>
      <c r="K857" s="248"/>
      <c r="L857" s="248"/>
      <c r="M857" s="248"/>
      <c r="N857" s="248"/>
      <c r="O857" s="248"/>
      <c r="P857" s="248"/>
      <c r="Q857" s="248"/>
      <c r="R857" s="312"/>
      <c r="S857" s="248"/>
      <c r="T857" s="248"/>
      <c r="U857" s="248"/>
      <c r="V857" s="248"/>
      <c r="W857" s="248"/>
      <c r="X857" s="248"/>
      <c r="Y857" s="248"/>
      <c r="Z857" s="248"/>
    </row>
    <row r="858" spans="1:26" ht="15.75" customHeight="1" x14ac:dyDescent="0.35">
      <c r="A858" s="248"/>
      <c r="B858" s="248"/>
      <c r="C858" s="248"/>
      <c r="D858" s="248"/>
      <c r="E858" s="248"/>
      <c r="F858" s="248"/>
      <c r="G858" s="248"/>
      <c r="H858" s="7"/>
      <c r="I858" s="248"/>
      <c r="J858" s="7"/>
      <c r="K858" s="248"/>
      <c r="L858" s="248"/>
      <c r="M858" s="248"/>
      <c r="N858" s="248"/>
      <c r="O858" s="248"/>
      <c r="P858" s="248"/>
      <c r="Q858" s="248"/>
      <c r="R858" s="312"/>
      <c r="S858" s="248"/>
      <c r="T858" s="248"/>
      <c r="U858" s="248"/>
      <c r="V858" s="248"/>
      <c r="W858" s="248"/>
      <c r="X858" s="248"/>
      <c r="Y858" s="248"/>
      <c r="Z858" s="248"/>
    </row>
    <row r="859" spans="1:26" ht="15.75" customHeight="1" x14ac:dyDescent="0.35">
      <c r="A859" s="248"/>
      <c r="B859" s="248"/>
      <c r="C859" s="248"/>
      <c r="D859" s="248"/>
      <c r="E859" s="248"/>
      <c r="F859" s="248"/>
      <c r="G859" s="248"/>
      <c r="H859" s="7"/>
      <c r="I859" s="248"/>
      <c r="J859" s="7"/>
      <c r="K859" s="248"/>
      <c r="L859" s="248"/>
      <c r="M859" s="248"/>
      <c r="N859" s="248"/>
      <c r="O859" s="248"/>
      <c r="P859" s="248"/>
      <c r="Q859" s="248"/>
      <c r="R859" s="312"/>
      <c r="S859" s="248"/>
      <c r="T859" s="248"/>
      <c r="U859" s="248"/>
      <c r="V859" s="248"/>
      <c r="W859" s="248"/>
      <c r="X859" s="248"/>
      <c r="Y859" s="248"/>
      <c r="Z859" s="248"/>
    </row>
    <row r="860" spans="1:26" ht="15.75" customHeight="1" x14ac:dyDescent="0.35">
      <c r="A860" s="248"/>
      <c r="B860" s="248"/>
      <c r="C860" s="248"/>
      <c r="D860" s="248"/>
      <c r="E860" s="248"/>
      <c r="F860" s="248"/>
      <c r="G860" s="248"/>
      <c r="H860" s="7"/>
      <c r="I860" s="248"/>
      <c r="J860" s="7"/>
      <c r="K860" s="248"/>
      <c r="L860" s="248"/>
      <c r="M860" s="248"/>
      <c r="N860" s="248"/>
      <c r="O860" s="248"/>
      <c r="P860" s="248"/>
      <c r="Q860" s="248"/>
      <c r="R860" s="312"/>
      <c r="S860" s="248"/>
      <c r="T860" s="248"/>
      <c r="U860" s="248"/>
      <c r="V860" s="248"/>
      <c r="W860" s="248"/>
      <c r="X860" s="248"/>
      <c r="Y860" s="248"/>
      <c r="Z860" s="248"/>
    </row>
    <row r="861" spans="1:26" ht="15.75" customHeight="1" x14ac:dyDescent="0.35">
      <c r="A861" s="248"/>
      <c r="B861" s="248"/>
      <c r="C861" s="248"/>
      <c r="D861" s="248"/>
      <c r="E861" s="248"/>
      <c r="F861" s="248"/>
      <c r="G861" s="248"/>
      <c r="H861" s="7"/>
      <c r="I861" s="248"/>
      <c r="J861" s="7"/>
      <c r="K861" s="248"/>
      <c r="L861" s="248"/>
      <c r="M861" s="248"/>
      <c r="N861" s="248"/>
      <c r="O861" s="248"/>
      <c r="P861" s="248"/>
      <c r="Q861" s="248"/>
      <c r="R861" s="312"/>
      <c r="S861" s="248"/>
      <c r="T861" s="248"/>
      <c r="U861" s="248"/>
      <c r="V861" s="248"/>
      <c r="W861" s="248"/>
      <c r="X861" s="248"/>
      <c r="Y861" s="248"/>
      <c r="Z861" s="248"/>
    </row>
    <row r="862" spans="1:26" ht="15.75" customHeight="1" x14ac:dyDescent="0.35">
      <c r="A862" s="248"/>
      <c r="B862" s="248"/>
      <c r="C862" s="248"/>
      <c r="D862" s="248"/>
      <c r="E862" s="248"/>
      <c r="F862" s="248"/>
      <c r="G862" s="248"/>
      <c r="H862" s="7"/>
      <c r="I862" s="248"/>
      <c r="J862" s="7"/>
      <c r="K862" s="248"/>
      <c r="L862" s="248"/>
      <c r="M862" s="248"/>
      <c r="N862" s="248"/>
      <c r="O862" s="248"/>
      <c r="P862" s="248"/>
      <c r="Q862" s="248"/>
      <c r="R862" s="312"/>
      <c r="S862" s="248"/>
      <c r="T862" s="248"/>
      <c r="U862" s="248"/>
      <c r="V862" s="248"/>
      <c r="W862" s="248"/>
      <c r="X862" s="248"/>
      <c r="Y862" s="248"/>
      <c r="Z862" s="248"/>
    </row>
    <row r="863" spans="1:26" ht="15.75" customHeight="1" x14ac:dyDescent="0.35">
      <c r="A863" s="248"/>
      <c r="B863" s="248"/>
      <c r="C863" s="248"/>
      <c r="D863" s="248"/>
      <c r="E863" s="248"/>
      <c r="F863" s="248"/>
      <c r="G863" s="248"/>
      <c r="H863" s="7"/>
      <c r="I863" s="248"/>
      <c r="J863" s="7"/>
      <c r="K863" s="248"/>
      <c r="L863" s="248"/>
      <c r="M863" s="248"/>
      <c r="N863" s="248"/>
      <c r="O863" s="248"/>
      <c r="P863" s="248"/>
      <c r="Q863" s="248"/>
      <c r="R863" s="312"/>
      <c r="S863" s="248"/>
      <c r="T863" s="248"/>
      <c r="U863" s="248"/>
      <c r="V863" s="248"/>
      <c r="W863" s="248"/>
      <c r="X863" s="248"/>
      <c r="Y863" s="248"/>
      <c r="Z863" s="248"/>
    </row>
    <row r="864" spans="1:26" ht="15.75" customHeight="1" x14ac:dyDescent="0.35">
      <c r="A864" s="248"/>
      <c r="B864" s="248"/>
      <c r="C864" s="248"/>
      <c r="D864" s="248"/>
      <c r="E864" s="248"/>
      <c r="F864" s="248"/>
      <c r="G864" s="248"/>
      <c r="H864" s="7"/>
      <c r="I864" s="248"/>
      <c r="J864" s="7"/>
      <c r="K864" s="248"/>
      <c r="L864" s="248"/>
      <c r="M864" s="248"/>
      <c r="N864" s="248"/>
      <c r="O864" s="248"/>
      <c r="P864" s="248"/>
      <c r="Q864" s="248"/>
      <c r="R864" s="312"/>
      <c r="S864" s="248"/>
      <c r="T864" s="248"/>
      <c r="U864" s="248"/>
      <c r="V864" s="248"/>
      <c r="W864" s="248"/>
      <c r="X864" s="248"/>
      <c r="Y864" s="248"/>
      <c r="Z864" s="248"/>
    </row>
    <row r="865" spans="1:26" ht="15.75" customHeight="1" x14ac:dyDescent="0.35">
      <c r="A865" s="248"/>
      <c r="B865" s="248"/>
      <c r="C865" s="248"/>
      <c r="D865" s="248"/>
      <c r="E865" s="248"/>
      <c r="F865" s="248"/>
      <c r="G865" s="248"/>
      <c r="H865" s="7"/>
      <c r="I865" s="248"/>
      <c r="J865" s="7"/>
      <c r="K865" s="248"/>
      <c r="L865" s="248"/>
      <c r="M865" s="248"/>
      <c r="N865" s="248"/>
      <c r="O865" s="248"/>
      <c r="P865" s="248"/>
      <c r="Q865" s="248"/>
      <c r="R865" s="312"/>
      <c r="S865" s="248"/>
      <c r="T865" s="248"/>
      <c r="U865" s="248"/>
      <c r="V865" s="248"/>
      <c r="W865" s="248"/>
      <c r="X865" s="248"/>
      <c r="Y865" s="248"/>
      <c r="Z865" s="248"/>
    </row>
    <row r="866" spans="1:26" ht="15.75" customHeight="1" x14ac:dyDescent="0.35">
      <c r="A866" s="248"/>
      <c r="B866" s="248"/>
      <c r="C866" s="248"/>
      <c r="D866" s="248"/>
      <c r="E866" s="248"/>
      <c r="F866" s="248"/>
      <c r="G866" s="248"/>
      <c r="H866" s="7"/>
      <c r="I866" s="248"/>
      <c r="J866" s="7"/>
      <c r="K866" s="248"/>
      <c r="L866" s="248"/>
      <c r="M866" s="248"/>
      <c r="N866" s="248"/>
      <c r="O866" s="248"/>
      <c r="P866" s="248"/>
      <c r="Q866" s="248"/>
      <c r="R866" s="312"/>
      <c r="S866" s="248"/>
      <c r="T866" s="248"/>
      <c r="U866" s="248"/>
      <c r="V866" s="248"/>
      <c r="W866" s="248"/>
      <c r="X866" s="248"/>
      <c r="Y866" s="248"/>
      <c r="Z866" s="248"/>
    </row>
    <row r="867" spans="1:26" ht="15.75" customHeight="1" x14ac:dyDescent="0.35">
      <c r="A867" s="248"/>
      <c r="B867" s="248"/>
      <c r="C867" s="248"/>
      <c r="D867" s="248"/>
      <c r="E867" s="248"/>
      <c r="F867" s="248"/>
      <c r="G867" s="248"/>
      <c r="H867" s="7"/>
      <c r="I867" s="248"/>
      <c r="J867" s="7"/>
      <c r="K867" s="248"/>
      <c r="L867" s="248"/>
      <c r="M867" s="248"/>
      <c r="N867" s="248"/>
      <c r="O867" s="248"/>
      <c r="P867" s="248"/>
      <c r="Q867" s="248"/>
      <c r="R867" s="312"/>
      <c r="S867" s="248"/>
      <c r="T867" s="248"/>
      <c r="U867" s="248"/>
      <c r="V867" s="248"/>
      <c r="W867" s="248"/>
      <c r="X867" s="248"/>
      <c r="Y867" s="248"/>
      <c r="Z867" s="248"/>
    </row>
    <row r="868" spans="1:26" ht="15.75" customHeight="1" x14ac:dyDescent="0.35">
      <c r="A868" s="248"/>
      <c r="B868" s="248"/>
      <c r="C868" s="248"/>
      <c r="D868" s="248"/>
      <c r="E868" s="248"/>
      <c r="F868" s="248"/>
      <c r="G868" s="248"/>
      <c r="H868" s="7"/>
      <c r="I868" s="248"/>
      <c r="J868" s="7"/>
      <c r="K868" s="248"/>
      <c r="L868" s="248"/>
      <c r="M868" s="248"/>
      <c r="N868" s="248"/>
      <c r="O868" s="248"/>
      <c r="P868" s="248"/>
      <c r="Q868" s="248"/>
      <c r="R868" s="312"/>
      <c r="S868" s="248"/>
      <c r="T868" s="248"/>
      <c r="U868" s="248"/>
      <c r="V868" s="248"/>
      <c r="W868" s="248"/>
      <c r="X868" s="248"/>
      <c r="Y868" s="248"/>
      <c r="Z868" s="248"/>
    </row>
    <row r="869" spans="1:26" ht="15.75" customHeight="1" x14ac:dyDescent="0.35">
      <c r="A869" s="248"/>
      <c r="B869" s="248"/>
      <c r="C869" s="248"/>
      <c r="D869" s="248"/>
      <c r="E869" s="248"/>
      <c r="F869" s="248"/>
      <c r="G869" s="248"/>
      <c r="H869" s="7"/>
      <c r="I869" s="248"/>
      <c r="J869" s="7"/>
      <c r="K869" s="248"/>
      <c r="L869" s="248"/>
      <c r="M869" s="248"/>
      <c r="N869" s="248"/>
      <c r="O869" s="248"/>
      <c r="P869" s="248"/>
      <c r="Q869" s="248"/>
      <c r="R869" s="312"/>
      <c r="S869" s="248"/>
      <c r="T869" s="248"/>
      <c r="U869" s="248"/>
      <c r="V869" s="248"/>
      <c r="W869" s="248"/>
      <c r="X869" s="248"/>
      <c r="Y869" s="248"/>
      <c r="Z869" s="248"/>
    </row>
    <row r="870" spans="1:26" ht="15.75" customHeight="1" x14ac:dyDescent="0.35">
      <c r="A870" s="248"/>
      <c r="B870" s="248"/>
      <c r="C870" s="248"/>
      <c r="D870" s="248"/>
      <c r="E870" s="248"/>
      <c r="F870" s="248"/>
      <c r="G870" s="248"/>
      <c r="H870" s="7"/>
      <c r="I870" s="248"/>
      <c r="J870" s="7"/>
      <c r="K870" s="248"/>
      <c r="L870" s="248"/>
      <c r="M870" s="248"/>
      <c r="N870" s="248"/>
      <c r="O870" s="248"/>
      <c r="P870" s="248"/>
      <c r="Q870" s="248"/>
      <c r="R870" s="312"/>
      <c r="S870" s="248"/>
      <c r="T870" s="248"/>
      <c r="U870" s="248"/>
      <c r="V870" s="248"/>
      <c r="W870" s="248"/>
      <c r="X870" s="248"/>
      <c r="Y870" s="248"/>
      <c r="Z870" s="248"/>
    </row>
    <row r="871" spans="1:26" ht="15.75" customHeight="1" x14ac:dyDescent="0.35">
      <c r="A871" s="248"/>
      <c r="B871" s="248"/>
      <c r="C871" s="248"/>
      <c r="D871" s="248"/>
      <c r="E871" s="248"/>
      <c r="F871" s="248"/>
      <c r="G871" s="248"/>
      <c r="H871" s="7"/>
      <c r="I871" s="248"/>
      <c r="J871" s="7"/>
      <c r="K871" s="248"/>
      <c r="L871" s="248"/>
      <c r="M871" s="248"/>
      <c r="N871" s="248"/>
      <c r="O871" s="248"/>
      <c r="P871" s="248"/>
      <c r="Q871" s="248"/>
      <c r="R871" s="312"/>
      <c r="S871" s="248"/>
      <c r="T871" s="248"/>
      <c r="U871" s="248"/>
      <c r="V871" s="248"/>
      <c r="W871" s="248"/>
      <c r="X871" s="248"/>
      <c r="Y871" s="248"/>
      <c r="Z871" s="248"/>
    </row>
    <row r="872" spans="1:26" ht="15.75" customHeight="1" x14ac:dyDescent="0.35">
      <c r="A872" s="248"/>
      <c r="B872" s="248"/>
      <c r="C872" s="248"/>
      <c r="D872" s="248"/>
      <c r="E872" s="248"/>
      <c r="F872" s="248"/>
      <c r="G872" s="248"/>
      <c r="H872" s="7"/>
      <c r="I872" s="248"/>
      <c r="J872" s="7"/>
      <c r="K872" s="248"/>
      <c r="L872" s="248"/>
      <c r="M872" s="248"/>
      <c r="N872" s="248"/>
      <c r="O872" s="248"/>
      <c r="P872" s="248"/>
      <c r="Q872" s="248"/>
      <c r="R872" s="312"/>
      <c r="S872" s="248"/>
      <c r="T872" s="248"/>
      <c r="U872" s="248"/>
      <c r="V872" s="248"/>
      <c r="W872" s="248"/>
      <c r="X872" s="248"/>
      <c r="Y872" s="248"/>
      <c r="Z872" s="248"/>
    </row>
    <row r="873" spans="1:26" ht="15.75" customHeight="1" x14ac:dyDescent="0.35">
      <c r="A873" s="248"/>
      <c r="B873" s="248"/>
      <c r="C873" s="248"/>
      <c r="D873" s="248"/>
      <c r="E873" s="248"/>
      <c r="F873" s="248"/>
      <c r="G873" s="248"/>
      <c r="H873" s="7"/>
      <c r="I873" s="248"/>
      <c r="J873" s="7"/>
      <c r="K873" s="248"/>
      <c r="L873" s="248"/>
      <c r="M873" s="248"/>
      <c r="N873" s="248"/>
      <c r="O873" s="248"/>
      <c r="P873" s="248"/>
      <c r="Q873" s="248"/>
      <c r="R873" s="312"/>
      <c r="S873" s="248"/>
      <c r="T873" s="248"/>
      <c r="U873" s="248"/>
      <c r="V873" s="248"/>
      <c r="W873" s="248"/>
      <c r="X873" s="248"/>
      <c r="Y873" s="248"/>
      <c r="Z873" s="248"/>
    </row>
    <row r="874" spans="1:26" ht="15.75" customHeight="1" x14ac:dyDescent="0.35">
      <c r="A874" s="248"/>
      <c r="B874" s="248"/>
      <c r="C874" s="248"/>
      <c r="D874" s="248"/>
      <c r="E874" s="248"/>
      <c r="F874" s="248"/>
      <c r="G874" s="248"/>
      <c r="H874" s="7"/>
      <c r="I874" s="248"/>
      <c r="J874" s="7"/>
      <c r="K874" s="248"/>
      <c r="L874" s="248"/>
      <c r="M874" s="248"/>
      <c r="N874" s="248"/>
      <c r="O874" s="248"/>
      <c r="P874" s="248"/>
      <c r="Q874" s="248"/>
      <c r="R874" s="312"/>
      <c r="S874" s="248"/>
      <c r="T874" s="248"/>
      <c r="U874" s="248"/>
      <c r="V874" s="248"/>
      <c r="W874" s="248"/>
      <c r="X874" s="248"/>
      <c r="Y874" s="248"/>
      <c r="Z874" s="248"/>
    </row>
    <row r="875" spans="1:26" ht="15.75" customHeight="1" x14ac:dyDescent="0.35">
      <c r="A875" s="248"/>
      <c r="B875" s="248"/>
      <c r="C875" s="248"/>
      <c r="D875" s="248"/>
      <c r="E875" s="248"/>
      <c r="F875" s="248"/>
      <c r="G875" s="248"/>
      <c r="H875" s="7"/>
      <c r="I875" s="248"/>
      <c r="J875" s="7"/>
      <c r="K875" s="248"/>
      <c r="L875" s="248"/>
      <c r="M875" s="248"/>
      <c r="N875" s="248"/>
      <c r="O875" s="248"/>
      <c r="P875" s="248"/>
      <c r="Q875" s="248"/>
      <c r="R875" s="312"/>
      <c r="S875" s="248"/>
      <c r="T875" s="248"/>
      <c r="U875" s="248"/>
      <c r="V875" s="248"/>
      <c r="W875" s="248"/>
      <c r="X875" s="248"/>
      <c r="Y875" s="248"/>
      <c r="Z875" s="248"/>
    </row>
    <row r="876" spans="1:26" ht="15.75" customHeight="1" x14ac:dyDescent="0.35">
      <c r="A876" s="248"/>
      <c r="B876" s="248"/>
      <c r="C876" s="248"/>
      <c r="D876" s="248"/>
      <c r="E876" s="248"/>
      <c r="F876" s="248"/>
      <c r="G876" s="248"/>
      <c r="H876" s="7"/>
      <c r="I876" s="248"/>
      <c r="J876" s="7"/>
      <c r="K876" s="248"/>
      <c r="L876" s="248"/>
      <c r="M876" s="248"/>
      <c r="N876" s="248"/>
      <c r="O876" s="248"/>
      <c r="P876" s="248"/>
      <c r="Q876" s="248"/>
      <c r="R876" s="312"/>
      <c r="S876" s="248"/>
      <c r="T876" s="248"/>
      <c r="U876" s="248"/>
      <c r="V876" s="248"/>
      <c r="W876" s="248"/>
      <c r="X876" s="248"/>
      <c r="Y876" s="248"/>
      <c r="Z876" s="248"/>
    </row>
    <row r="877" spans="1:26" ht="15.75" customHeight="1" x14ac:dyDescent="0.35">
      <c r="A877" s="248"/>
      <c r="B877" s="248"/>
      <c r="C877" s="248"/>
      <c r="D877" s="248"/>
      <c r="E877" s="248"/>
      <c r="F877" s="248"/>
      <c r="G877" s="248"/>
      <c r="H877" s="7"/>
      <c r="I877" s="248"/>
      <c r="J877" s="7"/>
      <c r="K877" s="248"/>
      <c r="L877" s="248"/>
      <c r="M877" s="248"/>
      <c r="N877" s="248"/>
      <c r="O877" s="248"/>
      <c r="P877" s="248"/>
      <c r="Q877" s="248"/>
      <c r="R877" s="312"/>
      <c r="S877" s="248"/>
      <c r="T877" s="248"/>
      <c r="U877" s="248"/>
      <c r="V877" s="248"/>
      <c r="W877" s="248"/>
      <c r="X877" s="248"/>
      <c r="Y877" s="248"/>
      <c r="Z877" s="248"/>
    </row>
    <row r="878" spans="1:26" ht="15.75" customHeight="1" x14ac:dyDescent="0.35">
      <c r="A878" s="248"/>
      <c r="B878" s="248"/>
      <c r="C878" s="248"/>
      <c r="D878" s="248"/>
      <c r="E878" s="248"/>
      <c r="F878" s="248"/>
      <c r="G878" s="248"/>
      <c r="H878" s="7"/>
      <c r="I878" s="248"/>
      <c r="J878" s="7"/>
      <c r="K878" s="248"/>
      <c r="L878" s="248"/>
      <c r="M878" s="248"/>
      <c r="N878" s="248"/>
      <c r="O878" s="248"/>
      <c r="P878" s="248"/>
      <c r="Q878" s="248"/>
      <c r="R878" s="312"/>
      <c r="S878" s="248"/>
      <c r="T878" s="248"/>
      <c r="U878" s="248"/>
      <c r="V878" s="248"/>
      <c r="W878" s="248"/>
      <c r="X878" s="248"/>
      <c r="Y878" s="248"/>
      <c r="Z878" s="248"/>
    </row>
    <row r="879" spans="1:26" ht="15.75" customHeight="1" x14ac:dyDescent="0.35">
      <c r="A879" s="248"/>
      <c r="B879" s="248"/>
      <c r="C879" s="248"/>
      <c r="D879" s="248"/>
      <c r="E879" s="248"/>
      <c r="F879" s="248"/>
      <c r="G879" s="248"/>
      <c r="H879" s="7"/>
      <c r="I879" s="248"/>
      <c r="J879" s="7"/>
      <c r="K879" s="248"/>
      <c r="L879" s="248"/>
      <c r="M879" s="248"/>
      <c r="N879" s="248"/>
      <c r="O879" s="248"/>
      <c r="P879" s="248"/>
      <c r="Q879" s="248"/>
      <c r="R879" s="312"/>
      <c r="S879" s="248"/>
      <c r="T879" s="248"/>
      <c r="U879" s="248"/>
      <c r="V879" s="248"/>
      <c r="W879" s="248"/>
      <c r="X879" s="248"/>
      <c r="Y879" s="248"/>
      <c r="Z879" s="248"/>
    </row>
    <row r="880" spans="1:26" ht="15.75" customHeight="1" x14ac:dyDescent="0.35">
      <c r="A880" s="248"/>
      <c r="B880" s="248"/>
      <c r="C880" s="248"/>
      <c r="D880" s="248"/>
      <c r="E880" s="248"/>
      <c r="F880" s="248"/>
      <c r="G880" s="248"/>
      <c r="H880" s="7"/>
      <c r="I880" s="248"/>
      <c r="J880" s="7"/>
      <c r="K880" s="248"/>
      <c r="L880" s="248"/>
      <c r="M880" s="248"/>
      <c r="N880" s="248"/>
      <c r="O880" s="248"/>
      <c r="P880" s="248"/>
      <c r="Q880" s="248"/>
      <c r="R880" s="312"/>
      <c r="S880" s="248"/>
      <c r="T880" s="248"/>
      <c r="U880" s="248"/>
      <c r="V880" s="248"/>
      <c r="W880" s="248"/>
      <c r="X880" s="248"/>
      <c r="Y880" s="248"/>
      <c r="Z880" s="248"/>
    </row>
    <row r="881" spans="1:26" ht="15.75" customHeight="1" x14ac:dyDescent="0.35">
      <c r="A881" s="248"/>
      <c r="B881" s="248"/>
      <c r="C881" s="248"/>
      <c r="D881" s="248"/>
      <c r="E881" s="248"/>
      <c r="F881" s="248"/>
      <c r="G881" s="248"/>
      <c r="H881" s="7"/>
      <c r="I881" s="248"/>
      <c r="J881" s="7"/>
      <c r="K881" s="248"/>
      <c r="L881" s="248"/>
      <c r="M881" s="248"/>
      <c r="N881" s="248"/>
      <c r="O881" s="248"/>
      <c r="P881" s="248"/>
      <c r="Q881" s="248"/>
      <c r="R881" s="312"/>
      <c r="S881" s="248"/>
      <c r="T881" s="248"/>
      <c r="U881" s="248"/>
      <c r="V881" s="248"/>
      <c r="W881" s="248"/>
      <c r="X881" s="248"/>
      <c r="Y881" s="248"/>
      <c r="Z881" s="248"/>
    </row>
    <row r="882" spans="1:26" ht="15.75" customHeight="1" x14ac:dyDescent="0.35">
      <c r="A882" s="248"/>
      <c r="B882" s="248"/>
      <c r="C882" s="248"/>
      <c r="D882" s="248"/>
      <c r="E882" s="248"/>
      <c r="F882" s="248"/>
      <c r="G882" s="248"/>
      <c r="H882" s="7"/>
      <c r="I882" s="248"/>
      <c r="J882" s="7"/>
      <c r="K882" s="248"/>
      <c r="L882" s="248"/>
      <c r="M882" s="248"/>
      <c r="N882" s="248"/>
      <c r="O882" s="248"/>
      <c r="P882" s="248"/>
      <c r="Q882" s="248"/>
      <c r="R882" s="312"/>
      <c r="S882" s="248"/>
      <c r="T882" s="248"/>
      <c r="U882" s="248"/>
      <c r="V882" s="248"/>
      <c r="W882" s="248"/>
      <c r="X882" s="248"/>
      <c r="Y882" s="248"/>
      <c r="Z882" s="248"/>
    </row>
    <row r="883" spans="1:26" ht="15.75" customHeight="1" x14ac:dyDescent="0.35">
      <c r="A883" s="248"/>
      <c r="B883" s="248"/>
      <c r="C883" s="248"/>
      <c r="D883" s="248"/>
      <c r="E883" s="248"/>
      <c r="F883" s="248"/>
      <c r="G883" s="248"/>
      <c r="H883" s="7"/>
      <c r="I883" s="248"/>
      <c r="J883" s="7"/>
      <c r="K883" s="248"/>
      <c r="L883" s="248"/>
      <c r="M883" s="248"/>
      <c r="N883" s="248"/>
      <c r="O883" s="248"/>
      <c r="P883" s="248"/>
      <c r="Q883" s="248"/>
      <c r="R883" s="312"/>
      <c r="S883" s="248"/>
      <c r="T883" s="248"/>
      <c r="U883" s="248"/>
      <c r="V883" s="248"/>
      <c r="W883" s="248"/>
      <c r="X883" s="248"/>
      <c r="Y883" s="248"/>
      <c r="Z883" s="248"/>
    </row>
    <row r="884" spans="1:26" ht="15.75" customHeight="1" x14ac:dyDescent="0.35">
      <c r="A884" s="248"/>
      <c r="B884" s="248"/>
      <c r="C884" s="248"/>
      <c r="D884" s="248"/>
      <c r="E884" s="248"/>
      <c r="F884" s="248"/>
      <c r="G884" s="248"/>
      <c r="H884" s="7"/>
      <c r="I884" s="248"/>
      <c r="J884" s="7"/>
      <c r="K884" s="248"/>
      <c r="L884" s="248"/>
      <c r="M884" s="248"/>
      <c r="N884" s="248"/>
      <c r="O884" s="248"/>
      <c r="P884" s="248"/>
      <c r="Q884" s="248"/>
      <c r="R884" s="312"/>
      <c r="S884" s="248"/>
      <c r="T884" s="248"/>
      <c r="U884" s="248"/>
      <c r="V884" s="248"/>
      <c r="W884" s="248"/>
      <c r="X884" s="248"/>
      <c r="Y884" s="248"/>
      <c r="Z884" s="248"/>
    </row>
    <row r="885" spans="1:26" ht="15.75" customHeight="1" x14ac:dyDescent="0.35">
      <c r="A885" s="248"/>
      <c r="B885" s="248"/>
      <c r="C885" s="248"/>
      <c r="D885" s="248"/>
      <c r="E885" s="248"/>
      <c r="F885" s="248"/>
      <c r="G885" s="248"/>
      <c r="H885" s="7"/>
      <c r="I885" s="248"/>
      <c r="J885" s="7"/>
      <c r="K885" s="248"/>
      <c r="L885" s="248"/>
      <c r="M885" s="248"/>
      <c r="N885" s="248"/>
      <c r="O885" s="248"/>
      <c r="P885" s="248"/>
      <c r="Q885" s="248"/>
      <c r="R885" s="312"/>
      <c r="S885" s="248"/>
      <c r="T885" s="248"/>
      <c r="U885" s="248"/>
      <c r="V885" s="248"/>
      <c r="W885" s="248"/>
      <c r="X885" s="248"/>
      <c r="Y885" s="248"/>
      <c r="Z885" s="248"/>
    </row>
    <row r="886" spans="1:26" ht="15.75" customHeight="1" x14ac:dyDescent="0.35">
      <c r="A886" s="248"/>
      <c r="B886" s="248"/>
      <c r="C886" s="248"/>
      <c r="D886" s="248"/>
      <c r="E886" s="248"/>
      <c r="F886" s="248"/>
      <c r="G886" s="248"/>
      <c r="H886" s="7"/>
      <c r="I886" s="248"/>
      <c r="J886" s="7"/>
      <c r="K886" s="248"/>
      <c r="L886" s="248"/>
      <c r="M886" s="248"/>
      <c r="N886" s="248"/>
      <c r="O886" s="248"/>
      <c r="P886" s="248"/>
      <c r="Q886" s="248"/>
      <c r="R886" s="312"/>
      <c r="S886" s="248"/>
      <c r="T886" s="248"/>
      <c r="U886" s="248"/>
      <c r="V886" s="248"/>
      <c r="W886" s="248"/>
      <c r="X886" s="248"/>
      <c r="Y886" s="248"/>
      <c r="Z886" s="248"/>
    </row>
    <row r="887" spans="1:26" ht="15.75" customHeight="1" x14ac:dyDescent="0.35">
      <c r="A887" s="248"/>
      <c r="B887" s="248"/>
      <c r="C887" s="248"/>
      <c r="D887" s="248"/>
      <c r="E887" s="248"/>
      <c r="F887" s="248"/>
      <c r="G887" s="248"/>
      <c r="H887" s="7"/>
      <c r="I887" s="248"/>
      <c r="J887" s="7"/>
      <c r="K887" s="248"/>
      <c r="L887" s="248"/>
      <c r="M887" s="248"/>
      <c r="N887" s="248"/>
      <c r="O887" s="248"/>
      <c r="P887" s="248"/>
      <c r="Q887" s="248"/>
      <c r="R887" s="312"/>
      <c r="S887" s="248"/>
      <c r="T887" s="248"/>
      <c r="U887" s="248"/>
      <c r="V887" s="248"/>
      <c r="W887" s="248"/>
      <c r="X887" s="248"/>
      <c r="Y887" s="248"/>
      <c r="Z887" s="248"/>
    </row>
    <row r="888" spans="1:26" ht="15.75" customHeight="1" x14ac:dyDescent="0.35">
      <c r="A888" s="248"/>
      <c r="B888" s="248"/>
      <c r="C888" s="248"/>
      <c r="D888" s="248"/>
      <c r="E888" s="248"/>
      <c r="F888" s="248"/>
      <c r="G888" s="248"/>
      <c r="H888" s="7"/>
      <c r="I888" s="248"/>
      <c r="J888" s="7"/>
      <c r="K888" s="248"/>
      <c r="L888" s="248"/>
      <c r="M888" s="248"/>
      <c r="N888" s="248"/>
      <c r="O888" s="248"/>
      <c r="P888" s="248"/>
      <c r="Q888" s="248"/>
      <c r="R888" s="312"/>
      <c r="S888" s="248"/>
      <c r="T888" s="248"/>
      <c r="U888" s="248"/>
      <c r="V888" s="248"/>
      <c r="W888" s="248"/>
      <c r="X888" s="248"/>
      <c r="Y888" s="248"/>
      <c r="Z888" s="248"/>
    </row>
    <row r="889" spans="1:26" ht="15.75" customHeight="1" x14ac:dyDescent="0.35">
      <c r="A889" s="248"/>
      <c r="B889" s="248"/>
      <c r="C889" s="248"/>
      <c r="D889" s="248"/>
      <c r="E889" s="248"/>
      <c r="F889" s="248"/>
      <c r="G889" s="248"/>
      <c r="H889" s="7"/>
      <c r="I889" s="248"/>
      <c r="J889" s="7"/>
      <c r="K889" s="248"/>
      <c r="L889" s="248"/>
      <c r="M889" s="248"/>
      <c r="N889" s="248"/>
      <c r="O889" s="248"/>
      <c r="P889" s="248"/>
      <c r="Q889" s="248"/>
      <c r="R889" s="312"/>
      <c r="S889" s="248"/>
      <c r="T889" s="248"/>
      <c r="U889" s="248"/>
      <c r="V889" s="248"/>
      <c r="W889" s="248"/>
      <c r="X889" s="248"/>
      <c r="Y889" s="248"/>
      <c r="Z889" s="248"/>
    </row>
    <row r="890" spans="1:26" ht="15.75" customHeight="1" x14ac:dyDescent="0.35">
      <c r="A890" s="248"/>
      <c r="B890" s="248"/>
      <c r="C890" s="248"/>
      <c r="D890" s="248"/>
      <c r="E890" s="248"/>
      <c r="F890" s="248"/>
      <c r="G890" s="248"/>
      <c r="H890" s="7"/>
      <c r="I890" s="248"/>
      <c r="J890" s="7"/>
      <c r="K890" s="248"/>
      <c r="L890" s="248"/>
      <c r="M890" s="248"/>
      <c r="N890" s="248"/>
      <c r="O890" s="248"/>
      <c r="P890" s="248"/>
      <c r="Q890" s="248"/>
      <c r="R890" s="312"/>
      <c r="S890" s="248"/>
      <c r="T890" s="248"/>
      <c r="U890" s="248"/>
      <c r="V890" s="248"/>
      <c r="W890" s="248"/>
      <c r="X890" s="248"/>
      <c r="Y890" s="248"/>
      <c r="Z890" s="248"/>
    </row>
    <row r="891" spans="1:26" ht="15.75" customHeight="1" x14ac:dyDescent="0.35">
      <c r="A891" s="248"/>
      <c r="B891" s="248"/>
      <c r="C891" s="248"/>
      <c r="D891" s="248"/>
      <c r="E891" s="248"/>
      <c r="F891" s="248"/>
      <c r="G891" s="248"/>
      <c r="H891" s="7"/>
      <c r="I891" s="248"/>
      <c r="J891" s="7"/>
      <c r="K891" s="248"/>
      <c r="L891" s="248"/>
      <c r="M891" s="248"/>
      <c r="N891" s="248"/>
      <c r="O891" s="248"/>
      <c r="P891" s="248"/>
      <c r="Q891" s="248"/>
      <c r="R891" s="312"/>
      <c r="S891" s="248"/>
      <c r="T891" s="248"/>
      <c r="U891" s="248"/>
      <c r="V891" s="248"/>
      <c r="W891" s="248"/>
      <c r="X891" s="248"/>
      <c r="Y891" s="248"/>
      <c r="Z891" s="248"/>
    </row>
    <row r="892" spans="1:26" ht="15.75" customHeight="1" x14ac:dyDescent="0.35">
      <c r="A892" s="248"/>
      <c r="B892" s="248"/>
      <c r="C892" s="248"/>
      <c r="D892" s="248"/>
      <c r="E892" s="248"/>
      <c r="F892" s="248"/>
      <c r="G892" s="248"/>
      <c r="H892" s="7"/>
      <c r="I892" s="248"/>
      <c r="J892" s="7"/>
      <c r="K892" s="248"/>
      <c r="L892" s="248"/>
      <c r="M892" s="248"/>
      <c r="N892" s="248"/>
      <c r="O892" s="248"/>
      <c r="P892" s="248"/>
      <c r="Q892" s="248"/>
      <c r="R892" s="312"/>
      <c r="S892" s="248"/>
      <c r="T892" s="248"/>
      <c r="U892" s="248"/>
      <c r="V892" s="248"/>
      <c r="W892" s="248"/>
      <c r="X892" s="248"/>
      <c r="Y892" s="248"/>
      <c r="Z892" s="248"/>
    </row>
    <row r="893" spans="1:26" ht="15.75" customHeight="1" x14ac:dyDescent="0.35">
      <c r="A893" s="248"/>
      <c r="B893" s="248"/>
      <c r="C893" s="248"/>
      <c r="D893" s="248"/>
      <c r="E893" s="248"/>
      <c r="F893" s="248"/>
      <c r="G893" s="248"/>
      <c r="H893" s="7"/>
      <c r="I893" s="248"/>
      <c r="J893" s="7"/>
      <c r="K893" s="248"/>
      <c r="L893" s="248"/>
      <c r="M893" s="248"/>
      <c r="N893" s="248"/>
      <c r="O893" s="248"/>
      <c r="P893" s="248"/>
      <c r="Q893" s="248"/>
      <c r="R893" s="312"/>
      <c r="S893" s="248"/>
      <c r="T893" s="248"/>
      <c r="U893" s="248"/>
      <c r="V893" s="248"/>
      <c r="W893" s="248"/>
      <c r="X893" s="248"/>
      <c r="Y893" s="248"/>
      <c r="Z893" s="248"/>
    </row>
    <row r="894" spans="1:26" ht="15.75" customHeight="1" x14ac:dyDescent="0.35">
      <c r="A894" s="248"/>
      <c r="B894" s="248"/>
      <c r="C894" s="248"/>
      <c r="D894" s="248"/>
      <c r="E894" s="248"/>
      <c r="F894" s="248"/>
      <c r="G894" s="248"/>
      <c r="H894" s="7"/>
      <c r="I894" s="248"/>
      <c r="J894" s="7"/>
      <c r="K894" s="248"/>
      <c r="L894" s="248"/>
      <c r="M894" s="248"/>
      <c r="N894" s="248"/>
      <c r="O894" s="248"/>
      <c r="P894" s="248"/>
      <c r="Q894" s="248"/>
      <c r="R894" s="312"/>
      <c r="S894" s="248"/>
      <c r="T894" s="248"/>
      <c r="U894" s="248"/>
      <c r="V894" s="248"/>
      <c r="W894" s="248"/>
      <c r="X894" s="248"/>
      <c r="Y894" s="248"/>
      <c r="Z894" s="248"/>
    </row>
    <row r="895" spans="1:26" ht="15.75" customHeight="1" x14ac:dyDescent="0.35">
      <c r="A895" s="248"/>
      <c r="B895" s="248"/>
      <c r="C895" s="248"/>
      <c r="D895" s="248"/>
      <c r="E895" s="248"/>
      <c r="F895" s="248"/>
      <c r="G895" s="248"/>
      <c r="H895" s="7"/>
      <c r="I895" s="248"/>
      <c r="J895" s="7"/>
      <c r="K895" s="248"/>
      <c r="L895" s="248"/>
      <c r="M895" s="248"/>
      <c r="N895" s="248"/>
      <c r="O895" s="248"/>
      <c r="P895" s="248"/>
      <c r="Q895" s="248"/>
      <c r="R895" s="312"/>
      <c r="S895" s="248"/>
      <c r="T895" s="248"/>
      <c r="U895" s="248"/>
      <c r="V895" s="248"/>
      <c r="W895" s="248"/>
      <c r="X895" s="248"/>
      <c r="Y895" s="248"/>
      <c r="Z895" s="248"/>
    </row>
    <row r="896" spans="1:26" ht="15.75" customHeight="1" x14ac:dyDescent="0.35">
      <c r="A896" s="248"/>
      <c r="B896" s="248"/>
      <c r="C896" s="248"/>
      <c r="D896" s="248"/>
      <c r="E896" s="248"/>
      <c r="F896" s="248"/>
      <c r="G896" s="248"/>
      <c r="H896" s="7"/>
      <c r="I896" s="248"/>
      <c r="J896" s="7"/>
      <c r="K896" s="248"/>
      <c r="L896" s="248"/>
      <c r="M896" s="248"/>
      <c r="N896" s="248"/>
      <c r="O896" s="248"/>
      <c r="P896" s="248"/>
      <c r="Q896" s="248"/>
      <c r="R896" s="312"/>
      <c r="S896" s="248"/>
      <c r="T896" s="248"/>
      <c r="U896" s="248"/>
      <c r="V896" s="248"/>
      <c r="W896" s="248"/>
      <c r="X896" s="248"/>
      <c r="Y896" s="248"/>
      <c r="Z896" s="248"/>
    </row>
    <row r="897" spans="1:26" ht="15.75" customHeight="1" x14ac:dyDescent="0.35">
      <c r="A897" s="248"/>
      <c r="B897" s="248"/>
      <c r="C897" s="248"/>
      <c r="D897" s="248"/>
      <c r="E897" s="248"/>
      <c r="F897" s="248"/>
      <c r="G897" s="248"/>
      <c r="H897" s="7"/>
      <c r="I897" s="248"/>
      <c r="J897" s="7"/>
      <c r="K897" s="248"/>
      <c r="L897" s="248"/>
      <c r="M897" s="248"/>
      <c r="N897" s="248"/>
      <c r="O897" s="248"/>
      <c r="P897" s="248"/>
      <c r="Q897" s="248"/>
      <c r="R897" s="312"/>
      <c r="S897" s="248"/>
      <c r="T897" s="248"/>
      <c r="U897" s="248"/>
      <c r="V897" s="248"/>
      <c r="W897" s="248"/>
      <c r="X897" s="248"/>
      <c r="Y897" s="248"/>
      <c r="Z897" s="248"/>
    </row>
    <row r="898" spans="1:26" ht="15.75" customHeight="1" x14ac:dyDescent="0.35">
      <c r="A898" s="248"/>
      <c r="B898" s="248"/>
      <c r="C898" s="248"/>
      <c r="D898" s="248"/>
      <c r="E898" s="248"/>
      <c r="F898" s="248"/>
      <c r="G898" s="248"/>
      <c r="H898" s="7"/>
      <c r="I898" s="248"/>
      <c r="J898" s="7"/>
      <c r="K898" s="248"/>
      <c r="L898" s="248"/>
      <c r="M898" s="248"/>
      <c r="N898" s="248"/>
      <c r="O898" s="248"/>
      <c r="P898" s="248"/>
      <c r="Q898" s="248"/>
      <c r="R898" s="312"/>
      <c r="S898" s="248"/>
      <c r="T898" s="248"/>
      <c r="U898" s="248"/>
      <c r="V898" s="248"/>
      <c r="W898" s="248"/>
      <c r="X898" s="248"/>
      <c r="Y898" s="248"/>
      <c r="Z898" s="248"/>
    </row>
    <row r="899" spans="1:26" ht="15.75" customHeight="1" x14ac:dyDescent="0.35">
      <c r="A899" s="248"/>
      <c r="B899" s="248"/>
      <c r="C899" s="248"/>
      <c r="D899" s="248"/>
      <c r="E899" s="248"/>
      <c r="F899" s="248"/>
      <c r="G899" s="248"/>
      <c r="H899" s="7"/>
      <c r="I899" s="248"/>
      <c r="J899" s="7"/>
      <c r="K899" s="248"/>
      <c r="L899" s="248"/>
      <c r="M899" s="248"/>
      <c r="N899" s="248"/>
      <c r="O899" s="248"/>
      <c r="P899" s="248"/>
      <c r="Q899" s="248"/>
      <c r="R899" s="312"/>
      <c r="S899" s="248"/>
      <c r="T899" s="248"/>
      <c r="U899" s="248"/>
      <c r="V899" s="248"/>
      <c r="W899" s="248"/>
      <c r="X899" s="248"/>
      <c r="Y899" s="248"/>
      <c r="Z899" s="248"/>
    </row>
    <row r="900" spans="1:26" ht="15.75" customHeight="1" x14ac:dyDescent="0.35">
      <c r="A900" s="248"/>
      <c r="B900" s="248"/>
      <c r="C900" s="248"/>
      <c r="D900" s="248"/>
      <c r="E900" s="248"/>
      <c r="F900" s="248"/>
      <c r="G900" s="248"/>
      <c r="H900" s="7"/>
      <c r="I900" s="248"/>
      <c r="J900" s="7"/>
      <c r="K900" s="248"/>
      <c r="L900" s="248"/>
      <c r="M900" s="248"/>
      <c r="N900" s="248"/>
      <c r="O900" s="248"/>
      <c r="P900" s="248"/>
      <c r="Q900" s="248"/>
      <c r="R900" s="312"/>
      <c r="S900" s="248"/>
      <c r="T900" s="248"/>
      <c r="U900" s="248"/>
      <c r="V900" s="248"/>
      <c r="W900" s="248"/>
      <c r="X900" s="248"/>
      <c r="Y900" s="248"/>
      <c r="Z900" s="248"/>
    </row>
    <row r="901" spans="1:26" ht="15.75" customHeight="1" x14ac:dyDescent="0.35">
      <c r="A901" s="248"/>
      <c r="B901" s="248"/>
      <c r="C901" s="248"/>
      <c r="D901" s="248"/>
      <c r="E901" s="248"/>
      <c r="F901" s="248"/>
      <c r="G901" s="248"/>
      <c r="H901" s="7"/>
      <c r="I901" s="248"/>
      <c r="J901" s="7"/>
      <c r="K901" s="248"/>
      <c r="L901" s="248"/>
      <c r="M901" s="248"/>
      <c r="N901" s="248"/>
      <c r="O901" s="248"/>
      <c r="P901" s="248"/>
      <c r="Q901" s="248"/>
      <c r="R901" s="312"/>
      <c r="S901" s="248"/>
      <c r="T901" s="248"/>
      <c r="U901" s="248"/>
      <c r="V901" s="248"/>
      <c r="W901" s="248"/>
      <c r="X901" s="248"/>
      <c r="Y901" s="248"/>
      <c r="Z901" s="248"/>
    </row>
    <row r="902" spans="1:26" ht="15.75" customHeight="1" x14ac:dyDescent="0.35">
      <c r="A902" s="248"/>
      <c r="B902" s="248"/>
      <c r="C902" s="248"/>
      <c r="D902" s="248"/>
      <c r="E902" s="248"/>
      <c r="F902" s="248"/>
      <c r="G902" s="248"/>
      <c r="H902" s="7"/>
      <c r="I902" s="248"/>
      <c r="J902" s="7"/>
      <c r="K902" s="248"/>
      <c r="L902" s="248"/>
      <c r="M902" s="248"/>
      <c r="N902" s="248"/>
      <c r="O902" s="248"/>
      <c r="P902" s="248"/>
      <c r="Q902" s="248"/>
      <c r="R902" s="312"/>
      <c r="S902" s="248"/>
      <c r="T902" s="248"/>
      <c r="U902" s="248"/>
      <c r="V902" s="248"/>
      <c r="W902" s="248"/>
      <c r="X902" s="248"/>
      <c r="Y902" s="248"/>
      <c r="Z902" s="248"/>
    </row>
    <row r="903" spans="1:26" ht="15.75" customHeight="1" x14ac:dyDescent="0.35">
      <c r="A903" s="248"/>
      <c r="B903" s="248"/>
      <c r="C903" s="248"/>
      <c r="D903" s="248"/>
      <c r="E903" s="248"/>
      <c r="F903" s="248"/>
      <c r="G903" s="248"/>
      <c r="H903" s="7"/>
      <c r="I903" s="248"/>
      <c r="J903" s="7"/>
      <c r="K903" s="248"/>
      <c r="L903" s="248"/>
      <c r="M903" s="248"/>
      <c r="N903" s="248"/>
      <c r="O903" s="248"/>
      <c r="P903" s="248"/>
      <c r="Q903" s="248"/>
      <c r="R903" s="312"/>
      <c r="S903" s="248"/>
      <c r="T903" s="248"/>
      <c r="U903" s="248"/>
      <c r="V903" s="248"/>
      <c r="W903" s="248"/>
      <c r="X903" s="248"/>
      <c r="Y903" s="248"/>
      <c r="Z903" s="248"/>
    </row>
    <row r="904" spans="1:26" ht="15.75" customHeight="1" x14ac:dyDescent="0.35">
      <c r="A904" s="248"/>
      <c r="B904" s="248"/>
      <c r="C904" s="248"/>
      <c r="D904" s="248"/>
      <c r="E904" s="248"/>
      <c r="F904" s="248"/>
      <c r="G904" s="248"/>
      <c r="H904" s="7"/>
      <c r="I904" s="248"/>
      <c r="J904" s="7"/>
      <c r="K904" s="248"/>
      <c r="L904" s="248"/>
      <c r="M904" s="248"/>
      <c r="N904" s="248"/>
      <c r="O904" s="248"/>
      <c r="P904" s="248"/>
      <c r="Q904" s="248"/>
      <c r="R904" s="312"/>
      <c r="S904" s="248"/>
      <c r="T904" s="248"/>
      <c r="U904" s="248"/>
      <c r="V904" s="248"/>
      <c r="W904" s="248"/>
      <c r="X904" s="248"/>
      <c r="Y904" s="248"/>
      <c r="Z904" s="248"/>
    </row>
    <row r="905" spans="1:26" ht="15.75" customHeight="1" x14ac:dyDescent="0.35">
      <c r="A905" s="248"/>
      <c r="B905" s="248"/>
      <c r="C905" s="248"/>
      <c r="D905" s="248"/>
      <c r="E905" s="248"/>
      <c r="F905" s="248"/>
      <c r="G905" s="248"/>
      <c r="H905" s="7"/>
      <c r="I905" s="248"/>
      <c r="J905" s="7"/>
      <c r="K905" s="248"/>
      <c r="L905" s="248"/>
      <c r="M905" s="248"/>
      <c r="N905" s="248"/>
      <c r="O905" s="248"/>
      <c r="P905" s="248"/>
      <c r="Q905" s="248"/>
      <c r="R905" s="312"/>
      <c r="S905" s="248"/>
      <c r="T905" s="248"/>
      <c r="U905" s="248"/>
      <c r="V905" s="248"/>
      <c r="W905" s="248"/>
      <c r="X905" s="248"/>
      <c r="Y905" s="248"/>
      <c r="Z905" s="248"/>
    </row>
    <row r="906" spans="1:26" ht="15.75" customHeight="1" x14ac:dyDescent="0.35">
      <c r="A906" s="248"/>
      <c r="B906" s="248"/>
      <c r="C906" s="248"/>
      <c r="D906" s="248"/>
      <c r="E906" s="248"/>
      <c r="F906" s="248"/>
      <c r="G906" s="248"/>
      <c r="H906" s="7"/>
      <c r="I906" s="248"/>
      <c r="J906" s="7"/>
      <c r="K906" s="248"/>
      <c r="L906" s="248"/>
      <c r="M906" s="248"/>
      <c r="N906" s="248"/>
      <c r="O906" s="248"/>
      <c r="P906" s="248"/>
      <c r="Q906" s="248"/>
      <c r="R906" s="312"/>
      <c r="S906" s="248"/>
      <c r="T906" s="248"/>
      <c r="U906" s="248"/>
      <c r="V906" s="248"/>
      <c r="W906" s="248"/>
      <c r="X906" s="248"/>
      <c r="Y906" s="248"/>
      <c r="Z906" s="248"/>
    </row>
    <row r="907" spans="1:26" ht="15.75" customHeight="1" x14ac:dyDescent="0.35">
      <c r="A907" s="248"/>
      <c r="B907" s="248"/>
      <c r="C907" s="248"/>
      <c r="D907" s="248"/>
      <c r="E907" s="248"/>
      <c r="F907" s="248"/>
      <c r="G907" s="248"/>
      <c r="H907" s="7"/>
      <c r="I907" s="248"/>
      <c r="J907" s="7"/>
      <c r="K907" s="248"/>
      <c r="L907" s="248"/>
      <c r="M907" s="248"/>
      <c r="N907" s="248"/>
      <c r="O907" s="248"/>
      <c r="P907" s="248"/>
      <c r="Q907" s="248"/>
      <c r="R907" s="312"/>
      <c r="S907" s="248"/>
      <c r="T907" s="248"/>
      <c r="U907" s="248"/>
      <c r="V907" s="248"/>
      <c r="W907" s="248"/>
      <c r="X907" s="248"/>
      <c r="Y907" s="248"/>
      <c r="Z907" s="248"/>
    </row>
    <row r="908" spans="1:26" ht="15.75" customHeight="1" x14ac:dyDescent="0.35">
      <c r="A908" s="248"/>
      <c r="B908" s="248"/>
      <c r="C908" s="248"/>
      <c r="D908" s="248"/>
      <c r="E908" s="248"/>
      <c r="F908" s="248"/>
      <c r="G908" s="248"/>
      <c r="H908" s="7"/>
      <c r="I908" s="248"/>
      <c r="J908" s="7"/>
      <c r="K908" s="248"/>
      <c r="L908" s="248"/>
      <c r="M908" s="248"/>
      <c r="N908" s="248"/>
      <c r="O908" s="248"/>
      <c r="P908" s="248"/>
      <c r="Q908" s="248"/>
      <c r="R908" s="312"/>
      <c r="S908" s="248"/>
      <c r="T908" s="248"/>
      <c r="U908" s="248"/>
      <c r="V908" s="248"/>
      <c r="W908" s="248"/>
      <c r="X908" s="248"/>
      <c r="Y908" s="248"/>
      <c r="Z908" s="248"/>
    </row>
    <row r="909" spans="1:26" ht="15.75" customHeight="1" x14ac:dyDescent="0.35">
      <c r="A909" s="248"/>
      <c r="B909" s="248"/>
      <c r="C909" s="248"/>
      <c r="D909" s="248"/>
      <c r="E909" s="248"/>
      <c r="F909" s="248"/>
      <c r="G909" s="248"/>
      <c r="H909" s="7"/>
      <c r="I909" s="248"/>
      <c r="J909" s="7"/>
      <c r="K909" s="248"/>
      <c r="L909" s="248"/>
      <c r="M909" s="248"/>
      <c r="N909" s="248"/>
      <c r="O909" s="248"/>
      <c r="P909" s="248"/>
      <c r="Q909" s="248"/>
      <c r="R909" s="312"/>
      <c r="S909" s="248"/>
      <c r="T909" s="248"/>
      <c r="U909" s="248"/>
      <c r="V909" s="248"/>
      <c r="W909" s="248"/>
      <c r="X909" s="248"/>
      <c r="Y909" s="248"/>
      <c r="Z909" s="248"/>
    </row>
    <row r="910" spans="1:26" ht="15.75" customHeight="1" x14ac:dyDescent="0.35">
      <c r="A910" s="248"/>
      <c r="B910" s="248"/>
      <c r="C910" s="248"/>
      <c r="D910" s="248"/>
      <c r="E910" s="248"/>
      <c r="F910" s="248"/>
      <c r="G910" s="248"/>
      <c r="H910" s="7"/>
      <c r="I910" s="248"/>
      <c r="J910" s="7"/>
      <c r="K910" s="248"/>
      <c r="L910" s="248"/>
      <c r="M910" s="248"/>
      <c r="N910" s="248"/>
      <c r="O910" s="248"/>
      <c r="P910" s="248"/>
      <c r="Q910" s="248"/>
      <c r="R910" s="312"/>
      <c r="S910" s="248"/>
      <c r="T910" s="248"/>
      <c r="U910" s="248"/>
      <c r="V910" s="248"/>
      <c r="W910" s="248"/>
      <c r="X910" s="248"/>
      <c r="Y910" s="248"/>
      <c r="Z910" s="248"/>
    </row>
    <row r="911" spans="1:26" ht="15.75" customHeight="1" x14ac:dyDescent="0.35">
      <c r="A911" s="248"/>
      <c r="B911" s="248"/>
      <c r="C911" s="248"/>
      <c r="D911" s="248"/>
      <c r="E911" s="248"/>
      <c r="F911" s="248"/>
      <c r="G911" s="248"/>
      <c r="H911" s="7"/>
      <c r="I911" s="248"/>
      <c r="J911" s="7"/>
      <c r="K911" s="248"/>
      <c r="L911" s="248"/>
      <c r="M911" s="248"/>
      <c r="N911" s="248"/>
      <c r="O911" s="248"/>
      <c r="P911" s="248"/>
      <c r="Q911" s="248"/>
      <c r="R911" s="312"/>
      <c r="S911" s="248"/>
      <c r="T911" s="248"/>
      <c r="U911" s="248"/>
      <c r="V911" s="248"/>
      <c r="W911" s="248"/>
      <c r="X911" s="248"/>
      <c r="Y911" s="248"/>
      <c r="Z911" s="248"/>
    </row>
    <row r="912" spans="1:26" ht="15.75" customHeight="1" x14ac:dyDescent="0.35">
      <c r="A912" s="248"/>
      <c r="B912" s="248"/>
      <c r="C912" s="248"/>
      <c r="D912" s="248"/>
      <c r="E912" s="248"/>
      <c r="F912" s="248"/>
      <c r="G912" s="248"/>
      <c r="H912" s="7"/>
      <c r="I912" s="248"/>
      <c r="J912" s="7"/>
      <c r="K912" s="248"/>
      <c r="L912" s="248"/>
      <c r="M912" s="248"/>
      <c r="N912" s="248"/>
      <c r="O912" s="248"/>
      <c r="P912" s="248"/>
      <c r="Q912" s="248"/>
      <c r="R912" s="312"/>
      <c r="S912" s="248"/>
      <c r="T912" s="248"/>
      <c r="U912" s="248"/>
      <c r="V912" s="248"/>
      <c r="W912" s="248"/>
      <c r="X912" s="248"/>
      <c r="Y912" s="248"/>
      <c r="Z912" s="248"/>
    </row>
    <row r="913" spans="1:26" ht="15.75" customHeight="1" x14ac:dyDescent="0.35">
      <c r="A913" s="248"/>
      <c r="B913" s="248"/>
      <c r="C913" s="248"/>
      <c r="D913" s="248"/>
      <c r="E913" s="248"/>
      <c r="F913" s="248"/>
      <c r="G913" s="248"/>
      <c r="H913" s="7"/>
      <c r="I913" s="248"/>
      <c r="J913" s="7"/>
      <c r="K913" s="248"/>
      <c r="L913" s="248"/>
      <c r="M913" s="248"/>
      <c r="N913" s="248"/>
      <c r="O913" s="248"/>
      <c r="P913" s="248"/>
      <c r="Q913" s="248"/>
      <c r="R913" s="312"/>
      <c r="S913" s="248"/>
      <c r="T913" s="248"/>
      <c r="U913" s="248"/>
      <c r="V913" s="248"/>
      <c r="W913" s="248"/>
      <c r="X913" s="248"/>
      <c r="Y913" s="248"/>
      <c r="Z913" s="248"/>
    </row>
    <row r="914" spans="1:26" ht="15.75" customHeight="1" x14ac:dyDescent="0.35">
      <c r="A914" s="248"/>
      <c r="B914" s="248"/>
      <c r="C914" s="248"/>
      <c r="D914" s="248"/>
      <c r="E914" s="248"/>
      <c r="F914" s="248"/>
      <c r="G914" s="248"/>
      <c r="H914" s="7"/>
      <c r="I914" s="248"/>
      <c r="J914" s="7"/>
      <c r="K914" s="248"/>
      <c r="L914" s="248"/>
      <c r="M914" s="248"/>
      <c r="N914" s="248"/>
      <c r="O914" s="248"/>
      <c r="P914" s="248"/>
      <c r="Q914" s="248"/>
      <c r="R914" s="312"/>
      <c r="S914" s="248"/>
      <c r="T914" s="248"/>
      <c r="U914" s="248"/>
      <c r="V914" s="248"/>
      <c r="W914" s="248"/>
      <c r="X914" s="248"/>
      <c r="Y914" s="248"/>
      <c r="Z914" s="248"/>
    </row>
    <row r="915" spans="1:26" ht="15.75" customHeight="1" x14ac:dyDescent="0.35">
      <c r="A915" s="248"/>
      <c r="B915" s="248"/>
      <c r="C915" s="248"/>
      <c r="D915" s="248"/>
      <c r="E915" s="248"/>
      <c r="F915" s="248"/>
      <c r="G915" s="248"/>
      <c r="H915" s="7"/>
      <c r="I915" s="248"/>
      <c r="J915" s="7"/>
      <c r="K915" s="248"/>
      <c r="L915" s="248"/>
      <c r="M915" s="248"/>
      <c r="N915" s="248"/>
      <c r="O915" s="248"/>
      <c r="P915" s="248"/>
      <c r="Q915" s="248"/>
      <c r="R915" s="312"/>
      <c r="S915" s="248"/>
      <c r="T915" s="248"/>
      <c r="U915" s="248"/>
      <c r="V915" s="248"/>
      <c r="W915" s="248"/>
      <c r="X915" s="248"/>
      <c r="Y915" s="248"/>
      <c r="Z915" s="248"/>
    </row>
    <row r="916" spans="1:26" ht="15.75" customHeight="1" x14ac:dyDescent="0.35">
      <c r="A916" s="248"/>
      <c r="B916" s="248"/>
      <c r="C916" s="248"/>
      <c r="D916" s="248"/>
      <c r="E916" s="248"/>
      <c r="F916" s="248"/>
      <c r="G916" s="248"/>
      <c r="H916" s="7"/>
      <c r="I916" s="248"/>
      <c r="J916" s="7"/>
      <c r="K916" s="248"/>
      <c r="L916" s="248"/>
      <c r="M916" s="248"/>
      <c r="N916" s="248"/>
      <c r="O916" s="248"/>
      <c r="P916" s="248"/>
      <c r="Q916" s="248"/>
      <c r="R916" s="312"/>
      <c r="S916" s="248"/>
      <c r="T916" s="248"/>
      <c r="U916" s="248"/>
      <c r="V916" s="248"/>
      <c r="W916" s="248"/>
      <c r="X916" s="248"/>
      <c r="Y916" s="248"/>
      <c r="Z916" s="248"/>
    </row>
    <row r="917" spans="1:26" ht="15.75" customHeight="1" x14ac:dyDescent="0.35">
      <c r="A917" s="248"/>
      <c r="B917" s="248"/>
      <c r="C917" s="248"/>
      <c r="D917" s="248"/>
      <c r="E917" s="248"/>
      <c r="F917" s="248"/>
      <c r="G917" s="248"/>
      <c r="H917" s="7"/>
      <c r="I917" s="248"/>
      <c r="J917" s="7"/>
      <c r="K917" s="248"/>
      <c r="L917" s="248"/>
      <c r="M917" s="248"/>
      <c r="N917" s="248"/>
      <c r="O917" s="248"/>
      <c r="P917" s="248"/>
      <c r="Q917" s="248"/>
      <c r="R917" s="312"/>
      <c r="S917" s="248"/>
      <c r="T917" s="248"/>
      <c r="U917" s="248"/>
      <c r="V917" s="248"/>
      <c r="W917" s="248"/>
      <c r="X917" s="248"/>
      <c r="Y917" s="248"/>
      <c r="Z917" s="248"/>
    </row>
    <row r="918" spans="1:26" ht="15.75" customHeight="1" x14ac:dyDescent="0.35">
      <c r="A918" s="248"/>
      <c r="B918" s="248"/>
      <c r="C918" s="248"/>
      <c r="D918" s="248"/>
      <c r="E918" s="248"/>
      <c r="F918" s="248"/>
      <c r="G918" s="248"/>
      <c r="H918" s="7"/>
      <c r="I918" s="248"/>
      <c r="J918" s="7"/>
      <c r="K918" s="248"/>
      <c r="L918" s="248"/>
      <c r="M918" s="248"/>
      <c r="N918" s="248"/>
      <c r="O918" s="248"/>
      <c r="P918" s="248"/>
      <c r="Q918" s="248"/>
      <c r="R918" s="312"/>
      <c r="S918" s="248"/>
      <c r="T918" s="248"/>
      <c r="U918" s="248"/>
      <c r="V918" s="248"/>
      <c r="W918" s="248"/>
      <c r="X918" s="248"/>
      <c r="Y918" s="248"/>
      <c r="Z918" s="248"/>
    </row>
    <row r="919" spans="1:26" ht="15.75" customHeight="1" x14ac:dyDescent="0.35">
      <c r="A919" s="248"/>
      <c r="B919" s="248"/>
      <c r="C919" s="248"/>
      <c r="D919" s="248"/>
      <c r="E919" s="248"/>
      <c r="F919" s="248"/>
      <c r="G919" s="248"/>
      <c r="H919" s="7"/>
      <c r="I919" s="248"/>
      <c r="J919" s="7"/>
      <c r="K919" s="248"/>
      <c r="L919" s="248"/>
      <c r="M919" s="248"/>
      <c r="N919" s="248"/>
      <c r="O919" s="248"/>
      <c r="P919" s="248"/>
      <c r="Q919" s="248"/>
      <c r="R919" s="312"/>
      <c r="S919" s="248"/>
      <c r="T919" s="248"/>
      <c r="U919" s="248"/>
      <c r="V919" s="248"/>
      <c r="W919" s="248"/>
      <c r="X919" s="248"/>
      <c r="Y919" s="248"/>
      <c r="Z919" s="248"/>
    </row>
    <row r="920" spans="1:26" ht="15.75" customHeight="1" x14ac:dyDescent="0.35">
      <c r="A920" s="248"/>
      <c r="B920" s="248"/>
      <c r="C920" s="248"/>
      <c r="D920" s="248"/>
      <c r="E920" s="248"/>
      <c r="F920" s="248"/>
      <c r="G920" s="248"/>
      <c r="H920" s="7"/>
      <c r="I920" s="248"/>
      <c r="J920" s="7"/>
      <c r="K920" s="248"/>
      <c r="L920" s="248"/>
      <c r="M920" s="248"/>
      <c r="N920" s="248"/>
      <c r="O920" s="248"/>
      <c r="P920" s="248"/>
      <c r="Q920" s="248"/>
      <c r="R920" s="312"/>
      <c r="S920" s="248"/>
      <c r="T920" s="248"/>
      <c r="U920" s="248"/>
      <c r="V920" s="248"/>
      <c r="W920" s="248"/>
      <c r="X920" s="248"/>
      <c r="Y920" s="248"/>
      <c r="Z920" s="248"/>
    </row>
    <row r="921" spans="1:26" ht="15.75" customHeight="1" x14ac:dyDescent="0.35">
      <c r="A921" s="248"/>
      <c r="B921" s="248"/>
      <c r="C921" s="248"/>
      <c r="D921" s="248"/>
      <c r="E921" s="248"/>
      <c r="F921" s="248"/>
      <c r="G921" s="248"/>
      <c r="H921" s="7"/>
      <c r="I921" s="248"/>
      <c r="J921" s="7"/>
      <c r="K921" s="248"/>
      <c r="L921" s="248"/>
      <c r="M921" s="248"/>
      <c r="N921" s="248"/>
      <c r="O921" s="248"/>
      <c r="P921" s="248"/>
      <c r="Q921" s="248"/>
      <c r="R921" s="312"/>
      <c r="S921" s="248"/>
      <c r="T921" s="248"/>
      <c r="U921" s="248"/>
      <c r="V921" s="248"/>
      <c r="W921" s="248"/>
      <c r="X921" s="248"/>
      <c r="Y921" s="248"/>
      <c r="Z921" s="248"/>
    </row>
    <row r="922" spans="1:26" ht="15.75" customHeight="1" x14ac:dyDescent="0.35">
      <c r="A922" s="248"/>
      <c r="B922" s="248"/>
      <c r="C922" s="248"/>
      <c r="D922" s="248"/>
      <c r="E922" s="248"/>
      <c r="F922" s="248"/>
      <c r="G922" s="248"/>
      <c r="H922" s="7"/>
      <c r="I922" s="248"/>
      <c r="J922" s="7"/>
      <c r="K922" s="248"/>
      <c r="L922" s="248"/>
      <c r="M922" s="248"/>
      <c r="N922" s="248"/>
      <c r="O922" s="248"/>
      <c r="P922" s="248"/>
      <c r="Q922" s="248"/>
      <c r="R922" s="312"/>
      <c r="S922" s="248"/>
      <c r="T922" s="248"/>
      <c r="U922" s="248"/>
      <c r="V922" s="248"/>
      <c r="W922" s="248"/>
      <c r="X922" s="248"/>
      <c r="Y922" s="248"/>
      <c r="Z922" s="248"/>
    </row>
    <row r="923" spans="1:26" ht="15.75" customHeight="1" x14ac:dyDescent="0.35">
      <c r="A923" s="248"/>
      <c r="B923" s="248"/>
      <c r="C923" s="248"/>
      <c r="D923" s="248"/>
      <c r="E923" s="248"/>
      <c r="F923" s="248"/>
      <c r="G923" s="248"/>
      <c r="H923" s="7"/>
      <c r="I923" s="248"/>
      <c r="J923" s="7"/>
      <c r="K923" s="248"/>
      <c r="L923" s="248"/>
      <c r="M923" s="248"/>
      <c r="N923" s="248"/>
      <c r="O923" s="248"/>
      <c r="P923" s="248"/>
      <c r="Q923" s="248"/>
      <c r="R923" s="312"/>
      <c r="S923" s="248"/>
      <c r="T923" s="248"/>
      <c r="U923" s="248"/>
      <c r="V923" s="248"/>
      <c r="W923" s="248"/>
      <c r="X923" s="248"/>
      <c r="Y923" s="248"/>
      <c r="Z923" s="248"/>
    </row>
    <row r="924" spans="1:26" ht="15.75" customHeight="1" x14ac:dyDescent="0.35">
      <c r="A924" s="248"/>
      <c r="B924" s="248"/>
      <c r="C924" s="248"/>
      <c r="D924" s="248"/>
      <c r="E924" s="248"/>
      <c r="F924" s="248"/>
      <c r="G924" s="248"/>
      <c r="H924" s="7"/>
      <c r="I924" s="248"/>
      <c r="J924" s="7"/>
      <c r="K924" s="248"/>
      <c r="L924" s="248"/>
      <c r="M924" s="248"/>
      <c r="N924" s="248"/>
      <c r="O924" s="248"/>
      <c r="P924" s="248"/>
      <c r="Q924" s="248"/>
      <c r="R924" s="312"/>
      <c r="S924" s="248"/>
      <c r="T924" s="248"/>
      <c r="U924" s="248"/>
      <c r="V924" s="248"/>
      <c r="W924" s="248"/>
      <c r="X924" s="248"/>
      <c r="Y924" s="248"/>
      <c r="Z924" s="248"/>
    </row>
    <row r="925" spans="1:26" ht="15.75" customHeight="1" x14ac:dyDescent="0.35">
      <c r="A925" s="248"/>
      <c r="B925" s="248"/>
      <c r="C925" s="248"/>
      <c r="D925" s="248"/>
      <c r="E925" s="248"/>
      <c r="F925" s="248"/>
      <c r="G925" s="248"/>
      <c r="H925" s="7"/>
      <c r="I925" s="248"/>
      <c r="J925" s="7"/>
      <c r="K925" s="248"/>
      <c r="L925" s="248"/>
      <c r="M925" s="248"/>
      <c r="N925" s="248"/>
      <c r="O925" s="248"/>
      <c r="P925" s="248"/>
      <c r="Q925" s="248"/>
      <c r="R925" s="312"/>
      <c r="S925" s="248"/>
      <c r="T925" s="248"/>
      <c r="U925" s="248"/>
      <c r="V925" s="248"/>
      <c r="W925" s="248"/>
      <c r="X925" s="248"/>
      <c r="Y925" s="248"/>
      <c r="Z925" s="248"/>
    </row>
    <row r="926" spans="1:26" ht="15.75" customHeight="1" x14ac:dyDescent="0.35">
      <c r="A926" s="248"/>
      <c r="B926" s="248"/>
      <c r="C926" s="248"/>
      <c r="D926" s="248"/>
      <c r="E926" s="248"/>
      <c r="F926" s="248"/>
      <c r="G926" s="248"/>
      <c r="H926" s="7"/>
      <c r="I926" s="248"/>
      <c r="J926" s="7"/>
      <c r="K926" s="248"/>
      <c r="L926" s="248"/>
      <c r="M926" s="248"/>
      <c r="N926" s="248"/>
      <c r="O926" s="248"/>
      <c r="P926" s="248"/>
      <c r="Q926" s="248"/>
      <c r="R926" s="312"/>
      <c r="S926" s="248"/>
      <c r="T926" s="248"/>
      <c r="U926" s="248"/>
      <c r="V926" s="248"/>
      <c r="W926" s="248"/>
      <c r="X926" s="248"/>
      <c r="Y926" s="248"/>
      <c r="Z926" s="248"/>
    </row>
    <row r="927" spans="1:26" ht="15.75" customHeight="1" x14ac:dyDescent="0.35">
      <c r="A927" s="248"/>
      <c r="B927" s="248"/>
      <c r="C927" s="248"/>
      <c r="D927" s="248"/>
      <c r="E927" s="248"/>
      <c r="F927" s="248"/>
      <c r="G927" s="248"/>
      <c r="H927" s="7"/>
      <c r="I927" s="248"/>
      <c r="J927" s="7"/>
      <c r="K927" s="248"/>
      <c r="L927" s="248"/>
      <c r="M927" s="248"/>
      <c r="N927" s="248"/>
      <c r="O927" s="248"/>
      <c r="P927" s="248"/>
      <c r="Q927" s="248"/>
      <c r="R927" s="312"/>
      <c r="S927" s="248"/>
      <c r="T927" s="248"/>
      <c r="U927" s="248"/>
      <c r="V927" s="248"/>
      <c r="W927" s="248"/>
      <c r="X927" s="248"/>
      <c r="Y927" s="248"/>
      <c r="Z927" s="248"/>
    </row>
    <row r="928" spans="1:26" ht="15.75" customHeight="1" x14ac:dyDescent="0.35">
      <c r="A928" s="248"/>
      <c r="B928" s="248"/>
      <c r="C928" s="248"/>
      <c r="D928" s="248"/>
      <c r="E928" s="248"/>
      <c r="F928" s="248"/>
      <c r="G928" s="248"/>
      <c r="H928" s="7"/>
      <c r="I928" s="248"/>
      <c r="J928" s="7"/>
      <c r="K928" s="248"/>
      <c r="L928" s="248"/>
      <c r="M928" s="248"/>
      <c r="N928" s="248"/>
      <c r="O928" s="248"/>
      <c r="P928" s="248"/>
      <c r="Q928" s="248"/>
      <c r="R928" s="312"/>
      <c r="S928" s="248"/>
      <c r="T928" s="248"/>
      <c r="U928" s="248"/>
      <c r="V928" s="248"/>
      <c r="W928" s="248"/>
      <c r="X928" s="248"/>
      <c r="Y928" s="248"/>
      <c r="Z928" s="248"/>
    </row>
    <row r="929" spans="1:26" ht="15.75" customHeight="1" x14ac:dyDescent="0.35">
      <c r="A929" s="248"/>
      <c r="B929" s="248"/>
      <c r="C929" s="248"/>
      <c r="D929" s="248"/>
      <c r="E929" s="248"/>
      <c r="F929" s="248"/>
      <c r="G929" s="248"/>
      <c r="H929" s="7"/>
      <c r="I929" s="248"/>
      <c r="J929" s="7"/>
      <c r="K929" s="248"/>
      <c r="L929" s="248"/>
      <c r="M929" s="248"/>
      <c r="N929" s="248"/>
      <c r="O929" s="248"/>
      <c r="P929" s="248"/>
      <c r="Q929" s="248"/>
      <c r="R929" s="312"/>
      <c r="S929" s="248"/>
      <c r="T929" s="248"/>
      <c r="U929" s="248"/>
      <c r="V929" s="248"/>
      <c r="W929" s="248"/>
      <c r="X929" s="248"/>
      <c r="Y929" s="248"/>
      <c r="Z929" s="248"/>
    </row>
    <row r="930" spans="1:26" ht="15.75" customHeight="1" x14ac:dyDescent="0.35">
      <c r="A930" s="248"/>
      <c r="B930" s="248"/>
      <c r="C930" s="248"/>
      <c r="D930" s="248"/>
      <c r="E930" s="248"/>
      <c r="F930" s="248"/>
      <c r="G930" s="248"/>
      <c r="H930" s="7"/>
      <c r="I930" s="248"/>
      <c r="J930" s="7"/>
      <c r="K930" s="248"/>
      <c r="L930" s="248"/>
      <c r="M930" s="248"/>
      <c r="N930" s="248"/>
      <c r="O930" s="248"/>
      <c r="P930" s="248"/>
      <c r="Q930" s="248"/>
      <c r="R930" s="312"/>
      <c r="S930" s="248"/>
      <c r="T930" s="248"/>
      <c r="U930" s="248"/>
      <c r="V930" s="248"/>
      <c r="W930" s="248"/>
      <c r="X930" s="248"/>
      <c r="Y930" s="248"/>
      <c r="Z930" s="248"/>
    </row>
    <row r="931" spans="1:26" ht="15.75" customHeight="1" x14ac:dyDescent="0.35">
      <c r="A931" s="248"/>
      <c r="B931" s="248"/>
      <c r="C931" s="248"/>
      <c r="D931" s="248"/>
      <c r="E931" s="248"/>
      <c r="F931" s="248"/>
      <c r="G931" s="248"/>
      <c r="H931" s="7"/>
      <c r="I931" s="248"/>
      <c r="J931" s="7"/>
      <c r="K931" s="248"/>
      <c r="L931" s="248"/>
      <c r="M931" s="248"/>
      <c r="N931" s="248"/>
      <c r="O931" s="248"/>
      <c r="P931" s="248"/>
      <c r="Q931" s="248"/>
      <c r="R931" s="312"/>
      <c r="S931" s="248"/>
      <c r="T931" s="248"/>
      <c r="U931" s="248"/>
      <c r="V931" s="248"/>
      <c r="W931" s="248"/>
      <c r="X931" s="248"/>
      <c r="Y931" s="248"/>
      <c r="Z931" s="248"/>
    </row>
    <row r="932" spans="1:26" ht="15.75" customHeight="1" x14ac:dyDescent="0.35">
      <c r="A932" s="248"/>
      <c r="B932" s="248"/>
      <c r="C932" s="248"/>
      <c r="D932" s="248"/>
      <c r="E932" s="248"/>
      <c r="F932" s="248"/>
      <c r="G932" s="248"/>
      <c r="H932" s="7"/>
      <c r="I932" s="248"/>
      <c r="J932" s="7"/>
      <c r="K932" s="248"/>
      <c r="L932" s="248"/>
      <c r="M932" s="248"/>
      <c r="N932" s="248"/>
      <c r="O932" s="248"/>
      <c r="P932" s="248"/>
      <c r="Q932" s="248"/>
      <c r="R932" s="312"/>
      <c r="S932" s="248"/>
      <c r="T932" s="248"/>
      <c r="U932" s="248"/>
      <c r="V932" s="248"/>
      <c r="W932" s="248"/>
      <c r="X932" s="248"/>
      <c r="Y932" s="248"/>
      <c r="Z932" s="248"/>
    </row>
    <row r="933" spans="1:26" ht="15.75" customHeight="1" x14ac:dyDescent="0.35">
      <c r="A933" s="248"/>
      <c r="B933" s="248"/>
      <c r="C933" s="248"/>
      <c r="D933" s="248"/>
      <c r="E933" s="248"/>
      <c r="F933" s="248"/>
      <c r="G933" s="248"/>
      <c r="H933" s="7"/>
      <c r="I933" s="248"/>
      <c r="J933" s="7"/>
      <c r="K933" s="248"/>
      <c r="L933" s="248"/>
      <c r="M933" s="248"/>
      <c r="N933" s="248"/>
      <c r="O933" s="248"/>
      <c r="P933" s="248"/>
      <c r="Q933" s="248"/>
      <c r="R933" s="312"/>
      <c r="S933" s="248"/>
      <c r="T933" s="248"/>
      <c r="U933" s="248"/>
      <c r="V933" s="248"/>
      <c r="W933" s="248"/>
      <c r="X933" s="248"/>
      <c r="Y933" s="248"/>
      <c r="Z933" s="248"/>
    </row>
    <row r="934" spans="1:26" ht="15.75" customHeight="1" x14ac:dyDescent="0.35">
      <c r="A934" s="248"/>
      <c r="B934" s="248"/>
      <c r="C934" s="248"/>
      <c r="D934" s="248"/>
      <c r="E934" s="248"/>
      <c r="F934" s="248"/>
      <c r="G934" s="248"/>
      <c r="H934" s="7"/>
      <c r="I934" s="248"/>
      <c r="J934" s="7"/>
      <c r="K934" s="248"/>
      <c r="L934" s="248"/>
      <c r="M934" s="248"/>
      <c r="N934" s="248"/>
      <c r="O934" s="248"/>
      <c r="P934" s="248"/>
      <c r="Q934" s="248"/>
      <c r="R934" s="312"/>
      <c r="S934" s="248"/>
      <c r="T934" s="248"/>
      <c r="U934" s="248"/>
      <c r="V934" s="248"/>
      <c r="W934" s="248"/>
      <c r="X934" s="248"/>
      <c r="Y934" s="248"/>
      <c r="Z934" s="248"/>
    </row>
    <row r="935" spans="1:26" ht="15.75" customHeight="1" x14ac:dyDescent="0.35">
      <c r="A935" s="248"/>
      <c r="B935" s="248"/>
      <c r="C935" s="248"/>
      <c r="D935" s="248"/>
      <c r="E935" s="248"/>
      <c r="F935" s="248"/>
      <c r="G935" s="248"/>
      <c r="H935" s="7"/>
      <c r="I935" s="248"/>
      <c r="J935" s="7"/>
      <c r="K935" s="248"/>
      <c r="L935" s="248"/>
      <c r="M935" s="248"/>
      <c r="N935" s="248"/>
      <c r="O935" s="248"/>
      <c r="P935" s="248"/>
      <c r="Q935" s="248"/>
      <c r="R935" s="312"/>
      <c r="S935" s="248"/>
      <c r="T935" s="248"/>
      <c r="U935" s="248"/>
      <c r="V935" s="248"/>
      <c r="W935" s="248"/>
      <c r="X935" s="248"/>
      <c r="Y935" s="248"/>
      <c r="Z935" s="248"/>
    </row>
    <row r="936" spans="1:26" ht="15.75" customHeight="1" x14ac:dyDescent="0.35">
      <c r="A936" s="248"/>
      <c r="B936" s="248"/>
      <c r="C936" s="248"/>
      <c r="D936" s="248"/>
      <c r="E936" s="248"/>
      <c r="F936" s="248"/>
      <c r="G936" s="248"/>
      <c r="H936" s="7"/>
      <c r="I936" s="248"/>
      <c r="J936" s="7"/>
      <c r="K936" s="248"/>
      <c r="L936" s="248"/>
      <c r="M936" s="248"/>
      <c r="N936" s="248"/>
      <c r="O936" s="248"/>
      <c r="P936" s="248"/>
      <c r="Q936" s="248"/>
      <c r="R936" s="312"/>
      <c r="S936" s="248"/>
      <c r="T936" s="248"/>
      <c r="U936" s="248"/>
      <c r="V936" s="248"/>
      <c r="W936" s="248"/>
      <c r="X936" s="248"/>
      <c r="Y936" s="248"/>
      <c r="Z936" s="248"/>
    </row>
    <row r="937" spans="1:26" ht="15.75" customHeight="1" x14ac:dyDescent="0.35">
      <c r="A937" s="248"/>
      <c r="B937" s="248"/>
      <c r="C937" s="248"/>
      <c r="D937" s="248"/>
      <c r="E937" s="248"/>
      <c r="F937" s="248"/>
      <c r="G937" s="248"/>
      <c r="H937" s="7"/>
      <c r="I937" s="248"/>
      <c r="J937" s="7"/>
      <c r="K937" s="248"/>
      <c r="L937" s="248"/>
      <c r="M937" s="248"/>
      <c r="N937" s="248"/>
      <c r="O937" s="248"/>
      <c r="P937" s="248"/>
      <c r="Q937" s="248"/>
      <c r="R937" s="312"/>
      <c r="S937" s="248"/>
      <c r="T937" s="248"/>
      <c r="U937" s="248"/>
      <c r="V937" s="248"/>
      <c r="W937" s="248"/>
      <c r="X937" s="248"/>
      <c r="Y937" s="248"/>
      <c r="Z937" s="248"/>
    </row>
    <row r="938" spans="1:26" ht="15.75" customHeight="1" x14ac:dyDescent="0.35">
      <c r="A938" s="248"/>
      <c r="B938" s="248"/>
      <c r="C938" s="248"/>
      <c r="D938" s="248"/>
      <c r="E938" s="248"/>
      <c r="F938" s="248"/>
      <c r="G938" s="248"/>
      <c r="H938" s="7"/>
      <c r="I938" s="248"/>
      <c r="J938" s="7"/>
      <c r="K938" s="248"/>
      <c r="L938" s="248"/>
      <c r="M938" s="248"/>
      <c r="N938" s="248"/>
      <c r="O938" s="248"/>
      <c r="P938" s="248"/>
      <c r="Q938" s="248"/>
      <c r="R938" s="312"/>
      <c r="S938" s="248"/>
      <c r="T938" s="248"/>
      <c r="U938" s="248"/>
      <c r="V938" s="248"/>
      <c r="W938" s="248"/>
      <c r="X938" s="248"/>
      <c r="Y938" s="248"/>
      <c r="Z938" s="248"/>
    </row>
    <row r="939" spans="1:26" ht="15.75" customHeight="1" x14ac:dyDescent="0.35">
      <c r="A939" s="248"/>
      <c r="B939" s="248"/>
      <c r="C939" s="248"/>
      <c r="D939" s="248"/>
      <c r="E939" s="248"/>
      <c r="F939" s="248"/>
      <c r="G939" s="248"/>
      <c r="H939" s="7"/>
      <c r="I939" s="248"/>
      <c r="J939" s="7"/>
      <c r="K939" s="248"/>
      <c r="L939" s="248"/>
      <c r="M939" s="248"/>
      <c r="N939" s="248"/>
      <c r="O939" s="248"/>
      <c r="P939" s="248"/>
      <c r="Q939" s="248"/>
      <c r="R939" s="312"/>
      <c r="S939" s="248"/>
      <c r="T939" s="248"/>
      <c r="U939" s="248"/>
      <c r="V939" s="248"/>
      <c r="W939" s="248"/>
      <c r="X939" s="248"/>
      <c r="Y939" s="248"/>
      <c r="Z939" s="248"/>
    </row>
    <row r="940" spans="1:26" ht="15.75" customHeight="1" x14ac:dyDescent="0.35">
      <c r="A940" s="248"/>
      <c r="B940" s="248"/>
      <c r="C940" s="248"/>
      <c r="D940" s="248"/>
      <c r="E940" s="248"/>
      <c r="F940" s="248"/>
      <c r="G940" s="248"/>
      <c r="H940" s="7"/>
      <c r="I940" s="248"/>
      <c r="J940" s="7"/>
      <c r="K940" s="248"/>
      <c r="L940" s="248"/>
      <c r="M940" s="248"/>
      <c r="N940" s="248"/>
      <c r="O940" s="248"/>
      <c r="P940" s="248"/>
      <c r="Q940" s="248"/>
      <c r="R940" s="312"/>
      <c r="S940" s="248"/>
      <c r="T940" s="248"/>
      <c r="U940" s="248"/>
      <c r="V940" s="248"/>
      <c r="W940" s="248"/>
      <c r="X940" s="248"/>
      <c r="Y940" s="248"/>
      <c r="Z940" s="248"/>
    </row>
    <row r="941" spans="1:26" ht="15.75" customHeight="1" x14ac:dyDescent="0.35">
      <c r="A941" s="248"/>
      <c r="B941" s="248"/>
      <c r="C941" s="248"/>
      <c r="D941" s="248"/>
      <c r="E941" s="248"/>
      <c r="F941" s="248"/>
      <c r="G941" s="248"/>
      <c r="H941" s="7"/>
      <c r="I941" s="248"/>
      <c r="J941" s="7"/>
      <c r="K941" s="248"/>
      <c r="L941" s="248"/>
      <c r="M941" s="248"/>
      <c r="N941" s="248"/>
      <c r="O941" s="248"/>
      <c r="P941" s="248"/>
      <c r="Q941" s="248"/>
      <c r="R941" s="312"/>
      <c r="S941" s="248"/>
      <c r="T941" s="248"/>
      <c r="U941" s="248"/>
      <c r="V941" s="248"/>
      <c r="W941" s="248"/>
      <c r="X941" s="248"/>
      <c r="Y941" s="248"/>
      <c r="Z941" s="248"/>
    </row>
    <row r="942" spans="1:26" ht="15.75" customHeight="1" x14ac:dyDescent="0.35">
      <c r="A942" s="248"/>
      <c r="B942" s="248"/>
      <c r="C942" s="248"/>
      <c r="D942" s="248"/>
      <c r="E942" s="248"/>
      <c r="F942" s="248"/>
      <c r="G942" s="248"/>
      <c r="H942" s="7"/>
      <c r="I942" s="248"/>
      <c r="J942" s="7"/>
      <c r="K942" s="248"/>
      <c r="L942" s="248"/>
      <c r="M942" s="248"/>
      <c r="N942" s="248"/>
      <c r="O942" s="248"/>
      <c r="P942" s="248"/>
      <c r="Q942" s="248"/>
      <c r="R942" s="312"/>
      <c r="S942" s="248"/>
      <c r="T942" s="248"/>
      <c r="U942" s="248"/>
      <c r="V942" s="248"/>
      <c r="W942" s="248"/>
      <c r="X942" s="248"/>
      <c r="Y942" s="248"/>
      <c r="Z942" s="248"/>
    </row>
    <row r="943" spans="1:26" ht="15.75" customHeight="1" x14ac:dyDescent="0.35">
      <c r="A943" s="248"/>
      <c r="B943" s="248"/>
      <c r="C943" s="248"/>
      <c r="D943" s="248"/>
      <c r="E943" s="248"/>
      <c r="F943" s="248"/>
      <c r="G943" s="248"/>
      <c r="H943" s="7"/>
      <c r="I943" s="248"/>
      <c r="J943" s="7"/>
      <c r="K943" s="248"/>
      <c r="L943" s="248"/>
      <c r="M943" s="248"/>
      <c r="N943" s="248"/>
      <c r="O943" s="248"/>
      <c r="P943" s="248"/>
      <c r="Q943" s="248"/>
      <c r="R943" s="312"/>
      <c r="S943" s="248"/>
      <c r="T943" s="248"/>
      <c r="U943" s="248"/>
      <c r="V943" s="248"/>
      <c r="W943" s="248"/>
      <c r="X943" s="248"/>
      <c r="Y943" s="248"/>
      <c r="Z943" s="248"/>
    </row>
    <row r="944" spans="1:26" ht="15.75" customHeight="1" x14ac:dyDescent="0.35">
      <c r="A944" s="248"/>
      <c r="B944" s="248"/>
      <c r="C944" s="248"/>
      <c r="D944" s="248"/>
      <c r="E944" s="248"/>
      <c r="F944" s="248"/>
      <c r="G944" s="248"/>
      <c r="H944" s="7"/>
      <c r="I944" s="248"/>
      <c r="J944" s="7"/>
      <c r="K944" s="248"/>
      <c r="L944" s="248"/>
      <c r="M944" s="248"/>
      <c r="N944" s="248"/>
      <c r="O944" s="248"/>
      <c r="P944" s="248"/>
      <c r="Q944" s="248"/>
      <c r="R944" s="312"/>
      <c r="S944" s="248"/>
      <c r="T944" s="248"/>
      <c r="U944" s="248"/>
      <c r="V944" s="248"/>
      <c r="W944" s="248"/>
      <c r="X944" s="248"/>
      <c r="Y944" s="248"/>
      <c r="Z944" s="248"/>
    </row>
    <row r="945" spans="1:26" ht="15.75" customHeight="1" x14ac:dyDescent="0.35">
      <c r="A945" s="248"/>
      <c r="B945" s="248"/>
      <c r="C945" s="248"/>
      <c r="D945" s="248"/>
      <c r="E945" s="248"/>
      <c r="F945" s="248"/>
      <c r="G945" s="248"/>
      <c r="H945" s="7"/>
      <c r="I945" s="248"/>
      <c r="J945" s="7"/>
      <c r="K945" s="248"/>
      <c r="L945" s="248"/>
      <c r="M945" s="248"/>
      <c r="N945" s="248"/>
      <c r="O945" s="248"/>
      <c r="P945" s="248"/>
      <c r="Q945" s="248"/>
      <c r="R945" s="312"/>
      <c r="S945" s="248"/>
      <c r="T945" s="248"/>
      <c r="U945" s="248"/>
      <c r="V945" s="248"/>
      <c r="W945" s="248"/>
      <c r="X945" s="248"/>
      <c r="Y945" s="248"/>
      <c r="Z945" s="248"/>
    </row>
    <row r="946" spans="1:26" ht="15.75" customHeight="1" x14ac:dyDescent="0.35">
      <c r="A946" s="248"/>
      <c r="B946" s="248"/>
      <c r="C946" s="248"/>
      <c r="D946" s="248"/>
      <c r="E946" s="248"/>
      <c r="F946" s="248"/>
      <c r="G946" s="248"/>
      <c r="H946" s="7"/>
      <c r="I946" s="248"/>
      <c r="J946" s="7"/>
      <c r="K946" s="248"/>
      <c r="L946" s="248"/>
      <c r="M946" s="248"/>
      <c r="N946" s="248"/>
      <c r="O946" s="248"/>
      <c r="P946" s="248"/>
      <c r="Q946" s="248"/>
      <c r="R946" s="312"/>
      <c r="S946" s="248"/>
      <c r="T946" s="248"/>
      <c r="U946" s="248"/>
      <c r="V946" s="248"/>
      <c r="W946" s="248"/>
      <c r="X946" s="248"/>
      <c r="Y946" s="248"/>
      <c r="Z946" s="248"/>
    </row>
    <row r="947" spans="1:26" ht="15.75" customHeight="1" x14ac:dyDescent="0.35">
      <c r="A947" s="248"/>
      <c r="B947" s="248"/>
      <c r="C947" s="248"/>
      <c r="D947" s="248"/>
      <c r="E947" s="248"/>
      <c r="F947" s="248"/>
      <c r="G947" s="248"/>
      <c r="H947" s="7"/>
      <c r="I947" s="248"/>
      <c r="J947" s="7"/>
      <c r="K947" s="248"/>
      <c r="L947" s="248"/>
      <c r="M947" s="248"/>
      <c r="N947" s="248"/>
      <c r="O947" s="248"/>
      <c r="P947" s="248"/>
      <c r="Q947" s="248"/>
      <c r="R947" s="312"/>
      <c r="S947" s="248"/>
      <c r="T947" s="248"/>
      <c r="U947" s="248"/>
      <c r="V947" s="248"/>
      <c r="W947" s="248"/>
      <c r="X947" s="248"/>
      <c r="Y947" s="248"/>
      <c r="Z947" s="248"/>
    </row>
    <row r="948" spans="1:26" ht="15.75" customHeight="1" x14ac:dyDescent="0.35">
      <c r="A948" s="248"/>
      <c r="B948" s="248"/>
      <c r="C948" s="248"/>
      <c r="D948" s="248"/>
      <c r="E948" s="248"/>
      <c r="F948" s="248"/>
      <c r="G948" s="248"/>
      <c r="H948" s="7"/>
      <c r="I948" s="248"/>
      <c r="J948" s="7"/>
      <c r="K948" s="248"/>
      <c r="L948" s="248"/>
      <c r="M948" s="248"/>
      <c r="N948" s="248"/>
      <c r="O948" s="248"/>
      <c r="P948" s="248"/>
      <c r="Q948" s="248"/>
      <c r="R948" s="312"/>
      <c r="S948" s="248"/>
      <c r="T948" s="248"/>
      <c r="U948" s="248"/>
      <c r="V948" s="248"/>
      <c r="W948" s="248"/>
      <c r="X948" s="248"/>
      <c r="Y948" s="248"/>
      <c r="Z948" s="248"/>
    </row>
    <row r="949" spans="1:26" ht="15.75" customHeight="1" x14ac:dyDescent="0.35">
      <c r="A949" s="248"/>
      <c r="B949" s="248"/>
      <c r="C949" s="248"/>
      <c r="D949" s="248"/>
      <c r="E949" s="248"/>
      <c r="F949" s="248"/>
      <c r="G949" s="248"/>
      <c r="H949" s="7"/>
      <c r="I949" s="248"/>
      <c r="J949" s="7"/>
      <c r="K949" s="248"/>
      <c r="L949" s="248"/>
      <c r="M949" s="248"/>
      <c r="N949" s="248"/>
      <c r="O949" s="248"/>
      <c r="P949" s="248"/>
      <c r="Q949" s="248"/>
      <c r="R949" s="312"/>
      <c r="S949" s="248"/>
      <c r="T949" s="248"/>
      <c r="U949" s="248"/>
      <c r="V949" s="248"/>
      <c r="W949" s="248"/>
      <c r="X949" s="248"/>
      <c r="Y949" s="248"/>
      <c r="Z949" s="248"/>
    </row>
    <row r="950" spans="1:26" ht="15.75" customHeight="1" x14ac:dyDescent="0.35">
      <c r="A950" s="248"/>
      <c r="B950" s="248"/>
      <c r="C950" s="248"/>
      <c r="D950" s="248"/>
      <c r="E950" s="248"/>
      <c r="F950" s="248"/>
      <c r="G950" s="248"/>
      <c r="H950" s="7"/>
      <c r="I950" s="248"/>
      <c r="J950" s="7"/>
      <c r="K950" s="248"/>
      <c r="L950" s="248"/>
      <c r="M950" s="248"/>
      <c r="N950" s="248"/>
      <c r="O950" s="248"/>
      <c r="P950" s="248"/>
      <c r="Q950" s="248"/>
      <c r="R950" s="312"/>
      <c r="S950" s="248"/>
      <c r="T950" s="248"/>
      <c r="U950" s="248"/>
      <c r="V950" s="248"/>
      <c r="W950" s="248"/>
      <c r="X950" s="248"/>
      <c r="Y950" s="248"/>
      <c r="Z950" s="248"/>
    </row>
    <row r="951" spans="1:26" ht="15.75" customHeight="1" x14ac:dyDescent="0.35">
      <c r="A951" s="248"/>
      <c r="B951" s="248"/>
      <c r="C951" s="248"/>
      <c r="D951" s="248"/>
      <c r="E951" s="248"/>
      <c r="F951" s="248"/>
      <c r="G951" s="248"/>
      <c r="H951" s="7"/>
      <c r="I951" s="248"/>
      <c r="J951" s="7"/>
      <c r="K951" s="248"/>
      <c r="L951" s="248"/>
      <c r="M951" s="248"/>
      <c r="N951" s="248"/>
      <c r="O951" s="248"/>
      <c r="P951" s="248"/>
      <c r="Q951" s="248"/>
      <c r="R951" s="312"/>
      <c r="S951" s="248"/>
      <c r="T951" s="248"/>
      <c r="U951" s="248"/>
      <c r="V951" s="248"/>
      <c r="W951" s="248"/>
      <c r="X951" s="248"/>
      <c r="Y951" s="248"/>
      <c r="Z951" s="248"/>
    </row>
    <row r="952" spans="1:26" ht="15.75" customHeight="1" x14ac:dyDescent="0.35">
      <c r="A952" s="248"/>
      <c r="B952" s="248"/>
      <c r="C952" s="248"/>
      <c r="D952" s="248"/>
      <c r="E952" s="248"/>
      <c r="F952" s="248"/>
      <c r="G952" s="248"/>
      <c r="H952" s="7"/>
      <c r="I952" s="248"/>
      <c r="J952" s="7"/>
      <c r="K952" s="248"/>
      <c r="L952" s="248"/>
      <c r="M952" s="248"/>
      <c r="N952" s="248"/>
      <c r="O952" s="248"/>
      <c r="P952" s="248"/>
      <c r="Q952" s="248"/>
      <c r="R952" s="312"/>
      <c r="S952" s="248"/>
      <c r="T952" s="248"/>
      <c r="U952" s="248"/>
      <c r="V952" s="248"/>
      <c r="W952" s="248"/>
      <c r="X952" s="248"/>
      <c r="Y952" s="248"/>
      <c r="Z952" s="248"/>
    </row>
    <row r="953" spans="1:26" ht="15.75" customHeight="1" x14ac:dyDescent="0.35">
      <c r="A953" s="248"/>
      <c r="B953" s="248"/>
      <c r="C953" s="248"/>
      <c r="D953" s="248"/>
      <c r="E953" s="248"/>
      <c r="F953" s="248"/>
      <c r="G953" s="248"/>
      <c r="H953" s="7"/>
      <c r="I953" s="248"/>
      <c r="J953" s="7"/>
      <c r="K953" s="248"/>
      <c r="L953" s="248"/>
      <c r="M953" s="248"/>
      <c r="N953" s="248"/>
      <c r="O953" s="248"/>
      <c r="P953" s="248"/>
      <c r="Q953" s="248"/>
      <c r="R953" s="312"/>
      <c r="S953" s="248"/>
      <c r="T953" s="248"/>
      <c r="U953" s="248"/>
      <c r="V953" s="248"/>
      <c r="W953" s="248"/>
      <c r="X953" s="248"/>
      <c r="Y953" s="248"/>
      <c r="Z953" s="248"/>
    </row>
    <row r="954" spans="1:26" ht="15.75" customHeight="1" x14ac:dyDescent="0.35">
      <c r="A954" s="248"/>
      <c r="B954" s="248"/>
      <c r="C954" s="248"/>
      <c r="D954" s="248"/>
      <c r="E954" s="248"/>
      <c r="F954" s="248"/>
      <c r="G954" s="248"/>
      <c r="H954" s="7"/>
      <c r="I954" s="248"/>
      <c r="J954" s="7"/>
      <c r="K954" s="248"/>
      <c r="L954" s="248"/>
      <c r="M954" s="248"/>
      <c r="N954" s="248"/>
      <c r="O954" s="248"/>
      <c r="P954" s="248"/>
      <c r="Q954" s="248"/>
      <c r="R954" s="312"/>
      <c r="S954" s="248"/>
      <c r="T954" s="248"/>
      <c r="U954" s="248"/>
      <c r="V954" s="248"/>
      <c r="W954" s="248"/>
      <c r="X954" s="248"/>
      <c r="Y954" s="248"/>
      <c r="Z954" s="248"/>
    </row>
    <row r="955" spans="1:26" ht="15.75" customHeight="1" x14ac:dyDescent="0.35">
      <c r="A955" s="248"/>
      <c r="B955" s="248"/>
      <c r="C955" s="248"/>
      <c r="D955" s="248"/>
      <c r="E955" s="248"/>
      <c r="F955" s="248"/>
      <c r="G955" s="248"/>
      <c r="H955" s="7"/>
      <c r="I955" s="248"/>
      <c r="J955" s="7"/>
      <c r="K955" s="248"/>
      <c r="L955" s="248"/>
      <c r="M955" s="248"/>
      <c r="N955" s="248"/>
      <c r="O955" s="248"/>
      <c r="P955" s="248"/>
      <c r="Q955" s="248"/>
      <c r="R955" s="312"/>
      <c r="S955" s="248"/>
      <c r="T955" s="248"/>
      <c r="U955" s="248"/>
      <c r="V955" s="248"/>
      <c r="W955" s="248"/>
      <c r="X955" s="248"/>
      <c r="Y955" s="248"/>
      <c r="Z955" s="248"/>
    </row>
    <row r="956" spans="1:26" ht="15.75" customHeight="1" x14ac:dyDescent="0.35">
      <c r="A956" s="248"/>
      <c r="B956" s="248"/>
      <c r="C956" s="248"/>
      <c r="D956" s="248"/>
      <c r="E956" s="248"/>
      <c r="F956" s="248"/>
      <c r="G956" s="248"/>
      <c r="H956" s="7"/>
      <c r="I956" s="248"/>
      <c r="J956" s="7"/>
      <c r="K956" s="248"/>
      <c r="L956" s="248"/>
      <c r="M956" s="248"/>
      <c r="N956" s="248"/>
      <c r="O956" s="248"/>
      <c r="P956" s="248"/>
      <c r="Q956" s="248"/>
      <c r="R956" s="312"/>
      <c r="S956" s="248"/>
      <c r="T956" s="248"/>
      <c r="U956" s="248"/>
      <c r="V956" s="248"/>
      <c r="W956" s="248"/>
      <c r="X956" s="248"/>
      <c r="Y956" s="248"/>
      <c r="Z956" s="248"/>
    </row>
    <row r="957" spans="1:26" ht="15.75" customHeight="1" x14ac:dyDescent="0.35">
      <c r="A957" s="248"/>
      <c r="B957" s="248"/>
      <c r="C957" s="248"/>
      <c r="D957" s="248"/>
      <c r="E957" s="248"/>
      <c r="F957" s="248"/>
      <c r="G957" s="248"/>
      <c r="H957" s="7"/>
      <c r="I957" s="248"/>
      <c r="J957" s="7"/>
      <c r="K957" s="248"/>
      <c r="L957" s="248"/>
      <c r="M957" s="248"/>
      <c r="N957" s="248"/>
      <c r="O957" s="248"/>
      <c r="P957" s="248"/>
      <c r="Q957" s="248"/>
      <c r="R957" s="312"/>
      <c r="S957" s="248"/>
      <c r="T957" s="248"/>
      <c r="U957" s="248"/>
      <c r="V957" s="248"/>
      <c r="W957" s="248"/>
      <c r="X957" s="248"/>
      <c r="Y957" s="248"/>
      <c r="Z957" s="248"/>
    </row>
    <row r="958" spans="1:26" ht="15.75" customHeight="1" x14ac:dyDescent="0.35">
      <c r="A958" s="248"/>
      <c r="B958" s="248"/>
      <c r="C958" s="248"/>
      <c r="D958" s="248"/>
      <c r="E958" s="248"/>
      <c r="F958" s="248"/>
      <c r="G958" s="248"/>
      <c r="H958" s="7"/>
      <c r="I958" s="248"/>
      <c r="J958" s="7"/>
      <c r="K958" s="248"/>
      <c r="L958" s="248"/>
      <c r="M958" s="248"/>
      <c r="N958" s="248"/>
      <c r="O958" s="248"/>
      <c r="P958" s="248"/>
      <c r="Q958" s="248"/>
      <c r="R958" s="312"/>
      <c r="S958" s="248"/>
      <c r="T958" s="248"/>
      <c r="U958" s="248"/>
      <c r="V958" s="248"/>
      <c r="W958" s="248"/>
      <c r="X958" s="248"/>
      <c r="Y958" s="248"/>
      <c r="Z958" s="248"/>
    </row>
    <row r="959" spans="1:26" ht="15.75" customHeight="1" x14ac:dyDescent="0.35">
      <c r="A959" s="248"/>
      <c r="B959" s="248"/>
      <c r="C959" s="248"/>
      <c r="D959" s="248"/>
      <c r="E959" s="248"/>
      <c r="F959" s="248"/>
      <c r="G959" s="248"/>
      <c r="H959" s="7"/>
      <c r="I959" s="248"/>
      <c r="J959" s="7"/>
      <c r="K959" s="248"/>
      <c r="L959" s="248"/>
      <c r="M959" s="248"/>
      <c r="N959" s="248"/>
      <c r="O959" s="248"/>
      <c r="P959" s="248"/>
      <c r="Q959" s="248"/>
      <c r="R959" s="312"/>
      <c r="S959" s="248"/>
      <c r="T959" s="248"/>
      <c r="U959" s="248"/>
      <c r="V959" s="248"/>
      <c r="W959" s="248"/>
      <c r="X959" s="248"/>
      <c r="Y959" s="248"/>
      <c r="Z959" s="248"/>
    </row>
    <row r="960" spans="1:26" ht="15.75" customHeight="1" x14ac:dyDescent="0.35">
      <c r="A960" s="248"/>
      <c r="B960" s="248"/>
      <c r="C960" s="248"/>
      <c r="D960" s="248"/>
      <c r="E960" s="248"/>
      <c r="F960" s="248"/>
      <c r="G960" s="248"/>
      <c r="H960" s="7"/>
      <c r="I960" s="248"/>
      <c r="J960" s="7"/>
      <c r="K960" s="248"/>
      <c r="L960" s="248"/>
      <c r="M960" s="248"/>
      <c r="N960" s="248"/>
      <c r="O960" s="248"/>
      <c r="P960" s="248"/>
      <c r="Q960" s="248"/>
      <c r="R960" s="312"/>
      <c r="S960" s="248"/>
      <c r="T960" s="248"/>
      <c r="U960" s="248"/>
      <c r="V960" s="248"/>
      <c r="W960" s="248"/>
      <c r="X960" s="248"/>
      <c r="Y960" s="248"/>
      <c r="Z960" s="248"/>
    </row>
    <row r="961" spans="1:26" ht="15.75" customHeight="1" x14ac:dyDescent="0.35">
      <c r="A961" s="248"/>
      <c r="B961" s="248"/>
      <c r="C961" s="248"/>
      <c r="D961" s="248"/>
      <c r="E961" s="248"/>
      <c r="F961" s="248"/>
      <c r="G961" s="248"/>
      <c r="H961" s="7"/>
      <c r="I961" s="248"/>
      <c r="J961" s="7"/>
      <c r="K961" s="248"/>
      <c r="L961" s="248"/>
      <c r="M961" s="248"/>
      <c r="N961" s="248"/>
      <c r="O961" s="248"/>
      <c r="P961" s="248"/>
      <c r="Q961" s="248"/>
      <c r="R961" s="312"/>
      <c r="S961" s="248"/>
      <c r="T961" s="248"/>
      <c r="U961" s="248"/>
      <c r="V961" s="248"/>
      <c r="W961" s="248"/>
      <c r="X961" s="248"/>
      <c r="Y961" s="248"/>
      <c r="Z961" s="248"/>
    </row>
    <row r="962" spans="1:26" ht="15.75" customHeight="1" x14ac:dyDescent="0.35">
      <c r="A962" s="248"/>
      <c r="B962" s="248"/>
      <c r="C962" s="248"/>
      <c r="D962" s="248"/>
      <c r="E962" s="248"/>
      <c r="F962" s="248"/>
      <c r="G962" s="248"/>
      <c r="H962" s="7"/>
      <c r="I962" s="248"/>
      <c r="J962" s="7"/>
      <c r="K962" s="248"/>
      <c r="L962" s="248"/>
      <c r="M962" s="248"/>
      <c r="N962" s="248"/>
      <c r="O962" s="248"/>
      <c r="P962" s="248"/>
      <c r="Q962" s="248"/>
      <c r="R962" s="312"/>
      <c r="S962" s="248"/>
      <c r="T962" s="248"/>
      <c r="U962" s="248"/>
      <c r="V962" s="248"/>
      <c r="W962" s="248"/>
      <c r="X962" s="248"/>
      <c r="Y962" s="248"/>
      <c r="Z962" s="248"/>
    </row>
    <row r="963" spans="1:26" ht="15.75" customHeight="1" x14ac:dyDescent="0.35">
      <c r="A963" s="248"/>
      <c r="B963" s="248"/>
      <c r="C963" s="248"/>
      <c r="D963" s="248"/>
      <c r="E963" s="248"/>
      <c r="F963" s="248"/>
      <c r="G963" s="248"/>
      <c r="H963" s="7"/>
      <c r="I963" s="248"/>
      <c r="J963" s="7"/>
      <c r="K963" s="248"/>
      <c r="L963" s="248"/>
      <c r="M963" s="248"/>
      <c r="N963" s="248"/>
      <c r="O963" s="248"/>
      <c r="P963" s="248"/>
      <c r="Q963" s="248"/>
      <c r="R963" s="312"/>
      <c r="S963" s="248"/>
      <c r="T963" s="248"/>
      <c r="U963" s="248"/>
      <c r="V963" s="248"/>
      <c r="W963" s="248"/>
      <c r="X963" s="248"/>
      <c r="Y963" s="248"/>
      <c r="Z963" s="248"/>
    </row>
    <row r="964" spans="1:26" ht="15.75" customHeight="1" x14ac:dyDescent="0.35">
      <c r="A964" s="248"/>
      <c r="B964" s="248"/>
      <c r="C964" s="248"/>
      <c r="D964" s="248"/>
      <c r="E964" s="248"/>
      <c r="F964" s="248"/>
      <c r="G964" s="248"/>
      <c r="H964" s="7"/>
      <c r="I964" s="248"/>
      <c r="J964" s="7"/>
      <c r="K964" s="248"/>
      <c r="L964" s="248"/>
      <c r="M964" s="248"/>
      <c r="N964" s="248"/>
      <c r="O964" s="248"/>
      <c r="P964" s="248"/>
      <c r="Q964" s="248"/>
      <c r="R964" s="312"/>
      <c r="S964" s="248"/>
      <c r="T964" s="248"/>
      <c r="U964" s="248"/>
      <c r="V964" s="248"/>
      <c r="W964" s="248"/>
      <c r="X964" s="248"/>
      <c r="Y964" s="248"/>
      <c r="Z964" s="248"/>
    </row>
    <row r="965" spans="1:26" ht="15.75" customHeight="1" x14ac:dyDescent="0.35">
      <c r="A965" s="248"/>
      <c r="B965" s="248"/>
      <c r="C965" s="248"/>
      <c r="D965" s="248"/>
      <c r="E965" s="248"/>
      <c r="F965" s="248"/>
      <c r="G965" s="248"/>
      <c r="H965" s="7"/>
      <c r="I965" s="248"/>
      <c r="J965" s="7"/>
      <c r="K965" s="248"/>
      <c r="L965" s="248"/>
      <c r="M965" s="248"/>
      <c r="N965" s="248"/>
      <c r="O965" s="248"/>
      <c r="P965" s="248"/>
      <c r="Q965" s="248"/>
      <c r="R965" s="312"/>
      <c r="S965" s="248"/>
      <c r="T965" s="248"/>
      <c r="U965" s="248"/>
      <c r="V965" s="248"/>
      <c r="W965" s="248"/>
      <c r="X965" s="248"/>
      <c r="Y965" s="248"/>
      <c r="Z965" s="248"/>
    </row>
    <row r="966" spans="1:26" ht="15.75" customHeight="1" x14ac:dyDescent="0.35">
      <c r="A966" s="248"/>
      <c r="B966" s="248"/>
      <c r="C966" s="248"/>
      <c r="D966" s="248"/>
      <c r="E966" s="248"/>
      <c r="F966" s="248"/>
      <c r="G966" s="248"/>
      <c r="H966" s="7"/>
      <c r="I966" s="248"/>
      <c r="J966" s="7"/>
      <c r="K966" s="248"/>
      <c r="L966" s="248"/>
      <c r="M966" s="248"/>
      <c r="N966" s="248"/>
      <c r="O966" s="248"/>
      <c r="P966" s="248"/>
      <c r="Q966" s="248"/>
      <c r="R966" s="312"/>
      <c r="S966" s="248"/>
      <c r="T966" s="248"/>
      <c r="U966" s="248"/>
      <c r="V966" s="248"/>
      <c r="W966" s="248"/>
      <c r="X966" s="248"/>
      <c r="Y966" s="248"/>
      <c r="Z966" s="248"/>
    </row>
    <row r="967" spans="1:26" ht="15.75" customHeight="1" x14ac:dyDescent="0.35">
      <c r="A967" s="248"/>
      <c r="B967" s="248"/>
      <c r="C967" s="248"/>
      <c r="D967" s="248"/>
      <c r="E967" s="248"/>
      <c r="F967" s="248"/>
      <c r="G967" s="248"/>
      <c r="H967" s="7"/>
      <c r="I967" s="248"/>
      <c r="J967" s="7"/>
      <c r="K967" s="248"/>
      <c r="L967" s="248"/>
      <c r="M967" s="248"/>
      <c r="N967" s="248"/>
      <c r="O967" s="248"/>
      <c r="P967" s="248"/>
      <c r="Q967" s="248"/>
      <c r="R967" s="312"/>
      <c r="S967" s="248"/>
      <c r="T967" s="248"/>
      <c r="U967" s="248"/>
      <c r="V967" s="248"/>
      <c r="W967" s="248"/>
      <c r="X967" s="248"/>
      <c r="Y967" s="248"/>
      <c r="Z967" s="248"/>
    </row>
    <row r="968" spans="1:26" ht="15.75" customHeight="1" x14ac:dyDescent="0.35">
      <c r="A968" s="248"/>
      <c r="B968" s="248"/>
      <c r="C968" s="248"/>
      <c r="D968" s="248"/>
      <c r="E968" s="248"/>
      <c r="F968" s="248"/>
      <c r="G968" s="248"/>
      <c r="H968" s="7"/>
      <c r="I968" s="248"/>
      <c r="J968" s="7"/>
      <c r="K968" s="248"/>
      <c r="L968" s="248"/>
      <c r="M968" s="248"/>
      <c r="N968" s="248"/>
      <c r="O968" s="248"/>
      <c r="P968" s="248"/>
      <c r="Q968" s="248"/>
      <c r="R968" s="312"/>
      <c r="S968" s="248"/>
      <c r="T968" s="248"/>
      <c r="U968" s="248"/>
      <c r="V968" s="248"/>
      <c r="W968" s="248"/>
      <c r="X968" s="248"/>
      <c r="Y968" s="248"/>
      <c r="Z968" s="248"/>
    </row>
    <row r="969" spans="1:26" ht="15.75" customHeight="1" x14ac:dyDescent="0.35">
      <c r="A969" s="248"/>
      <c r="B969" s="248"/>
      <c r="C969" s="248"/>
      <c r="D969" s="248"/>
      <c r="E969" s="248"/>
      <c r="F969" s="248"/>
      <c r="G969" s="248"/>
      <c r="H969" s="7"/>
      <c r="I969" s="248"/>
      <c r="J969" s="7"/>
      <c r="K969" s="248"/>
      <c r="L969" s="248"/>
      <c r="M969" s="248"/>
      <c r="N969" s="248"/>
      <c r="O969" s="248"/>
      <c r="P969" s="248"/>
      <c r="Q969" s="248"/>
      <c r="R969" s="312"/>
      <c r="S969" s="248"/>
      <c r="T969" s="248"/>
      <c r="U969" s="248"/>
      <c r="V969" s="248"/>
      <c r="W969" s="248"/>
      <c r="X969" s="248"/>
      <c r="Y969" s="248"/>
      <c r="Z969" s="248"/>
    </row>
    <row r="970" spans="1:26" ht="15.75" customHeight="1" x14ac:dyDescent="0.35">
      <c r="A970" s="248"/>
      <c r="B970" s="248"/>
      <c r="C970" s="248"/>
      <c r="D970" s="248"/>
      <c r="E970" s="248"/>
      <c r="F970" s="248"/>
      <c r="G970" s="248"/>
      <c r="H970" s="7"/>
      <c r="I970" s="248"/>
      <c r="J970" s="7"/>
      <c r="K970" s="248"/>
      <c r="L970" s="248"/>
      <c r="M970" s="248"/>
      <c r="N970" s="248"/>
      <c r="O970" s="248"/>
      <c r="P970" s="248"/>
      <c r="Q970" s="248"/>
      <c r="R970" s="312"/>
      <c r="S970" s="248"/>
      <c r="T970" s="248"/>
      <c r="U970" s="248"/>
      <c r="V970" s="248"/>
      <c r="W970" s="248"/>
      <c r="X970" s="248"/>
      <c r="Y970" s="248"/>
      <c r="Z970" s="248"/>
    </row>
    <row r="971" spans="1:26" ht="15.75" customHeight="1" x14ac:dyDescent="0.35">
      <c r="A971" s="248"/>
      <c r="B971" s="248"/>
      <c r="C971" s="248"/>
      <c r="D971" s="248"/>
      <c r="E971" s="248"/>
      <c r="F971" s="248"/>
      <c r="G971" s="248"/>
      <c r="H971" s="7"/>
      <c r="I971" s="248"/>
      <c r="J971" s="7"/>
      <c r="K971" s="248"/>
      <c r="L971" s="248"/>
      <c r="M971" s="248"/>
      <c r="N971" s="248"/>
      <c r="O971" s="248"/>
      <c r="P971" s="248"/>
      <c r="Q971" s="248"/>
      <c r="R971" s="312"/>
      <c r="S971" s="248"/>
      <c r="T971" s="248"/>
      <c r="U971" s="248"/>
      <c r="V971" s="248"/>
      <c r="W971" s="248"/>
      <c r="X971" s="248"/>
      <c r="Y971" s="248"/>
      <c r="Z971" s="248"/>
    </row>
    <row r="972" spans="1:26" ht="15.75" customHeight="1" x14ac:dyDescent="0.35">
      <c r="A972" s="248"/>
      <c r="B972" s="248"/>
      <c r="C972" s="248"/>
      <c r="D972" s="248"/>
      <c r="E972" s="248"/>
      <c r="F972" s="248"/>
      <c r="G972" s="248"/>
      <c r="H972" s="7"/>
      <c r="I972" s="248"/>
      <c r="J972" s="7"/>
      <c r="K972" s="248"/>
      <c r="L972" s="248"/>
      <c r="M972" s="248"/>
      <c r="N972" s="248"/>
      <c r="O972" s="248"/>
      <c r="P972" s="248"/>
      <c r="Q972" s="248"/>
      <c r="R972" s="312"/>
      <c r="S972" s="248"/>
      <c r="T972" s="248"/>
      <c r="U972" s="248"/>
      <c r="V972" s="248"/>
      <c r="W972" s="248"/>
      <c r="X972" s="248"/>
      <c r="Y972" s="248"/>
      <c r="Z972" s="248"/>
    </row>
    <row r="973" spans="1:26" ht="15.75" customHeight="1" x14ac:dyDescent="0.35">
      <c r="A973" s="248"/>
      <c r="B973" s="248"/>
      <c r="C973" s="248"/>
      <c r="D973" s="248"/>
      <c r="E973" s="248"/>
      <c r="F973" s="248"/>
      <c r="G973" s="248"/>
      <c r="H973" s="7"/>
      <c r="I973" s="248"/>
      <c r="J973" s="7"/>
      <c r="K973" s="248"/>
      <c r="L973" s="248"/>
      <c r="M973" s="248"/>
      <c r="N973" s="248"/>
      <c r="O973" s="248"/>
      <c r="P973" s="248"/>
      <c r="Q973" s="248"/>
      <c r="R973" s="312"/>
      <c r="S973" s="248"/>
      <c r="T973" s="248"/>
      <c r="U973" s="248"/>
      <c r="V973" s="248"/>
      <c r="W973" s="248"/>
      <c r="X973" s="248"/>
      <c r="Y973" s="248"/>
      <c r="Z973" s="248"/>
    </row>
    <row r="974" spans="1:26" ht="15.75" customHeight="1" x14ac:dyDescent="0.35">
      <c r="A974" s="248"/>
      <c r="B974" s="248"/>
      <c r="C974" s="248"/>
      <c r="D974" s="248"/>
      <c r="E974" s="248"/>
      <c r="F974" s="248"/>
      <c r="G974" s="248"/>
      <c r="H974" s="7"/>
      <c r="I974" s="248"/>
      <c r="J974" s="7"/>
      <c r="K974" s="248"/>
      <c r="L974" s="248"/>
      <c r="M974" s="248"/>
      <c r="N974" s="248"/>
      <c r="O974" s="248"/>
      <c r="P974" s="248"/>
      <c r="Q974" s="248"/>
      <c r="R974" s="312"/>
      <c r="S974" s="248"/>
      <c r="T974" s="248"/>
      <c r="U974" s="248"/>
      <c r="V974" s="248"/>
      <c r="W974" s="248"/>
      <c r="X974" s="248"/>
      <c r="Y974" s="248"/>
      <c r="Z974" s="248"/>
    </row>
    <row r="975" spans="1:26" ht="15.75" customHeight="1" x14ac:dyDescent="0.35">
      <c r="A975" s="248"/>
      <c r="B975" s="248"/>
      <c r="C975" s="248"/>
      <c r="D975" s="248"/>
      <c r="E975" s="248"/>
      <c r="F975" s="248"/>
      <c r="G975" s="248"/>
      <c r="H975" s="7"/>
      <c r="I975" s="248"/>
      <c r="J975" s="7"/>
      <c r="K975" s="248"/>
      <c r="L975" s="248"/>
      <c r="M975" s="248"/>
      <c r="N975" s="248"/>
      <c r="O975" s="248"/>
      <c r="P975" s="248"/>
      <c r="Q975" s="248"/>
      <c r="R975" s="312"/>
      <c r="S975" s="248"/>
      <c r="T975" s="248"/>
      <c r="U975" s="248"/>
      <c r="V975" s="248"/>
      <c r="W975" s="248"/>
      <c r="X975" s="248"/>
      <c r="Y975" s="248"/>
      <c r="Z975" s="248"/>
    </row>
    <row r="976" spans="1:26" ht="15.75" customHeight="1" x14ac:dyDescent="0.35">
      <c r="A976" s="248"/>
      <c r="B976" s="248"/>
      <c r="C976" s="248"/>
      <c r="D976" s="248"/>
      <c r="E976" s="248"/>
      <c r="F976" s="248"/>
      <c r="G976" s="248"/>
      <c r="H976" s="7"/>
      <c r="I976" s="248"/>
      <c r="J976" s="7"/>
      <c r="K976" s="248"/>
      <c r="L976" s="248"/>
      <c r="M976" s="248"/>
      <c r="N976" s="248"/>
      <c r="O976" s="248"/>
      <c r="P976" s="248"/>
      <c r="Q976" s="248"/>
      <c r="R976" s="312"/>
      <c r="S976" s="248"/>
      <c r="T976" s="248"/>
      <c r="U976" s="248"/>
      <c r="V976" s="248"/>
      <c r="W976" s="248"/>
      <c r="X976" s="248"/>
      <c r="Y976" s="248"/>
      <c r="Z976" s="248"/>
    </row>
    <row r="977" spans="1:26" ht="15.75" customHeight="1" x14ac:dyDescent="0.35">
      <c r="A977" s="248"/>
      <c r="B977" s="248"/>
      <c r="C977" s="248"/>
      <c r="D977" s="248"/>
      <c r="E977" s="248"/>
      <c r="F977" s="248"/>
      <c r="G977" s="248"/>
      <c r="H977" s="7"/>
      <c r="I977" s="248"/>
      <c r="J977" s="7"/>
      <c r="K977" s="248"/>
      <c r="L977" s="248"/>
      <c r="M977" s="248"/>
      <c r="N977" s="248"/>
      <c r="O977" s="248"/>
      <c r="P977" s="248"/>
      <c r="Q977" s="248"/>
      <c r="R977" s="312"/>
      <c r="S977" s="248"/>
      <c r="T977" s="248"/>
      <c r="U977" s="248"/>
      <c r="V977" s="248"/>
      <c r="W977" s="248"/>
      <c r="X977" s="248"/>
      <c r="Y977" s="248"/>
      <c r="Z977" s="248"/>
    </row>
    <row r="978" spans="1:26" ht="15.75" customHeight="1" x14ac:dyDescent="0.35">
      <c r="A978" s="248"/>
      <c r="B978" s="248"/>
      <c r="C978" s="248"/>
      <c r="D978" s="248"/>
      <c r="E978" s="248"/>
      <c r="F978" s="248"/>
      <c r="G978" s="248"/>
      <c r="H978" s="7"/>
      <c r="I978" s="248"/>
      <c r="J978" s="7"/>
      <c r="K978" s="248"/>
      <c r="L978" s="248"/>
      <c r="M978" s="248"/>
      <c r="N978" s="248"/>
      <c r="O978" s="248"/>
      <c r="P978" s="248"/>
      <c r="Q978" s="248"/>
      <c r="R978" s="312"/>
      <c r="S978" s="248"/>
      <c r="T978" s="248"/>
      <c r="U978" s="248"/>
      <c r="V978" s="248"/>
      <c r="W978" s="248"/>
      <c r="X978" s="248"/>
      <c r="Y978" s="248"/>
      <c r="Z978" s="248"/>
    </row>
    <row r="979" spans="1:26" ht="15.75" customHeight="1" x14ac:dyDescent="0.35">
      <c r="A979" s="248"/>
      <c r="B979" s="248"/>
      <c r="C979" s="248"/>
      <c r="D979" s="248"/>
      <c r="E979" s="248"/>
      <c r="F979" s="248"/>
      <c r="G979" s="248"/>
      <c r="H979" s="7"/>
      <c r="I979" s="248"/>
      <c r="J979" s="7"/>
      <c r="K979" s="248"/>
      <c r="L979" s="248"/>
      <c r="M979" s="248"/>
      <c r="N979" s="248"/>
      <c r="O979" s="248"/>
      <c r="P979" s="248"/>
      <c r="Q979" s="248"/>
      <c r="R979" s="312"/>
      <c r="S979" s="248"/>
      <c r="T979" s="248"/>
      <c r="U979" s="248"/>
      <c r="V979" s="248"/>
      <c r="W979" s="248"/>
      <c r="X979" s="248"/>
      <c r="Y979" s="248"/>
      <c r="Z979" s="248"/>
    </row>
    <row r="980" spans="1:26" ht="15.75" customHeight="1" x14ac:dyDescent="0.35">
      <c r="A980" s="248"/>
      <c r="B980" s="248"/>
      <c r="C980" s="248"/>
      <c r="D980" s="248"/>
      <c r="E980" s="248"/>
      <c r="F980" s="248"/>
      <c r="G980" s="248"/>
      <c r="H980" s="7"/>
      <c r="I980" s="248"/>
      <c r="J980" s="7"/>
      <c r="K980" s="248"/>
      <c r="L980" s="248"/>
      <c r="M980" s="248"/>
      <c r="N980" s="248"/>
      <c r="O980" s="248"/>
      <c r="P980" s="248"/>
      <c r="Q980" s="248"/>
      <c r="R980" s="312"/>
      <c r="S980" s="248"/>
      <c r="T980" s="248"/>
      <c r="U980" s="248"/>
      <c r="V980" s="248"/>
      <c r="W980" s="248"/>
      <c r="X980" s="248"/>
      <c r="Y980" s="248"/>
      <c r="Z980" s="248"/>
    </row>
    <row r="981" spans="1:26" ht="15.75" customHeight="1" x14ac:dyDescent="0.35">
      <c r="A981" s="248"/>
      <c r="B981" s="248"/>
      <c r="C981" s="248"/>
      <c r="D981" s="248"/>
      <c r="E981" s="248"/>
      <c r="F981" s="248"/>
      <c r="G981" s="248"/>
      <c r="H981" s="7"/>
      <c r="I981" s="248"/>
      <c r="J981" s="7"/>
      <c r="K981" s="248"/>
      <c r="L981" s="248"/>
      <c r="M981" s="248"/>
      <c r="N981" s="248"/>
      <c r="O981" s="248"/>
      <c r="P981" s="248"/>
      <c r="Q981" s="248"/>
      <c r="R981" s="312"/>
      <c r="S981" s="248"/>
      <c r="T981" s="248"/>
      <c r="U981" s="248"/>
      <c r="V981" s="248"/>
      <c r="W981" s="248"/>
      <c r="X981" s="248"/>
      <c r="Y981" s="248"/>
      <c r="Z981" s="248"/>
    </row>
    <row r="982" spans="1:26" ht="15.75" customHeight="1" x14ac:dyDescent="0.35">
      <c r="A982" s="248"/>
      <c r="B982" s="248"/>
      <c r="C982" s="248"/>
      <c r="D982" s="248"/>
      <c r="E982" s="248"/>
      <c r="F982" s="248"/>
      <c r="G982" s="248"/>
      <c r="H982" s="7"/>
      <c r="I982" s="248"/>
      <c r="J982" s="7"/>
      <c r="K982" s="248"/>
      <c r="L982" s="248"/>
      <c r="M982" s="248"/>
      <c r="N982" s="248"/>
      <c r="O982" s="248"/>
      <c r="P982" s="248"/>
      <c r="Q982" s="248"/>
      <c r="R982" s="312"/>
      <c r="S982" s="248"/>
      <c r="T982" s="248"/>
      <c r="U982" s="248"/>
      <c r="V982" s="248"/>
      <c r="W982" s="248"/>
      <c r="X982" s="248"/>
      <c r="Y982" s="248"/>
      <c r="Z982" s="248"/>
    </row>
    <row r="983" spans="1:26" ht="15.75" customHeight="1" x14ac:dyDescent="0.35">
      <c r="A983" s="248"/>
      <c r="B983" s="248"/>
      <c r="C983" s="248"/>
      <c r="D983" s="248"/>
      <c r="E983" s="248"/>
      <c r="F983" s="248"/>
      <c r="G983" s="248"/>
      <c r="H983" s="7"/>
      <c r="I983" s="248"/>
      <c r="J983" s="7"/>
      <c r="K983" s="248"/>
      <c r="L983" s="248"/>
      <c r="M983" s="248"/>
      <c r="N983" s="248"/>
      <c r="O983" s="248"/>
      <c r="P983" s="248"/>
      <c r="Q983" s="248"/>
      <c r="R983" s="312"/>
      <c r="S983" s="248"/>
      <c r="T983" s="248"/>
      <c r="U983" s="248"/>
      <c r="V983" s="248"/>
      <c r="W983" s="248"/>
      <c r="X983" s="248"/>
      <c r="Y983" s="248"/>
      <c r="Z983" s="248"/>
    </row>
    <row r="984" spans="1:26" ht="15.75" customHeight="1" x14ac:dyDescent="0.35">
      <c r="A984" s="248"/>
      <c r="B984" s="248"/>
      <c r="C984" s="248"/>
      <c r="D984" s="248"/>
      <c r="E984" s="248"/>
      <c r="F984" s="248"/>
      <c r="G984" s="248"/>
      <c r="H984" s="7"/>
      <c r="I984" s="248"/>
      <c r="J984" s="7"/>
      <c r="K984" s="248"/>
      <c r="L984" s="248"/>
      <c r="M984" s="248"/>
      <c r="N984" s="248"/>
      <c r="O984" s="248"/>
      <c r="P984" s="248"/>
      <c r="Q984" s="248"/>
      <c r="R984" s="312"/>
      <c r="S984" s="248"/>
      <c r="T984" s="248"/>
      <c r="U984" s="248"/>
      <c r="V984" s="248"/>
      <c r="W984" s="248"/>
      <c r="X984" s="248"/>
      <c r="Y984" s="248"/>
      <c r="Z984" s="248"/>
    </row>
    <row r="985" spans="1:26" ht="15.75" customHeight="1" x14ac:dyDescent="0.35">
      <c r="A985" s="248"/>
      <c r="B985" s="248"/>
      <c r="C985" s="248"/>
      <c r="D985" s="248"/>
      <c r="E985" s="248"/>
      <c r="F985" s="248"/>
      <c r="G985" s="248"/>
      <c r="H985" s="7"/>
      <c r="I985" s="248"/>
      <c r="J985" s="7"/>
      <c r="K985" s="248"/>
      <c r="L985" s="248"/>
      <c r="M985" s="248"/>
      <c r="N985" s="248"/>
      <c r="O985" s="248"/>
      <c r="P985" s="248"/>
      <c r="Q985" s="248"/>
      <c r="R985" s="312"/>
      <c r="S985" s="248"/>
      <c r="T985" s="248"/>
      <c r="U985" s="248"/>
      <c r="V985" s="248"/>
      <c r="W985" s="248"/>
      <c r="X985" s="248"/>
      <c r="Y985" s="248"/>
      <c r="Z985" s="248"/>
    </row>
    <row r="986" spans="1:26" ht="15.75" customHeight="1" x14ac:dyDescent="0.35">
      <c r="A986" s="248"/>
      <c r="B986" s="248"/>
      <c r="C986" s="248"/>
      <c r="D986" s="248"/>
      <c r="E986" s="248"/>
      <c r="F986" s="248"/>
      <c r="G986" s="248"/>
      <c r="H986" s="7"/>
      <c r="I986" s="248"/>
      <c r="J986" s="7"/>
      <c r="K986" s="248"/>
      <c r="L986" s="248"/>
      <c r="M986" s="248"/>
      <c r="N986" s="248"/>
      <c r="O986" s="248"/>
      <c r="P986" s="248"/>
      <c r="Q986" s="248"/>
      <c r="R986" s="312"/>
      <c r="S986" s="248"/>
      <c r="T986" s="248"/>
      <c r="U986" s="248"/>
      <c r="V986" s="248"/>
      <c r="W986" s="248"/>
      <c r="X986" s="248"/>
      <c r="Y986" s="248"/>
      <c r="Z986" s="248"/>
    </row>
    <row r="987" spans="1:26" ht="15.75" customHeight="1" x14ac:dyDescent="0.35">
      <c r="A987" s="248"/>
      <c r="B987" s="248"/>
      <c r="C987" s="248"/>
      <c r="D987" s="248"/>
      <c r="E987" s="248"/>
      <c r="F987" s="248"/>
      <c r="G987" s="248"/>
      <c r="H987" s="7"/>
      <c r="I987" s="248"/>
      <c r="J987" s="7"/>
      <c r="K987" s="248"/>
      <c r="L987" s="248"/>
      <c r="M987" s="248"/>
      <c r="N987" s="248"/>
      <c r="O987" s="248"/>
      <c r="P987" s="248"/>
      <c r="Q987" s="248"/>
      <c r="R987" s="312"/>
      <c r="S987" s="248"/>
      <c r="T987" s="248"/>
      <c r="U987" s="248"/>
      <c r="V987" s="248"/>
      <c r="W987" s="248"/>
      <c r="X987" s="248"/>
      <c r="Y987" s="248"/>
      <c r="Z987" s="248"/>
    </row>
    <row r="988" spans="1:26" ht="15.75" customHeight="1" x14ac:dyDescent="0.35">
      <c r="A988" s="248"/>
      <c r="B988" s="248"/>
      <c r="C988" s="248"/>
      <c r="D988" s="248"/>
      <c r="E988" s="248"/>
      <c r="F988" s="248"/>
      <c r="G988" s="248"/>
      <c r="H988" s="7"/>
      <c r="I988" s="248"/>
      <c r="J988" s="7"/>
      <c r="K988" s="248"/>
      <c r="L988" s="248"/>
      <c r="M988" s="248"/>
      <c r="N988" s="248"/>
      <c r="O988" s="248"/>
      <c r="P988" s="248"/>
      <c r="Q988" s="248"/>
      <c r="R988" s="312"/>
      <c r="S988" s="248"/>
      <c r="T988" s="248"/>
      <c r="U988" s="248"/>
      <c r="V988" s="248"/>
      <c r="W988" s="248"/>
      <c r="X988" s="248"/>
      <c r="Y988" s="248"/>
      <c r="Z988" s="248"/>
    </row>
    <row r="989" spans="1:26" ht="15.75" customHeight="1" x14ac:dyDescent="0.35">
      <c r="A989" s="248"/>
      <c r="B989" s="248"/>
      <c r="C989" s="248"/>
      <c r="D989" s="248"/>
      <c r="E989" s="248"/>
      <c r="F989" s="248"/>
      <c r="G989" s="248"/>
      <c r="H989" s="7"/>
      <c r="I989" s="248"/>
      <c r="J989" s="7"/>
      <c r="K989" s="248"/>
      <c r="L989" s="248"/>
      <c r="M989" s="248"/>
      <c r="N989" s="248"/>
      <c r="O989" s="248"/>
      <c r="P989" s="248"/>
      <c r="Q989" s="248"/>
      <c r="R989" s="312"/>
      <c r="S989" s="248"/>
      <c r="T989" s="248"/>
      <c r="U989" s="248"/>
      <c r="V989" s="248"/>
      <c r="W989" s="248"/>
      <c r="X989" s="248"/>
      <c r="Y989" s="248"/>
      <c r="Z989" s="248"/>
    </row>
    <row r="990" spans="1:26" ht="15.75" customHeight="1" x14ac:dyDescent="0.35">
      <c r="A990" s="248"/>
      <c r="B990" s="248"/>
      <c r="C990" s="248"/>
      <c r="D990" s="248"/>
      <c r="E990" s="248"/>
      <c r="F990" s="248"/>
      <c r="G990" s="248"/>
      <c r="H990" s="7"/>
      <c r="I990" s="248"/>
      <c r="J990" s="7"/>
      <c r="K990" s="248"/>
      <c r="L990" s="248"/>
      <c r="M990" s="248"/>
      <c r="N990" s="248"/>
      <c r="O990" s="248"/>
      <c r="P990" s="248"/>
      <c r="Q990" s="248"/>
      <c r="R990" s="312"/>
      <c r="S990" s="248"/>
      <c r="T990" s="248"/>
      <c r="U990" s="248"/>
      <c r="V990" s="248"/>
      <c r="W990" s="248"/>
      <c r="X990" s="248"/>
      <c r="Y990" s="248"/>
      <c r="Z990" s="248"/>
    </row>
    <row r="991" spans="1:26" ht="15.75" customHeight="1" x14ac:dyDescent="0.35">
      <c r="A991" s="248"/>
      <c r="B991" s="248"/>
      <c r="C991" s="248"/>
      <c r="D991" s="248"/>
      <c r="E991" s="248"/>
      <c r="F991" s="248"/>
      <c r="G991" s="248"/>
      <c r="H991" s="7"/>
      <c r="I991" s="248"/>
      <c r="J991" s="7"/>
      <c r="K991" s="248"/>
      <c r="L991" s="248"/>
      <c r="M991" s="248"/>
      <c r="N991" s="248"/>
      <c r="O991" s="248"/>
      <c r="P991" s="248"/>
      <c r="Q991" s="248"/>
      <c r="R991" s="312"/>
      <c r="S991" s="248"/>
      <c r="T991" s="248"/>
      <c r="U991" s="248"/>
      <c r="V991" s="248"/>
      <c r="W991" s="248"/>
      <c r="X991" s="248"/>
      <c r="Y991" s="248"/>
      <c r="Z991" s="248"/>
    </row>
    <row r="992" spans="1:26" ht="15.75" customHeight="1" x14ac:dyDescent="0.35">
      <c r="A992" s="248"/>
      <c r="B992" s="248"/>
      <c r="C992" s="248"/>
      <c r="D992" s="248"/>
      <c r="E992" s="248"/>
      <c r="F992" s="248"/>
      <c r="G992" s="248"/>
      <c r="H992" s="7"/>
      <c r="I992" s="248"/>
      <c r="J992" s="7"/>
      <c r="K992" s="248"/>
      <c r="L992" s="248"/>
      <c r="M992" s="248"/>
      <c r="N992" s="248"/>
      <c r="O992" s="248"/>
      <c r="P992" s="248"/>
      <c r="Q992" s="248"/>
      <c r="R992" s="312"/>
      <c r="S992" s="248"/>
      <c r="T992" s="248"/>
      <c r="U992" s="248"/>
      <c r="V992" s="248"/>
      <c r="W992" s="248"/>
      <c r="X992" s="248"/>
      <c r="Y992" s="248"/>
      <c r="Z992" s="248"/>
    </row>
    <row r="993" spans="1:26" ht="15.75" customHeight="1" x14ac:dyDescent="0.35">
      <c r="A993" s="248"/>
      <c r="B993" s="248"/>
      <c r="C993" s="248"/>
      <c r="D993" s="248"/>
      <c r="E993" s="248"/>
      <c r="F993" s="248"/>
      <c r="G993" s="248"/>
      <c r="H993" s="7"/>
      <c r="I993" s="248"/>
      <c r="J993" s="7"/>
      <c r="K993" s="248"/>
      <c r="L993" s="248"/>
      <c r="M993" s="248"/>
      <c r="N993" s="248"/>
      <c r="O993" s="248"/>
      <c r="P993" s="248"/>
      <c r="Q993" s="248"/>
      <c r="R993" s="312"/>
      <c r="S993" s="248"/>
      <c r="T993" s="248"/>
      <c r="U993" s="248"/>
      <c r="V993" s="248"/>
      <c r="W993" s="248"/>
      <c r="X993" s="248"/>
      <c r="Y993" s="248"/>
      <c r="Z993" s="248"/>
    </row>
    <row r="994" spans="1:26" ht="15.75" customHeight="1" x14ac:dyDescent="0.35">
      <c r="A994" s="248"/>
      <c r="B994" s="248"/>
      <c r="C994" s="248"/>
      <c r="D994" s="248"/>
      <c r="E994" s="248"/>
      <c r="F994" s="248"/>
      <c r="G994" s="248"/>
      <c r="H994" s="7"/>
      <c r="I994" s="248"/>
      <c r="J994" s="7"/>
      <c r="K994" s="248"/>
      <c r="L994" s="248"/>
      <c r="M994" s="248"/>
      <c r="N994" s="248"/>
      <c r="O994" s="248"/>
      <c r="P994" s="248"/>
      <c r="Q994" s="248"/>
      <c r="R994" s="312"/>
      <c r="S994" s="248"/>
      <c r="T994" s="248"/>
      <c r="U994" s="248"/>
      <c r="V994" s="248"/>
      <c r="W994" s="248"/>
      <c r="X994" s="248"/>
      <c r="Y994" s="248"/>
      <c r="Z994" s="248"/>
    </row>
    <row r="995" spans="1:26" ht="15.75" customHeight="1" x14ac:dyDescent="0.35">
      <c r="A995" s="248"/>
      <c r="B995" s="248"/>
      <c r="C995" s="248"/>
      <c r="D995" s="248"/>
      <c r="E995" s="248"/>
      <c r="F995" s="248"/>
      <c r="G995" s="248"/>
      <c r="H995" s="7"/>
      <c r="I995" s="248"/>
      <c r="J995" s="7"/>
      <c r="K995" s="248"/>
      <c r="L995" s="248"/>
      <c r="M995" s="248"/>
      <c r="N995" s="248"/>
      <c r="O995" s="248"/>
      <c r="P995" s="248"/>
      <c r="Q995" s="248"/>
      <c r="R995" s="312"/>
      <c r="S995" s="248"/>
      <c r="T995" s="248"/>
      <c r="U995" s="248"/>
      <c r="V995" s="248"/>
      <c r="W995" s="248"/>
      <c r="X995" s="248"/>
      <c r="Y995" s="248"/>
      <c r="Z995" s="248"/>
    </row>
    <row r="996" spans="1:26" ht="15.75" customHeight="1" x14ac:dyDescent="0.35">
      <c r="A996" s="248"/>
      <c r="B996" s="248"/>
      <c r="C996" s="248"/>
      <c r="D996" s="248"/>
      <c r="E996" s="248"/>
      <c r="F996" s="248"/>
      <c r="G996" s="248"/>
      <c r="H996" s="7"/>
      <c r="I996" s="248"/>
      <c r="J996" s="7"/>
      <c r="K996" s="248"/>
      <c r="L996" s="248"/>
      <c r="M996" s="248"/>
      <c r="N996" s="248"/>
      <c r="O996" s="248"/>
      <c r="P996" s="248"/>
      <c r="Q996" s="248"/>
      <c r="R996" s="312"/>
      <c r="S996" s="248"/>
      <c r="T996" s="248"/>
      <c r="U996" s="248"/>
      <c r="V996" s="248"/>
      <c r="W996" s="248"/>
      <c r="X996" s="248"/>
      <c r="Y996" s="248"/>
      <c r="Z996" s="248"/>
    </row>
    <row r="997" spans="1:26" ht="15.75" customHeight="1" x14ac:dyDescent="0.35">
      <c r="A997" s="248"/>
      <c r="B997" s="248"/>
      <c r="C997" s="248"/>
      <c r="D997" s="248"/>
      <c r="E997" s="248"/>
      <c r="F997" s="248"/>
      <c r="G997" s="248"/>
      <c r="H997" s="7"/>
      <c r="I997" s="248"/>
      <c r="J997" s="7"/>
      <c r="K997" s="248"/>
      <c r="L997" s="248"/>
      <c r="M997" s="248"/>
      <c r="N997" s="248"/>
      <c r="O997" s="248"/>
      <c r="P997" s="248"/>
      <c r="Q997" s="248"/>
      <c r="R997" s="312"/>
      <c r="S997" s="248"/>
      <c r="T997" s="248"/>
      <c r="U997" s="248"/>
      <c r="V997" s="248"/>
      <c r="W997" s="248"/>
      <c r="X997" s="248"/>
      <c r="Y997" s="248"/>
      <c r="Z997" s="248"/>
    </row>
    <row r="998" spans="1:26" ht="15.75" customHeight="1" x14ac:dyDescent="0.35">
      <c r="A998" s="248"/>
      <c r="B998" s="248"/>
      <c r="C998" s="248"/>
      <c r="D998" s="248"/>
      <c r="E998" s="248"/>
      <c r="F998" s="248"/>
      <c r="G998" s="248"/>
      <c r="H998" s="7"/>
      <c r="I998" s="248"/>
      <c r="J998" s="7"/>
      <c r="K998" s="248"/>
      <c r="L998" s="248"/>
      <c r="M998" s="248"/>
      <c r="N998" s="248"/>
      <c r="O998" s="248"/>
      <c r="P998" s="248"/>
      <c r="Q998" s="248"/>
      <c r="R998" s="312"/>
      <c r="S998" s="248"/>
      <c r="T998" s="248"/>
      <c r="U998" s="248"/>
      <c r="V998" s="248"/>
      <c r="W998" s="248"/>
      <c r="X998" s="248"/>
      <c r="Y998" s="248"/>
      <c r="Z998" s="248"/>
    </row>
    <row r="999" spans="1:26" ht="15.75" customHeight="1" x14ac:dyDescent="0.35">
      <c r="A999" s="248"/>
      <c r="B999" s="248"/>
      <c r="C999" s="248"/>
      <c r="D999" s="248"/>
      <c r="E999" s="248"/>
      <c r="F999" s="248"/>
      <c r="G999" s="248"/>
      <c r="H999" s="7"/>
      <c r="I999" s="248"/>
      <c r="J999" s="7"/>
      <c r="K999" s="248"/>
      <c r="L999" s="248"/>
      <c r="M999" s="248"/>
      <c r="N999" s="248"/>
      <c r="O999" s="248"/>
      <c r="P999" s="248"/>
      <c r="Q999" s="248"/>
      <c r="R999" s="312"/>
      <c r="S999" s="248"/>
      <c r="T999" s="248"/>
      <c r="U999" s="248"/>
      <c r="V999" s="248"/>
      <c r="W999" s="248"/>
      <c r="X999" s="248"/>
      <c r="Y999" s="248"/>
      <c r="Z999" s="248"/>
    </row>
    <row r="1000" spans="1:26" ht="15.75" customHeight="1" x14ac:dyDescent="0.35">
      <c r="A1000" s="248"/>
      <c r="B1000" s="248"/>
      <c r="C1000" s="248"/>
      <c r="D1000" s="248"/>
      <c r="E1000" s="248"/>
      <c r="F1000" s="248"/>
      <c r="G1000" s="248"/>
      <c r="H1000" s="7"/>
      <c r="I1000" s="248"/>
      <c r="J1000" s="7"/>
      <c r="K1000" s="248"/>
      <c r="L1000" s="248"/>
      <c r="M1000" s="248"/>
      <c r="N1000" s="248"/>
      <c r="O1000" s="248"/>
      <c r="P1000" s="248"/>
      <c r="Q1000" s="248"/>
      <c r="R1000" s="312"/>
      <c r="S1000" s="248"/>
      <c r="T1000" s="248"/>
      <c r="U1000" s="248"/>
      <c r="V1000" s="248"/>
      <c r="W1000" s="248"/>
      <c r="X1000" s="248"/>
      <c r="Y1000" s="248"/>
      <c r="Z1000" s="24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workbookViewId="0"/>
  </sheetViews>
  <sheetFormatPr defaultColWidth="9" defaultRowHeight="13" x14ac:dyDescent="0.3"/>
  <cols>
    <col min="1" max="1" width="17.83203125" style="235" customWidth="1"/>
    <col min="2" max="2" width="18" style="235" customWidth="1"/>
    <col min="3" max="3" width="27.25" style="235" customWidth="1"/>
    <col min="4" max="4" width="49.83203125" style="235" customWidth="1"/>
    <col min="5" max="9" width="9" style="235"/>
    <col min="10" max="10" width="24.75" style="235" customWidth="1"/>
    <col min="11" max="11" width="35.58203125" style="242" customWidth="1"/>
    <col min="12" max="16384" width="9" style="235"/>
  </cols>
  <sheetData>
    <row r="1" spans="1:15" ht="14.5" x14ac:dyDescent="0.35">
      <c r="A1" s="200" t="s">
        <v>1545</v>
      </c>
    </row>
    <row r="2" spans="1:15" ht="14.5" x14ac:dyDescent="0.35">
      <c r="A2" s="202" t="s">
        <v>1546</v>
      </c>
    </row>
    <row r="3" spans="1:15" s="236" customFormat="1" x14ac:dyDescent="0.3">
      <c r="A3" s="236" t="s">
        <v>1788</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3">
      <c r="A4" s="235" t="s">
        <v>1789</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1471</v>
      </c>
    </row>
    <row r="5" spans="1:15" x14ac:dyDescent="0.3">
      <c r="A5" s="235" t="s">
        <v>1790</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1687</v>
      </c>
    </row>
    <row r="6" spans="1:15" x14ac:dyDescent="0.3">
      <c r="A6" s="235" t="s">
        <v>1791</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1688</v>
      </c>
    </row>
    <row r="7" spans="1:15" x14ac:dyDescent="0.3">
      <c r="A7" s="235" t="s">
        <v>1792</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3">
      <c r="A8" s="235" t="s">
        <v>1793</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3">
      <c r="A9" s="235" t="s">
        <v>1794</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1472</v>
      </c>
      <c r="O9" s="235" t="s">
        <v>1473</v>
      </c>
    </row>
    <row r="10" spans="1:15" x14ac:dyDescent="0.3">
      <c r="A10" s="235" t="s">
        <v>1795</v>
      </c>
      <c r="B10" s="235" t="s">
        <v>57</v>
      </c>
      <c r="C10" s="235" t="s">
        <v>124</v>
      </c>
      <c r="D10" s="235" t="s">
        <v>125</v>
      </c>
      <c r="E10" s="235" t="s">
        <v>126</v>
      </c>
      <c r="F10" s="235" t="s">
        <v>127</v>
      </c>
      <c r="G10" s="235">
        <v>0</v>
      </c>
      <c r="H10" s="235">
        <v>0.3</v>
      </c>
      <c r="I10" s="235">
        <v>0.01</v>
      </c>
      <c r="J10" s="235" t="s">
        <v>128</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L10" s="235" t="s">
        <v>129</v>
      </c>
      <c r="M10" s="235" t="s">
        <v>130</v>
      </c>
      <c r="N10" s="235" t="s">
        <v>1474</v>
      </c>
      <c r="O10" s="235" t="s">
        <v>1475</v>
      </c>
    </row>
    <row r="11" spans="1:15" x14ac:dyDescent="0.3">
      <c r="A11" s="235" t="s">
        <v>1796</v>
      </c>
      <c r="B11" s="235" t="s">
        <v>57</v>
      </c>
      <c r="C11" s="235" t="s">
        <v>132</v>
      </c>
      <c r="D11" s="235" t="s">
        <v>133</v>
      </c>
      <c r="E11" s="235" t="s">
        <v>134</v>
      </c>
      <c r="F11" s="235" t="s">
        <v>135</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136</v>
      </c>
      <c r="N11" s="235" t="s">
        <v>137</v>
      </c>
    </row>
    <row r="12" spans="1:15" x14ac:dyDescent="0.3">
      <c r="A12" s="235" t="s">
        <v>1797</v>
      </c>
      <c r="B12" s="235" t="s">
        <v>57</v>
      </c>
      <c r="C12" s="235" t="s">
        <v>138</v>
      </c>
      <c r="D12" s="235" t="s">
        <v>139</v>
      </c>
      <c r="E12" s="235" t="s">
        <v>138</v>
      </c>
      <c r="F12" s="235" t="s">
        <v>140</v>
      </c>
      <c r="G12" s="235">
        <v>0</v>
      </c>
      <c r="H12" s="235">
        <v>0.14000000000000001</v>
      </c>
      <c r="I12" s="235">
        <v>0.01</v>
      </c>
      <c r="J12" s="235" t="s">
        <v>141</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142</v>
      </c>
      <c r="M12" s="235" t="s">
        <v>143</v>
      </c>
      <c r="N12" s="235" t="s">
        <v>1476</v>
      </c>
      <c r="O12" s="235" t="s">
        <v>1477</v>
      </c>
    </row>
    <row r="13" spans="1:15" x14ac:dyDescent="0.3">
      <c r="A13" s="235" t="s">
        <v>1798</v>
      </c>
      <c r="B13" s="235" t="s">
        <v>57</v>
      </c>
      <c r="C13" s="235" t="s">
        <v>144</v>
      </c>
      <c r="D13" s="235" t="s">
        <v>145</v>
      </c>
      <c r="E13" s="235" t="s">
        <v>144</v>
      </c>
      <c r="F13" s="235" t="s">
        <v>147</v>
      </c>
      <c r="G13" s="235">
        <v>0</v>
      </c>
      <c r="H13" s="235">
        <v>1</v>
      </c>
      <c r="I13" s="235">
        <v>0.01</v>
      </c>
      <c r="J13" s="235" t="s">
        <v>148</v>
      </c>
      <c r="K13" s="245" t="e">
        <f>INDEX(Guidance!$U:$U,MATCH(A13,Guidance!$B:$B,0))</f>
        <v>#N/A</v>
      </c>
      <c r="L13" s="235" t="s">
        <v>149</v>
      </c>
      <c r="M13" s="235" t="s">
        <v>150</v>
      </c>
      <c r="N13" s="235" t="s">
        <v>151</v>
      </c>
    </row>
    <row r="14" spans="1:15" x14ac:dyDescent="0.3">
      <c r="A14" s="235" t="s">
        <v>1799</v>
      </c>
      <c r="B14" s="235" t="s">
        <v>152</v>
      </c>
      <c r="C14" s="235" t="s">
        <v>153</v>
      </c>
      <c r="D14" s="235" t="s">
        <v>154</v>
      </c>
      <c r="E14" s="235" t="s">
        <v>153</v>
      </c>
      <c r="F14" s="235" t="s">
        <v>159</v>
      </c>
      <c r="G14" s="235">
        <v>0</v>
      </c>
      <c r="H14" s="235">
        <v>1</v>
      </c>
      <c r="I14" s="235">
        <v>0.01</v>
      </c>
      <c r="J14" s="235" t="s">
        <v>160</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161</v>
      </c>
      <c r="M14" s="235" t="s">
        <v>162</v>
      </c>
    </row>
    <row r="15" spans="1:15" x14ac:dyDescent="0.3">
      <c r="A15" s="235" t="s">
        <v>1800</v>
      </c>
      <c r="B15" s="235" t="s">
        <v>152</v>
      </c>
      <c r="C15" s="235" t="s">
        <v>175</v>
      </c>
      <c r="D15" s="235" t="s">
        <v>176</v>
      </c>
      <c r="E15" s="235" t="s">
        <v>175</v>
      </c>
      <c r="F15" s="235" t="s">
        <v>177</v>
      </c>
      <c r="G15" s="235">
        <v>0</v>
      </c>
      <c r="H15" s="235">
        <v>0.22</v>
      </c>
      <c r="I15" s="235">
        <v>0.01</v>
      </c>
      <c r="J15" s="235" t="s">
        <v>178</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179</v>
      </c>
      <c r="M15" s="235" t="s">
        <v>180</v>
      </c>
      <c r="N15" s="235" t="s">
        <v>181</v>
      </c>
      <c r="O15" s="235" t="s">
        <v>182</v>
      </c>
    </row>
    <row r="16" spans="1:15" x14ac:dyDescent="0.3">
      <c r="A16" s="235" t="s">
        <v>1801</v>
      </c>
      <c r="B16" s="235" t="s">
        <v>152</v>
      </c>
      <c r="C16" s="235" t="s">
        <v>185</v>
      </c>
      <c r="D16" s="235" t="s">
        <v>186</v>
      </c>
      <c r="E16" s="235" t="s">
        <v>185</v>
      </c>
      <c r="F16" s="235" t="s">
        <v>187</v>
      </c>
      <c r="G16" s="235">
        <v>0</v>
      </c>
      <c r="H16" s="235">
        <v>1</v>
      </c>
      <c r="I16" s="235">
        <v>1</v>
      </c>
      <c r="J16" s="235" t="s">
        <v>188</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189</v>
      </c>
      <c r="M16" s="235" t="s">
        <v>190</v>
      </c>
      <c r="N16" s="235" t="s">
        <v>191</v>
      </c>
    </row>
    <row r="17" spans="1:15" x14ac:dyDescent="0.3">
      <c r="A17" s="235" t="s">
        <v>1802</v>
      </c>
      <c r="B17" s="235" t="s">
        <v>152</v>
      </c>
      <c r="C17" s="235" t="s">
        <v>192</v>
      </c>
      <c r="D17" s="235" t="s">
        <v>193</v>
      </c>
      <c r="E17" s="235" t="s">
        <v>194</v>
      </c>
      <c r="F17" s="235" t="s">
        <v>195</v>
      </c>
      <c r="G17" s="235">
        <v>0</v>
      </c>
      <c r="H17" s="235">
        <v>0.33681692323861573</v>
      </c>
      <c r="I17" s="235">
        <v>5.0000000000000001E-3</v>
      </c>
      <c r="J17" s="235" t="s">
        <v>196</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197</v>
      </c>
      <c r="M17" s="235" t="s">
        <v>198</v>
      </c>
      <c r="N17" s="235" t="s">
        <v>1469</v>
      </c>
    </row>
    <row r="18" spans="1:15" x14ac:dyDescent="0.3">
      <c r="A18" s="235" t="s">
        <v>1803</v>
      </c>
      <c r="B18" s="235" t="s">
        <v>152</v>
      </c>
      <c r="C18" s="235" t="s">
        <v>199</v>
      </c>
      <c r="D18" s="235" t="s">
        <v>200</v>
      </c>
      <c r="E18" s="235" t="s">
        <v>194</v>
      </c>
      <c r="F18" s="235" t="s">
        <v>201</v>
      </c>
      <c r="G18" s="235">
        <v>0</v>
      </c>
      <c r="H18" s="235">
        <v>0.5</v>
      </c>
      <c r="I18" s="235">
        <v>0.01</v>
      </c>
      <c r="J18" s="235" t="s">
        <v>202</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203</v>
      </c>
      <c r="M18" s="235" t="s">
        <v>204</v>
      </c>
      <c r="N18" s="235" t="s">
        <v>205</v>
      </c>
    </row>
    <row r="19" spans="1:15" x14ac:dyDescent="0.3">
      <c r="A19" s="235" t="s">
        <v>1804</v>
      </c>
      <c r="B19" s="235" t="s">
        <v>152</v>
      </c>
      <c r="C19" s="235" t="s">
        <v>206</v>
      </c>
      <c r="D19" s="235" t="s">
        <v>207</v>
      </c>
      <c r="E19" s="235" t="s">
        <v>206</v>
      </c>
      <c r="F19" s="235" t="s">
        <v>208</v>
      </c>
      <c r="G19" s="235">
        <v>0</v>
      </c>
      <c r="H19" s="235">
        <v>1</v>
      </c>
      <c r="I19" s="235">
        <v>1</v>
      </c>
      <c r="J19" s="235" t="s">
        <v>188</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209</v>
      </c>
      <c r="M19" s="235" t="s">
        <v>210</v>
      </c>
      <c r="N19" s="235" t="s">
        <v>1470</v>
      </c>
    </row>
    <row r="20" spans="1:15" x14ac:dyDescent="0.3">
      <c r="A20" s="235" t="s">
        <v>1805</v>
      </c>
      <c r="B20" s="235" t="s">
        <v>152</v>
      </c>
      <c r="C20" s="235" t="s">
        <v>211</v>
      </c>
      <c r="D20" s="235" t="s">
        <v>212</v>
      </c>
      <c r="E20" s="235" t="s">
        <v>213</v>
      </c>
      <c r="F20" s="235" t="s">
        <v>214</v>
      </c>
      <c r="G20" s="235">
        <v>0</v>
      </c>
      <c r="H20" s="235">
        <v>0.5</v>
      </c>
      <c r="I20" s="235">
        <v>0.01</v>
      </c>
      <c r="J20" s="235" t="s">
        <v>215</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216</v>
      </c>
      <c r="M20" s="235" t="s">
        <v>217</v>
      </c>
      <c r="N20" s="235" t="s">
        <v>131</v>
      </c>
    </row>
    <row r="21" spans="1:15" x14ac:dyDescent="0.3">
      <c r="A21" s="235" t="s">
        <v>1806</v>
      </c>
      <c r="B21" s="235" t="s">
        <v>152</v>
      </c>
      <c r="C21" s="235" t="s">
        <v>218</v>
      </c>
      <c r="D21" s="235" t="s">
        <v>219</v>
      </c>
      <c r="E21" s="235" t="s">
        <v>218</v>
      </c>
      <c r="F21" s="235" t="s">
        <v>220</v>
      </c>
      <c r="G21" s="235">
        <v>0</v>
      </c>
      <c r="H21" s="235">
        <v>1</v>
      </c>
      <c r="I21" s="235">
        <v>1</v>
      </c>
      <c r="J21" s="235" t="s">
        <v>188</v>
      </c>
      <c r="K21" s="242"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5" t="s">
        <v>221</v>
      </c>
      <c r="M21" s="235" t="s">
        <v>222</v>
      </c>
      <c r="N21" s="235" t="s">
        <v>191</v>
      </c>
    </row>
    <row r="22" spans="1:15" x14ac:dyDescent="0.3">
      <c r="A22" s="235" t="s">
        <v>1807</v>
      </c>
      <c r="B22" s="235" t="s">
        <v>224</v>
      </c>
      <c r="C22" s="235" t="s">
        <v>225</v>
      </c>
      <c r="D22" s="235" t="s">
        <v>226</v>
      </c>
      <c r="E22" s="235" t="s">
        <v>225</v>
      </c>
      <c r="F22" s="235" t="s">
        <v>229</v>
      </c>
      <c r="G22" s="235">
        <v>0</v>
      </c>
      <c r="H22" s="235">
        <v>1</v>
      </c>
      <c r="I22" s="235">
        <v>1</v>
      </c>
      <c r="J22" s="235" t="s">
        <v>188</v>
      </c>
      <c r="K22" s="242" t="str">
        <f>INDEX(Guidance!$U:$U,MATCH(A22,Guidance!$B:$B,0))</f>
        <v>**Description:** This policy prevents new capacity of the selected type(s) from being built or deployed.//</v>
      </c>
      <c r="L22" s="235" t="s">
        <v>230</v>
      </c>
      <c r="M22" s="235" t="s">
        <v>231</v>
      </c>
    </row>
    <row r="23" spans="1:15" x14ac:dyDescent="0.3">
      <c r="A23" s="235" t="s">
        <v>1808</v>
      </c>
      <c r="B23" s="235" t="s">
        <v>224</v>
      </c>
      <c r="C23" s="235" t="s">
        <v>262</v>
      </c>
      <c r="D23" s="235" t="s">
        <v>263</v>
      </c>
      <c r="E23" s="235" t="s">
        <v>262</v>
      </c>
      <c r="F23" s="235" t="s">
        <v>264</v>
      </c>
      <c r="G23" s="235">
        <v>0</v>
      </c>
      <c r="H23" s="235">
        <v>1</v>
      </c>
      <c r="I23" s="235">
        <v>0.01</v>
      </c>
      <c r="J23" s="235" t="s">
        <v>265</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266</v>
      </c>
      <c r="M23" s="235" t="s">
        <v>267</v>
      </c>
      <c r="N23" s="235" t="s">
        <v>1478</v>
      </c>
      <c r="O23" s="235" t="s">
        <v>1478</v>
      </c>
    </row>
    <row r="24" spans="1:15" x14ac:dyDescent="0.3">
      <c r="A24" s="235" t="s">
        <v>1809</v>
      </c>
      <c r="B24" s="235" t="s">
        <v>224</v>
      </c>
      <c r="C24" s="235" t="s">
        <v>268</v>
      </c>
      <c r="D24" s="235" t="s">
        <v>269</v>
      </c>
      <c r="E24" s="235" t="s">
        <v>270</v>
      </c>
      <c r="F24" s="235" t="s">
        <v>271</v>
      </c>
      <c r="G24" s="235">
        <v>-0.5</v>
      </c>
      <c r="H24" s="235">
        <v>1</v>
      </c>
      <c r="I24" s="235">
        <v>0.02</v>
      </c>
      <c r="J24" s="235" t="s">
        <v>272</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273</v>
      </c>
      <c r="M24" s="235" t="s">
        <v>274</v>
      </c>
      <c r="N24" s="235" t="s">
        <v>275</v>
      </c>
    </row>
    <row r="25" spans="1:15" x14ac:dyDescent="0.3">
      <c r="A25" s="235" t="s">
        <v>1810</v>
      </c>
      <c r="B25" s="235" t="s">
        <v>224</v>
      </c>
      <c r="C25" s="235" t="s">
        <v>276</v>
      </c>
      <c r="D25" s="235" t="s">
        <v>277</v>
      </c>
      <c r="E25" s="235" t="s">
        <v>270</v>
      </c>
      <c r="F25" s="235" t="s">
        <v>278</v>
      </c>
      <c r="G25" s="235">
        <v>-0.5</v>
      </c>
      <c r="H25" s="235">
        <v>1</v>
      </c>
      <c r="I25" s="235">
        <v>0.02</v>
      </c>
      <c r="J25" s="235" t="s">
        <v>279</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280</v>
      </c>
      <c r="M25" s="235" t="s">
        <v>274</v>
      </c>
      <c r="N25" s="235" t="s">
        <v>275</v>
      </c>
    </row>
    <row r="26" spans="1:15" x14ac:dyDescent="0.3">
      <c r="A26" s="235" t="s">
        <v>1811</v>
      </c>
      <c r="B26" s="235" t="s">
        <v>224</v>
      </c>
      <c r="C26" s="235" t="s">
        <v>281</v>
      </c>
      <c r="D26" s="235" t="s">
        <v>282</v>
      </c>
      <c r="E26" s="235" t="s">
        <v>281</v>
      </c>
      <c r="F26" s="235" t="s">
        <v>283</v>
      </c>
      <c r="K26" s="245" t="str">
        <f>INDEX(Guidance!$U:$U,MATCH(A26,Guidance!$B:$B,0))</f>
        <v>**Description:**0</v>
      </c>
    </row>
    <row r="27" spans="1:15" x14ac:dyDescent="0.3">
      <c r="A27" s="235" t="s">
        <v>1812</v>
      </c>
      <c r="B27" s="235" t="s">
        <v>224</v>
      </c>
      <c r="C27" s="235" t="s">
        <v>284</v>
      </c>
      <c r="D27" s="235" t="s">
        <v>285</v>
      </c>
      <c r="E27" s="235" t="s">
        <v>284</v>
      </c>
      <c r="F27" s="235" t="s">
        <v>286</v>
      </c>
      <c r="G27" s="235">
        <v>0</v>
      </c>
      <c r="H27" s="235">
        <v>1</v>
      </c>
      <c r="I27" s="235">
        <v>0.01</v>
      </c>
      <c r="J27" s="235" t="s">
        <v>287</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288</v>
      </c>
      <c r="M27" s="235" t="s">
        <v>289</v>
      </c>
      <c r="N27" s="235" t="s">
        <v>1479</v>
      </c>
      <c r="O27" s="235" t="s">
        <v>1479</v>
      </c>
    </row>
    <row r="28" spans="1:15" x14ac:dyDescent="0.3">
      <c r="A28" s="235" t="s">
        <v>1813</v>
      </c>
      <c r="B28" s="235" t="s">
        <v>224</v>
      </c>
      <c r="C28" s="235" t="s">
        <v>290</v>
      </c>
      <c r="D28" s="235" t="s">
        <v>291</v>
      </c>
      <c r="E28" s="235" t="s">
        <v>290</v>
      </c>
      <c r="F28" s="235" t="s">
        <v>292</v>
      </c>
      <c r="G28" s="235">
        <v>0</v>
      </c>
      <c r="H28" s="235">
        <v>10000</v>
      </c>
      <c r="I28" s="235">
        <v>250</v>
      </c>
      <c r="J28" s="235" t="s">
        <v>293</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L28" s="235" t="s">
        <v>294</v>
      </c>
      <c r="M28" s="235" t="s">
        <v>295</v>
      </c>
      <c r="N28" s="235" t="s">
        <v>1480</v>
      </c>
      <c r="O28" s="235" t="s">
        <v>1480</v>
      </c>
    </row>
    <row r="29" spans="1:15" x14ac:dyDescent="0.3">
      <c r="A29" s="235" t="s">
        <v>1814</v>
      </c>
      <c r="B29" s="235" t="s">
        <v>224</v>
      </c>
      <c r="C29" s="235" t="s">
        <v>296</v>
      </c>
      <c r="D29" s="235" t="s">
        <v>297</v>
      </c>
      <c r="E29" s="235" t="s">
        <v>296</v>
      </c>
      <c r="F29" s="235" t="s">
        <v>298</v>
      </c>
      <c r="G29" s="235">
        <v>0</v>
      </c>
      <c r="H29" s="235">
        <v>0.1</v>
      </c>
      <c r="I29" s="235">
        <v>5.0000000000000001E-3</v>
      </c>
      <c r="J29" s="235" t="s">
        <v>299</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300</v>
      </c>
      <c r="M29" s="235" t="s">
        <v>301</v>
      </c>
      <c r="N29" s="235" t="s">
        <v>1481</v>
      </c>
      <c r="O29" s="235" t="s">
        <v>1481</v>
      </c>
    </row>
    <row r="30" spans="1:15" x14ac:dyDescent="0.3">
      <c r="A30" s="235" t="s">
        <v>1815</v>
      </c>
      <c r="B30" s="235" t="s">
        <v>224</v>
      </c>
      <c r="C30" s="235" t="s">
        <v>302</v>
      </c>
      <c r="D30" s="235" t="s">
        <v>303</v>
      </c>
      <c r="E30" s="235" t="s">
        <v>302</v>
      </c>
      <c r="F30" s="235" t="s">
        <v>304</v>
      </c>
      <c r="G30" s="235">
        <v>0</v>
      </c>
      <c r="H30" s="235">
        <v>1.5</v>
      </c>
      <c r="I30" s="235">
        <v>0.01</v>
      </c>
      <c r="J30" s="235" t="s">
        <v>305</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306</v>
      </c>
      <c r="M30" s="235" t="s">
        <v>307</v>
      </c>
      <c r="N30" s="235" t="s">
        <v>308</v>
      </c>
      <c r="O30" s="235" t="s">
        <v>308</v>
      </c>
    </row>
    <row r="31" spans="1:15" x14ac:dyDescent="0.3">
      <c r="A31" s="235" t="s">
        <v>1816</v>
      </c>
      <c r="B31" s="235" t="s">
        <v>224</v>
      </c>
      <c r="C31" s="235" t="s">
        <v>309</v>
      </c>
      <c r="D31" s="235" t="s">
        <v>310</v>
      </c>
      <c r="E31" s="235" t="s">
        <v>309</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3">
      <c r="A32" s="235" t="s">
        <v>1817</v>
      </c>
      <c r="B32" s="235" t="s">
        <v>224</v>
      </c>
      <c r="C32" s="235" t="s">
        <v>311</v>
      </c>
      <c r="D32" s="235" t="s">
        <v>312</v>
      </c>
      <c r="E32" s="235" t="s">
        <v>311</v>
      </c>
      <c r="F32" s="235" t="s">
        <v>313</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3">
      <c r="A33" s="235" t="s">
        <v>1818</v>
      </c>
      <c r="B33" s="235" t="s">
        <v>224</v>
      </c>
      <c r="C33" s="235" t="s">
        <v>314</v>
      </c>
      <c r="D33" s="235" t="s">
        <v>315</v>
      </c>
      <c r="E33" s="235" t="s">
        <v>316</v>
      </c>
      <c r="G33" s="235">
        <v>0</v>
      </c>
      <c r="H33" s="235">
        <v>1</v>
      </c>
      <c r="I33" s="235">
        <v>1</v>
      </c>
      <c r="J33" s="235" t="s">
        <v>317</v>
      </c>
      <c r="K33" s="242" t="str">
        <f>INDEX(Guidance!$U:$U,MATCH(A33,Guidance!$B:$B,0))</f>
        <v>**Description:** This policy extends the lifetime of all nuclear plants by the specified number of years.//</v>
      </c>
      <c r="L33" s="235" t="s">
        <v>318</v>
      </c>
      <c r="M33" s="235" t="s">
        <v>319</v>
      </c>
      <c r="N33" s="235" t="s">
        <v>320</v>
      </c>
      <c r="O33" s="235" t="s">
        <v>320</v>
      </c>
    </row>
    <row r="34" spans="1:15" x14ac:dyDescent="0.3">
      <c r="A34" s="235" t="s">
        <v>1819</v>
      </c>
      <c r="B34" s="235" t="s">
        <v>224</v>
      </c>
      <c r="C34" s="235" t="s">
        <v>321</v>
      </c>
      <c r="D34" s="235" t="s">
        <v>322</v>
      </c>
      <c r="E34" s="235" t="s">
        <v>321</v>
      </c>
      <c r="F34" s="235" t="s">
        <v>324</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3">
      <c r="A35" s="235" t="s">
        <v>1820</v>
      </c>
      <c r="B35" s="235" t="s">
        <v>224</v>
      </c>
      <c r="C35" s="235" t="s">
        <v>329</v>
      </c>
      <c r="D35" s="235" t="s">
        <v>330</v>
      </c>
      <c r="E35" s="235" t="s">
        <v>329</v>
      </c>
      <c r="F35" s="235" t="s">
        <v>331</v>
      </c>
      <c r="G35" s="235">
        <v>0</v>
      </c>
      <c r="H35" s="235">
        <v>0.9</v>
      </c>
      <c r="I35" s="235">
        <v>0.01</v>
      </c>
      <c r="J35" s="235" t="s">
        <v>332</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333</v>
      </c>
      <c r="M35" s="235" t="s">
        <v>334</v>
      </c>
    </row>
    <row r="36" spans="1:15" x14ac:dyDescent="0.3">
      <c r="A36" s="235" t="s">
        <v>1821</v>
      </c>
      <c r="B36" s="235" t="s">
        <v>224</v>
      </c>
      <c r="C36" s="235" t="s">
        <v>335</v>
      </c>
      <c r="D36" s="235" t="s">
        <v>336</v>
      </c>
      <c r="E36" s="235" t="s">
        <v>337</v>
      </c>
      <c r="F36" s="235" t="s">
        <v>338</v>
      </c>
      <c r="G36" s="235">
        <v>0</v>
      </c>
      <c r="H36" s="235">
        <v>0.4</v>
      </c>
      <c r="I36" s="235">
        <v>0.01</v>
      </c>
      <c r="J36" s="235" t="s">
        <v>339</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340</v>
      </c>
      <c r="M36" s="235" t="s">
        <v>341</v>
      </c>
      <c r="N36" s="235" t="s">
        <v>1482</v>
      </c>
      <c r="O36" s="235" t="s">
        <v>1482</v>
      </c>
    </row>
    <row r="37" spans="1:15" x14ac:dyDescent="0.3">
      <c r="A37" s="235" t="s">
        <v>1822</v>
      </c>
      <c r="B37" s="235" t="s">
        <v>224</v>
      </c>
      <c r="C37" s="235" t="s">
        <v>342</v>
      </c>
      <c r="D37" s="235" t="s">
        <v>343</v>
      </c>
      <c r="E37" s="235" t="s">
        <v>342</v>
      </c>
      <c r="F37" s="235" t="s">
        <v>344</v>
      </c>
      <c r="G37" s="235">
        <v>0</v>
      </c>
      <c r="H37" s="235">
        <v>0.95</v>
      </c>
      <c r="I37" s="235">
        <v>0.01</v>
      </c>
      <c r="J37" s="235" t="s">
        <v>345</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346</v>
      </c>
    </row>
    <row r="38" spans="1:15" x14ac:dyDescent="0.3">
      <c r="A38" s="235" t="s">
        <v>1823</v>
      </c>
      <c r="B38" s="235" t="s">
        <v>224</v>
      </c>
      <c r="C38" s="235" t="s">
        <v>349</v>
      </c>
      <c r="D38" s="235" t="s">
        <v>350</v>
      </c>
      <c r="E38" s="235" t="s">
        <v>349</v>
      </c>
      <c r="F38" s="235" t="s">
        <v>351</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3">
      <c r="A39" s="235" t="s">
        <v>1824</v>
      </c>
      <c r="B39" s="235" t="s">
        <v>353</v>
      </c>
      <c r="C39" s="235" t="s">
        <v>354</v>
      </c>
      <c r="D39" s="235" t="s">
        <v>355</v>
      </c>
      <c r="E39" s="235" t="s">
        <v>354</v>
      </c>
      <c r="F39" s="235" t="s">
        <v>356</v>
      </c>
      <c r="G39" s="235">
        <v>0</v>
      </c>
      <c r="H39" s="235">
        <v>1</v>
      </c>
      <c r="I39" s="235">
        <v>0.01</v>
      </c>
      <c r="J39" s="235" t="s">
        <v>287</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357</v>
      </c>
      <c r="M39" s="235" t="s">
        <v>358</v>
      </c>
      <c r="N39" s="235" t="s">
        <v>1389</v>
      </c>
      <c r="O39" s="235" t="s">
        <v>1390</v>
      </c>
    </row>
    <row r="40" spans="1:15" x14ac:dyDescent="0.3">
      <c r="A40" s="235" t="s">
        <v>1825</v>
      </c>
      <c r="B40" s="235" t="s">
        <v>353</v>
      </c>
      <c r="C40" s="235" t="s">
        <v>359</v>
      </c>
      <c r="D40" s="235" t="s">
        <v>360</v>
      </c>
      <c r="E40" s="235" t="s">
        <v>359</v>
      </c>
      <c r="F40" s="235" t="s">
        <v>361</v>
      </c>
      <c r="G40" s="235">
        <v>0</v>
      </c>
      <c r="H40" s="235">
        <v>1</v>
      </c>
      <c r="I40" s="235">
        <v>0.01</v>
      </c>
      <c r="J40" s="235" t="s">
        <v>287</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362</v>
      </c>
      <c r="M40" s="235" t="s">
        <v>363</v>
      </c>
      <c r="N40" s="235" t="s">
        <v>131</v>
      </c>
    </row>
    <row r="41" spans="1:15" x14ac:dyDescent="0.3">
      <c r="A41" s="235" t="s">
        <v>1826</v>
      </c>
      <c r="B41" s="235" t="s">
        <v>353</v>
      </c>
      <c r="C41" s="235" t="s">
        <v>364</v>
      </c>
      <c r="D41" s="235" t="s">
        <v>365</v>
      </c>
      <c r="E41" s="235" t="s">
        <v>364</v>
      </c>
      <c r="F41" s="235" t="s">
        <v>366</v>
      </c>
      <c r="G41" s="235">
        <v>0</v>
      </c>
      <c r="H41" s="235">
        <v>1</v>
      </c>
      <c r="I41" s="235">
        <v>0.01</v>
      </c>
      <c r="J41" s="235" t="s">
        <v>287</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367</v>
      </c>
      <c r="M41" s="235" t="s">
        <v>368</v>
      </c>
      <c r="N41" s="235" t="s">
        <v>131</v>
      </c>
    </row>
    <row r="42" spans="1:15" x14ac:dyDescent="0.3">
      <c r="A42" s="235" t="s">
        <v>1827</v>
      </c>
      <c r="B42" s="235" t="s">
        <v>353</v>
      </c>
      <c r="C42" s="235" t="s">
        <v>369</v>
      </c>
      <c r="D42" s="235" t="s">
        <v>370</v>
      </c>
      <c r="E42" s="235" t="s">
        <v>369</v>
      </c>
      <c r="F42" s="235" t="s">
        <v>373</v>
      </c>
      <c r="G42" s="235">
        <v>0</v>
      </c>
      <c r="H42" s="235">
        <v>0.2</v>
      </c>
      <c r="I42" s="235">
        <v>0.01</v>
      </c>
      <c r="J42" s="235" t="s">
        <v>178</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374</v>
      </c>
      <c r="M42" s="235" t="s">
        <v>375</v>
      </c>
      <c r="N42" s="235" t="s">
        <v>1391</v>
      </c>
      <c r="O42" s="235" t="s">
        <v>1391</v>
      </c>
    </row>
    <row r="43" spans="1:15" x14ac:dyDescent="0.3">
      <c r="A43" s="235" t="s">
        <v>1828</v>
      </c>
      <c r="B43" s="235" t="s">
        <v>353</v>
      </c>
      <c r="C43" s="235" t="s">
        <v>390</v>
      </c>
      <c r="D43" s="235" t="s">
        <v>391</v>
      </c>
      <c r="E43" s="235" t="s">
        <v>390</v>
      </c>
      <c r="F43" s="235" t="s">
        <v>392</v>
      </c>
      <c r="G43" s="235">
        <v>0</v>
      </c>
      <c r="H43" s="235">
        <v>1</v>
      </c>
      <c r="I43" s="235">
        <v>0.01</v>
      </c>
      <c r="J43" s="235" t="s">
        <v>287</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393</v>
      </c>
      <c r="M43" s="235" t="s">
        <v>394</v>
      </c>
      <c r="N43" s="235" t="s">
        <v>131</v>
      </c>
    </row>
    <row r="44" spans="1:15" x14ac:dyDescent="0.3">
      <c r="A44" s="235" t="s">
        <v>1829</v>
      </c>
      <c r="B44" s="235" t="s">
        <v>353</v>
      </c>
      <c r="C44" s="235" t="s">
        <v>395</v>
      </c>
      <c r="D44" s="235" t="s">
        <v>396</v>
      </c>
      <c r="E44" s="235" t="s">
        <v>395</v>
      </c>
      <c r="F44" s="235" t="s">
        <v>399</v>
      </c>
      <c r="G44" s="235">
        <v>0</v>
      </c>
      <c r="H44" s="235">
        <v>1</v>
      </c>
      <c r="I44" s="235">
        <v>0.01</v>
      </c>
      <c r="J44" s="235" t="s">
        <v>400</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401</v>
      </c>
      <c r="M44" s="235" t="s">
        <v>402</v>
      </c>
    </row>
    <row r="45" spans="1:15" x14ac:dyDescent="0.3">
      <c r="A45" s="235" t="s">
        <v>1830</v>
      </c>
      <c r="B45" s="235" t="s">
        <v>353</v>
      </c>
      <c r="C45" s="235" t="s">
        <v>421</v>
      </c>
      <c r="D45" s="235" t="s">
        <v>422</v>
      </c>
      <c r="E45" s="235" t="s">
        <v>423</v>
      </c>
      <c r="F45" s="235" t="s">
        <v>424</v>
      </c>
      <c r="G45" s="235">
        <v>0</v>
      </c>
      <c r="H45" s="235">
        <v>1</v>
      </c>
      <c r="I45" s="235">
        <v>0.01</v>
      </c>
      <c r="J45" s="235" t="s">
        <v>287</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425</v>
      </c>
      <c r="M45" s="235" t="s">
        <v>426</v>
      </c>
      <c r="N45" s="235" t="s">
        <v>131</v>
      </c>
    </row>
    <row r="46" spans="1:15" x14ac:dyDescent="0.3">
      <c r="A46" s="235" t="s">
        <v>1831</v>
      </c>
      <c r="B46" s="235" t="s">
        <v>353</v>
      </c>
      <c r="C46" s="235" t="s">
        <v>427</v>
      </c>
      <c r="D46" s="235" t="s">
        <v>428</v>
      </c>
      <c r="E46" s="235" t="s">
        <v>423</v>
      </c>
      <c r="F46" s="235" t="s">
        <v>429</v>
      </c>
      <c r="G46" s="235">
        <v>0</v>
      </c>
      <c r="H46" s="235">
        <v>1</v>
      </c>
      <c r="I46" s="235">
        <v>0.01</v>
      </c>
      <c r="J46" s="235" t="s">
        <v>287</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425</v>
      </c>
      <c r="M46" s="235" t="s">
        <v>426</v>
      </c>
      <c r="N46" s="235" t="s">
        <v>131</v>
      </c>
    </row>
    <row r="47" spans="1:15" x14ac:dyDescent="0.3">
      <c r="A47" s="235" t="s">
        <v>1832</v>
      </c>
      <c r="B47" s="235" t="s">
        <v>353</v>
      </c>
      <c r="C47" s="235" t="s">
        <v>430</v>
      </c>
      <c r="D47" s="235" t="s">
        <v>431</v>
      </c>
      <c r="E47" s="235" t="s">
        <v>423</v>
      </c>
      <c r="F47" s="235" t="s">
        <v>432</v>
      </c>
      <c r="G47" s="235">
        <v>0</v>
      </c>
      <c r="H47" s="235">
        <v>1</v>
      </c>
      <c r="I47" s="235">
        <v>0.01</v>
      </c>
      <c r="J47" s="235" t="s">
        <v>287</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425</v>
      </c>
      <c r="M47" s="235" t="s">
        <v>426</v>
      </c>
      <c r="N47" s="235" t="s">
        <v>131</v>
      </c>
    </row>
    <row r="48" spans="1:15" x14ac:dyDescent="0.3">
      <c r="A48" s="235" t="s">
        <v>1833</v>
      </c>
      <c r="B48" s="235" t="s">
        <v>353</v>
      </c>
      <c r="C48" s="235" t="s">
        <v>433</v>
      </c>
      <c r="D48" s="235" t="s">
        <v>434</v>
      </c>
      <c r="E48" s="235" t="s">
        <v>423</v>
      </c>
      <c r="F48" s="235" t="s">
        <v>435</v>
      </c>
      <c r="G48" s="235">
        <v>0</v>
      </c>
      <c r="H48" s="235">
        <v>1</v>
      </c>
      <c r="I48" s="235">
        <v>0.01</v>
      </c>
      <c r="J48" s="235" t="s">
        <v>287</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425</v>
      </c>
      <c r="M48" s="235" t="s">
        <v>426</v>
      </c>
      <c r="N48" s="235" t="s">
        <v>131</v>
      </c>
    </row>
    <row r="49" spans="1:15" x14ac:dyDescent="0.3">
      <c r="A49" s="235" t="s">
        <v>1834</v>
      </c>
      <c r="B49" s="235" t="s">
        <v>353</v>
      </c>
      <c r="C49" s="235" t="s">
        <v>436</v>
      </c>
      <c r="D49" s="235" t="s">
        <v>437</v>
      </c>
      <c r="E49" s="235" t="s">
        <v>436</v>
      </c>
      <c r="F49" s="235" t="s">
        <v>438</v>
      </c>
      <c r="G49" s="235">
        <v>0</v>
      </c>
      <c r="H49" s="235">
        <v>1</v>
      </c>
      <c r="I49" s="235">
        <v>0.01</v>
      </c>
      <c r="J49" s="235" t="s">
        <v>439</v>
      </c>
      <c r="K49" s="245" t="str">
        <f>INDEX(Guidance!$U:$U,MATCH(A49,Guidance!$B:$B,0))</f>
        <v>**Description:**0**Guidance for setting values: **</v>
      </c>
      <c r="M49" s="235" t="s">
        <v>440</v>
      </c>
      <c r="N49" s="235" t="s">
        <v>441</v>
      </c>
    </row>
    <row r="50" spans="1:15" x14ac:dyDescent="0.3">
      <c r="A50" s="235" t="s">
        <v>1835</v>
      </c>
      <c r="B50" s="235" t="s">
        <v>353</v>
      </c>
      <c r="C50" s="235" t="s">
        <v>442</v>
      </c>
      <c r="D50" s="235" t="s">
        <v>443</v>
      </c>
      <c r="E50" s="235" t="s">
        <v>444</v>
      </c>
      <c r="F50" s="235" t="s">
        <v>445</v>
      </c>
      <c r="G50" s="235">
        <v>0</v>
      </c>
      <c r="H50" s="235">
        <v>1</v>
      </c>
      <c r="I50" s="235">
        <v>0.01</v>
      </c>
      <c r="J50" s="235" t="s">
        <v>287</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446</v>
      </c>
      <c r="M50" s="235" t="s">
        <v>447</v>
      </c>
      <c r="N50" s="235" t="s">
        <v>131</v>
      </c>
    </row>
    <row r="51" spans="1:15" x14ac:dyDescent="0.3">
      <c r="A51" s="235" t="s">
        <v>1836</v>
      </c>
      <c r="B51" s="235" t="s">
        <v>353</v>
      </c>
      <c r="C51" s="235" t="s">
        <v>448</v>
      </c>
      <c r="D51" s="235" t="s">
        <v>449</v>
      </c>
      <c r="E51" s="235" t="s">
        <v>444</v>
      </c>
      <c r="F51" s="235" t="s">
        <v>450</v>
      </c>
      <c r="G51" s="235">
        <v>0</v>
      </c>
      <c r="H51" s="235">
        <v>1</v>
      </c>
      <c r="I51" s="235">
        <v>0.01</v>
      </c>
      <c r="J51" s="235" t="s">
        <v>287</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451</v>
      </c>
      <c r="M51" s="235" t="s">
        <v>452</v>
      </c>
      <c r="N51" s="235" t="s">
        <v>131</v>
      </c>
    </row>
    <row r="52" spans="1:15" x14ac:dyDescent="0.3">
      <c r="A52" s="235" t="s">
        <v>1837</v>
      </c>
      <c r="B52" s="235" t="s">
        <v>353</v>
      </c>
      <c r="C52" s="235" t="s">
        <v>453</v>
      </c>
      <c r="D52" s="235" t="s">
        <v>454</v>
      </c>
      <c r="E52" s="235" t="s">
        <v>454</v>
      </c>
      <c r="F52" s="235" t="s">
        <v>456</v>
      </c>
      <c r="G52" s="235">
        <v>0</v>
      </c>
      <c r="H52" s="235">
        <v>1</v>
      </c>
      <c r="I52" s="235">
        <v>0.01</v>
      </c>
      <c r="J52" s="235" t="s">
        <v>457</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458</v>
      </c>
      <c r="N52" s="235" t="s">
        <v>131</v>
      </c>
    </row>
    <row r="53" spans="1:15" x14ac:dyDescent="0.3">
      <c r="A53" s="235" t="s">
        <v>1838</v>
      </c>
      <c r="B53" s="235" t="s">
        <v>472</v>
      </c>
      <c r="C53" s="235" t="s">
        <v>473</v>
      </c>
      <c r="D53" s="235" t="s">
        <v>474</v>
      </c>
      <c r="E53" s="235" t="s">
        <v>473</v>
      </c>
      <c r="F53" s="235" t="s">
        <v>475</v>
      </c>
      <c r="G53" s="235">
        <v>0</v>
      </c>
      <c r="H53" s="235">
        <v>1</v>
      </c>
      <c r="I53" s="235">
        <v>0.01</v>
      </c>
      <c r="J53" s="235" t="s">
        <v>287</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L53" s="235" t="s">
        <v>476</v>
      </c>
      <c r="M53" s="235" t="s">
        <v>477</v>
      </c>
      <c r="N53" s="235" t="s">
        <v>131</v>
      </c>
      <c r="O53" s="235" t="s">
        <v>478</v>
      </c>
    </row>
    <row r="54" spans="1:15" x14ac:dyDescent="0.3">
      <c r="A54" s="235" t="s">
        <v>1839</v>
      </c>
      <c r="B54" s="235" t="s">
        <v>472</v>
      </c>
      <c r="C54" s="235" t="s">
        <v>479</v>
      </c>
      <c r="D54" s="235" t="s">
        <v>480</v>
      </c>
      <c r="E54" s="235" t="s">
        <v>479</v>
      </c>
      <c r="F54" s="235" t="s">
        <v>481</v>
      </c>
      <c r="G54" s="235">
        <v>0</v>
      </c>
      <c r="H54" s="235">
        <v>1</v>
      </c>
      <c r="I54" s="235">
        <v>0.01</v>
      </c>
      <c r="J54" s="235" t="s">
        <v>287</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482</v>
      </c>
      <c r="M54" s="235" t="s">
        <v>483</v>
      </c>
      <c r="N54" s="235" t="s">
        <v>1486</v>
      </c>
      <c r="O54" s="235" t="s">
        <v>1486</v>
      </c>
    </row>
    <row r="55" spans="1:15" x14ac:dyDescent="0.3">
      <c r="A55" s="235" t="s">
        <v>1840</v>
      </c>
      <c r="B55" s="235" t="s">
        <v>472</v>
      </c>
      <c r="C55" s="235" t="s">
        <v>484</v>
      </c>
      <c r="D55" s="235" t="s">
        <v>485</v>
      </c>
      <c r="E55" s="235" t="s">
        <v>484</v>
      </c>
      <c r="F55" s="235" t="s">
        <v>486</v>
      </c>
      <c r="G55" s="235">
        <v>0</v>
      </c>
      <c r="H55" s="235">
        <v>1</v>
      </c>
      <c r="I55" s="235">
        <v>0.01</v>
      </c>
      <c r="J55" s="235" t="s">
        <v>287</v>
      </c>
      <c r="K55" s="242" t="str">
        <f>INDEX(Guidance!$U:$U,MATCH(A55,Guidance!$B:$B,0))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M55" s="235" t="s">
        <v>487</v>
      </c>
      <c r="N55" s="235" t="s">
        <v>1488</v>
      </c>
      <c r="O55" s="235" t="s">
        <v>1487</v>
      </c>
    </row>
    <row r="56" spans="1:15" x14ac:dyDescent="0.3">
      <c r="A56" s="235" t="s">
        <v>1841</v>
      </c>
      <c r="B56" s="235" t="s">
        <v>472</v>
      </c>
      <c r="C56" s="235" t="s">
        <v>488</v>
      </c>
      <c r="D56" s="235" t="s">
        <v>489</v>
      </c>
      <c r="E56" s="235" t="s">
        <v>488</v>
      </c>
      <c r="F56" s="235" t="s">
        <v>490</v>
      </c>
      <c r="G56" s="235">
        <v>0</v>
      </c>
      <c r="H56" s="235">
        <v>1</v>
      </c>
      <c r="I56" s="235">
        <v>0.01</v>
      </c>
      <c r="J56" s="235" t="s">
        <v>287</v>
      </c>
      <c r="K56" s="242" t="str">
        <f>INDEX(Guidance!$U:$U,MATCH(A56,Guidance!$B:$B,0))</f>
        <v>**Description:** This policy avoids the release of CO2 from forests by reducing timber harvesting. // **Guidance for setting values: **</v>
      </c>
      <c r="L56" s="235" t="s">
        <v>491</v>
      </c>
      <c r="M56" s="235" t="s">
        <v>492</v>
      </c>
      <c r="N56" s="235" t="s">
        <v>131</v>
      </c>
    </row>
    <row r="57" spans="1:15" x14ac:dyDescent="0.3">
      <c r="A57" s="235" t="s">
        <v>1842</v>
      </c>
      <c r="B57" s="235" t="s">
        <v>472</v>
      </c>
      <c r="C57" s="235" t="s">
        <v>493</v>
      </c>
      <c r="D57" s="235" t="s">
        <v>494</v>
      </c>
      <c r="E57" s="235" t="s">
        <v>493</v>
      </c>
      <c r="F57" s="235" t="s">
        <v>495</v>
      </c>
      <c r="G57" s="235">
        <v>0</v>
      </c>
      <c r="H57" s="235">
        <v>1</v>
      </c>
      <c r="I57" s="235">
        <v>0.01</v>
      </c>
      <c r="J57" s="235" t="s">
        <v>287</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496</v>
      </c>
      <c r="M57" s="235" t="s">
        <v>497</v>
      </c>
      <c r="N57" s="235" t="s">
        <v>131</v>
      </c>
    </row>
    <row r="58" spans="1:15" x14ac:dyDescent="0.3">
      <c r="A58" s="235" t="s">
        <v>1843</v>
      </c>
      <c r="B58" s="235" t="s">
        <v>472</v>
      </c>
      <c r="C58" s="235" t="s">
        <v>498</v>
      </c>
      <c r="D58" s="235" t="s">
        <v>499</v>
      </c>
      <c r="E58" s="235" t="s">
        <v>498</v>
      </c>
      <c r="F58" s="235" t="s">
        <v>500</v>
      </c>
      <c r="G58" s="235">
        <v>0</v>
      </c>
      <c r="H58" s="235">
        <v>1</v>
      </c>
      <c r="I58" s="235">
        <v>0.01</v>
      </c>
      <c r="J58" s="235" t="s">
        <v>287</v>
      </c>
      <c r="K58" s="242" t="str">
        <f>INDEX(Guidance!$U:$U,MATCH(A58,Guidance!$B:$B,0))</f>
        <v>**Description:** This policy increases CO2 sequestration by forests through improved forest management practices.  // **Guidance for setting values: **</v>
      </c>
      <c r="L58" s="235" t="s">
        <v>501</v>
      </c>
      <c r="M58" s="235" t="s">
        <v>502</v>
      </c>
      <c r="N58" s="235" t="s">
        <v>131</v>
      </c>
    </row>
    <row r="59" spans="1:15" x14ac:dyDescent="0.3">
      <c r="A59" s="235" t="s">
        <v>1844</v>
      </c>
      <c r="B59" s="235" t="s">
        <v>472</v>
      </c>
      <c r="C59" s="235" t="s">
        <v>503</v>
      </c>
      <c r="D59" s="235" t="s">
        <v>504</v>
      </c>
      <c r="E59" s="235" t="s">
        <v>503</v>
      </c>
      <c r="F59" s="235" t="s">
        <v>505</v>
      </c>
      <c r="G59" s="235">
        <v>0</v>
      </c>
      <c r="H59" s="235">
        <v>1</v>
      </c>
      <c r="I59" s="235">
        <v>0.01</v>
      </c>
      <c r="J59" s="235" t="s">
        <v>287</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506</v>
      </c>
      <c r="M59" s="235" t="s">
        <v>507</v>
      </c>
      <c r="N59" s="235" t="s">
        <v>131</v>
      </c>
    </row>
    <row r="60" spans="1:15" x14ac:dyDescent="0.3">
      <c r="A60" s="235" t="s">
        <v>1845</v>
      </c>
      <c r="B60" s="235" t="s">
        <v>472</v>
      </c>
      <c r="C60" s="235" t="s">
        <v>508</v>
      </c>
      <c r="D60" s="235" t="s">
        <v>509</v>
      </c>
      <c r="E60" s="235" t="s">
        <v>508</v>
      </c>
      <c r="F60" s="235" t="s">
        <v>510</v>
      </c>
      <c r="K60" s="245" t="str">
        <f>INDEX(Guidance!$U:$U,MATCH(A60,Guidance!$B:$B,0))</f>
        <v>**Description:**0**Guidance for setting values: **</v>
      </c>
      <c r="M60" s="235" t="s">
        <v>511</v>
      </c>
    </row>
    <row r="61" spans="1:15" x14ac:dyDescent="0.3">
      <c r="A61" s="235" t="s">
        <v>1846</v>
      </c>
      <c r="B61" s="235" t="s">
        <v>472</v>
      </c>
      <c r="C61" s="235" t="s">
        <v>512</v>
      </c>
      <c r="D61" s="235" t="s">
        <v>513</v>
      </c>
      <c r="E61" s="235" t="s">
        <v>512</v>
      </c>
      <c r="F61" s="235" t="s">
        <v>514</v>
      </c>
      <c r="G61" s="235">
        <v>0</v>
      </c>
      <c r="H61" s="235">
        <v>1</v>
      </c>
      <c r="I61" s="235">
        <v>0.01</v>
      </c>
      <c r="J61" s="235" t="s">
        <v>515</v>
      </c>
      <c r="K61" s="242"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516</v>
      </c>
      <c r="N61" s="235" t="s">
        <v>517</v>
      </c>
    </row>
    <row r="62" spans="1:15" x14ac:dyDescent="0.3">
      <c r="A62" s="235" t="s">
        <v>1847</v>
      </c>
      <c r="B62" s="235" t="s">
        <v>518</v>
      </c>
      <c r="C62" s="235" t="s">
        <v>519</v>
      </c>
      <c r="D62" s="235" t="s">
        <v>520</v>
      </c>
      <c r="E62" s="235" t="s">
        <v>521</v>
      </c>
      <c r="F62" s="235" t="s">
        <v>522</v>
      </c>
      <c r="G62" s="235">
        <v>0</v>
      </c>
      <c r="H62" s="235">
        <v>1</v>
      </c>
      <c r="I62" s="235">
        <v>0.01</v>
      </c>
      <c r="J62" s="235" t="s">
        <v>523</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524</v>
      </c>
      <c r="M62" s="235" t="s">
        <v>525</v>
      </c>
      <c r="N62" s="235" t="s">
        <v>131</v>
      </c>
    </row>
    <row r="63" spans="1:15" x14ac:dyDescent="0.3">
      <c r="A63" s="235" t="s">
        <v>1848</v>
      </c>
      <c r="B63" s="235" t="s">
        <v>518</v>
      </c>
      <c r="C63" s="235" t="s">
        <v>526</v>
      </c>
      <c r="D63" s="235" t="s">
        <v>527</v>
      </c>
      <c r="E63" s="235" t="s">
        <v>528</v>
      </c>
      <c r="F63" s="235" t="s">
        <v>529</v>
      </c>
      <c r="G63" s="235">
        <v>0</v>
      </c>
      <c r="H63" s="235">
        <v>1</v>
      </c>
      <c r="I63" s="235">
        <v>0.01</v>
      </c>
      <c r="J63" s="235" t="s">
        <v>530</v>
      </c>
      <c r="K63" s="242" t="str">
        <f>INDEX(Guidance!$U:$U,MATCH(A63,Guidance!$B:$B,0))</f>
        <v>**Description:** This policy causes a percentage of the district heat to be generated by burning hydrogen instead of the fuels used in the BAU case. // **Guidance for setting values: **</v>
      </c>
      <c r="L63" s="235" t="s">
        <v>531</v>
      </c>
      <c r="M63" s="235" t="s">
        <v>532</v>
      </c>
      <c r="N63" s="235" t="s">
        <v>131</v>
      </c>
    </row>
    <row r="64" spans="1:15" x14ac:dyDescent="0.3">
      <c r="A64" s="235" t="s">
        <v>1849</v>
      </c>
      <c r="B64" s="235" t="s">
        <v>518</v>
      </c>
      <c r="C64" s="235" t="s">
        <v>533</v>
      </c>
      <c r="D64" s="235" t="s">
        <v>534</v>
      </c>
      <c r="E64" s="235" t="s">
        <v>535</v>
      </c>
      <c r="F64" s="235" t="s">
        <v>536</v>
      </c>
      <c r="G64" s="235">
        <v>0</v>
      </c>
      <c r="H64" s="235">
        <v>1</v>
      </c>
      <c r="I64" s="235">
        <v>0.01</v>
      </c>
      <c r="J64" s="235" t="s">
        <v>537</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538</v>
      </c>
    </row>
    <row r="65" spans="1:15" x14ac:dyDescent="0.3">
      <c r="A65" s="235" t="s">
        <v>1850</v>
      </c>
      <c r="B65" s="235" t="s">
        <v>539</v>
      </c>
      <c r="C65" s="235" t="s">
        <v>540</v>
      </c>
      <c r="D65" s="235" t="s">
        <v>541</v>
      </c>
      <c r="E65" s="235" t="s">
        <v>540</v>
      </c>
      <c r="F65" s="235" t="s">
        <v>544</v>
      </c>
      <c r="G65" s="235">
        <v>0</v>
      </c>
      <c r="H65" s="235">
        <v>0.3</v>
      </c>
      <c r="I65" s="235">
        <v>0.01</v>
      </c>
      <c r="J65" s="235" t="s">
        <v>545</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546</v>
      </c>
      <c r="M65" s="235" t="s">
        <v>547</v>
      </c>
    </row>
    <row r="66" spans="1:15" x14ac:dyDescent="0.3">
      <c r="A66" s="235" t="s">
        <v>1851</v>
      </c>
      <c r="B66" s="235" t="s">
        <v>539</v>
      </c>
      <c r="C66" s="235" t="s">
        <v>550</v>
      </c>
      <c r="D66" s="235" t="s">
        <v>551</v>
      </c>
      <c r="E66" s="235" t="s">
        <v>550</v>
      </c>
      <c r="F66" s="235" t="s">
        <v>554</v>
      </c>
      <c r="G66" s="235">
        <v>0</v>
      </c>
      <c r="H66" s="235">
        <v>100</v>
      </c>
      <c r="I66" s="235">
        <v>5</v>
      </c>
      <c r="J66" s="235" t="s">
        <v>747</v>
      </c>
      <c r="K66" s="242" t="str">
        <f>INDEX(Guidance!$U:$U,MATCH(A66,Guidance!$B:$B,0))</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c r="L66" s="235" t="s">
        <v>555</v>
      </c>
      <c r="M66" s="235" t="s">
        <v>556</v>
      </c>
      <c r="N66" s="235" t="s">
        <v>1485</v>
      </c>
      <c r="O66" s="235" t="s">
        <v>1485</v>
      </c>
    </row>
    <row r="67" spans="1:15" x14ac:dyDescent="0.3">
      <c r="A67" s="235" t="s">
        <v>1852</v>
      </c>
      <c r="B67" s="235" t="s">
        <v>539</v>
      </c>
      <c r="C67" s="235" t="s">
        <v>563</v>
      </c>
      <c r="D67" s="235" t="s">
        <v>564</v>
      </c>
      <c r="E67" s="235" t="s">
        <v>565</v>
      </c>
      <c r="F67" s="235" t="s">
        <v>566</v>
      </c>
      <c r="G67" s="235">
        <v>0</v>
      </c>
      <c r="H67" s="235">
        <v>1</v>
      </c>
      <c r="I67" s="235">
        <v>1</v>
      </c>
      <c r="J67" s="235" t="s">
        <v>188</v>
      </c>
      <c r="K67" s="242" t="str">
        <f>INDEX(Guidance!$U:$U,MATCH(A67,Guidance!$B:$B,0))</f>
        <v>**Description:** This policy prevents the carbon tax from being levied on process emissions (non-energy greenhouse gas emissions from industrial and agricultural operations).</v>
      </c>
      <c r="L67" s="235" t="s">
        <v>555</v>
      </c>
      <c r="M67" s="235" t="s">
        <v>556</v>
      </c>
    </row>
    <row r="68" spans="1:15" x14ac:dyDescent="0.3">
      <c r="A68" s="235" t="s">
        <v>1853</v>
      </c>
      <c r="B68" s="235" t="s">
        <v>539</v>
      </c>
      <c r="C68" s="235" t="s">
        <v>567</v>
      </c>
      <c r="D68" s="235" t="s">
        <v>568</v>
      </c>
      <c r="E68" s="235" t="s">
        <v>567</v>
      </c>
      <c r="F68" s="235" t="s">
        <v>571</v>
      </c>
      <c r="K68" s="242" t="str">
        <f>INDEX(Guidance!$U:$U,MATCH(A68,Guidance!$B:$B,0))</f>
        <v>**Description:** This policy reduces the subsidies paid for the production of the selected energy source(s) in the BAU case. // **Guidance for setting values: **</v>
      </c>
    </row>
    <row r="69" spans="1:15" x14ac:dyDescent="0.3">
      <c r="A69" s="235" t="s">
        <v>1854</v>
      </c>
      <c r="B69" s="235" t="s">
        <v>539</v>
      </c>
      <c r="C69" s="235" t="s">
        <v>588</v>
      </c>
      <c r="D69" s="235" t="s">
        <v>589</v>
      </c>
      <c r="E69" s="235" t="s">
        <v>590</v>
      </c>
      <c r="F69" s="235" t="s">
        <v>591</v>
      </c>
      <c r="K69" s="245" t="str">
        <f>INDEX(Guidance!$U:$U,MATCH(A69,Guidance!$B:$B,0))</f>
        <v>**Description:**0</v>
      </c>
    </row>
    <row r="70" spans="1:15" x14ac:dyDescent="0.3">
      <c r="A70" s="235" t="s">
        <v>1855</v>
      </c>
      <c r="B70" s="235" t="s">
        <v>539</v>
      </c>
      <c r="C70" s="235" t="s">
        <v>592</v>
      </c>
      <c r="D70" s="235" t="s">
        <v>593</v>
      </c>
      <c r="E70" s="235" t="s">
        <v>592</v>
      </c>
      <c r="F70" s="235" t="s">
        <v>594</v>
      </c>
      <c r="K70" s="245" t="str">
        <f>INDEX(Guidance!$U:$U,MATCH(A70,Guidance!$B:$B,0))</f>
        <v>**Description:**0</v>
      </c>
    </row>
    <row r="71" spans="1:15" x14ac:dyDescent="0.3">
      <c r="A71" s="235" t="s">
        <v>1856</v>
      </c>
      <c r="B71" s="235" t="s">
        <v>539</v>
      </c>
      <c r="C71" s="235" t="s">
        <v>595</v>
      </c>
      <c r="D71" s="235" t="s">
        <v>595</v>
      </c>
      <c r="E71" s="235" t="s">
        <v>595</v>
      </c>
      <c r="F71" s="235" t="s">
        <v>596</v>
      </c>
      <c r="G71" s="235">
        <v>0</v>
      </c>
      <c r="H71" s="235">
        <v>1</v>
      </c>
      <c r="I71" s="235">
        <v>0.01</v>
      </c>
      <c r="J71" s="235" t="s">
        <v>597</v>
      </c>
      <c r="K71" s="245">
        <f>INDEX(Guidance!$U:$U,MATCH(A71,Guidance!$B:$B,0))</f>
        <v>0</v>
      </c>
      <c r="L71" s="235" t="s">
        <v>598</v>
      </c>
    </row>
    <row r="72" spans="1:15" x14ac:dyDescent="0.3">
      <c r="A72" s="235" t="s">
        <v>1857</v>
      </c>
      <c r="B72" s="235" t="s">
        <v>539</v>
      </c>
      <c r="C72" s="235" t="s">
        <v>599</v>
      </c>
      <c r="D72" s="235" t="s">
        <v>600</v>
      </c>
      <c r="E72" s="235" t="s">
        <v>599</v>
      </c>
      <c r="F72" s="235" t="s">
        <v>601</v>
      </c>
      <c r="G72" s="235">
        <v>0</v>
      </c>
      <c r="H72" s="235">
        <v>0.2</v>
      </c>
      <c r="I72" s="235">
        <v>5.0000000000000001E-3</v>
      </c>
      <c r="J72" s="235" t="s">
        <v>602</v>
      </c>
      <c r="K72" s="242" t="str">
        <f>INDEX(Guidance!$U:$U,MATCH(A72,Guidance!$B:$B,0))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L72" s="235" t="s">
        <v>603</v>
      </c>
      <c r="M72" s="235" t="s">
        <v>604</v>
      </c>
      <c r="N72" s="235" t="s">
        <v>1483</v>
      </c>
      <c r="O72" s="235" t="s">
        <v>1484</v>
      </c>
    </row>
    <row r="73" spans="1:15" x14ac:dyDescent="0.3">
      <c r="A73" s="235" t="s">
        <v>1858</v>
      </c>
      <c r="B73" s="235" t="s">
        <v>605</v>
      </c>
      <c r="C73" s="235" t="s">
        <v>606</v>
      </c>
      <c r="D73" s="235" t="s">
        <v>607</v>
      </c>
      <c r="E73" s="235" t="s">
        <v>609</v>
      </c>
      <c r="F73" s="235" t="s">
        <v>610</v>
      </c>
      <c r="G73" s="235">
        <v>0</v>
      </c>
      <c r="H73" s="235">
        <v>0.4</v>
      </c>
      <c r="I73" s="235">
        <v>0.01</v>
      </c>
      <c r="J73" s="235" t="s">
        <v>611</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612</v>
      </c>
      <c r="M73" s="235" t="s">
        <v>613</v>
      </c>
      <c r="N73" s="235" t="s">
        <v>191</v>
      </c>
    </row>
    <row r="74" spans="1:15" x14ac:dyDescent="0.3">
      <c r="A74" s="235" t="s">
        <v>1859</v>
      </c>
      <c r="B74" s="235" t="s">
        <v>605</v>
      </c>
      <c r="C74" s="235" t="s">
        <v>606</v>
      </c>
      <c r="D74" s="235" t="s">
        <v>619</v>
      </c>
      <c r="E74" s="235" t="s">
        <v>609</v>
      </c>
      <c r="F74" s="235" t="s">
        <v>620</v>
      </c>
      <c r="G74" s="235">
        <v>0</v>
      </c>
      <c r="H74" s="235">
        <v>0.4</v>
      </c>
      <c r="I74" s="235">
        <v>0.01</v>
      </c>
      <c r="J74" s="235" t="s">
        <v>611</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612</v>
      </c>
      <c r="M74" s="235" t="s">
        <v>613</v>
      </c>
      <c r="N74" s="235" t="s">
        <v>191</v>
      </c>
    </row>
    <row r="75" spans="1:15" x14ac:dyDescent="0.3">
      <c r="A75" s="235" t="s">
        <v>1860</v>
      </c>
      <c r="B75" s="235" t="s">
        <v>605</v>
      </c>
      <c r="C75" s="235" t="s">
        <v>606</v>
      </c>
      <c r="D75" s="235" t="s">
        <v>621</v>
      </c>
      <c r="E75" s="235" t="s">
        <v>609</v>
      </c>
      <c r="F75" s="235" t="s">
        <v>623</v>
      </c>
      <c r="G75" s="235">
        <v>0</v>
      </c>
      <c r="H75" s="235">
        <v>0.4</v>
      </c>
      <c r="I75" s="235">
        <v>0.01</v>
      </c>
      <c r="J75" s="235" t="s">
        <v>611</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612</v>
      </c>
      <c r="M75" s="235" t="s">
        <v>613</v>
      </c>
      <c r="N75" s="235" t="s">
        <v>191</v>
      </c>
    </row>
    <row r="76" spans="1:15" x14ac:dyDescent="0.3">
      <c r="A76" s="235" t="s">
        <v>1861</v>
      </c>
      <c r="B76" s="235" t="s">
        <v>605</v>
      </c>
      <c r="C76" s="235" t="s">
        <v>606</v>
      </c>
      <c r="D76" s="235" t="s">
        <v>634</v>
      </c>
      <c r="E76" s="235" t="s">
        <v>609</v>
      </c>
      <c r="F76" s="235" t="s">
        <v>636</v>
      </c>
      <c r="G76" s="235">
        <v>0</v>
      </c>
      <c r="H76" s="235">
        <v>0.4</v>
      </c>
      <c r="I76" s="235">
        <v>0.01</v>
      </c>
      <c r="J76" s="235" t="s">
        <v>611</v>
      </c>
      <c r="K76" s="242"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612</v>
      </c>
      <c r="M76" s="235" t="s">
        <v>613</v>
      </c>
      <c r="N76" s="235" t="s">
        <v>191</v>
      </c>
    </row>
    <row r="77" spans="1:15" x14ac:dyDescent="0.3">
      <c r="A77" s="235" t="s">
        <v>1862</v>
      </c>
      <c r="B77" s="235" t="s">
        <v>605</v>
      </c>
      <c r="C77" s="235" t="s">
        <v>606</v>
      </c>
      <c r="D77" s="235" t="s">
        <v>644</v>
      </c>
      <c r="E77" s="235" t="s">
        <v>609</v>
      </c>
      <c r="F77" s="235" t="s">
        <v>647</v>
      </c>
      <c r="G77" s="235">
        <v>0</v>
      </c>
      <c r="H77" s="235">
        <v>0.4</v>
      </c>
      <c r="I77" s="235">
        <v>0.01</v>
      </c>
      <c r="J77" s="235" t="s">
        <v>611</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612</v>
      </c>
      <c r="M77" s="235" t="s">
        <v>613</v>
      </c>
      <c r="N77" s="235" t="s">
        <v>191</v>
      </c>
    </row>
    <row r="78" spans="1:15" x14ac:dyDescent="0.3">
      <c r="A78" s="235" t="s">
        <v>1863</v>
      </c>
      <c r="B78" s="235" t="s">
        <v>605</v>
      </c>
      <c r="C78" s="235" t="s">
        <v>660</v>
      </c>
      <c r="D78" s="235" t="s">
        <v>661</v>
      </c>
      <c r="E78" s="235" t="s">
        <v>660</v>
      </c>
      <c r="F78" s="235" t="s">
        <v>662</v>
      </c>
      <c r="G78" s="235">
        <v>0</v>
      </c>
      <c r="H78" s="235">
        <v>1</v>
      </c>
      <c r="I78" s="235">
        <v>0.01</v>
      </c>
      <c r="J78" s="235" t="s">
        <v>287</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663</v>
      </c>
      <c r="M78" s="235" t="s">
        <v>664</v>
      </c>
      <c r="N78" s="235" t="s">
        <v>665</v>
      </c>
    </row>
    <row r="79" spans="1:15" x14ac:dyDescent="0.3">
      <c r="A79" s="235" t="s">
        <v>1864</v>
      </c>
      <c r="B79" s="235" t="s">
        <v>605</v>
      </c>
      <c r="C79" s="235" t="s">
        <v>666</v>
      </c>
      <c r="D79" s="235" t="s">
        <v>667</v>
      </c>
      <c r="E79" s="235" t="s">
        <v>668</v>
      </c>
      <c r="F79" s="235" t="s">
        <v>669</v>
      </c>
      <c r="G79" s="235">
        <v>0</v>
      </c>
      <c r="H79" s="235">
        <v>0.4</v>
      </c>
      <c r="I79" s="235">
        <v>0.01</v>
      </c>
      <c r="J79" s="235" t="s">
        <v>670</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612</v>
      </c>
      <c r="M79" s="235" t="s">
        <v>613</v>
      </c>
      <c r="N79" s="235" t="s">
        <v>191</v>
      </c>
    </row>
    <row r="80" spans="1:15" x14ac:dyDescent="0.3">
      <c r="A80" s="235" t="s">
        <v>1865</v>
      </c>
      <c r="B80" s="235" t="s">
        <v>605</v>
      </c>
      <c r="C80" s="235" t="s">
        <v>666</v>
      </c>
      <c r="D80" s="235" t="s">
        <v>671</v>
      </c>
      <c r="E80" s="235" t="s">
        <v>668</v>
      </c>
      <c r="F80" s="235" t="s">
        <v>672</v>
      </c>
      <c r="G80" s="235">
        <v>0</v>
      </c>
      <c r="H80" s="235">
        <v>0.4</v>
      </c>
      <c r="I80" s="235">
        <v>0.01</v>
      </c>
      <c r="J80" s="235" t="s">
        <v>670</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612</v>
      </c>
      <c r="M80" s="235" t="s">
        <v>613</v>
      </c>
      <c r="N80" s="235" t="s">
        <v>191</v>
      </c>
    </row>
    <row r="81" spans="1:15" x14ac:dyDescent="0.3">
      <c r="A81" s="235" t="s">
        <v>1866</v>
      </c>
      <c r="B81" s="235" t="s">
        <v>605</v>
      </c>
      <c r="C81" s="235" t="s">
        <v>666</v>
      </c>
      <c r="D81" s="235" t="s">
        <v>673</v>
      </c>
      <c r="E81" s="235" t="s">
        <v>668</v>
      </c>
      <c r="F81" s="235" t="s">
        <v>674</v>
      </c>
      <c r="G81" s="235">
        <v>0</v>
      </c>
      <c r="H81" s="235">
        <v>0.4</v>
      </c>
      <c r="I81" s="235">
        <v>0.01</v>
      </c>
      <c r="J81" s="235" t="s">
        <v>670</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612</v>
      </c>
      <c r="M81" s="235" t="s">
        <v>613</v>
      </c>
      <c r="N81" s="235" t="s">
        <v>191</v>
      </c>
    </row>
    <row r="82" spans="1:15" x14ac:dyDescent="0.3">
      <c r="A82" s="235" t="s">
        <v>1867</v>
      </c>
      <c r="B82" s="235" t="s">
        <v>605</v>
      </c>
      <c r="C82" s="235" t="s">
        <v>666</v>
      </c>
      <c r="D82" s="235" t="s">
        <v>675</v>
      </c>
      <c r="E82" s="235" t="s">
        <v>668</v>
      </c>
      <c r="F82" s="235" t="s">
        <v>676</v>
      </c>
      <c r="G82" s="235">
        <v>0</v>
      </c>
      <c r="H82" s="235">
        <v>0.4</v>
      </c>
      <c r="I82" s="235">
        <v>0.01</v>
      </c>
      <c r="J82" s="235" t="s">
        <v>670</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612</v>
      </c>
      <c r="M82" s="235" t="s">
        <v>613</v>
      </c>
      <c r="N82" s="235" t="s">
        <v>191</v>
      </c>
    </row>
    <row r="83" spans="1:15" x14ac:dyDescent="0.3">
      <c r="A83" s="235" t="s">
        <v>1868</v>
      </c>
      <c r="B83" s="235" t="s">
        <v>605</v>
      </c>
      <c r="C83" s="235" t="s">
        <v>666</v>
      </c>
      <c r="D83" s="235" t="s">
        <v>677</v>
      </c>
      <c r="E83" s="235" t="s">
        <v>668</v>
      </c>
      <c r="F83" s="235" t="s">
        <v>678</v>
      </c>
      <c r="G83" s="235">
        <v>0</v>
      </c>
      <c r="H83" s="235">
        <v>0.4</v>
      </c>
      <c r="I83" s="235">
        <v>0.01</v>
      </c>
      <c r="J83" s="235" t="s">
        <v>670</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612</v>
      </c>
      <c r="M83" s="235" t="s">
        <v>613</v>
      </c>
      <c r="N83" s="235" t="s">
        <v>191</v>
      </c>
    </row>
    <row r="84" spans="1:15" x14ac:dyDescent="0.3">
      <c r="A84" s="235" t="s">
        <v>1869</v>
      </c>
      <c r="B84" s="235" t="s">
        <v>679</v>
      </c>
      <c r="C84" s="235" t="s">
        <v>680</v>
      </c>
      <c r="D84" s="235" t="s">
        <v>681</v>
      </c>
      <c r="F84" s="235" t="s">
        <v>682</v>
      </c>
      <c r="G84" s="235">
        <v>-0.1</v>
      </c>
      <c r="H84" s="235">
        <v>0.02</v>
      </c>
      <c r="I84" s="235">
        <v>1E-3</v>
      </c>
      <c r="J84" s="235" t="s">
        <v>683</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684</v>
      </c>
    </row>
    <row r="85" spans="1:15" x14ac:dyDescent="0.3">
      <c r="A85" s="235" t="s">
        <v>1870</v>
      </c>
      <c r="B85" s="235" t="s">
        <v>685</v>
      </c>
      <c r="C85" s="235" t="s">
        <v>686</v>
      </c>
      <c r="D85" s="235" t="s">
        <v>687</v>
      </c>
      <c r="G85" s="235">
        <v>0</v>
      </c>
      <c r="H85" s="235">
        <v>10</v>
      </c>
      <c r="I85" s="235">
        <v>1</v>
      </c>
      <c r="J85" s="235" t="s">
        <v>690</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691</v>
      </c>
    </row>
    <row r="86" spans="1:15" x14ac:dyDescent="0.3">
      <c r="A86" s="235" t="s">
        <v>1871</v>
      </c>
      <c r="B86" s="235" t="s">
        <v>685</v>
      </c>
      <c r="C86" s="235" t="s">
        <v>700</v>
      </c>
      <c r="D86" s="235" t="s">
        <v>701</v>
      </c>
      <c r="G86" s="235">
        <v>0</v>
      </c>
      <c r="H86" s="235">
        <v>10</v>
      </c>
      <c r="I86" s="235">
        <v>1</v>
      </c>
      <c r="J86" s="235" t="s">
        <v>690</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691</v>
      </c>
    </row>
    <row r="87" spans="1:15" x14ac:dyDescent="0.3">
      <c r="A87" s="235" t="s">
        <v>1872</v>
      </c>
      <c r="B87" s="235" t="s">
        <v>685</v>
      </c>
      <c r="C87" s="235" t="s">
        <v>113</v>
      </c>
      <c r="D87" s="235" t="s">
        <v>702</v>
      </c>
      <c r="G87" s="235">
        <v>0</v>
      </c>
      <c r="H87" s="235">
        <v>10</v>
      </c>
      <c r="I87" s="235">
        <v>1</v>
      </c>
      <c r="J87" s="235" t="s">
        <v>690</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691</v>
      </c>
    </row>
    <row r="88" spans="1:15" x14ac:dyDescent="0.3">
      <c r="A88" s="235" t="s">
        <v>1873</v>
      </c>
      <c r="B88" s="235" t="s">
        <v>685</v>
      </c>
      <c r="C88" s="235" t="s">
        <v>703</v>
      </c>
      <c r="D88" s="235" t="s">
        <v>704</v>
      </c>
      <c r="G88" s="235">
        <v>0</v>
      </c>
      <c r="H88" s="235">
        <v>10</v>
      </c>
      <c r="I88" s="235">
        <v>1</v>
      </c>
      <c r="J88" s="235" t="s">
        <v>690</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691</v>
      </c>
    </row>
    <row r="89" spans="1:15" x14ac:dyDescent="0.3">
      <c r="A89" s="235" t="s">
        <v>1874</v>
      </c>
      <c r="B89" s="235" t="s">
        <v>685</v>
      </c>
      <c r="C89" s="235" t="s">
        <v>705</v>
      </c>
      <c r="D89" s="235" t="s">
        <v>706</v>
      </c>
      <c r="G89" s="235">
        <v>0</v>
      </c>
      <c r="H89" s="235">
        <v>10</v>
      </c>
      <c r="I89" s="235">
        <v>1</v>
      </c>
      <c r="J89" s="235" t="s">
        <v>690</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691</v>
      </c>
    </row>
    <row r="90" spans="1:15" x14ac:dyDescent="0.3">
      <c r="A90" s="235" t="s">
        <v>1875</v>
      </c>
      <c r="B90" s="235" t="s">
        <v>685</v>
      </c>
      <c r="C90" s="235" t="s">
        <v>199</v>
      </c>
      <c r="D90" s="235" t="s">
        <v>707</v>
      </c>
      <c r="G90" s="235">
        <v>0</v>
      </c>
      <c r="H90" s="235">
        <v>10</v>
      </c>
      <c r="I90" s="235">
        <v>1</v>
      </c>
      <c r="J90" s="235" t="s">
        <v>690</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691</v>
      </c>
    </row>
    <row r="91" spans="1:15" x14ac:dyDescent="0.3">
      <c r="A91" s="235" t="s">
        <v>1876</v>
      </c>
      <c r="B91" s="235" t="s">
        <v>685</v>
      </c>
      <c r="C91" s="235" t="s">
        <v>708</v>
      </c>
      <c r="D91" s="235" t="s">
        <v>709</v>
      </c>
      <c r="G91" s="235">
        <v>0</v>
      </c>
      <c r="H91" s="235">
        <v>10</v>
      </c>
      <c r="I91" s="235">
        <v>1</v>
      </c>
      <c r="J91" s="235" t="s">
        <v>690</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691</v>
      </c>
    </row>
    <row r="92" spans="1:15" x14ac:dyDescent="0.3">
      <c r="A92" s="235" t="s">
        <v>1877</v>
      </c>
      <c r="B92" s="235" t="s">
        <v>685</v>
      </c>
      <c r="C92" s="235" t="s">
        <v>710</v>
      </c>
      <c r="D92" s="235" t="s">
        <v>711</v>
      </c>
      <c r="G92" s="235">
        <v>0</v>
      </c>
      <c r="H92" s="235">
        <v>10</v>
      </c>
      <c r="I92" s="235">
        <v>1</v>
      </c>
      <c r="J92" s="235" t="s">
        <v>690</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691</v>
      </c>
    </row>
    <row r="93" spans="1:15" x14ac:dyDescent="0.3">
      <c r="A93" s="235" t="s">
        <v>1878</v>
      </c>
      <c r="B93" s="235" t="s">
        <v>685</v>
      </c>
      <c r="C93" s="235" t="s">
        <v>712</v>
      </c>
      <c r="D93" s="235" t="s">
        <v>713</v>
      </c>
      <c r="G93" s="235">
        <v>0</v>
      </c>
      <c r="H93" s="235">
        <v>10</v>
      </c>
      <c r="I93" s="235">
        <v>1</v>
      </c>
      <c r="J93" s="235" t="s">
        <v>690</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691</v>
      </c>
    </row>
    <row r="94" spans="1:15" ht="14" x14ac:dyDescent="0.3">
      <c r="A94"/>
      <c r="B94"/>
      <c r="C94"/>
      <c r="D94"/>
      <c r="E94"/>
      <c r="F94"/>
      <c r="G94"/>
      <c r="H94"/>
      <c r="I94"/>
      <c r="J94"/>
      <c r="K94" s="244"/>
      <c r="L94"/>
      <c r="M94"/>
      <c r="N94"/>
      <c r="O94"/>
    </row>
    <row r="95" spans="1:15" ht="14" x14ac:dyDescent="0.3">
      <c r="A95"/>
      <c r="B95"/>
      <c r="C95"/>
      <c r="D95"/>
      <c r="E95"/>
      <c r="F95"/>
      <c r="G95"/>
      <c r="H95"/>
      <c r="I95"/>
      <c r="J95"/>
      <c r="K95" s="244"/>
      <c r="L95"/>
      <c r="M95"/>
      <c r="N95"/>
      <c r="O95"/>
    </row>
    <row r="96" spans="1:15" ht="14" x14ac:dyDescent="0.3">
      <c r="A96"/>
      <c r="B96"/>
      <c r="C96"/>
      <c r="D96"/>
      <c r="E96"/>
      <c r="F96"/>
      <c r="G96"/>
      <c r="H96"/>
      <c r="I96"/>
      <c r="J96"/>
      <c r="K96" s="244"/>
      <c r="L96"/>
      <c r="M96"/>
      <c r="N96"/>
      <c r="O96"/>
    </row>
    <row r="97" spans="1:15" ht="14" x14ac:dyDescent="0.3">
      <c r="A97"/>
      <c r="B97"/>
      <c r="C97"/>
      <c r="D97"/>
      <c r="E97"/>
      <c r="F97"/>
      <c r="G97"/>
      <c r="H97"/>
      <c r="I97"/>
      <c r="J97"/>
      <c r="K97" s="244"/>
      <c r="L97"/>
      <c r="M97"/>
      <c r="N97"/>
      <c r="O97"/>
    </row>
    <row r="98" spans="1:15" ht="14" x14ac:dyDescent="0.3">
      <c r="A98"/>
      <c r="B98"/>
      <c r="C98"/>
      <c r="D98"/>
      <c r="E98"/>
      <c r="F98"/>
      <c r="G98"/>
      <c r="H98"/>
      <c r="I98"/>
      <c r="J98"/>
      <c r="K98" s="244"/>
      <c r="L98"/>
      <c r="M98"/>
      <c r="N98"/>
      <c r="O98"/>
    </row>
    <row r="99" spans="1:15" ht="14" x14ac:dyDescent="0.3">
      <c r="A99"/>
      <c r="B99"/>
      <c r="C99"/>
      <c r="D99"/>
      <c r="E99"/>
      <c r="F99"/>
      <c r="G99"/>
      <c r="H99"/>
      <c r="I99"/>
      <c r="J99"/>
      <c r="K99" s="244"/>
      <c r="L99"/>
      <c r="M99"/>
      <c r="N99"/>
      <c r="O99"/>
    </row>
    <row r="100" spans="1:15" ht="14" x14ac:dyDescent="0.3">
      <c r="A100"/>
      <c r="B100"/>
      <c r="C100"/>
      <c r="D100"/>
      <c r="E100"/>
      <c r="F100"/>
      <c r="G100"/>
      <c r="H100"/>
      <c r="I100"/>
      <c r="J100"/>
      <c r="K100" s="244"/>
      <c r="L100"/>
      <c r="M100"/>
      <c r="N100"/>
      <c r="O100"/>
    </row>
    <row r="101" spans="1:15" ht="14" x14ac:dyDescent="0.3">
      <c r="A101"/>
      <c r="B101"/>
      <c r="C101"/>
      <c r="D101"/>
      <c r="E101"/>
      <c r="F101"/>
      <c r="G101"/>
      <c r="H101"/>
      <c r="I101"/>
      <c r="J101"/>
      <c r="K101" s="244"/>
      <c r="L101"/>
      <c r="M101"/>
      <c r="N101"/>
      <c r="O101"/>
    </row>
    <row r="102" spans="1:15" ht="14" x14ac:dyDescent="0.3">
      <c r="A102"/>
      <c r="B102"/>
      <c r="C102"/>
      <c r="D102"/>
      <c r="E102"/>
      <c r="F102"/>
      <c r="G102"/>
      <c r="H102"/>
      <c r="I102"/>
      <c r="J102"/>
      <c r="K102" s="244"/>
      <c r="L102"/>
      <c r="M102"/>
      <c r="N102"/>
      <c r="O102"/>
    </row>
    <row r="103" spans="1:15" ht="14" x14ac:dyDescent="0.3">
      <c r="A103"/>
      <c r="B103"/>
      <c r="C103"/>
      <c r="D103"/>
      <c r="E103"/>
      <c r="F103"/>
      <c r="G103"/>
      <c r="H103"/>
      <c r="I103"/>
      <c r="J103"/>
      <c r="K103" s="244"/>
      <c r="L103"/>
      <c r="M103"/>
      <c r="N103"/>
      <c r="O103"/>
    </row>
    <row r="104" spans="1:15" ht="14" x14ac:dyDescent="0.3">
      <c r="A104"/>
      <c r="B104"/>
      <c r="C104"/>
      <c r="D104"/>
      <c r="E104"/>
      <c r="F104"/>
      <c r="G104"/>
      <c r="H104"/>
      <c r="I104"/>
      <c r="J104"/>
      <c r="K104" s="244"/>
      <c r="L104"/>
      <c r="M104"/>
      <c r="N104"/>
      <c r="O104"/>
    </row>
    <row r="105" spans="1:15" ht="14" x14ac:dyDescent="0.3">
      <c r="A105"/>
      <c r="B105"/>
      <c r="C105"/>
      <c r="D105"/>
      <c r="E105"/>
      <c r="F105"/>
      <c r="G105"/>
      <c r="H105"/>
      <c r="I105"/>
      <c r="J105"/>
      <c r="K105" s="244"/>
      <c r="L105"/>
      <c r="M105"/>
      <c r="N105"/>
      <c r="O105"/>
    </row>
    <row r="106" spans="1:15" ht="14" x14ac:dyDescent="0.3">
      <c r="A106"/>
      <c r="B106"/>
      <c r="C106"/>
      <c r="D106"/>
      <c r="E106"/>
      <c r="F106"/>
      <c r="G106"/>
      <c r="H106"/>
      <c r="I106"/>
      <c r="J106"/>
      <c r="K106" s="244"/>
      <c r="L106"/>
      <c r="M106"/>
      <c r="N106"/>
      <c r="O106"/>
    </row>
    <row r="107" spans="1:15" ht="14" x14ac:dyDescent="0.3">
      <c r="A107"/>
      <c r="B107"/>
      <c r="C107"/>
      <c r="D107"/>
      <c r="E107"/>
      <c r="F107"/>
      <c r="G107"/>
      <c r="H107"/>
      <c r="I107"/>
      <c r="J107"/>
      <c r="K107" s="244"/>
      <c r="L107"/>
      <c r="M107"/>
      <c r="N107"/>
      <c r="O107"/>
    </row>
    <row r="108" spans="1:15" ht="14" x14ac:dyDescent="0.3">
      <c r="A108"/>
      <c r="B108"/>
      <c r="C108"/>
      <c r="D108"/>
      <c r="E108"/>
      <c r="F108"/>
      <c r="G108"/>
      <c r="H108"/>
      <c r="I108"/>
      <c r="J108"/>
      <c r="K108" s="244"/>
      <c r="L108"/>
      <c r="M108"/>
      <c r="N108"/>
      <c r="O108"/>
    </row>
    <row r="109" spans="1:15" ht="14" x14ac:dyDescent="0.3">
      <c r="A109"/>
      <c r="B109"/>
      <c r="C109"/>
      <c r="D109"/>
      <c r="E109"/>
      <c r="F109"/>
      <c r="G109"/>
      <c r="H109"/>
      <c r="I109"/>
      <c r="J109"/>
      <c r="K109" s="244"/>
      <c r="L109"/>
      <c r="M109"/>
      <c r="N109"/>
      <c r="O109"/>
    </row>
    <row r="110" spans="1:15" ht="14" x14ac:dyDescent="0.3">
      <c r="A110"/>
      <c r="B110"/>
      <c r="C110"/>
      <c r="D110"/>
      <c r="E110"/>
      <c r="F110"/>
      <c r="G110"/>
      <c r="H110"/>
      <c r="I110"/>
      <c r="J110"/>
      <c r="K110" s="244"/>
      <c r="L110"/>
      <c r="M110"/>
      <c r="N110"/>
      <c r="O110"/>
    </row>
    <row r="111" spans="1:15" ht="14" x14ac:dyDescent="0.3">
      <c r="A111"/>
      <c r="B111"/>
      <c r="C111"/>
      <c r="D111"/>
      <c r="E111"/>
      <c r="F111"/>
      <c r="G111"/>
      <c r="H111"/>
      <c r="I111"/>
      <c r="J111"/>
      <c r="K111" s="244"/>
      <c r="L111"/>
      <c r="M111"/>
      <c r="N111"/>
      <c r="O111"/>
    </row>
    <row r="112" spans="1:15" ht="14" x14ac:dyDescent="0.3">
      <c r="A112"/>
      <c r="B112"/>
      <c r="C112"/>
      <c r="D112"/>
      <c r="E112"/>
      <c r="F112"/>
      <c r="G112"/>
      <c r="H112"/>
      <c r="I112"/>
      <c r="J112"/>
      <c r="K112" s="244"/>
      <c r="L112"/>
      <c r="M112"/>
      <c r="N112"/>
      <c r="O112"/>
    </row>
    <row r="113" spans="1:15" ht="14" x14ac:dyDescent="0.3">
      <c r="A113"/>
      <c r="B113"/>
      <c r="C113"/>
      <c r="D113"/>
      <c r="E113"/>
      <c r="F113"/>
      <c r="G113"/>
      <c r="H113"/>
      <c r="I113"/>
      <c r="J113"/>
      <c r="K113" s="244"/>
      <c r="L113"/>
      <c r="M113"/>
      <c r="N113"/>
      <c r="O113"/>
    </row>
    <row r="114" spans="1:15" ht="14" x14ac:dyDescent="0.3">
      <c r="A114"/>
      <c r="B114"/>
      <c r="C114"/>
      <c r="D114"/>
      <c r="E114"/>
      <c r="F114"/>
      <c r="G114"/>
      <c r="H114"/>
      <c r="I114"/>
      <c r="J114"/>
      <c r="K114" s="244"/>
      <c r="L114"/>
      <c r="M114"/>
      <c r="N114"/>
      <c r="O114"/>
    </row>
    <row r="115" spans="1:15" ht="14" x14ac:dyDescent="0.3">
      <c r="A115"/>
      <c r="B115"/>
      <c r="C115"/>
      <c r="D115"/>
      <c r="E115"/>
      <c r="F115"/>
      <c r="G115"/>
      <c r="H115"/>
      <c r="I115"/>
      <c r="J115"/>
      <c r="K115" s="244"/>
      <c r="L115"/>
      <c r="M115"/>
      <c r="N115"/>
      <c r="O115"/>
    </row>
    <row r="116" spans="1:15" ht="14" x14ac:dyDescent="0.3">
      <c r="A116"/>
      <c r="B116"/>
      <c r="C116"/>
      <c r="D116"/>
      <c r="E116"/>
      <c r="F116"/>
      <c r="G116"/>
      <c r="H116"/>
      <c r="I116"/>
      <c r="J116"/>
      <c r="K116" s="244"/>
      <c r="L116"/>
      <c r="M116"/>
      <c r="N116"/>
      <c r="O116"/>
    </row>
    <row r="117" spans="1:15" ht="14" x14ac:dyDescent="0.3">
      <c r="A117"/>
      <c r="B117"/>
      <c r="C117"/>
      <c r="D117"/>
      <c r="E117"/>
      <c r="F117"/>
      <c r="G117"/>
      <c r="H117"/>
      <c r="I117"/>
      <c r="J117"/>
      <c r="K117" s="244"/>
      <c r="L117"/>
      <c r="M117"/>
      <c r="N117"/>
      <c r="O117"/>
    </row>
    <row r="118" spans="1:15" ht="14" x14ac:dyDescent="0.3">
      <c r="A118"/>
      <c r="B118"/>
      <c r="C118"/>
      <c r="D118"/>
      <c r="E118"/>
      <c r="F118"/>
      <c r="G118"/>
      <c r="H118"/>
      <c r="I118"/>
      <c r="J118"/>
      <c r="K118" s="244"/>
      <c r="L118"/>
      <c r="M118"/>
      <c r="N118"/>
      <c r="O118"/>
    </row>
    <row r="119" spans="1:15" ht="14" x14ac:dyDescent="0.3">
      <c r="A119"/>
      <c r="B119"/>
      <c r="C119"/>
      <c r="D119"/>
      <c r="E119"/>
      <c r="F119"/>
      <c r="G119"/>
      <c r="H119"/>
      <c r="I119"/>
      <c r="J119"/>
      <c r="K119" s="244"/>
      <c r="L119"/>
      <c r="M119"/>
      <c r="N119"/>
      <c r="O119"/>
    </row>
    <row r="120" spans="1:15" ht="14" x14ac:dyDescent="0.3">
      <c r="A120"/>
      <c r="B120"/>
      <c r="C120"/>
      <c r="D120"/>
      <c r="E120"/>
      <c r="F120"/>
      <c r="G120"/>
      <c r="H120"/>
      <c r="I120"/>
      <c r="J120"/>
      <c r="K120" s="244"/>
      <c r="L120"/>
      <c r="M120"/>
      <c r="N120"/>
      <c r="O120"/>
    </row>
    <row r="121" spans="1:15" ht="14" x14ac:dyDescent="0.3">
      <c r="A121"/>
      <c r="B121"/>
      <c r="C121"/>
      <c r="D121"/>
      <c r="E121"/>
      <c r="F121"/>
      <c r="G121"/>
      <c r="H121"/>
      <c r="I121"/>
      <c r="J121"/>
      <c r="K121" s="244"/>
      <c r="L121"/>
      <c r="M121"/>
      <c r="N121"/>
      <c r="O121"/>
    </row>
    <row r="122" spans="1:15" ht="14" x14ac:dyDescent="0.3">
      <c r="A122"/>
      <c r="B122"/>
      <c r="C122"/>
      <c r="D122"/>
      <c r="E122"/>
      <c r="F122"/>
      <c r="G122"/>
      <c r="H122"/>
      <c r="I122"/>
      <c r="J122"/>
      <c r="K122" s="244"/>
      <c r="L122"/>
      <c r="M122"/>
      <c r="N122"/>
      <c r="O122"/>
    </row>
    <row r="123" spans="1:15" ht="14" x14ac:dyDescent="0.3">
      <c r="A123"/>
      <c r="B123"/>
      <c r="C123"/>
      <c r="D123"/>
      <c r="E123"/>
      <c r="F123"/>
      <c r="G123"/>
      <c r="H123"/>
      <c r="I123"/>
      <c r="J123"/>
      <c r="K123" s="244"/>
      <c r="L123"/>
      <c r="M123"/>
      <c r="N123"/>
      <c r="O123"/>
    </row>
    <row r="124" spans="1:15" ht="14" x14ac:dyDescent="0.3">
      <c r="A124"/>
      <c r="B124"/>
      <c r="C124"/>
      <c r="D124"/>
      <c r="E124"/>
      <c r="F124"/>
      <c r="G124"/>
      <c r="H124"/>
      <c r="I124"/>
      <c r="J124"/>
      <c r="K124" s="244"/>
      <c r="L124"/>
      <c r="M124"/>
      <c r="N124"/>
      <c r="O124"/>
    </row>
    <row r="125" spans="1:15" ht="14" x14ac:dyDescent="0.3">
      <c r="A125"/>
      <c r="B125"/>
      <c r="C125"/>
      <c r="D125"/>
      <c r="E125"/>
      <c r="F125"/>
      <c r="G125"/>
      <c r="H125"/>
      <c r="I125"/>
      <c r="J125"/>
      <c r="K125" s="244"/>
      <c r="L125"/>
      <c r="M125"/>
      <c r="N125"/>
      <c r="O125"/>
    </row>
    <row r="126" spans="1:15" ht="14" x14ac:dyDescent="0.3">
      <c r="A126"/>
      <c r="B126"/>
      <c r="C126"/>
      <c r="D126"/>
      <c r="E126"/>
      <c r="F126"/>
      <c r="G126"/>
      <c r="H126"/>
      <c r="I126"/>
      <c r="J126"/>
      <c r="K126" s="244"/>
      <c r="L126"/>
      <c r="M126"/>
      <c r="N126"/>
      <c r="O126"/>
    </row>
    <row r="127" spans="1:15" ht="14" x14ac:dyDescent="0.3">
      <c r="A127"/>
      <c r="B127"/>
      <c r="C127"/>
      <c r="D127"/>
      <c r="E127"/>
      <c r="F127"/>
      <c r="G127"/>
      <c r="H127"/>
      <c r="I127"/>
      <c r="J127"/>
      <c r="K127" s="244"/>
      <c r="L127"/>
      <c r="M127"/>
      <c r="N127"/>
      <c r="O127"/>
    </row>
    <row r="128" spans="1:15" ht="14" x14ac:dyDescent="0.3">
      <c r="A128"/>
      <c r="B128"/>
      <c r="C128"/>
      <c r="D128"/>
      <c r="E128"/>
      <c r="F128"/>
      <c r="G128"/>
      <c r="H128"/>
      <c r="I128"/>
      <c r="J128"/>
      <c r="K128" s="244"/>
      <c r="L128"/>
      <c r="M128"/>
      <c r="N128"/>
      <c r="O128"/>
    </row>
    <row r="129" spans="1:15" ht="14" x14ac:dyDescent="0.3">
      <c r="A129"/>
      <c r="B129"/>
      <c r="C129"/>
      <c r="D129"/>
      <c r="E129"/>
      <c r="F129"/>
      <c r="G129"/>
      <c r="H129"/>
      <c r="I129"/>
      <c r="J129"/>
      <c r="K129" s="244"/>
      <c r="L129"/>
      <c r="M129"/>
      <c r="N129"/>
      <c r="O129"/>
    </row>
    <row r="130" spans="1:15" ht="14" x14ac:dyDescent="0.3">
      <c r="A130"/>
      <c r="B130"/>
      <c r="C130"/>
      <c r="D130"/>
      <c r="E130"/>
      <c r="F130"/>
      <c r="G130"/>
      <c r="H130"/>
      <c r="I130"/>
      <c r="J130"/>
      <c r="K130" s="244"/>
      <c r="L130"/>
      <c r="M130"/>
      <c r="N130"/>
      <c r="O130"/>
    </row>
    <row r="131" spans="1:15" ht="14" x14ac:dyDescent="0.3">
      <c r="A131"/>
      <c r="B131"/>
      <c r="C131"/>
      <c r="D131"/>
      <c r="E131"/>
      <c r="F131"/>
      <c r="G131"/>
      <c r="H131"/>
      <c r="I131"/>
      <c r="J131"/>
      <c r="K131" s="244"/>
      <c r="L131"/>
      <c r="M131"/>
      <c r="N131"/>
      <c r="O131"/>
    </row>
    <row r="132" spans="1:15" ht="14" x14ac:dyDescent="0.3">
      <c r="A132"/>
      <c r="B132"/>
      <c r="C132"/>
      <c r="D132"/>
      <c r="E132"/>
      <c r="F132"/>
      <c r="G132"/>
      <c r="H132"/>
      <c r="I132"/>
      <c r="J132"/>
      <c r="K132" s="244"/>
      <c r="L132"/>
      <c r="M132"/>
      <c r="N132"/>
      <c r="O132"/>
    </row>
    <row r="133" spans="1:15" ht="14" x14ac:dyDescent="0.3">
      <c r="A133"/>
      <c r="B133"/>
      <c r="C133"/>
      <c r="D133"/>
      <c r="E133"/>
      <c r="F133"/>
      <c r="G133"/>
      <c r="H133"/>
      <c r="I133"/>
      <c r="J133"/>
      <c r="K133" s="244"/>
      <c r="L133"/>
      <c r="M133"/>
      <c r="N133"/>
      <c r="O133"/>
    </row>
    <row r="134" spans="1:15" ht="14" x14ac:dyDescent="0.3">
      <c r="A134"/>
      <c r="B134"/>
      <c r="C134"/>
      <c r="D134"/>
      <c r="E134"/>
      <c r="F134"/>
      <c r="G134"/>
      <c r="H134"/>
      <c r="I134"/>
      <c r="J134"/>
      <c r="K134" s="244"/>
      <c r="L134"/>
      <c r="M134"/>
      <c r="N134"/>
      <c r="O134"/>
    </row>
    <row r="135" spans="1:15" ht="14" x14ac:dyDescent="0.3">
      <c r="A135"/>
      <c r="B135"/>
      <c r="C135"/>
      <c r="D135"/>
      <c r="E135"/>
      <c r="F135"/>
      <c r="G135"/>
      <c r="H135"/>
      <c r="I135"/>
      <c r="J135"/>
      <c r="K135" s="244"/>
      <c r="L135"/>
      <c r="M135"/>
      <c r="N135"/>
      <c r="O135"/>
    </row>
    <row r="136" spans="1:15" ht="14" x14ac:dyDescent="0.3">
      <c r="A136"/>
      <c r="B136"/>
      <c r="C136"/>
      <c r="D136"/>
      <c r="E136"/>
      <c r="F136"/>
      <c r="G136"/>
      <c r="H136"/>
      <c r="I136"/>
      <c r="J136"/>
      <c r="K136" s="244"/>
      <c r="L136"/>
      <c r="M136"/>
      <c r="N136"/>
      <c r="O136"/>
    </row>
    <row r="137" spans="1:15" ht="14" x14ac:dyDescent="0.3">
      <c r="A137"/>
      <c r="B137"/>
      <c r="C137"/>
      <c r="D137"/>
      <c r="E137"/>
      <c r="F137"/>
      <c r="G137"/>
      <c r="H137"/>
      <c r="I137"/>
      <c r="J137"/>
      <c r="K137" s="244"/>
      <c r="L137"/>
      <c r="M137"/>
      <c r="N137"/>
      <c r="O137"/>
    </row>
    <row r="138" spans="1:15" ht="14" x14ac:dyDescent="0.3">
      <c r="A138"/>
      <c r="B138"/>
      <c r="C138"/>
      <c r="D138"/>
      <c r="E138"/>
      <c r="F138"/>
      <c r="G138"/>
      <c r="H138"/>
      <c r="I138"/>
      <c r="J138"/>
      <c r="K138" s="244"/>
      <c r="L138"/>
      <c r="M138"/>
      <c r="N138"/>
      <c r="O138"/>
    </row>
    <row r="139" spans="1:15" ht="14" x14ac:dyDescent="0.3">
      <c r="A139"/>
      <c r="B139"/>
      <c r="C139"/>
      <c r="D139"/>
      <c r="E139"/>
      <c r="F139"/>
      <c r="G139"/>
      <c r="H139"/>
      <c r="I139"/>
      <c r="J139"/>
      <c r="K139" s="244"/>
      <c r="L139"/>
      <c r="M139"/>
      <c r="N139"/>
      <c r="O139"/>
    </row>
    <row r="140" spans="1:15" ht="14" x14ac:dyDescent="0.3">
      <c r="A140"/>
      <c r="B140"/>
      <c r="C140"/>
      <c r="D140"/>
      <c r="E140"/>
      <c r="F140"/>
      <c r="G140"/>
      <c r="H140"/>
      <c r="I140"/>
      <c r="J140"/>
      <c r="K140" s="244"/>
      <c r="L140"/>
      <c r="M140"/>
      <c r="N140"/>
      <c r="O140"/>
    </row>
    <row r="141" spans="1:15" ht="14" x14ac:dyDescent="0.3">
      <c r="A141"/>
      <c r="B141"/>
      <c r="C141"/>
      <c r="D141"/>
      <c r="E141"/>
      <c r="F141"/>
      <c r="G141"/>
      <c r="H141"/>
      <c r="I141"/>
      <c r="J141"/>
      <c r="K141" s="244"/>
      <c r="L141"/>
      <c r="M141"/>
      <c r="N141"/>
      <c r="O141"/>
    </row>
    <row r="142" spans="1:15" ht="14" x14ac:dyDescent="0.3">
      <c r="A142"/>
      <c r="B142"/>
      <c r="C142"/>
      <c r="D142"/>
      <c r="E142"/>
      <c r="F142"/>
      <c r="G142"/>
      <c r="H142"/>
      <c r="I142"/>
      <c r="J142"/>
      <c r="K142" s="244"/>
      <c r="L142"/>
      <c r="M142"/>
      <c r="N142"/>
      <c r="O142"/>
    </row>
    <row r="143" spans="1:15" ht="14" x14ac:dyDescent="0.3">
      <c r="A143"/>
      <c r="B143"/>
      <c r="C143"/>
      <c r="D143"/>
      <c r="E143"/>
      <c r="F143"/>
      <c r="G143"/>
      <c r="H143"/>
      <c r="I143"/>
      <c r="J143"/>
      <c r="K143" s="244"/>
      <c r="L143"/>
      <c r="M143"/>
      <c r="N143"/>
      <c r="O143"/>
    </row>
    <row r="144" spans="1:15" ht="14" x14ac:dyDescent="0.3">
      <c r="A144"/>
      <c r="B144"/>
      <c r="C144"/>
      <c r="D144"/>
      <c r="E144"/>
      <c r="F144"/>
      <c r="G144"/>
      <c r="H144"/>
      <c r="I144"/>
      <c r="J144"/>
      <c r="K144" s="244"/>
      <c r="L144"/>
      <c r="M144"/>
      <c r="N144"/>
      <c r="O144"/>
    </row>
    <row r="145" spans="1:15" ht="14" x14ac:dyDescent="0.3">
      <c r="A145"/>
      <c r="B145"/>
      <c r="C145"/>
      <c r="D145"/>
      <c r="E145"/>
      <c r="F145"/>
      <c r="G145"/>
      <c r="H145"/>
      <c r="I145"/>
      <c r="J145"/>
      <c r="K145" s="244"/>
      <c r="L145"/>
      <c r="M145"/>
      <c r="N145"/>
      <c r="O145"/>
    </row>
    <row r="146" spans="1:15" ht="14" x14ac:dyDescent="0.3">
      <c r="A146"/>
      <c r="B146"/>
      <c r="C146"/>
      <c r="D146"/>
      <c r="E146"/>
      <c r="F146"/>
      <c r="G146"/>
      <c r="H146"/>
      <c r="I146"/>
      <c r="J146"/>
      <c r="K146" s="244"/>
      <c r="L146"/>
      <c r="M146"/>
      <c r="N146"/>
      <c r="O146"/>
    </row>
    <row r="147" spans="1:15" ht="14" x14ac:dyDescent="0.3">
      <c r="A147"/>
      <c r="B147"/>
      <c r="C147"/>
      <c r="D147"/>
      <c r="E147"/>
      <c r="F147"/>
      <c r="G147"/>
      <c r="H147"/>
      <c r="I147"/>
      <c r="J147"/>
      <c r="K147" s="244"/>
      <c r="L147"/>
      <c r="M147"/>
      <c r="N147"/>
      <c r="O147"/>
    </row>
    <row r="148" spans="1:15" ht="14" x14ac:dyDescent="0.3">
      <c r="A148"/>
      <c r="B148"/>
      <c r="C148"/>
      <c r="D148"/>
      <c r="E148"/>
      <c r="F148"/>
      <c r="G148"/>
      <c r="H148"/>
      <c r="I148"/>
      <c r="J148"/>
      <c r="K148" s="244"/>
      <c r="L148"/>
      <c r="M148"/>
      <c r="N148"/>
      <c r="O148"/>
    </row>
    <row r="149" spans="1:15" ht="14" x14ac:dyDescent="0.3">
      <c r="A149"/>
      <c r="B149"/>
      <c r="C149"/>
      <c r="D149"/>
      <c r="E149"/>
      <c r="F149"/>
      <c r="G149"/>
      <c r="H149"/>
      <c r="I149"/>
      <c r="J149"/>
      <c r="K149" s="244"/>
      <c r="L149"/>
      <c r="M149"/>
      <c r="N149"/>
      <c r="O149"/>
    </row>
    <row r="150" spans="1:15" ht="14" x14ac:dyDescent="0.3">
      <c r="A150"/>
      <c r="B150"/>
      <c r="C150"/>
      <c r="D150"/>
      <c r="E150"/>
      <c r="F150"/>
      <c r="G150"/>
      <c r="H150"/>
      <c r="I150"/>
      <c r="J150"/>
      <c r="K150" s="244"/>
      <c r="L150"/>
      <c r="M150"/>
      <c r="N150"/>
      <c r="O150"/>
    </row>
    <row r="151" spans="1:15" ht="14" x14ac:dyDescent="0.3">
      <c r="A151"/>
      <c r="B151"/>
      <c r="C151"/>
      <c r="D151"/>
      <c r="E151"/>
      <c r="F151"/>
      <c r="G151"/>
      <c r="H151"/>
      <c r="I151"/>
      <c r="J151"/>
      <c r="K151" s="244"/>
      <c r="L151"/>
      <c r="M151"/>
      <c r="N151"/>
      <c r="O151"/>
    </row>
    <row r="152" spans="1:15" ht="14" x14ac:dyDescent="0.3">
      <c r="A152"/>
      <c r="B152"/>
      <c r="C152"/>
      <c r="D152"/>
      <c r="E152"/>
      <c r="F152"/>
      <c r="G152"/>
      <c r="H152"/>
      <c r="I152"/>
      <c r="J152"/>
      <c r="K152" s="244"/>
      <c r="L152"/>
      <c r="M152"/>
      <c r="N152"/>
      <c r="O152"/>
    </row>
    <row r="153" spans="1:15" ht="14" x14ac:dyDescent="0.3">
      <c r="A153"/>
      <c r="B153"/>
      <c r="C153"/>
      <c r="D153"/>
      <c r="E153"/>
      <c r="F153"/>
      <c r="G153"/>
      <c r="H153"/>
      <c r="I153"/>
      <c r="J153"/>
      <c r="K153" s="244"/>
      <c r="L153"/>
      <c r="M153"/>
      <c r="N153"/>
      <c r="O153"/>
    </row>
    <row r="154" spans="1:15" ht="14" x14ac:dyDescent="0.3">
      <c r="A154"/>
      <c r="B154"/>
      <c r="C154"/>
      <c r="D154"/>
      <c r="E154"/>
      <c r="F154"/>
      <c r="G154"/>
      <c r="H154"/>
      <c r="I154"/>
      <c r="J154"/>
      <c r="K154" s="244"/>
      <c r="L154"/>
      <c r="M154"/>
      <c r="N154"/>
      <c r="O154"/>
    </row>
    <row r="155" spans="1:15" ht="14" x14ac:dyDescent="0.3">
      <c r="A155"/>
      <c r="B155"/>
      <c r="C155"/>
      <c r="D155"/>
      <c r="E155"/>
      <c r="F155"/>
      <c r="G155"/>
      <c r="H155"/>
      <c r="I155"/>
      <c r="J155"/>
      <c r="K155" s="244"/>
      <c r="L155"/>
      <c r="M155"/>
      <c r="N155"/>
      <c r="O155"/>
    </row>
    <row r="156" spans="1:15" ht="14" x14ac:dyDescent="0.3">
      <c r="A156"/>
      <c r="B156"/>
      <c r="C156"/>
      <c r="D156"/>
      <c r="E156"/>
      <c r="F156"/>
      <c r="G156"/>
      <c r="H156"/>
      <c r="I156"/>
      <c r="J156"/>
      <c r="K156" s="244"/>
      <c r="L156"/>
      <c r="M156"/>
      <c r="N156"/>
      <c r="O156"/>
    </row>
    <row r="157" spans="1:15" ht="14" x14ac:dyDescent="0.3">
      <c r="A157"/>
      <c r="B157"/>
      <c r="C157"/>
      <c r="D157"/>
      <c r="E157"/>
      <c r="F157"/>
      <c r="G157"/>
      <c r="H157"/>
      <c r="I157"/>
      <c r="J157"/>
      <c r="K157" s="244"/>
      <c r="L157"/>
      <c r="M157"/>
      <c r="N157"/>
      <c r="O157"/>
    </row>
    <row r="158" spans="1:15" ht="14" x14ac:dyDescent="0.3">
      <c r="A158"/>
      <c r="B158"/>
      <c r="C158"/>
      <c r="D158"/>
      <c r="E158"/>
      <c r="F158"/>
      <c r="G158"/>
      <c r="H158"/>
      <c r="I158"/>
      <c r="J158"/>
      <c r="K158" s="244"/>
      <c r="L158"/>
      <c r="M158"/>
      <c r="N158"/>
      <c r="O158"/>
    </row>
    <row r="159" spans="1:15" ht="14" x14ac:dyDescent="0.3">
      <c r="A159"/>
      <c r="B159"/>
      <c r="C159"/>
      <c r="D159"/>
      <c r="E159"/>
      <c r="F159"/>
      <c r="G159"/>
      <c r="H159"/>
      <c r="I159"/>
      <c r="J159"/>
      <c r="K159" s="244"/>
      <c r="L159"/>
      <c r="M159"/>
      <c r="N159"/>
      <c r="O159"/>
    </row>
    <row r="160" spans="1:15" ht="14" x14ac:dyDescent="0.3">
      <c r="A160"/>
      <c r="B160"/>
      <c r="C160"/>
      <c r="D160"/>
      <c r="E160"/>
      <c r="F160"/>
      <c r="G160"/>
      <c r="H160"/>
      <c r="I160"/>
      <c r="J160"/>
      <c r="K160" s="244"/>
      <c r="L160"/>
      <c r="M160"/>
      <c r="N160"/>
      <c r="O160"/>
    </row>
    <row r="161" spans="1:15" ht="14" x14ac:dyDescent="0.3">
      <c r="A161"/>
      <c r="B161"/>
      <c r="C161"/>
      <c r="D161"/>
      <c r="E161"/>
      <c r="F161"/>
      <c r="G161"/>
      <c r="H161"/>
      <c r="I161"/>
      <c r="J161"/>
      <c r="K161" s="244"/>
      <c r="L161"/>
      <c r="M161"/>
      <c r="N161"/>
      <c r="O161"/>
    </row>
    <row r="162" spans="1:15" ht="14" x14ac:dyDescent="0.3">
      <c r="A162"/>
      <c r="B162"/>
      <c r="C162"/>
      <c r="D162"/>
      <c r="E162"/>
      <c r="F162"/>
      <c r="G162"/>
      <c r="H162"/>
      <c r="I162"/>
      <c r="J162"/>
      <c r="K162" s="244"/>
      <c r="L162"/>
      <c r="M162"/>
      <c r="N162"/>
      <c r="O162"/>
    </row>
    <row r="163" spans="1:15" ht="14" x14ac:dyDescent="0.3">
      <c r="A163"/>
      <c r="B163"/>
      <c r="C163"/>
      <c r="D163"/>
      <c r="E163"/>
      <c r="F163"/>
      <c r="G163"/>
      <c r="H163"/>
      <c r="I163"/>
      <c r="J163"/>
      <c r="K163" s="244"/>
      <c r="L163"/>
      <c r="M163"/>
      <c r="N163"/>
      <c r="O163"/>
    </row>
    <row r="164" spans="1:15" ht="14" x14ac:dyDescent="0.3">
      <c r="A164"/>
      <c r="B164"/>
      <c r="C164"/>
      <c r="D164"/>
      <c r="E164"/>
      <c r="F164"/>
      <c r="G164"/>
      <c r="H164"/>
      <c r="I164"/>
      <c r="J164"/>
      <c r="K164" s="244"/>
      <c r="L164"/>
      <c r="M164"/>
      <c r="N164"/>
      <c r="O164"/>
    </row>
    <row r="165" spans="1:15" ht="14" x14ac:dyDescent="0.3">
      <c r="A165"/>
      <c r="B165"/>
      <c r="C165"/>
      <c r="D165"/>
      <c r="E165"/>
      <c r="F165"/>
      <c r="G165"/>
      <c r="H165"/>
      <c r="I165"/>
      <c r="J165"/>
      <c r="K165" s="244"/>
      <c r="L165"/>
      <c r="M165"/>
      <c r="N165"/>
      <c r="O165"/>
    </row>
    <row r="166" spans="1:15" ht="14" x14ac:dyDescent="0.3">
      <c r="A166"/>
      <c r="B166"/>
      <c r="C166"/>
      <c r="D166"/>
      <c r="E166"/>
      <c r="F166"/>
      <c r="G166"/>
      <c r="H166"/>
      <c r="I166"/>
      <c r="J166"/>
      <c r="K166" s="244"/>
      <c r="L166"/>
      <c r="M166"/>
      <c r="N166"/>
      <c r="O166"/>
    </row>
    <row r="167" spans="1:15" ht="14" x14ac:dyDescent="0.3">
      <c r="A167"/>
      <c r="B167"/>
      <c r="C167"/>
      <c r="D167"/>
      <c r="E167"/>
      <c r="F167"/>
      <c r="G167"/>
      <c r="H167"/>
      <c r="I167"/>
      <c r="J167"/>
      <c r="K167" s="244"/>
      <c r="L167"/>
      <c r="M167"/>
      <c r="N167"/>
      <c r="O167"/>
    </row>
    <row r="168" spans="1:15" ht="14" x14ac:dyDescent="0.3">
      <c r="A168"/>
      <c r="B168"/>
      <c r="C168"/>
      <c r="D168"/>
      <c r="E168"/>
      <c r="F168"/>
      <c r="G168"/>
      <c r="H168"/>
      <c r="I168"/>
      <c r="J168"/>
      <c r="K168" s="244"/>
      <c r="L168"/>
      <c r="M168"/>
      <c r="N168"/>
      <c r="O168"/>
    </row>
    <row r="169" spans="1:15" ht="14" x14ac:dyDescent="0.3">
      <c r="A169"/>
      <c r="B169"/>
      <c r="C169"/>
      <c r="D169"/>
      <c r="E169"/>
      <c r="F169"/>
      <c r="G169"/>
      <c r="H169"/>
      <c r="I169"/>
      <c r="J169"/>
      <c r="K169" s="244"/>
      <c r="L169"/>
      <c r="M169"/>
      <c r="N169"/>
      <c r="O169"/>
    </row>
    <row r="170" spans="1:15" ht="14" x14ac:dyDescent="0.3">
      <c r="A170"/>
      <c r="B170"/>
      <c r="C170"/>
      <c r="D170"/>
      <c r="E170"/>
      <c r="F170"/>
      <c r="G170"/>
      <c r="H170"/>
      <c r="I170"/>
      <c r="J170"/>
      <c r="K170" s="244"/>
      <c r="L170"/>
      <c r="M170"/>
      <c r="N170"/>
      <c r="O170"/>
    </row>
    <row r="171" spans="1:15" ht="14" x14ac:dyDescent="0.3">
      <c r="A171"/>
      <c r="B171"/>
      <c r="C171"/>
      <c r="D171"/>
      <c r="E171"/>
      <c r="F171"/>
      <c r="G171"/>
      <c r="H171"/>
      <c r="I171"/>
      <c r="J171"/>
      <c r="K171" s="244"/>
      <c r="L171"/>
      <c r="M171"/>
      <c r="N171"/>
      <c r="O171"/>
    </row>
    <row r="172" spans="1:15" ht="14" x14ac:dyDescent="0.3">
      <c r="A172"/>
      <c r="B172"/>
      <c r="C172"/>
      <c r="D172"/>
      <c r="E172"/>
      <c r="F172"/>
      <c r="G172"/>
      <c r="H172"/>
      <c r="I172"/>
      <c r="J172"/>
      <c r="K172" s="244"/>
      <c r="L172"/>
      <c r="M172"/>
      <c r="N172"/>
      <c r="O172"/>
    </row>
    <row r="173" spans="1:15" ht="14" x14ac:dyDescent="0.3">
      <c r="A173"/>
      <c r="B173"/>
      <c r="C173"/>
      <c r="D173"/>
      <c r="E173"/>
      <c r="F173"/>
      <c r="G173"/>
      <c r="H173"/>
      <c r="I173"/>
      <c r="J173"/>
      <c r="K173" s="244"/>
      <c r="L173"/>
      <c r="M173"/>
      <c r="N173"/>
      <c r="O173"/>
    </row>
    <row r="174" spans="1:15" ht="14" x14ac:dyDescent="0.3">
      <c r="A174"/>
      <c r="B174"/>
      <c r="C174"/>
      <c r="D174"/>
      <c r="E174"/>
      <c r="F174"/>
      <c r="G174"/>
      <c r="H174"/>
      <c r="I174"/>
      <c r="J174"/>
      <c r="K174" s="244"/>
      <c r="L174"/>
      <c r="M174"/>
      <c r="N174"/>
      <c r="O174"/>
    </row>
    <row r="175" spans="1:15" ht="14" x14ac:dyDescent="0.3">
      <c r="A175"/>
      <c r="B175"/>
      <c r="C175"/>
      <c r="D175"/>
      <c r="E175"/>
      <c r="F175"/>
      <c r="G175"/>
      <c r="H175"/>
      <c r="I175"/>
      <c r="J175"/>
      <c r="K175" s="244"/>
      <c r="L175"/>
      <c r="M175"/>
      <c r="N175"/>
      <c r="O175"/>
    </row>
    <row r="176" spans="1:15" ht="14" x14ac:dyDescent="0.3">
      <c r="A176"/>
      <c r="B176"/>
      <c r="C176"/>
      <c r="D176"/>
      <c r="E176"/>
      <c r="F176"/>
      <c r="G176"/>
      <c r="H176"/>
      <c r="I176"/>
      <c r="J176"/>
      <c r="K176" s="244"/>
      <c r="L176"/>
      <c r="M176"/>
      <c r="N176"/>
      <c r="O176"/>
    </row>
    <row r="177" spans="1:15" ht="14" x14ac:dyDescent="0.3">
      <c r="A177"/>
      <c r="B177"/>
      <c r="C177"/>
      <c r="D177"/>
      <c r="E177"/>
      <c r="F177"/>
      <c r="G177"/>
      <c r="H177"/>
      <c r="I177"/>
      <c r="J177"/>
      <c r="K177" s="244"/>
      <c r="L177"/>
      <c r="M177"/>
      <c r="N177"/>
      <c r="O177"/>
    </row>
    <row r="178" spans="1:15" ht="14" x14ac:dyDescent="0.3">
      <c r="A178"/>
      <c r="B178"/>
      <c r="C178"/>
      <c r="D178"/>
      <c r="E178"/>
      <c r="F178"/>
      <c r="G178"/>
      <c r="H178"/>
      <c r="I178"/>
      <c r="J178"/>
      <c r="K178" s="244"/>
      <c r="L178"/>
      <c r="M178"/>
      <c r="N178"/>
      <c r="O178"/>
    </row>
    <row r="179" spans="1:15" ht="14" x14ac:dyDescent="0.3">
      <c r="A179"/>
      <c r="B179"/>
      <c r="C179"/>
      <c r="D179"/>
      <c r="E179"/>
      <c r="F179"/>
      <c r="G179"/>
      <c r="H179"/>
      <c r="I179"/>
      <c r="J179"/>
      <c r="K179" s="244"/>
      <c r="L179"/>
      <c r="M179"/>
      <c r="N179"/>
      <c r="O179"/>
    </row>
    <row r="180" spans="1:15" ht="14" x14ac:dyDescent="0.3">
      <c r="A180"/>
      <c r="B180"/>
      <c r="C180"/>
      <c r="D180"/>
      <c r="E180"/>
      <c r="F180"/>
      <c r="G180"/>
      <c r="H180"/>
      <c r="I180"/>
      <c r="J180"/>
      <c r="K180" s="244"/>
      <c r="L180"/>
      <c r="M180"/>
      <c r="N180"/>
      <c r="O180"/>
    </row>
    <row r="181" spans="1:15" ht="14" x14ac:dyDescent="0.3">
      <c r="A181"/>
      <c r="B181"/>
      <c r="C181"/>
      <c r="D181"/>
      <c r="E181"/>
      <c r="F181"/>
      <c r="G181"/>
      <c r="H181"/>
      <c r="I181"/>
      <c r="J181"/>
      <c r="K181" s="244"/>
      <c r="L181"/>
      <c r="M181"/>
      <c r="N181"/>
      <c r="O181"/>
    </row>
    <row r="182" spans="1:15" ht="14" x14ac:dyDescent="0.3">
      <c r="A182"/>
      <c r="B182"/>
      <c r="C182"/>
      <c r="D182"/>
      <c r="E182"/>
      <c r="F182"/>
      <c r="G182"/>
      <c r="H182"/>
      <c r="I182"/>
      <c r="J182"/>
      <c r="K182" s="244"/>
      <c r="L182"/>
      <c r="M182"/>
      <c r="N182"/>
      <c r="O182"/>
    </row>
    <row r="183" spans="1:15" ht="14" x14ac:dyDescent="0.3">
      <c r="A183"/>
      <c r="B183"/>
      <c r="C183"/>
      <c r="D183"/>
      <c r="E183"/>
      <c r="F183"/>
      <c r="G183"/>
      <c r="H183"/>
      <c r="I183"/>
      <c r="J183"/>
      <c r="K183" s="244"/>
      <c r="L183"/>
      <c r="M183"/>
      <c r="N183"/>
      <c r="O183"/>
    </row>
    <row r="184" spans="1:15" ht="14" x14ac:dyDescent="0.3">
      <c r="A184"/>
      <c r="B184"/>
      <c r="C184"/>
      <c r="D184"/>
      <c r="E184"/>
      <c r="F184"/>
      <c r="G184"/>
      <c r="H184"/>
      <c r="I184"/>
      <c r="J184"/>
      <c r="K184" s="244"/>
      <c r="L184"/>
      <c r="M184"/>
      <c r="N184"/>
      <c r="O184"/>
    </row>
    <row r="185" spans="1:15" ht="14" x14ac:dyDescent="0.3">
      <c r="A185"/>
      <c r="B185"/>
      <c r="C185"/>
      <c r="D185"/>
      <c r="E185"/>
      <c r="F185"/>
      <c r="G185"/>
      <c r="H185"/>
      <c r="I185"/>
      <c r="J185"/>
      <c r="K185" s="244"/>
      <c r="L185"/>
      <c r="M185"/>
      <c r="N185"/>
      <c r="O185"/>
    </row>
    <row r="186" spans="1:15" ht="14" x14ac:dyDescent="0.3">
      <c r="A186"/>
      <c r="B186"/>
      <c r="C186"/>
      <c r="D186"/>
      <c r="E186"/>
      <c r="F186"/>
      <c r="G186"/>
      <c r="H186"/>
      <c r="I186"/>
      <c r="J186"/>
      <c r="K186" s="244"/>
      <c r="L186"/>
      <c r="M186"/>
      <c r="N186"/>
      <c r="O186"/>
    </row>
    <row r="187" spans="1:15" ht="14" x14ac:dyDescent="0.3">
      <c r="A187"/>
      <c r="B187"/>
      <c r="C187"/>
      <c r="D187"/>
      <c r="E187"/>
      <c r="F187"/>
      <c r="G187"/>
      <c r="H187"/>
      <c r="I187"/>
      <c r="J187"/>
      <c r="K187" s="244"/>
      <c r="L187"/>
      <c r="M187"/>
      <c r="N187"/>
      <c r="O187"/>
    </row>
    <row r="188" spans="1:15" ht="14" x14ac:dyDescent="0.3">
      <c r="A188"/>
      <c r="B188"/>
      <c r="C188"/>
      <c r="D188"/>
      <c r="E188"/>
      <c r="F188"/>
      <c r="G188"/>
      <c r="H188"/>
      <c r="I188"/>
      <c r="J188"/>
      <c r="K188" s="244"/>
      <c r="L188"/>
      <c r="M188"/>
      <c r="N188"/>
      <c r="O188"/>
    </row>
    <row r="189" spans="1:15" ht="14" x14ac:dyDescent="0.3">
      <c r="A189"/>
      <c r="B189"/>
      <c r="C189"/>
      <c r="D189"/>
      <c r="E189"/>
      <c r="F189"/>
      <c r="G189"/>
      <c r="H189"/>
      <c r="I189"/>
      <c r="J189"/>
      <c r="K189" s="244"/>
      <c r="L189"/>
      <c r="M189"/>
      <c r="N189"/>
      <c r="O189"/>
    </row>
    <row r="190" spans="1:15" ht="14" x14ac:dyDescent="0.3">
      <c r="A190"/>
      <c r="B190"/>
      <c r="C190"/>
      <c r="D190"/>
      <c r="E190"/>
      <c r="F190"/>
      <c r="G190"/>
      <c r="H190"/>
      <c r="I190"/>
      <c r="J190"/>
      <c r="K190" s="244"/>
      <c r="L190"/>
      <c r="M190"/>
      <c r="N190"/>
      <c r="O190"/>
    </row>
    <row r="191" spans="1:15" ht="14" x14ac:dyDescent="0.3">
      <c r="A191"/>
      <c r="B191"/>
      <c r="C191"/>
      <c r="D191"/>
      <c r="E191"/>
      <c r="F191"/>
      <c r="G191"/>
      <c r="H191"/>
      <c r="I191"/>
      <c r="J191"/>
      <c r="K191" s="244"/>
      <c r="L191"/>
      <c r="M191"/>
      <c r="N191"/>
      <c r="O191"/>
    </row>
    <row r="192" spans="1:15" ht="14" x14ac:dyDescent="0.3">
      <c r="A192"/>
      <c r="B192"/>
      <c r="C192"/>
      <c r="D192"/>
      <c r="E192"/>
      <c r="F192"/>
      <c r="G192"/>
      <c r="H192"/>
      <c r="I192"/>
      <c r="J192"/>
      <c r="K192" s="244"/>
      <c r="L192"/>
      <c r="M192"/>
      <c r="N192"/>
      <c r="O192"/>
    </row>
    <row r="193" spans="1:15" ht="14" x14ac:dyDescent="0.3">
      <c r="A193"/>
      <c r="B193"/>
      <c r="C193"/>
      <c r="D193"/>
      <c r="E193"/>
      <c r="F193"/>
      <c r="G193"/>
      <c r="H193"/>
      <c r="I193"/>
      <c r="J193"/>
      <c r="K193" s="244"/>
      <c r="L193"/>
      <c r="M193"/>
      <c r="N193"/>
      <c r="O193"/>
    </row>
    <row r="194" spans="1:15" ht="14" x14ac:dyDescent="0.3">
      <c r="A194"/>
      <c r="B194"/>
      <c r="C194"/>
      <c r="D194"/>
      <c r="E194"/>
      <c r="F194"/>
      <c r="G194"/>
      <c r="H194"/>
      <c r="I194"/>
      <c r="J194"/>
      <c r="K194" s="244"/>
      <c r="L194"/>
      <c r="M194"/>
      <c r="N194"/>
      <c r="O194"/>
    </row>
    <row r="195" spans="1:15" ht="14" x14ac:dyDescent="0.3">
      <c r="A195"/>
      <c r="B195"/>
      <c r="C195"/>
      <c r="D195"/>
      <c r="E195"/>
      <c r="F195"/>
      <c r="G195"/>
      <c r="H195"/>
      <c r="I195"/>
      <c r="J195"/>
      <c r="K195" s="244"/>
      <c r="L195"/>
      <c r="M195"/>
      <c r="N195"/>
      <c r="O195"/>
    </row>
    <row r="196" spans="1:15" ht="14" x14ac:dyDescent="0.3">
      <c r="A196"/>
      <c r="B196"/>
      <c r="C196"/>
      <c r="D196"/>
      <c r="E196"/>
      <c r="F196"/>
      <c r="G196"/>
      <c r="H196"/>
      <c r="I196"/>
      <c r="J196"/>
      <c r="K196" s="244"/>
      <c r="L196"/>
      <c r="M196"/>
      <c r="N196"/>
      <c r="O196"/>
    </row>
    <row r="197" spans="1:15" ht="14" x14ac:dyDescent="0.3">
      <c r="A197"/>
      <c r="B197"/>
      <c r="C197"/>
      <c r="D197"/>
      <c r="E197"/>
      <c r="F197"/>
      <c r="G197"/>
      <c r="H197"/>
      <c r="I197"/>
      <c r="J197"/>
      <c r="K197" s="244"/>
      <c r="L197"/>
      <c r="M197"/>
      <c r="N197"/>
      <c r="O197"/>
    </row>
    <row r="198" spans="1:15" ht="14" x14ac:dyDescent="0.3">
      <c r="A198"/>
      <c r="B198"/>
      <c r="C198"/>
      <c r="D198"/>
      <c r="E198"/>
      <c r="F198"/>
      <c r="G198"/>
      <c r="H198"/>
      <c r="I198"/>
      <c r="J198"/>
      <c r="K198" s="244"/>
      <c r="L198"/>
      <c r="M198"/>
      <c r="N198"/>
      <c r="O198"/>
    </row>
    <row r="199" spans="1:15" ht="14" x14ac:dyDescent="0.3">
      <c r="A199"/>
      <c r="B199"/>
      <c r="C199"/>
      <c r="D199"/>
      <c r="E199"/>
      <c r="F199"/>
      <c r="G199"/>
      <c r="H199"/>
      <c r="I199"/>
      <c r="J199"/>
      <c r="K199" s="244"/>
      <c r="L199"/>
      <c r="M199"/>
      <c r="N199"/>
      <c r="O199"/>
    </row>
    <row r="200" spans="1:15" ht="14" x14ac:dyDescent="0.3">
      <c r="A200"/>
      <c r="B200"/>
      <c r="C200"/>
      <c r="D200"/>
      <c r="E200"/>
      <c r="F200"/>
      <c r="G200"/>
      <c r="H200"/>
      <c r="I200"/>
      <c r="J200"/>
      <c r="K200" s="244"/>
      <c r="L200"/>
      <c r="M200"/>
      <c r="N200"/>
      <c r="O200"/>
    </row>
    <row r="201" spans="1:15" ht="14" x14ac:dyDescent="0.3">
      <c r="A201"/>
      <c r="B201"/>
      <c r="C201"/>
      <c r="D201"/>
      <c r="E201"/>
      <c r="F201"/>
      <c r="G201"/>
      <c r="H201"/>
      <c r="I201"/>
      <c r="J201"/>
      <c r="K201" s="244"/>
      <c r="L201"/>
      <c r="M201"/>
      <c r="N201"/>
      <c r="O201"/>
    </row>
    <row r="202" spans="1:15" ht="14" x14ac:dyDescent="0.3">
      <c r="A202"/>
      <c r="B202"/>
      <c r="C202"/>
      <c r="D202"/>
      <c r="E202"/>
      <c r="F202"/>
      <c r="G202"/>
      <c r="H202"/>
      <c r="I202"/>
      <c r="J202"/>
      <c r="K202" s="244"/>
      <c r="L202"/>
      <c r="M202"/>
      <c r="N202"/>
      <c r="O202"/>
    </row>
    <row r="203" spans="1:15" ht="14" x14ac:dyDescent="0.3">
      <c r="A203"/>
      <c r="B203"/>
      <c r="C203"/>
      <c r="D203"/>
      <c r="E203"/>
      <c r="F203"/>
      <c r="G203"/>
      <c r="H203"/>
      <c r="I203"/>
      <c r="J203"/>
      <c r="K203" s="244"/>
      <c r="L203"/>
      <c r="M203"/>
      <c r="N203"/>
      <c r="O203"/>
    </row>
    <row r="204" spans="1:15" ht="14" x14ac:dyDescent="0.3">
      <c r="A204"/>
      <c r="B204"/>
      <c r="C204"/>
      <c r="D204"/>
      <c r="E204"/>
      <c r="F204"/>
      <c r="G204"/>
      <c r="H204"/>
      <c r="I204"/>
      <c r="J204"/>
      <c r="K204" s="244"/>
      <c r="L204"/>
      <c r="M204"/>
      <c r="N204"/>
      <c r="O204"/>
    </row>
    <row r="205" spans="1:15" ht="14" x14ac:dyDescent="0.3">
      <c r="A205"/>
      <c r="B205"/>
      <c r="C205"/>
      <c r="D205"/>
      <c r="E205"/>
      <c r="F205"/>
      <c r="G205"/>
      <c r="H205"/>
      <c r="I205"/>
      <c r="J205"/>
      <c r="K205" s="244"/>
      <c r="L205"/>
      <c r="M205"/>
      <c r="N205"/>
      <c r="O205"/>
    </row>
    <row r="206" spans="1:15" ht="14" x14ac:dyDescent="0.3">
      <c r="A206"/>
      <c r="B206"/>
      <c r="C206"/>
      <c r="D206"/>
      <c r="E206"/>
      <c r="F206"/>
      <c r="G206"/>
      <c r="H206"/>
      <c r="I206"/>
      <c r="J206"/>
      <c r="K206" s="244"/>
      <c r="L206"/>
      <c r="M206"/>
      <c r="N206"/>
      <c r="O206"/>
    </row>
    <row r="207" spans="1:15" ht="14" x14ac:dyDescent="0.3">
      <c r="A207"/>
      <c r="B207"/>
      <c r="C207"/>
      <c r="D207"/>
      <c r="E207"/>
      <c r="F207"/>
      <c r="G207"/>
      <c r="H207"/>
      <c r="I207"/>
      <c r="J207"/>
      <c r="K207" s="244"/>
      <c r="L207"/>
      <c r="M207"/>
      <c r="N207"/>
      <c r="O207"/>
    </row>
    <row r="208" spans="1:15" ht="14" x14ac:dyDescent="0.3">
      <c r="A208"/>
      <c r="B208"/>
      <c r="C208"/>
      <c r="D208"/>
      <c r="E208"/>
      <c r="F208"/>
      <c r="G208"/>
      <c r="H208"/>
      <c r="I208"/>
      <c r="J208"/>
      <c r="K208" s="244"/>
      <c r="L208"/>
      <c r="M208"/>
      <c r="N208"/>
      <c r="O208"/>
    </row>
    <row r="209" spans="1:15" ht="14" x14ac:dyDescent="0.3">
      <c r="A209"/>
      <c r="B209"/>
      <c r="C209"/>
      <c r="D209"/>
      <c r="E209"/>
      <c r="F209"/>
      <c r="G209"/>
      <c r="H209"/>
      <c r="I209"/>
      <c r="J209"/>
      <c r="K209" s="244"/>
      <c r="L209"/>
      <c r="M209"/>
      <c r="N209"/>
      <c r="O209"/>
    </row>
    <row r="210" spans="1:15" ht="14" x14ac:dyDescent="0.3">
      <c r="A210"/>
      <c r="B210"/>
      <c r="C210"/>
      <c r="D210"/>
      <c r="E210"/>
      <c r="F210"/>
      <c r="G210"/>
      <c r="H210"/>
      <c r="I210"/>
      <c r="J210"/>
      <c r="K210" s="244"/>
      <c r="L210"/>
      <c r="M210"/>
      <c r="N210"/>
      <c r="O210"/>
    </row>
    <row r="211" spans="1:15" ht="14" x14ac:dyDescent="0.3">
      <c r="A211"/>
      <c r="B211"/>
      <c r="C211"/>
      <c r="D211"/>
      <c r="E211"/>
      <c r="F211"/>
      <c r="G211"/>
      <c r="H211"/>
      <c r="I211"/>
      <c r="J211"/>
      <c r="K211" s="244"/>
      <c r="L211"/>
      <c r="M211"/>
      <c r="N211"/>
      <c r="O211"/>
    </row>
    <row r="212" spans="1:15" ht="14" x14ac:dyDescent="0.3">
      <c r="A212"/>
      <c r="B212"/>
      <c r="C212"/>
      <c r="D212"/>
      <c r="E212"/>
      <c r="F212"/>
      <c r="G212"/>
      <c r="H212"/>
      <c r="I212"/>
      <c r="J212"/>
      <c r="K212" s="244"/>
      <c r="L212"/>
      <c r="M212"/>
      <c r="N212"/>
      <c r="O212"/>
    </row>
    <row r="213" spans="1:15" ht="14" x14ac:dyDescent="0.3">
      <c r="A213"/>
      <c r="B213"/>
      <c r="C213"/>
      <c r="D213"/>
      <c r="E213"/>
      <c r="F213"/>
      <c r="G213"/>
      <c r="H213"/>
      <c r="I213"/>
      <c r="J213"/>
      <c r="K213" s="244"/>
      <c r="L213"/>
      <c r="M213"/>
      <c r="N213"/>
      <c r="O213"/>
    </row>
    <row r="214" spans="1:15" ht="14" x14ac:dyDescent="0.3">
      <c r="A214"/>
      <c r="B214"/>
      <c r="C214"/>
      <c r="D214"/>
      <c r="E214"/>
      <c r="F214"/>
      <c r="G214"/>
      <c r="H214"/>
      <c r="I214"/>
      <c r="J214"/>
      <c r="K214" s="244"/>
      <c r="L214"/>
      <c r="M214"/>
      <c r="N214"/>
      <c r="O214"/>
    </row>
    <row r="215" spans="1:15" ht="14" x14ac:dyDescent="0.3">
      <c r="A215"/>
      <c r="B215"/>
      <c r="C215"/>
      <c r="D215"/>
      <c r="E215"/>
      <c r="F215"/>
      <c r="G215"/>
      <c r="H215"/>
      <c r="I215"/>
      <c r="J215"/>
      <c r="K215" s="244"/>
      <c r="L215"/>
      <c r="M215"/>
      <c r="N215"/>
      <c r="O215"/>
    </row>
    <row r="216" spans="1:15" ht="14" x14ac:dyDescent="0.3">
      <c r="A216"/>
      <c r="B216"/>
      <c r="C216"/>
      <c r="D216"/>
      <c r="E216"/>
      <c r="F216"/>
      <c r="G216"/>
      <c r="H216"/>
      <c r="I216"/>
      <c r="J216"/>
      <c r="K216" s="244"/>
      <c r="L216"/>
      <c r="M216"/>
      <c r="N216"/>
      <c r="O216"/>
    </row>
    <row r="217" spans="1:15" ht="14" x14ac:dyDescent="0.3">
      <c r="A217"/>
      <c r="B217"/>
      <c r="C217"/>
      <c r="D217"/>
      <c r="E217"/>
      <c r="F217"/>
      <c r="G217"/>
      <c r="H217"/>
      <c r="I217"/>
      <c r="J217"/>
      <c r="K217" s="244"/>
      <c r="L217"/>
      <c r="M217"/>
      <c r="N217"/>
      <c r="O217"/>
    </row>
    <row r="218" spans="1:15" ht="14" x14ac:dyDescent="0.3">
      <c r="A218"/>
      <c r="B218"/>
      <c r="C218"/>
      <c r="D218"/>
      <c r="E218"/>
      <c r="F218"/>
      <c r="G218"/>
      <c r="H218"/>
      <c r="I218"/>
      <c r="J218"/>
      <c r="K218" s="244"/>
      <c r="L218"/>
      <c r="M218"/>
      <c r="N218"/>
      <c r="O218"/>
    </row>
    <row r="219" spans="1:15" ht="14" x14ac:dyDescent="0.3">
      <c r="A219"/>
      <c r="B219"/>
      <c r="C219"/>
      <c r="D219"/>
      <c r="E219"/>
      <c r="F219"/>
      <c r="G219"/>
      <c r="H219"/>
      <c r="I219"/>
      <c r="J219"/>
      <c r="K219" s="244"/>
      <c r="L219"/>
      <c r="M219"/>
      <c r="N219"/>
      <c r="O219"/>
    </row>
    <row r="220" spans="1:15" ht="14" x14ac:dyDescent="0.3">
      <c r="A220"/>
      <c r="B220"/>
      <c r="C220"/>
      <c r="D220"/>
      <c r="E220"/>
      <c r="F220"/>
      <c r="G220"/>
      <c r="H220"/>
      <c r="I220"/>
      <c r="J220"/>
      <c r="K220" s="244"/>
      <c r="L220"/>
      <c r="M220"/>
      <c r="N220"/>
      <c r="O220"/>
    </row>
    <row r="221" spans="1:15" ht="14" x14ac:dyDescent="0.3">
      <c r="A221"/>
      <c r="B221"/>
      <c r="C221"/>
      <c r="D221"/>
      <c r="E221"/>
      <c r="F221"/>
      <c r="G221"/>
      <c r="H221"/>
      <c r="I221"/>
      <c r="J221"/>
      <c r="K221" s="244"/>
      <c r="L221"/>
      <c r="M221"/>
      <c r="N221"/>
      <c r="O221"/>
    </row>
    <row r="222" spans="1:15" ht="14" x14ac:dyDescent="0.3">
      <c r="A222"/>
      <c r="B222"/>
      <c r="C222"/>
      <c r="D222"/>
      <c r="E222"/>
      <c r="F222"/>
      <c r="G222"/>
      <c r="H222"/>
      <c r="I222"/>
      <c r="J222"/>
      <c r="K222" s="244"/>
      <c r="L222"/>
      <c r="M222"/>
      <c r="N222"/>
      <c r="O222"/>
    </row>
    <row r="223" spans="1:15" ht="14" x14ac:dyDescent="0.3">
      <c r="A223"/>
      <c r="B223"/>
      <c r="C223"/>
      <c r="D223"/>
      <c r="E223"/>
      <c r="F223"/>
      <c r="G223"/>
      <c r="H223"/>
      <c r="I223"/>
      <c r="J223"/>
      <c r="K223" s="244"/>
      <c r="L223"/>
      <c r="M223"/>
      <c r="N223"/>
      <c r="O223"/>
    </row>
    <row r="224" spans="1:15" ht="14" x14ac:dyDescent="0.3">
      <c r="A224"/>
      <c r="B224"/>
      <c r="C224"/>
      <c r="D224"/>
      <c r="E224"/>
      <c r="F224"/>
      <c r="G224"/>
      <c r="H224"/>
      <c r="I224"/>
      <c r="J224"/>
      <c r="K224" s="244"/>
      <c r="L224"/>
      <c r="M224"/>
      <c r="N224"/>
      <c r="O224"/>
    </row>
    <row r="225" spans="1:15" ht="14" x14ac:dyDescent="0.3">
      <c r="A225"/>
      <c r="B225"/>
      <c r="C225"/>
      <c r="D225"/>
      <c r="E225"/>
      <c r="F225"/>
      <c r="G225"/>
      <c r="H225"/>
      <c r="I225"/>
      <c r="J225"/>
      <c r="K225" s="244"/>
      <c r="L225"/>
      <c r="M225"/>
      <c r="N225"/>
      <c r="O225"/>
    </row>
    <row r="226" spans="1:15" ht="14" x14ac:dyDescent="0.3">
      <c r="A226"/>
      <c r="B226"/>
      <c r="C226"/>
      <c r="D226"/>
      <c r="E226"/>
      <c r="F226"/>
      <c r="G226"/>
      <c r="H226"/>
      <c r="I226"/>
      <c r="J226"/>
      <c r="K226" s="244"/>
      <c r="L226"/>
      <c r="M226"/>
      <c r="N226"/>
      <c r="O226"/>
    </row>
    <row r="227" spans="1:15" ht="14" x14ac:dyDescent="0.3">
      <c r="A227"/>
      <c r="B227"/>
      <c r="C227"/>
      <c r="D227"/>
      <c r="E227"/>
      <c r="F227"/>
      <c r="G227"/>
      <c r="H227"/>
      <c r="I227"/>
      <c r="J227"/>
      <c r="K227" s="244"/>
      <c r="L227"/>
      <c r="M227"/>
      <c r="N227"/>
      <c r="O227"/>
    </row>
    <row r="228" spans="1:15" ht="14" x14ac:dyDescent="0.3">
      <c r="A228"/>
      <c r="B228"/>
      <c r="C228"/>
      <c r="D228"/>
      <c r="E228"/>
      <c r="F228"/>
      <c r="G228"/>
      <c r="H228"/>
      <c r="I228"/>
      <c r="J228"/>
      <c r="K228" s="244"/>
      <c r="L228"/>
      <c r="M228"/>
      <c r="N228"/>
      <c r="O228"/>
    </row>
    <row r="229" spans="1:15" ht="14" x14ac:dyDescent="0.3">
      <c r="A229"/>
      <c r="B229"/>
      <c r="C229"/>
      <c r="D229"/>
      <c r="E229"/>
      <c r="F229"/>
      <c r="G229"/>
      <c r="H229"/>
      <c r="I229"/>
      <c r="J229"/>
      <c r="K229" s="244"/>
      <c r="L229"/>
      <c r="M229"/>
      <c r="N229"/>
      <c r="O229"/>
    </row>
    <row r="230" spans="1:15" ht="14" x14ac:dyDescent="0.3">
      <c r="A230"/>
      <c r="B230"/>
      <c r="C230"/>
      <c r="D230"/>
      <c r="E230"/>
      <c r="F230"/>
      <c r="G230"/>
      <c r="H230"/>
      <c r="I230"/>
      <c r="J230"/>
      <c r="K230" s="244"/>
      <c r="L230"/>
      <c r="M230"/>
      <c r="N230"/>
      <c r="O230"/>
    </row>
    <row r="231" spans="1:15" ht="14" x14ac:dyDescent="0.3">
      <c r="A231"/>
      <c r="B231"/>
      <c r="C231"/>
      <c r="D231"/>
      <c r="E231"/>
      <c r="F231"/>
      <c r="G231"/>
      <c r="H231"/>
      <c r="I231"/>
      <c r="J231"/>
      <c r="K231" s="244"/>
      <c r="L231"/>
      <c r="M231"/>
      <c r="N231"/>
      <c r="O231"/>
    </row>
    <row r="232" spans="1:15" ht="14" x14ac:dyDescent="0.3">
      <c r="A232"/>
      <c r="B232"/>
      <c r="C232"/>
      <c r="D232"/>
      <c r="E232"/>
      <c r="F232"/>
      <c r="G232"/>
      <c r="H232"/>
      <c r="I232"/>
      <c r="J232"/>
      <c r="K232" s="244"/>
      <c r="L232"/>
      <c r="M232"/>
      <c r="N232"/>
      <c r="O232"/>
    </row>
    <row r="233" spans="1:15" ht="14" x14ac:dyDescent="0.3">
      <c r="A233"/>
      <c r="B233"/>
      <c r="C233"/>
      <c r="D233"/>
      <c r="E233"/>
      <c r="F233"/>
      <c r="G233"/>
      <c r="H233"/>
      <c r="I233"/>
      <c r="J233"/>
      <c r="K233" s="244"/>
      <c r="L233"/>
      <c r="M233"/>
      <c r="N233"/>
      <c r="O233"/>
    </row>
    <row r="234" spans="1:15" ht="14" x14ac:dyDescent="0.3">
      <c r="A234"/>
      <c r="B234"/>
      <c r="C234"/>
      <c r="D234"/>
      <c r="E234"/>
      <c r="F234"/>
      <c r="G234"/>
      <c r="H234"/>
      <c r="I234"/>
      <c r="J234"/>
      <c r="K234" s="244"/>
      <c r="L234"/>
      <c r="M234"/>
      <c r="N234"/>
      <c r="O234"/>
    </row>
    <row r="235" spans="1:15" ht="14" x14ac:dyDescent="0.3">
      <c r="A235"/>
      <c r="B235"/>
      <c r="C235"/>
      <c r="D235"/>
      <c r="E235"/>
      <c r="F235"/>
      <c r="G235"/>
      <c r="H235"/>
      <c r="I235"/>
      <c r="J235"/>
      <c r="K235" s="244"/>
      <c r="L235"/>
      <c r="M235"/>
      <c r="N235"/>
      <c r="O235"/>
    </row>
    <row r="236" spans="1:15" ht="14" x14ac:dyDescent="0.3">
      <c r="A236"/>
      <c r="B236"/>
      <c r="C236"/>
      <c r="D236"/>
      <c r="E236"/>
      <c r="F236"/>
      <c r="G236"/>
      <c r="H236"/>
      <c r="I236"/>
      <c r="J236"/>
      <c r="K236" s="244"/>
      <c r="L236"/>
      <c r="M236"/>
      <c r="N236"/>
      <c r="O236"/>
    </row>
    <row r="237" spans="1:15" ht="14" x14ac:dyDescent="0.3">
      <c r="A237"/>
      <c r="B237"/>
      <c r="C237"/>
      <c r="D237"/>
      <c r="E237"/>
      <c r="F237"/>
      <c r="G237"/>
      <c r="H237"/>
      <c r="I237"/>
      <c r="J237"/>
      <c r="K237" s="244"/>
      <c r="L237"/>
      <c r="M237"/>
      <c r="N237"/>
      <c r="O237"/>
    </row>
    <row r="238" spans="1:15" ht="14" x14ac:dyDescent="0.3">
      <c r="A238"/>
      <c r="B238"/>
      <c r="C238"/>
      <c r="D238"/>
      <c r="E238"/>
      <c r="F238"/>
      <c r="G238"/>
      <c r="H238"/>
      <c r="I238"/>
      <c r="J238"/>
      <c r="K238" s="244"/>
      <c r="L238"/>
      <c r="M238"/>
      <c r="N238"/>
      <c r="O238"/>
    </row>
    <row r="239" spans="1:15" ht="14" x14ac:dyDescent="0.3">
      <c r="A239"/>
      <c r="B239"/>
      <c r="C239"/>
      <c r="D239"/>
      <c r="E239"/>
      <c r="F239"/>
      <c r="G239"/>
      <c r="H239"/>
      <c r="I239"/>
      <c r="J239"/>
      <c r="K239" s="244"/>
      <c r="L239"/>
      <c r="M239"/>
      <c r="N239"/>
      <c r="O239"/>
    </row>
    <row r="240" spans="1:15" ht="14" x14ac:dyDescent="0.3">
      <c r="A240"/>
      <c r="B240"/>
      <c r="C240"/>
      <c r="D240"/>
      <c r="E240"/>
      <c r="F240"/>
      <c r="G240"/>
      <c r="H240"/>
      <c r="I240"/>
      <c r="J240"/>
      <c r="K240" s="244"/>
      <c r="L240"/>
      <c r="M240"/>
      <c r="N240"/>
      <c r="O240"/>
    </row>
    <row r="241" spans="1:15" ht="14" x14ac:dyDescent="0.3">
      <c r="A241"/>
      <c r="B241"/>
      <c r="C241"/>
      <c r="D241"/>
      <c r="E241"/>
      <c r="F241"/>
      <c r="G241"/>
      <c r="H241"/>
      <c r="I241"/>
      <c r="J241"/>
      <c r="K241" s="244"/>
      <c r="L241"/>
      <c r="M241"/>
      <c r="N241"/>
      <c r="O241"/>
    </row>
    <row r="242" spans="1:15" ht="14" x14ac:dyDescent="0.3">
      <c r="A242"/>
      <c r="B242"/>
      <c r="C242"/>
      <c r="D242"/>
      <c r="E242"/>
      <c r="F242"/>
      <c r="G242"/>
      <c r="H242"/>
      <c r="I242"/>
      <c r="J242"/>
      <c r="K242" s="244"/>
      <c r="L242"/>
      <c r="M242"/>
      <c r="N242"/>
      <c r="O242"/>
    </row>
    <row r="243" spans="1:15" ht="14" x14ac:dyDescent="0.3">
      <c r="A243"/>
      <c r="B243"/>
      <c r="C243"/>
      <c r="D243"/>
      <c r="E243"/>
      <c r="F243"/>
      <c r="G243"/>
      <c r="H243"/>
      <c r="I243"/>
      <c r="J243"/>
      <c r="K243" s="244"/>
      <c r="L243"/>
      <c r="M243"/>
      <c r="N243"/>
      <c r="O243"/>
    </row>
    <row r="244" spans="1:15" ht="14" x14ac:dyDescent="0.3">
      <c r="A244"/>
      <c r="B244"/>
      <c r="C244"/>
      <c r="D244"/>
      <c r="E244"/>
      <c r="F244"/>
      <c r="G244"/>
      <c r="H244"/>
      <c r="I244"/>
      <c r="J244"/>
      <c r="K244" s="244"/>
      <c r="L244"/>
      <c r="M244"/>
      <c r="N244"/>
      <c r="O244"/>
    </row>
    <row r="245" spans="1:15" ht="14" x14ac:dyDescent="0.3">
      <c r="A245"/>
      <c r="B245"/>
      <c r="C245"/>
      <c r="D245"/>
      <c r="E245"/>
      <c r="F245"/>
      <c r="G245"/>
      <c r="H245"/>
      <c r="I245"/>
      <c r="J245"/>
      <c r="K245" s="244"/>
      <c r="L245"/>
      <c r="M245"/>
      <c r="N245"/>
      <c r="O245"/>
    </row>
    <row r="246" spans="1:15" ht="14" x14ac:dyDescent="0.3">
      <c r="A246"/>
      <c r="B246"/>
      <c r="C246"/>
      <c r="D246"/>
      <c r="E246"/>
      <c r="F246"/>
      <c r="G246"/>
      <c r="H246"/>
      <c r="I246"/>
      <c r="J246"/>
      <c r="K246" s="244"/>
      <c r="L246"/>
      <c r="M246"/>
      <c r="N246"/>
      <c r="O246"/>
    </row>
    <row r="247" spans="1:15" ht="14" x14ac:dyDescent="0.3">
      <c r="A247"/>
      <c r="B247"/>
      <c r="C247"/>
      <c r="D247"/>
      <c r="E247"/>
      <c r="F247"/>
      <c r="G247"/>
      <c r="H247"/>
      <c r="I247"/>
      <c r="J247"/>
      <c r="K247" s="244"/>
      <c r="L247"/>
      <c r="M247"/>
      <c r="N247"/>
      <c r="O247"/>
    </row>
    <row r="248" spans="1:15" ht="14" x14ac:dyDescent="0.3">
      <c r="A248"/>
      <c r="B248"/>
      <c r="C248"/>
      <c r="D248"/>
      <c r="E248"/>
      <c r="F248"/>
      <c r="G248"/>
      <c r="H248"/>
      <c r="I248"/>
      <c r="J248"/>
      <c r="K248" s="244"/>
      <c r="L248"/>
      <c r="M248"/>
      <c r="N248"/>
      <c r="O248"/>
    </row>
    <row r="249" spans="1:15" ht="14" x14ac:dyDescent="0.3">
      <c r="A249"/>
      <c r="B249"/>
      <c r="C249"/>
      <c r="D249"/>
      <c r="E249"/>
      <c r="F249"/>
      <c r="G249"/>
      <c r="H249"/>
      <c r="I249"/>
      <c r="J249"/>
      <c r="K249" s="244"/>
      <c r="L249"/>
      <c r="M249"/>
      <c r="N249"/>
      <c r="O249"/>
    </row>
    <row r="250" spans="1:15" ht="14" x14ac:dyDescent="0.3">
      <c r="A250"/>
      <c r="B250"/>
      <c r="C250"/>
      <c r="D250"/>
      <c r="E250"/>
      <c r="F250"/>
      <c r="G250"/>
      <c r="H250"/>
      <c r="I250"/>
      <c r="J250"/>
      <c r="K250" s="244"/>
      <c r="L250"/>
      <c r="M250"/>
      <c r="N250"/>
      <c r="O250"/>
    </row>
    <row r="251" spans="1:15" ht="14" x14ac:dyDescent="0.3">
      <c r="A251"/>
      <c r="B251"/>
      <c r="C251"/>
      <c r="D251"/>
      <c r="E251"/>
      <c r="F251"/>
      <c r="G251"/>
      <c r="H251"/>
      <c r="I251"/>
      <c r="J251"/>
      <c r="K251" s="244"/>
      <c r="L251"/>
      <c r="M251"/>
      <c r="N251"/>
      <c r="O251"/>
    </row>
    <row r="252" spans="1:15" ht="14" x14ac:dyDescent="0.3">
      <c r="A252"/>
      <c r="B252"/>
      <c r="C252"/>
      <c r="D252"/>
      <c r="E252"/>
      <c r="F252"/>
      <c r="G252"/>
      <c r="H252"/>
      <c r="I252"/>
      <c r="J252"/>
      <c r="K252" s="244"/>
      <c r="L252"/>
      <c r="M252"/>
      <c r="N252"/>
      <c r="O252"/>
    </row>
    <row r="253" spans="1:15" ht="14" x14ac:dyDescent="0.3">
      <c r="A253"/>
      <c r="B253"/>
      <c r="C253"/>
      <c r="D253"/>
      <c r="E253"/>
      <c r="F253"/>
      <c r="G253"/>
      <c r="H253"/>
      <c r="I253"/>
      <c r="J253"/>
      <c r="K253" s="244"/>
      <c r="L253"/>
      <c r="M253"/>
      <c r="N253"/>
      <c r="O253"/>
    </row>
    <row r="254" spans="1:15" ht="14" x14ac:dyDescent="0.3">
      <c r="A254"/>
      <c r="B254"/>
      <c r="C254"/>
      <c r="D254"/>
      <c r="E254"/>
      <c r="F254"/>
      <c r="G254"/>
      <c r="H254"/>
      <c r="I254"/>
      <c r="J254"/>
      <c r="K254" s="244"/>
      <c r="L254"/>
      <c r="M254"/>
      <c r="N254"/>
      <c r="O254"/>
    </row>
    <row r="255" spans="1:15" ht="14" x14ac:dyDescent="0.3">
      <c r="A255"/>
      <c r="B255"/>
      <c r="C255"/>
      <c r="D255"/>
      <c r="E255"/>
      <c r="F255"/>
      <c r="G255"/>
      <c r="H255"/>
      <c r="I255"/>
      <c r="J255"/>
      <c r="K255" s="244"/>
      <c r="L255"/>
      <c r="M255"/>
      <c r="N255"/>
      <c r="O255"/>
    </row>
    <row r="256" spans="1:15" ht="14" x14ac:dyDescent="0.3">
      <c r="A256"/>
      <c r="B256"/>
      <c r="C256"/>
      <c r="D256"/>
      <c r="E256"/>
      <c r="F256"/>
      <c r="G256"/>
      <c r="H256"/>
      <c r="I256"/>
      <c r="J256"/>
      <c r="K256" s="244"/>
      <c r="L256"/>
      <c r="M256"/>
      <c r="N256"/>
      <c r="O256"/>
    </row>
    <row r="257" spans="1:15" ht="14" x14ac:dyDescent="0.3">
      <c r="A257"/>
      <c r="B257"/>
      <c r="C257"/>
      <c r="D257"/>
      <c r="E257"/>
      <c r="F257"/>
      <c r="G257"/>
      <c r="H257"/>
      <c r="I257"/>
      <c r="J257"/>
      <c r="K257" s="244"/>
      <c r="L257"/>
      <c r="M257"/>
      <c r="N257"/>
      <c r="O257"/>
    </row>
    <row r="258" spans="1:15" ht="14" x14ac:dyDescent="0.3">
      <c r="A258"/>
      <c r="B258"/>
      <c r="C258"/>
      <c r="D258"/>
      <c r="E258"/>
      <c r="F258"/>
      <c r="G258"/>
      <c r="H258"/>
      <c r="I258"/>
      <c r="J258"/>
      <c r="K258" s="244"/>
      <c r="L258"/>
      <c r="M258"/>
      <c r="N258"/>
      <c r="O258"/>
    </row>
    <row r="259" spans="1:15" ht="14" x14ac:dyDescent="0.3">
      <c r="A259"/>
      <c r="B259"/>
      <c r="C259"/>
      <c r="D259"/>
      <c r="E259"/>
      <c r="F259"/>
      <c r="G259"/>
      <c r="H259"/>
      <c r="I259"/>
      <c r="J259"/>
      <c r="K259" s="244"/>
      <c r="L259"/>
      <c r="M259"/>
      <c r="N259"/>
      <c r="O259"/>
    </row>
    <row r="260" spans="1:15" ht="14" x14ac:dyDescent="0.3">
      <c r="A260"/>
      <c r="B260"/>
      <c r="C260"/>
      <c r="D260"/>
      <c r="E260"/>
      <c r="F260"/>
      <c r="G260"/>
      <c r="H260"/>
      <c r="I260"/>
      <c r="J260"/>
      <c r="K260" s="244"/>
      <c r="L260"/>
      <c r="M260"/>
      <c r="N260"/>
      <c r="O260"/>
    </row>
    <row r="261" spans="1:15" ht="14" x14ac:dyDescent="0.3">
      <c r="A261"/>
      <c r="B261"/>
      <c r="C261"/>
      <c r="D261"/>
      <c r="E261"/>
      <c r="F261"/>
      <c r="G261"/>
      <c r="H261"/>
      <c r="I261"/>
      <c r="J261"/>
      <c r="K261" s="244"/>
      <c r="L261"/>
      <c r="M261"/>
      <c r="N261"/>
      <c r="O261"/>
    </row>
    <row r="262" spans="1:15" ht="14" x14ac:dyDescent="0.3">
      <c r="A262"/>
      <c r="B262"/>
      <c r="C262"/>
      <c r="D262"/>
      <c r="E262"/>
      <c r="F262"/>
      <c r="G262"/>
      <c r="H262"/>
      <c r="I262"/>
      <c r="J262"/>
      <c r="K262" s="244"/>
      <c r="L262"/>
      <c r="M262"/>
      <c r="N262"/>
      <c r="O262"/>
    </row>
    <row r="263" spans="1:15" ht="14" x14ac:dyDescent="0.3">
      <c r="A263"/>
      <c r="B263"/>
      <c r="C263"/>
      <c r="D263"/>
      <c r="E263"/>
      <c r="F263"/>
      <c r="G263"/>
      <c r="H263"/>
      <c r="I263"/>
      <c r="J263"/>
      <c r="K263" s="244"/>
      <c r="L263"/>
      <c r="M263"/>
      <c r="N263"/>
      <c r="O263"/>
    </row>
    <row r="264" spans="1:15" ht="14" x14ac:dyDescent="0.3">
      <c r="A264"/>
      <c r="B264"/>
      <c r="C264"/>
      <c r="D264"/>
      <c r="E264"/>
      <c r="F264"/>
      <c r="G264"/>
      <c r="H264"/>
      <c r="I264"/>
      <c r="J264"/>
      <c r="K264" s="244"/>
      <c r="L264"/>
      <c r="M264"/>
      <c r="N264"/>
      <c r="O264"/>
    </row>
    <row r="265" spans="1:15" ht="14" x14ac:dyDescent="0.3">
      <c r="A265"/>
      <c r="B265"/>
      <c r="C265"/>
      <c r="D265"/>
      <c r="E265"/>
      <c r="F265"/>
      <c r="G265"/>
      <c r="H265"/>
      <c r="I265"/>
      <c r="J265"/>
      <c r="K265" s="244"/>
      <c r="L265"/>
      <c r="M265"/>
      <c r="N265"/>
      <c r="O265"/>
    </row>
    <row r="266" spans="1:15" ht="14" x14ac:dyDescent="0.3">
      <c r="A266"/>
      <c r="B266"/>
      <c r="C266"/>
      <c r="D266"/>
      <c r="E266"/>
      <c r="F266"/>
      <c r="G266"/>
      <c r="H266"/>
      <c r="I266"/>
      <c r="J266"/>
      <c r="K266" s="244"/>
      <c r="L266"/>
      <c r="M266"/>
      <c r="N266"/>
      <c r="O266"/>
    </row>
    <row r="267" spans="1:15" ht="14" x14ac:dyDescent="0.3">
      <c r="A267"/>
      <c r="B267"/>
      <c r="C267"/>
      <c r="D267"/>
      <c r="E267"/>
      <c r="F267"/>
      <c r="G267"/>
      <c r="H267"/>
      <c r="I267"/>
      <c r="J267"/>
      <c r="K267" s="244"/>
      <c r="L267"/>
      <c r="M267"/>
      <c r="N267"/>
      <c r="O267"/>
    </row>
    <row r="268" spans="1:15" ht="14" x14ac:dyDescent="0.3">
      <c r="A268"/>
      <c r="B268"/>
      <c r="C268"/>
      <c r="D268"/>
      <c r="E268"/>
      <c r="F268"/>
      <c r="G268"/>
      <c r="H268"/>
      <c r="I268"/>
      <c r="J268"/>
      <c r="K268" s="244"/>
      <c r="L268"/>
      <c r="M268"/>
      <c r="N268"/>
      <c r="O268"/>
    </row>
    <row r="269" spans="1:15" ht="14" x14ac:dyDescent="0.3">
      <c r="A269"/>
      <c r="B269"/>
      <c r="C269"/>
      <c r="D269"/>
      <c r="E269"/>
      <c r="F269"/>
      <c r="G269"/>
      <c r="H269"/>
      <c r="I269"/>
      <c r="J269"/>
      <c r="K269" s="244"/>
      <c r="L269"/>
      <c r="M269"/>
      <c r="N269"/>
      <c r="O269"/>
    </row>
    <row r="270" spans="1:15" ht="14" x14ac:dyDescent="0.3">
      <c r="A270"/>
      <c r="B270"/>
      <c r="C270"/>
      <c r="D270"/>
      <c r="E270"/>
      <c r="F270"/>
      <c r="G270"/>
      <c r="H270"/>
      <c r="I270"/>
      <c r="J270"/>
      <c r="K270" s="244"/>
      <c r="L270"/>
      <c r="M270"/>
      <c r="N270"/>
      <c r="O270"/>
    </row>
    <row r="271" spans="1:15" ht="14" x14ac:dyDescent="0.3">
      <c r="A271"/>
      <c r="B271"/>
      <c r="C271"/>
      <c r="D271"/>
      <c r="E271"/>
      <c r="F271"/>
      <c r="G271"/>
      <c r="H271"/>
      <c r="I271"/>
      <c r="J271"/>
      <c r="K271" s="244"/>
      <c r="L271"/>
      <c r="M271"/>
      <c r="N271"/>
      <c r="O271"/>
    </row>
    <row r="272" spans="1:15" ht="14" x14ac:dyDescent="0.3">
      <c r="A272"/>
      <c r="B272"/>
      <c r="C272"/>
      <c r="D272"/>
      <c r="E272"/>
      <c r="F272"/>
      <c r="G272"/>
      <c r="H272"/>
      <c r="I272"/>
      <c r="J272"/>
      <c r="K272" s="244"/>
      <c r="L272"/>
      <c r="M272"/>
      <c r="N272"/>
      <c r="O272"/>
    </row>
    <row r="273" spans="1:15" ht="14" x14ac:dyDescent="0.3">
      <c r="A273"/>
      <c r="B273"/>
      <c r="C273"/>
      <c r="D273"/>
      <c r="E273"/>
      <c r="F273"/>
      <c r="G273"/>
      <c r="H273"/>
      <c r="I273"/>
      <c r="J273"/>
      <c r="K273" s="244"/>
      <c r="L273"/>
      <c r="M273"/>
      <c r="N273"/>
      <c r="O273"/>
    </row>
    <row r="274" spans="1:15" ht="14" x14ac:dyDescent="0.3">
      <c r="A274"/>
      <c r="B274"/>
      <c r="C274"/>
      <c r="D274"/>
      <c r="E274"/>
      <c r="F274"/>
      <c r="G274"/>
      <c r="H274"/>
      <c r="I274"/>
      <c r="J274"/>
      <c r="K274" s="244"/>
      <c r="L274"/>
      <c r="M274"/>
      <c r="N274"/>
      <c r="O274"/>
    </row>
    <row r="275" spans="1:15" ht="14" x14ac:dyDescent="0.3">
      <c r="A275"/>
      <c r="B275"/>
      <c r="C275"/>
      <c r="D275"/>
      <c r="E275"/>
      <c r="F275"/>
      <c r="G275"/>
      <c r="H275"/>
      <c r="I275"/>
      <c r="J275"/>
      <c r="K275" s="244"/>
      <c r="L275"/>
      <c r="M275"/>
      <c r="N275"/>
      <c r="O275"/>
    </row>
    <row r="276" spans="1:15" ht="14" x14ac:dyDescent="0.3">
      <c r="A276"/>
      <c r="B276"/>
      <c r="C276"/>
      <c r="D276"/>
      <c r="E276"/>
      <c r="F276"/>
      <c r="G276"/>
      <c r="H276"/>
      <c r="I276"/>
      <c r="J276"/>
      <c r="K276" s="244"/>
      <c r="L276"/>
      <c r="M276"/>
      <c r="N276"/>
      <c r="O276"/>
    </row>
    <row r="277" spans="1:15" ht="14" x14ac:dyDescent="0.3">
      <c r="A277"/>
      <c r="B277"/>
      <c r="C277"/>
      <c r="D277"/>
      <c r="E277"/>
      <c r="F277"/>
      <c r="G277"/>
      <c r="H277"/>
      <c r="I277"/>
      <c r="J277"/>
      <c r="K277" s="244"/>
      <c r="L277"/>
      <c r="M277"/>
      <c r="N277"/>
      <c r="O277"/>
    </row>
    <row r="278" spans="1:15" ht="14" x14ac:dyDescent="0.3">
      <c r="A278"/>
      <c r="B278"/>
      <c r="C278"/>
      <c r="D278"/>
      <c r="E278"/>
      <c r="F278"/>
      <c r="G278"/>
      <c r="H278"/>
      <c r="I278"/>
      <c r="J278"/>
      <c r="K278" s="244"/>
      <c r="L278"/>
      <c r="M278"/>
      <c r="N278"/>
      <c r="O278"/>
    </row>
    <row r="279" spans="1:15" ht="14" x14ac:dyDescent="0.3">
      <c r="A279"/>
      <c r="B279"/>
      <c r="C279"/>
      <c r="D279"/>
      <c r="E279"/>
      <c r="F279"/>
      <c r="G279"/>
      <c r="H279"/>
      <c r="I279"/>
      <c r="J279"/>
      <c r="K279" s="244"/>
      <c r="L279"/>
      <c r="M279"/>
      <c r="N279"/>
      <c r="O279"/>
    </row>
    <row r="280" spans="1:15" ht="14" x14ac:dyDescent="0.3">
      <c r="A280"/>
      <c r="B280"/>
      <c r="C280"/>
      <c r="D280"/>
      <c r="E280"/>
      <c r="F280"/>
      <c r="G280"/>
      <c r="H280"/>
      <c r="I280"/>
      <c r="J280"/>
      <c r="K280" s="244"/>
      <c r="L280"/>
      <c r="M280"/>
      <c r="N280"/>
      <c r="O280"/>
    </row>
    <row r="281" spans="1:15" ht="14" x14ac:dyDescent="0.3">
      <c r="A281"/>
      <c r="B281"/>
      <c r="C281"/>
      <c r="D281"/>
      <c r="E281"/>
      <c r="F281"/>
      <c r="G281"/>
      <c r="H281"/>
      <c r="I281"/>
      <c r="J281"/>
      <c r="K281" s="244"/>
      <c r="L281"/>
      <c r="M281"/>
      <c r="N281"/>
      <c r="O281"/>
    </row>
    <row r="282" spans="1:15" ht="14" x14ac:dyDescent="0.3">
      <c r="A282"/>
      <c r="B282"/>
      <c r="C282"/>
      <c r="D282"/>
      <c r="E282"/>
      <c r="F282"/>
      <c r="G282"/>
      <c r="H282"/>
      <c r="I282"/>
      <c r="J282"/>
      <c r="K282" s="244"/>
      <c r="L282"/>
      <c r="M282"/>
      <c r="N282"/>
      <c r="O282"/>
    </row>
    <row r="283" spans="1:15" ht="14" x14ac:dyDescent="0.3">
      <c r="A283"/>
      <c r="B283"/>
      <c r="C283"/>
      <c r="D283"/>
      <c r="E283"/>
      <c r="F283"/>
      <c r="G283"/>
      <c r="H283"/>
      <c r="I283"/>
      <c r="J283"/>
      <c r="K283" s="244"/>
      <c r="L283"/>
      <c r="M283"/>
      <c r="N283"/>
      <c r="O283"/>
    </row>
    <row r="284" spans="1:15" ht="14" x14ac:dyDescent="0.3">
      <c r="A284"/>
      <c r="B284"/>
      <c r="C284"/>
      <c r="D284"/>
      <c r="E284"/>
      <c r="F284"/>
      <c r="G284"/>
      <c r="H284"/>
      <c r="I284"/>
      <c r="J284"/>
      <c r="K284" s="244"/>
      <c r="L284"/>
      <c r="M284"/>
      <c r="N284"/>
      <c r="O284"/>
    </row>
    <row r="285" spans="1:15" ht="14" x14ac:dyDescent="0.3">
      <c r="A285"/>
      <c r="B285"/>
      <c r="C285"/>
      <c r="D285"/>
      <c r="E285"/>
      <c r="F285"/>
      <c r="G285"/>
      <c r="H285"/>
      <c r="I285"/>
      <c r="J285"/>
      <c r="K285" s="244"/>
      <c r="L285"/>
      <c r="M285"/>
      <c r="N285"/>
      <c r="O285"/>
    </row>
    <row r="286" spans="1:15" ht="14" x14ac:dyDescent="0.3">
      <c r="A286"/>
      <c r="B286"/>
      <c r="C286"/>
      <c r="D286"/>
      <c r="E286"/>
      <c r="F286"/>
      <c r="G286"/>
      <c r="H286"/>
      <c r="I286"/>
      <c r="J286"/>
      <c r="K286" s="244"/>
      <c r="L286"/>
      <c r="M286"/>
      <c r="N286"/>
      <c r="O286"/>
    </row>
    <row r="287" spans="1:15" ht="14" x14ac:dyDescent="0.3">
      <c r="A287"/>
      <c r="B287"/>
      <c r="C287"/>
      <c r="D287"/>
      <c r="E287"/>
      <c r="F287"/>
      <c r="G287"/>
      <c r="H287"/>
      <c r="I287"/>
      <c r="J287"/>
      <c r="K287" s="244"/>
      <c r="L287"/>
      <c r="M287"/>
      <c r="N287"/>
      <c r="O287"/>
    </row>
    <row r="288" spans="1:15" ht="14" x14ac:dyDescent="0.3">
      <c r="A288"/>
      <c r="B288"/>
      <c r="C288"/>
      <c r="D288"/>
      <c r="E288"/>
      <c r="F288"/>
      <c r="G288"/>
      <c r="H288"/>
      <c r="I288"/>
      <c r="J288"/>
      <c r="K288" s="244"/>
      <c r="L288"/>
      <c r="M288"/>
      <c r="N288"/>
      <c r="O288"/>
    </row>
    <row r="289" spans="1:15" ht="14" x14ac:dyDescent="0.3">
      <c r="A289"/>
      <c r="B289"/>
      <c r="C289"/>
      <c r="D289"/>
      <c r="E289"/>
      <c r="F289"/>
      <c r="G289"/>
      <c r="H289"/>
      <c r="I289"/>
      <c r="J289"/>
      <c r="K289" s="244"/>
      <c r="L289"/>
      <c r="M289"/>
      <c r="N289"/>
      <c r="O289"/>
    </row>
    <row r="290" spans="1:15" ht="14" x14ac:dyDescent="0.3">
      <c r="A290"/>
      <c r="B290"/>
      <c r="C290"/>
      <c r="D290"/>
      <c r="E290"/>
      <c r="F290"/>
      <c r="G290"/>
      <c r="H290"/>
      <c r="I290"/>
      <c r="J290"/>
      <c r="K290" s="244"/>
      <c r="L290"/>
      <c r="M290"/>
      <c r="N290"/>
      <c r="O290"/>
    </row>
    <row r="291" spans="1:15" ht="14" x14ac:dyDescent="0.3">
      <c r="A291"/>
      <c r="B291"/>
      <c r="C291"/>
      <c r="D291"/>
      <c r="E291"/>
      <c r="F291"/>
      <c r="G291"/>
      <c r="H291"/>
      <c r="I291"/>
      <c r="J291"/>
      <c r="K291" s="244"/>
      <c r="L291"/>
      <c r="M291"/>
      <c r="N291"/>
      <c r="O291"/>
    </row>
    <row r="292" spans="1:15" ht="14" x14ac:dyDescent="0.3">
      <c r="A292"/>
      <c r="B292"/>
      <c r="C292"/>
      <c r="D292"/>
      <c r="E292"/>
      <c r="F292"/>
      <c r="G292"/>
      <c r="H292"/>
      <c r="I292"/>
      <c r="J292"/>
      <c r="K292" s="244"/>
      <c r="L292"/>
      <c r="M292"/>
      <c r="N292"/>
      <c r="O292"/>
    </row>
    <row r="293" spans="1:15" ht="14" x14ac:dyDescent="0.3">
      <c r="A293"/>
      <c r="B293"/>
      <c r="C293"/>
      <c r="D293"/>
      <c r="E293"/>
      <c r="F293"/>
      <c r="G293"/>
      <c r="H293"/>
      <c r="I293"/>
      <c r="J293"/>
      <c r="K293" s="244"/>
      <c r="L293"/>
      <c r="M293"/>
      <c r="N293"/>
      <c r="O293"/>
    </row>
    <row r="294" spans="1:15" ht="14" x14ac:dyDescent="0.3">
      <c r="A294"/>
      <c r="B294"/>
      <c r="C294"/>
      <c r="D294"/>
      <c r="E294"/>
      <c r="F294"/>
      <c r="G294"/>
      <c r="H294"/>
      <c r="I294"/>
      <c r="J294"/>
      <c r="K294" s="244"/>
      <c r="L294"/>
      <c r="M294"/>
      <c r="N294"/>
      <c r="O294"/>
    </row>
    <row r="295" spans="1:15" ht="14" x14ac:dyDescent="0.3">
      <c r="A295"/>
      <c r="B295"/>
      <c r="C295"/>
      <c r="D295"/>
      <c r="E295"/>
      <c r="F295"/>
      <c r="G295"/>
      <c r="H295"/>
      <c r="I295"/>
      <c r="J295"/>
      <c r="K295" s="244"/>
      <c r="L295"/>
      <c r="M295"/>
      <c r="N295"/>
      <c r="O295"/>
    </row>
    <row r="296" spans="1:15" ht="14" x14ac:dyDescent="0.3">
      <c r="A296"/>
      <c r="B296"/>
      <c r="C296"/>
      <c r="D296"/>
      <c r="E296"/>
      <c r="F296"/>
      <c r="G296"/>
      <c r="H296"/>
      <c r="I296"/>
      <c r="J296"/>
      <c r="K296" s="244"/>
      <c r="L296"/>
      <c r="M296"/>
      <c r="N296"/>
      <c r="O296"/>
    </row>
    <row r="297" spans="1:15" ht="14" x14ac:dyDescent="0.3">
      <c r="A297"/>
      <c r="B297"/>
      <c r="C297"/>
      <c r="D297"/>
      <c r="E297"/>
      <c r="F297"/>
      <c r="G297"/>
      <c r="H297"/>
      <c r="I297"/>
      <c r="J297"/>
      <c r="K297" s="244"/>
      <c r="L297"/>
      <c r="M297"/>
      <c r="N297"/>
      <c r="O297"/>
    </row>
    <row r="298" spans="1:15" ht="14" x14ac:dyDescent="0.3">
      <c r="A298"/>
      <c r="B298"/>
      <c r="C298"/>
      <c r="D298"/>
      <c r="E298"/>
      <c r="F298"/>
      <c r="G298"/>
      <c r="H298"/>
      <c r="I298"/>
      <c r="J298"/>
      <c r="K298" s="244"/>
      <c r="L298"/>
      <c r="M298"/>
      <c r="N298"/>
      <c r="O298"/>
    </row>
    <row r="299" spans="1:15" ht="14" x14ac:dyDescent="0.3">
      <c r="A299"/>
      <c r="B299"/>
      <c r="C299"/>
      <c r="D299"/>
      <c r="E299"/>
      <c r="F299"/>
      <c r="G299"/>
      <c r="H299"/>
      <c r="I299"/>
      <c r="J299"/>
      <c r="K299" s="244"/>
      <c r="L299"/>
      <c r="M299"/>
      <c r="N299"/>
      <c r="O299"/>
    </row>
    <row r="300" spans="1:15" ht="14" x14ac:dyDescent="0.3">
      <c r="A300"/>
      <c r="B300"/>
      <c r="C300"/>
      <c r="D300"/>
      <c r="E300"/>
      <c r="F300"/>
      <c r="G300"/>
      <c r="H300"/>
      <c r="I300"/>
      <c r="J300"/>
      <c r="K300" s="244"/>
      <c r="L300"/>
      <c r="M300"/>
      <c r="N300"/>
      <c r="O300"/>
    </row>
    <row r="301" spans="1:15" ht="14" x14ac:dyDescent="0.3">
      <c r="A301"/>
      <c r="B301"/>
      <c r="C301"/>
      <c r="D301"/>
      <c r="E301"/>
      <c r="F301"/>
      <c r="G301"/>
      <c r="H301"/>
      <c r="I301"/>
      <c r="J301"/>
      <c r="K301" s="244"/>
      <c r="L301"/>
      <c r="M301"/>
      <c r="N301"/>
      <c r="O301"/>
    </row>
    <row r="302" spans="1:15" ht="14" x14ac:dyDescent="0.3">
      <c r="A302"/>
      <c r="B302"/>
      <c r="C302"/>
      <c r="D302"/>
      <c r="E302"/>
      <c r="F302"/>
      <c r="G302"/>
      <c r="H302"/>
      <c r="I302"/>
      <c r="J302"/>
      <c r="K302" s="244"/>
      <c r="L302"/>
      <c r="M302"/>
      <c r="N302"/>
      <c r="O302"/>
    </row>
    <row r="303" spans="1:15" ht="14" x14ac:dyDescent="0.3">
      <c r="A303"/>
      <c r="B303"/>
      <c r="C303"/>
      <c r="D303"/>
      <c r="E303"/>
      <c r="F303"/>
      <c r="G303"/>
      <c r="H303"/>
      <c r="I303"/>
      <c r="J303"/>
      <c r="K303" s="244"/>
      <c r="L303"/>
      <c r="M303"/>
      <c r="N303"/>
      <c r="O303"/>
    </row>
    <row r="304" spans="1:15" ht="14" x14ac:dyDescent="0.3">
      <c r="A304"/>
      <c r="B304"/>
      <c r="C304"/>
      <c r="D304"/>
      <c r="E304"/>
      <c r="F304"/>
      <c r="G304"/>
      <c r="H304"/>
      <c r="I304"/>
      <c r="J304"/>
      <c r="K304" s="244"/>
      <c r="L304"/>
      <c r="M304"/>
      <c r="N304"/>
      <c r="O304"/>
    </row>
    <row r="305" spans="1:15" ht="14" x14ac:dyDescent="0.3">
      <c r="A305"/>
      <c r="B305"/>
      <c r="C305"/>
      <c r="D305"/>
      <c r="E305"/>
      <c r="F305"/>
      <c r="G305"/>
      <c r="H305"/>
      <c r="I305"/>
      <c r="J305"/>
      <c r="K305" s="244"/>
      <c r="L305"/>
      <c r="M305"/>
      <c r="N305"/>
      <c r="O305"/>
    </row>
    <row r="306" spans="1:15" ht="14" x14ac:dyDescent="0.3">
      <c r="A306"/>
      <c r="B306"/>
      <c r="C306"/>
      <c r="D306"/>
      <c r="E306"/>
      <c r="F306"/>
      <c r="G306"/>
      <c r="H306"/>
      <c r="I306"/>
      <c r="J306"/>
      <c r="K306" s="244"/>
      <c r="L306"/>
      <c r="M306"/>
      <c r="N306"/>
      <c r="O306"/>
    </row>
    <row r="307" spans="1:15" ht="14" x14ac:dyDescent="0.3">
      <c r="A307"/>
      <c r="B307"/>
      <c r="C307"/>
      <c r="D307"/>
      <c r="E307"/>
      <c r="F307"/>
      <c r="G307"/>
      <c r="H307"/>
      <c r="I307"/>
      <c r="J307"/>
      <c r="K307" s="244"/>
      <c r="L307"/>
      <c r="M307"/>
      <c r="N307"/>
      <c r="O307"/>
    </row>
    <row r="308" spans="1:15" ht="14" x14ac:dyDescent="0.3">
      <c r="A308"/>
      <c r="B308"/>
      <c r="C308"/>
      <c r="D308"/>
      <c r="E308"/>
      <c r="F308"/>
      <c r="G308"/>
      <c r="H308"/>
      <c r="I308"/>
      <c r="J308"/>
      <c r="K308" s="244"/>
      <c r="L308"/>
      <c r="M308"/>
      <c r="N308"/>
      <c r="O308"/>
    </row>
    <row r="309" spans="1:15" ht="14" x14ac:dyDescent="0.3">
      <c r="A309"/>
      <c r="B309"/>
      <c r="C309"/>
      <c r="D309"/>
      <c r="E309"/>
      <c r="F309"/>
      <c r="G309"/>
      <c r="H309"/>
      <c r="I309"/>
      <c r="J309"/>
      <c r="K309" s="244"/>
      <c r="L309"/>
      <c r="M309"/>
      <c r="N309"/>
      <c r="O309"/>
    </row>
    <row r="310" spans="1:15" ht="14" x14ac:dyDescent="0.3">
      <c r="A310"/>
      <c r="B310"/>
      <c r="C310"/>
      <c r="D310"/>
      <c r="E310"/>
      <c r="F310"/>
      <c r="G310"/>
      <c r="H310"/>
      <c r="I310"/>
      <c r="J310"/>
      <c r="K310" s="244"/>
      <c r="L310"/>
      <c r="M310"/>
      <c r="N310"/>
      <c r="O310"/>
    </row>
    <row r="311" spans="1:15" ht="14" x14ac:dyDescent="0.3">
      <c r="A311"/>
      <c r="B311"/>
      <c r="C311"/>
      <c r="D311"/>
      <c r="E311"/>
      <c r="F311"/>
      <c r="G311"/>
      <c r="H311"/>
      <c r="I311"/>
      <c r="J311"/>
      <c r="K311" s="244"/>
      <c r="L311"/>
      <c r="M311"/>
      <c r="N311"/>
      <c r="O311"/>
    </row>
    <row r="312" spans="1:15" ht="14" x14ac:dyDescent="0.3">
      <c r="A312"/>
      <c r="B312"/>
      <c r="C312"/>
      <c r="D312"/>
      <c r="E312"/>
      <c r="F312"/>
      <c r="G312"/>
      <c r="H312"/>
      <c r="I312"/>
      <c r="J312"/>
      <c r="K312" s="244"/>
      <c r="L312"/>
      <c r="M312"/>
      <c r="N312"/>
      <c r="O312"/>
    </row>
    <row r="313" spans="1:15" ht="14" x14ac:dyDescent="0.3">
      <c r="A313"/>
      <c r="B313"/>
      <c r="C313"/>
      <c r="D313"/>
      <c r="E313"/>
      <c r="F313"/>
      <c r="G313"/>
      <c r="H313"/>
      <c r="I313"/>
      <c r="J313"/>
      <c r="K313" s="244"/>
      <c r="L313"/>
      <c r="M313"/>
      <c r="N313"/>
      <c r="O313"/>
    </row>
    <row r="314" spans="1:15" ht="14" x14ac:dyDescent="0.3">
      <c r="A314"/>
      <c r="B314"/>
      <c r="C314"/>
      <c r="D314"/>
      <c r="E314"/>
      <c r="F314"/>
      <c r="G314"/>
      <c r="H314"/>
      <c r="I314"/>
      <c r="J314"/>
      <c r="K314" s="244"/>
      <c r="L314"/>
      <c r="M314"/>
      <c r="N314"/>
      <c r="O314"/>
    </row>
    <row r="315" spans="1:15" ht="14" x14ac:dyDescent="0.3">
      <c r="A315"/>
      <c r="B315"/>
      <c r="C315"/>
      <c r="D315"/>
      <c r="E315"/>
      <c r="F315"/>
      <c r="G315"/>
      <c r="H315"/>
      <c r="I315"/>
      <c r="J315"/>
      <c r="K315" s="244"/>
      <c r="L315"/>
      <c r="M315"/>
      <c r="N315"/>
      <c r="O315"/>
    </row>
    <row r="316" spans="1:15" ht="14" x14ac:dyDescent="0.3">
      <c r="A316"/>
      <c r="B316"/>
      <c r="C316"/>
      <c r="D316"/>
      <c r="E316"/>
      <c r="F316"/>
      <c r="G316"/>
      <c r="H316"/>
      <c r="I316"/>
      <c r="J316"/>
      <c r="K316" s="244"/>
      <c r="L316"/>
      <c r="M316"/>
      <c r="N316"/>
      <c r="O316"/>
    </row>
    <row r="317" spans="1:15" ht="14" x14ac:dyDescent="0.3">
      <c r="A317"/>
      <c r="B317"/>
      <c r="C317"/>
      <c r="D317"/>
      <c r="E317"/>
      <c r="F317"/>
      <c r="G317"/>
      <c r="H317"/>
      <c r="I317"/>
      <c r="J317"/>
      <c r="K317" s="244"/>
      <c r="L317"/>
      <c r="M317"/>
      <c r="N317"/>
      <c r="O317"/>
    </row>
    <row r="318" spans="1:15" ht="14" x14ac:dyDescent="0.3">
      <c r="A318"/>
      <c r="B318"/>
      <c r="C318"/>
      <c r="D318"/>
      <c r="E318"/>
      <c r="F318"/>
      <c r="G318"/>
      <c r="H318"/>
      <c r="I318"/>
      <c r="J318"/>
      <c r="K318" s="244"/>
      <c r="L318"/>
      <c r="M318"/>
      <c r="N318"/>
      <c r="O318"/>
    </row>
    <row r="319" spans="1:15" ht="14" x14ac:dyDescent="0.3">
      <c r="A319"/>
      <c r="B319"/>
      <c r="C319"/>
      <c r="D319"/>
      <c r="E319"/>
      <c r="F319"/>
      <c r="G319"/>
      <c r="H319"/>
      <c r="I319"/>
      <c r="J319"/>
      <c r="K319" s="244"/>
      <c r="L319"/>
      <c r="M319"/>
      <c r="N319"/>
      <c r="O319"/>
    </row>
    <row r="320" spans="1:15" ht="14" x14ac:dyDescent="0.3">
      <c r="A320"/>
      <c r="B320"/>
      <c r="C320"/>
      <c r="D320"/>
      <c r="E320"/>
      <c r="F320"/>
      <c r="G320"/>
      <c r="H320"/>
      <c r="I320"/>
      <c r="J320"/>
      <c r="K320" s="244"/>
      <c r="L320"/>
      <c r="M320"/>
      <c r="N320"/>
      <c r="O320"/>
    </row>
    <row r="321" spans="1:15" ht="14" x14ac:dyDescent="0.3">
      <c r="A321"/>
      <c r="B321"/>
      <c r="C321"/>
      <c r="D321"/>
      <c r="E321"/>
      <c r="F321"/>
      <c r="G321"/>
      <c r="H321"/>
      <c r="I321"/>
      <c r="J321"/>
      <c r="K321" s="244"/>
      <c r="L321"/>
      <c r="M321"/>
      <c r="N321"/>
      <c r="O321"/>
    </row>
    <row r="322" spans="1:15" ht="14" x14ac:dyDescent="0.3">
      <c r="A322"/>
      <c r="B322"/>
      <c r="C322"/>
      <c r="D322"/>
      <c r="E322"/>
      <c r="F322"/>
      <c r="G322"/>
      <c r="H322"/>
      <c r="I322"/>
      <c r="J322"/>
      <c r="K322" s="244"/>
      <c r="L322"/>
      <c r="M322"/>
      <c r="N322"/>
      <c r="O322"/>
    </row>
    <row r="323" spans="1:15" ht="14" x14ac:dyDescent="0.3">
      <c r="A323"/>
      <c r="B323"/>
      <c r="C323"/>
      <c r="D323"/>
      <c r="E323"/>
      <c r="F323"/>
      <c r="G323"/>
      <c r="H323"/>
      <c r="I323"/>
      <c r="J323"/>
      <c r="K323" s="244"/>
      <c r="L323"/>
      <c r="M323"/>
      <c r="N323"/>
      <c r="O323"/>
    </row>
    <row r="324" spans="1:15" ht="14" x14ac:dyDescent="0.3">
      <c r="A324"/>
      <c r="B324"/>
      <c r="C324"/>
      <c r="D324"/>
      <c r="E324"/>
      <c r="F324"/>
      <c r="G324"/>
      <c r="H324"/>
      <c r="I324"/>
      <c r="J324"/>
      <c r="K324" s="244"/>
      <c r="L324"/>
      <c r="M324"/>
      <c r="N324"/>
      <c r="O324"/>
    </row>
    <row r="325" spans="1:15" ht="14" x14ac:dyDescent="0.3">
      <c r="A325"/>
      <c r="B325"/>
      <c r="C325"/>
      <c r="D325"/>
      <c r="E325"/>
      <c r="F325"/>
      <c r="G325"/>
      <c r="H325"/>
      <c r="I325"/>
      <c r="J325"/>
      <c r="K325" s="244"/>
      <c r="L325"/>
      <c r="M325"/>
      <c r="N325"/>
      <c r="O325"/>
    </row>
    <row r="326" spans="1:15" ht="14" x14ac:dyDescent="0.3">
      <c r="A326"/>
      <c r="B326"/>
      <c r="C326"/>
      <c r="D326"/>
      <c r="E326"/>
      <c r="F326"/>
      <c r="G326"/>
      <c r="H326"/>
      <c r="I326"/>
      <c r="J326"/>
      <c r="K326" s="244"/>
      <c r="L326"/>
      <c r="M326"/>
      <c r="N326"/>
      <c r="O326"/>
    </row>
    <row r="327" spans="1:15" ht="14" x14ac:dyDescent="0.3">
      <c r="A327"/>
      <c r="B327"/>
      <c r="C327"/>
      <c r="D327"/>
      <c r="E327"/>
      <c r="F327"/>
      <c r="G327"/>
      <c r="H327"/>
      <c r="I327"/>
      <c r="J327"/>
      <c r="K327" s="244"/>
      <c r="L327"/>
      <c r="M327"/>
      <c r="N327"/>
      <c r="O327"/>
    </row>
    <row r="328" spans="1:15" ht="14" x14ac:dyDescent="0.3">
      <c r="A328"/>
      <c r="B328"/>
      <c r="C328"/>
      <c r="D328"/>
      <c r="E328"/>
      <c r="F328"/>
      <c r="G328"/>
      <c r="H328"/>
      <c r="I328"/>
      <c r="J328"/>
      <c r="K328" s="244"/>
      <c r="L328"/>
      <c r="M328"/>
      <c r="N328"/>
      <c r="O328"/>
    </row>
    <row r="329" spans="1:15" ht="14" x14ac:dyDescent="0.3">
      <c r="A329"/>
      <c r="B329"/>
      <c r="C329"/>
      <c r="D329"/>
      <c r="E329"/>
      <c r="F329"/>
      <c r="G329"/>
      <c r="H329"/>
      <c r="I329"/>
      <c r="J329"/>
      <c r="K329" s="244"/>
      <c r="L329"/>
      <c r="M329"/>
      <c r="N329"/>
      <c r="O329"/>
    </row>
    <row r="330" spans="1:15" ht="14" x14ac:dyDescent="0.3">
      <c r="A330"/>
      <c r="B330"/>
      <c r="C330"/>
      <c r="D330"/>
      <c r="E330"/>
      <c r="F330"/>
      <c r="G330"/>
      <c r="H330"/>
      <c r="I330"/>
      <c r="J330"/>
      <c r="K330" s="244"/>
      <c r="L330"/>
      <c r="M330"/>
      <c r="N330"/>
      <c r="O330"/>
    </row>
    <row r="331" spans="1:15" ht="14" x14ac:dyDescent="0.3">
      <c r="A331"/>
      <c r="B331"/>
      <c r="C331"/>
      <c r="D331"/>
      <c r="E331"/>
      <c r="F331"/>
      <c r="G331"/>
      <c r="H331"/>
      <c r="I331"/>
      <c r="J331"/>
      <c r="K331" s="244"/>
      <c r="L331"/>
      <c r="M331"/>
      <c r="N331"/>
      <c r="O331"/>
    </row>
    <row r="332" spans="1:15" ht="14" x14ac:dyDescent="0.3">
      <c r="A332"/>
      <c r="B332"/>
      <c r="C332"/>
      <c r="D332"/>
      <c r="E332"/>
      <c r="F332"/>
      <c r="G332"/>
      <c r="H332"/>
      <c r="I332"/>
      <c r="J332"/>
      <c r="K332" s="244"/>
      <c r="L332"/>
      <c r="M332"/>
      <c r="N332"/>
      <c r="O332"/>
    </row>
    <row r="333" spans="1:15" ht="14" x14ac:dyDescent="0.3">
      <c r="A333"/>
      <c r="B333"/>
      <c r="C333"/>
      <c r="D333"/>
      <c r="E333"/>
      <c r="F333"/>
      <c r="G333"/>
      <c r="H333"/>
      <c r="I333"/>
      <c r="J333"/>
      <c r="K333" s="244"/>
      <c r="L333"/>
      <c r="M333"/>
      <c r="N333"/>
      <c r="O333"/>
    </row>
    <row r="334" spans="1:15" ht="14" x14ac:dyDescent="0.3">
      <c r="A334"/>
      <c r="B334"/>
      <c r="C334"/>
      <c r="D334"/>
      <c r="E334"/>
      <c r="F334"/>
      <c r="G334"/>
      <c r="H334"/>
      <c r="I334"/>
      <c r="J334"/>
      <c r="K334" s="244"/>
      <c r="L334"/>
      <c r="M334"/>
      <c r="N334"/>
      <c r="O334"/>
    </row>
    <row r="335" spans="1:15" ht="14" x14ac:dyDescent="0.3">
      <c r="A335"/>
      <c r="B335"/>
      <c r="C335"/>
      <c r="D335"/>
      <c r="E335"/>
      <c r="F335"/>
      <c r="G335"/>
      <c r="H335"/>
      <c r="I335"/>
      <c r="J335"/>
      <c r="K335" s="244"/>
      <c r="L335"/>
      <c r="M335"/>
      <c r="N335"/>
      <c r="O335"/>
    </row>
    <row r="336" spans="1:15" ht="14" x14ac:dyDescent="0.3">
      <c r="A336"/>
      <c r="B336"/>
      <c r="C336"/>
      <c r="D336"/>
      <c r="E336"/>
      <c r="F336"/>
      <c r="G336"/>
      <c r="H336"/>
      <c r="I336"/>
      <c r="J336"/>
      <c r="K336" s="244"/>
      <c r="L336"/>
      <c r="M336"/>
      <c r="N336"/>
      <c r="O336"/>
    </row>
    <row r="337" spans="1:15" ht="14" x14ac:dyDescent="0.3">
      <c r="A337"/>
      <c r="B337"/>
      <c r="C337"/>
      <c r="D337"/>
      <c r="E337"/>
      <c r="F337"/>
      <c r="G337"/>
      <c r="H337"/>
      <c r="I337"/>
      <c r="J337"/>
      <c r="K337" s="244"/>
      <c r="L337"/>
      <c r="M337"/>
      <c r="N337"/>
      <c r="O337"/>
    </row>
    <row r="338" spans="1:15" ht="14" x14ac:dyDescent="0.3">
      <c r="A338"/>
      <c r="B338"/>
      <c r="C338"/>
      <c r="D338"/>
      <c r="E338"/>
      <c r="F338"/>
      <c r="G338"/>
      <c r="H338"/>
      <c r="I338"/>
      <c r="J338"/>
      <c r="K338" s="244"/>
      <c r="L338"/>
      <c r="M338"/>
      <c r="N338"/>
      <c r="O338"/>
    </row>
    <row r="339" spans="1:15" ht="14" x14ac:dyDescent="0.3">
      <c r="A339"/>
      <c r="B339"/>
      <c r="C339"/>
      <c r="D339"/>
      <c r="E339"/>
      <c r="F339"/>
      <c r="G339"/>
      <c r="H339"/>
      <c r="I339"/>
      <c r="J339"/>
      <c r="K339" s="244"/>
      <c r="L339"/>
      <c r="M339"/>
      <c r="N339"/>
      <c r="O339"/>
    </row>
    <row r="340" spans="1:15" ht="14" x14ac:dyDescent="0.3">
      <c r="A340"/>
      <c r="B340"/>
      <c r="C340"/>
      <c r="D340"/>
      <c r="E340"/>
      <c r="F340"/>
      <c r="G340"/>
      <c r="H340"/>
      <c r="I340"/>
      <c r="J340"/>
      <c r="K340" s="244"/>
      <c r="L340"/>
      <c r="M340"/>
      <c r="N340"/>
      <c r="O340"/>
    </row>
    <row r="341" spans="1:15" ht="14" x14ac:dyDescent="0.3">
      <c r="A341"/>
      <c r="B341"/>
      <c r="C341"/>
      <c r="D341"/>
      <c r="E341"/>
      <c r="F341"/>
      <c r="G341"/>
      <c r="H341"/>
      <c r="I341"/>
      <c r="J341"/>
      <c r="K341" s="244"/>
      <c r="L341"/>
      <c r="M341"/>
      <c r="N341"/>
      <c r="O341"/>
    </row>
    <row r="342" spans="1:15" ht="14" x14ac:dyDescent="0.3">
      <c r="A342"/>
      <c r="B342"/>
      <c r="C342"/>
      <c r="D342"/>
      <c r="E342"/>
      <c r="F342"/>
      <c r="G342"/>
      <c r="H342"/>
      <c r="I342"/>
      <c r="J342"/>
      <c r="K342" s="244"/>
      <c r="L342"/>
      <c r="M342"/>
      <c r="N342"/>
      <c r="O342"/>
    </row>
    <row r="343" spans="1:15" ht="14" x14ac:dyDescent="0.3">
      <c r="A343"/>
      <c r="B343"/>
      <c r="C343"/>
      <c r="D343"/>
      <c r="E343"/>
      <c r="F343"/>
      <c r="G343"/>
      <c r="H343"/>
      <c r="I343"/>
      <c r="J343"/>
      <c r="K343" s="244"/>
      <c r="L343"/>
      <c r="M343"/>
      <c r="N343"/>
      <c r="O343"/>
    </row>
    <row r="344" spans="1:15" ht="14" x14ac:dyDescent="0.3">
      <c r="A344"/>
      <c r="B344"/>
      <c r="C344"/>
      <c r="D344"/>
      <c r="E344"/>
      <c r="F344"/>
      <c r="G344"/>
      <c r="H344"/>
      <c r="I344"/>
      <c r="J344"/>
      <c r="K344" s="244"/>
      <c r="L344"/>
      <c r="M344"/>
      <c r="N344"/>
      <c r="O344"/>
    </row>
    <row r="345" spans="1:15" ht="14" x14ac:dyDescent="0.3">
      <c r="A345"/>
      <c r="B345"/>
      <c r="C345"/>
      <c r="D345"/>
      <c r="E345"/>
      <c r="F345"/>
      <c r="G345"/>
      <c r="H345"/>
      <c r="I345"/>
      <c r="J345"/>
      <c r="K345" s="244"/>
      <c r="L345"/>
      <c r="M345"/>
      <c r="N345"/>
      <c r="O345"/>
    </row>
    <row r="346" spans="1:15" ht="14" x14ac:dyDescent="0.3">
      <c r="A346"/>
      <c r="B346"/>
      <c r="C346"/>
      <c r="D346"/>
      <c r="E346"/>
      <c r="F346"/>
      <c r="G346"/>
      <c r="H346"/>
      <c r="I346"/>
      <c r="J346"/>
      <c r="K346" s="244"/>
      <c r="L346"/>
      <c r="M346"/>
      <c r="N346"/>
      <c r="O346"/>
    </row>
    <row r="347" spans="1:15" ht="14" x14ac:dyDescent="0.3">
      <c r="A347"/>
      <c r="B347"/>
      <c r="C347"/>
      <c r="D347"/>
      <c r="E347"/>
      <c r="F347"/>
      <c r="G347"/>
      <c r="H347"/>
      <c r="I347"/>
      <c r="J347"/>
      <c r="K347" s="244"/>
      <c r="L347"/>
      <c r="M347"/>
      <c r="N347"/>
      <c r="O347"/>
    </row>
    <row r="348" spans="1:15" ht="14" x14ac:dyDescent="0.3">
      <c r="A348"/>
      <c r="B348"/>
      <c r="C348"/>
      <c r="D348"/>
      <c r="E348"/>
      <c r="F348"/>
      <c r="G348"/>
      <c r="H348"/>
      <c r="I348"/>
      <c r="J348"/>
      <c r="K348" s="244"/>
      <c r="L348"/>
      <c r="M348"/>
      <c r="N348"/>
      <c r="O348"/>
    </row>
    <row r="349" spans="1:15" ht="14" x14ac:dyDescent="0.3">
      <c r="A349"/>
      <c r="B349"/>
      <c r="C349"/>
      <c r="D349"/>
      <c r="E349"/>
      <c r="F349"/>
      <c r="G349"/>
      <c r="H349"/>
      <c r="I349"/>
      <c r="J349"/>
      <c r="K349" s="244"/>
      <c r="L349"/>
      <c r="M349"/>
      <c r="N349"/>
      <c r="O349"/>
    </row>
    <row r="350" spans="1:15" ht="14" x14ac:dyDescent="0.3">
      <c r="A350"/>
      <c r="B350"/>
      <c r="C350"/>
      <c r="D350"/>
      <c r="E350"/>
      <c r="F350"/>
      <c r="G350"/>
      <c r="H350"/>
      <c r="I350"/>
      <c r="J350"/>
      <c r="K350" s="244"/>
      <c r="L350"/>
      <c r="M350"/>
      <c r="N350"/>
      <c r="O350"/>
    </row>
    <row r="351" spans="1:15" ht="14" x14ac:dyDescent="0.3">
      <c r="A351"/>
      <c r="B351"/>
      <c r="C351"/>
      <c r="D351"/>
      <c r="E351"/>
      <c r="F351"/>
      <c r="G351"/>
      <c r="H351"/>
      <c r="I351"/>
      <c r="J351"/>
      <c r="K351" s="244"/>
      <c r="L351"/>
      <c r="M351"/>
      <c r="N351"/>
      <c r="O351"/>
    </row>
    <row r="352" spans="1:15" ht="14" x14ac:dyDescent="0.3">
      <c r="A352"/>
      <c r="B352"/>
      <c r="C352"/>
      <c r="D352"/>
      <c r="E352"/>
      <c r="F352"/>
      <c r="G352"/>
      <c r="H352"/>
      <c r="I352"/>
      <c r="J352"/>
      <c r="K352" s="244"/>
      <c r="L352"/>
      <c r="M352"/>
      <c r="N352"/>
      <c r="O352"/>
    </row>
    <row r="353" spans="1:15" ht="14" x14ac:dyDescent="0.3">
      <c r="A353"/>
      <c r="B353"/>
      <c r="C353"/>
      <c r="D353"/>
      <c r="E353"/>
      <c r="F353"/>
      <c r="G353"/>
      <c r="H353"/>
      <c r="I353"/>
      <c r="J353"/>
      <c r="K353" s="244"/>
      <c r="L353"/>
      <c r="M353"/>
      <c r="N353"/>
      <c r="O353"/>
    </row>
    <row r="354" spans="1:15" ht="14" x14ac:dyDescent="0.3">
      <c r="A354"/>
      <c r="B354"/>
      <c r="C354"/>
      <c r="D354"/>
      <c r="E354"/>
      <c r="F354"/>
      <c r="G354"/>
      <c r="H354"/>
      <c r="I354"/>
      <c r="J354"/>
      <c r="K354" s="244"/>
      <c r="L354"/>
      <c r="M354"/>
      <c r="N354"/>
      <c r="O354"/>
    </row>
    <row r="355" spans="1:15" ht="14" x14ac:dyDescent="0.3">
      <c r="A355"/>
      <c r="B355"/>
      <c r="C355"/>
      <c r="D355"/>
      <c r="E355"/>
      <c r="F355"/>
      <c r="G355"/>
      <c r="H355"/>
      <c r="I355"/>
      <c r="J355"/>
      <c r="K355" s="244"/>
      <c r="L355"/>
      <c r="M355"/>
      <c r="N355"/>
      <c r="O355"/>
    </row>
    <row r="356" spans="1:15" ht="14" x14ac:dyDescent="0.3">
      <c r="A356"/>
      <c r="B356"/>
      <c r="C356"/>
      <c r="D356"/>
      <c r="E356"/>
      <c r="F356"/>
      <c r="G356"/>
      <c r="H356"/>
      <c r="I356"/>
      <c r="J356"/>
      <c r="K356" s="244"/>
      <c r="L356"/>
      <c r="M356"/>
      <c r="N356"/>
      <c r="O356"/>
    </row>
    <row r="357" spans="1:15" ht="14" x14ac:dyDescent="0.3">
      <c r="A357"/>
      <c r="B357"/>
      <c r="C357"/>
      <c r="D357"/>
      <c r="E357"/>
      <c r="F357"/>
      <c r="G357"/>
      <c r="H357"/>
      <c r="I357"/>
      <c r="J357"/>
      <c r="K357" s="244"/>
      <c r="L357"/>
      <c r="M357"/>
      <c r="N357"/>
      <c r="O357"/>
    </row>
    <row r="358" spans="1:15" ht="14" x14ac:dyDescent="0.3">
      <c r="A358"/>
      <c r="B358"/>
      <c r="C358"/>
      <c r="D358"/>
      <c r="E358"/>
      <c r="F358"/>
      <c r="G358"/>
      <c r="H358"/>
      <c r="I358"/>
      <c r="J358"/>
      <c r="K358" s="244"/>
      <c r="L358"/>
      <c r="M358"/>
      <c r="N358"/>
      <c r="O358"/>
    </row>
    <row r="359" spans="1:15" ht="14" x14ac:dyDescent="0.3">
      <c r="A359"/>
      <c r="B359"/>
      <c r="C359"/>
      <c r="D359"/>
      <c r="E359"/>
      <c r="F359"/>
      <c r="G359"/>
      <c r="H359"/>
      <c r="I359"/>
      <c r="J359"/>
      <c r="K359" s="244"/>
      <c r="L359"/>
      <c r="M359"/>
      <c r="N359"/>
      <c r="O359"/>
    </row>
    <row r="360" spans="1:15" ht="14" x14ac:dyDescent="0.3">
      <c r="A360"/>
      <c r="B360"/>
      <c r="C360"/>
      <c r="D360"/>
      <c r="E360"/>
      <c r="F360"/>
      <c r="G360"/>
      <c r="H360"/>
      <c r="I360"/>
      <c r="J360"/>
      <c r="K360" s="244"/>
      <c r="L360"/>
      <c r="M360"/>
      <c r="N360"/>
      <c r="O360"/>
    </row>
    <row r="361" spans="1:15" ht="14" x14ac:dyDescent="0.3">
      <c r="A361"/>
      <c r="B361"/>
      <c r="C361"/>
      <c r="D361"/>
      <c r="E361"/>
      <c r="F361"/>
      <c r="G361"/>
      <c r="H361"/>
      <c r="I361"/>
      <c r="J361"/>
      <c r="K361" s="244"/>
      <c r="L361"/>
      <c r="M361"/>
      <c r="N361"/>
      <c r="O361"/>
    </row>
    <row r="362" spans="1:15" ht="14" x14ac:dyDescent="0.3">
      <c r="A362"/>
      <c r="B362"/>
      <c r="C362"/>
      <c r="D362"/>
      <c r="E362"/>
      <c r="F362"/>
      <c r="G362"/>
      <c r="H362"/>
      <c r="I362"/>
      <c r="J362"/>
      <c r="K362" s="244"/>
      <c r="L362"/>
      <c r="M362"/>
      <c r="N362"/>
      <c r="O362"/>
    </row>
    <row r="363" spans="1:15" ht="14" x14ac:dyDescent="0.3">
      <c r="A363"/>
      <c r="B363"/>
      <c r="C363"/>
      <c r="D363"/>
      <c r="E363"/>
      <c r="F363"/>
      <c r="G363"/>
      <c r="H363"/>
      <c r="I363"/>
      <c r="J363"/>
      <c r="K363" s="244"/>
      <c r="L363"/>
      <c r="M363"/>
      <c r="N363"/>
      <c r="O363"/>
    </row>
    <row r="364" spans="1:15" ht="14" x14ac:dyDescent="0.3">
      <c r="A364"/>
      <c r="B364"/>
      <c r="C364"/>
      <c r="D364"/>
      <c r="E364"/>
      <c r="F364"/>
      <c r="G364"/>
      <c r="H364"/>
      <c r="I364"/>
      <c r="J364"/>
      <c r="K364" s="244"/>
      <c r="L364"/>
      <c r="M364"/>
      <c r="N364"/>
      <c r="O364"/>
    </row>
    <row r="365" spans="1:15" ht="14" x14ac:dyDescent="0.3">
      <c r="A365"/>
      <c r="B365"/>
      <c r="C365"/>
      <c r="D365"/>
      <c r="E365"/>
      <c r="F365"/>
      <c r="G365"/>
      <c r="H365"/>
      <c r="I365"/>
      <c r="J365"/>
      <c r="K365" s="244"/>
      <c r="L365"/>
      <c r="M365"/>
      <c r="N365"/>
      <c r="O365"/>
    </row>
    <row r="366" spans="1:15" ht="14" x14ac:dyDescent="0.3">
      <c r="A366"/>
      <c r="B366"/>
      <c r="C366"/>
      <c r="D366"/>
      <c r="E366"/>
      <c r="F366"/>
      <c r="G366"/>
      <c r="H366"/>
      <c r="I366"/>
      <c r="J366"/>
      <c r="K366" s="244"/>
      <c r="L366"/>
      <c r="M366"/>
      <c r="N366"/>
      <c r="O366"/>
    </row>
    <row r="367" spans="1:15" ht="14" x14ac:dyDescent="0.3">
      <c r="A367"/>
      <c r="B367"/>
      <c r="C367"/>
      <c r="D367"/>
      <c r="E367"/>
      <c r="F367"/>
      <c r="G367"/>
      <c r="H367"/>
      <c r="I367"/>
      <c r="J367"/>
      <c r="K367" s="244"/>
      <c r="L367"/>
      <c r="M367"/>
      <c r="N367"/>
      <c r="O367"/>
    </row>
    <row r="368" spans="1:15" ht="14" x14ac:dyDescent="0.3">
      <c r="A368"/>
      <c r="B368"/>
      <c r="C368"/>
      <c r="D368"/>
      <c r="E368"/>
      <c r="F368"/>
      <c r="G368"/>
      <c r="H368"/>
      <c r="I368"/>
      <c r="J368"/>
      <c r="K368" s="244"/>
      <c r="L368"/>
      <c r="M368"/>
      <c r="N368"/>
      <c r="O368"/>
    </row>
    <row r="369" spans="1:15" ht="14" x14ac:dyDescent="0.3">
      <c r="A369"/>
      <c r="B369"/>
      <c r="C369"/>
      <c r="D369"/>
      <c r="E369"/>
      <c r="F369"/>
      <c r="G369"/>
      <c r="H369"/>
      <c r="I369"/>
      <c r="J369"/>
      <c r="K369" s="244"/>
      <c r="L369"/>
      <c r="M369"/>
      <c r="N369"/>
      <c r="O369"/>
    </row>
    <row r="370" spans="1:15" ht="14" x14ac:dyDescent="0.3">
      <c r="A370"/>
      <c r="B370"/>
      <c r="C370"/>
      <c r="D370"/>
      <c r="E370"/>
      <c r="F370"/>
      <c r="G370"/>
      <c r="H370"/>
      <c r="I370"/>
      <c r="J370"/>
      <c r="K370" s="244"/>
      <c r="L370"/>
      <c r="M370"/>
      <c r="N370"/>
      <c r="O370"/>
    </row>
    <row r="371" spans="1:15" ht="14" x14ac:dyDescent="0.3">
      <c r="A371"/>
      <c r="B371"/>
      <c r="C371"/>
      <c r="D371"/>
      <c r="E371"/>
      <c r="F371"/>
      <c r="G371"/>
      <c r="H371"/>
      <c r="I371"/>
      <c r="J371"/>
      <c r="K371" s="244"/>
      <c r="L371"/>
      <c r="M371"/>
      <c r="N371"/>
      <c r="O371"/>
    </row>
    <row r="372" spans="1:15" ht="14" x14ac:dyDescent="0.3">
      <c r="A372"/>
      <c r="B372"/>
      <c r="C372"/>
      <c r="D372"/>
      <c r="E372"/>
      <c r="F372"/>
      <c r="G372"/>
      <c r="H372"/>
      <c r="I372"/>
      <c r="J372"/>
      <c r="K372" s="244"/>
      <c r="L372"/>
      <c r="M372"/>
      <c r="N372"/>
      <c r="O372"/>
    </row>
    <row r="373" spans="1:15" ht="14" x14ac:dyDescent="0.3">
      <c r="A373"/>
      <c r="B373"/>
      <c r="C373"/>
      <c r="D373"/>
      <c r="E373"/>
      <c r="F373"/>
      <c r="G373"/>
      <c r="H373"/>
      <c r="I373"/>
      <c r="J373"/>
      <c r="K373" s="244"/>
      <c r="L373"/>
      <c r="M373"/>
      <c r="N373"/>
      <c r="O373"/>
    </row>
    <row r="374" spans="1:15" ht="14" x14ac:dyDescent="0.3">
      <c r="A374"/>
      <c r="B374"/>
      <c r="C374"/>
      <c r="D374"/>
      <c r="E374"/>
      <c r="F374"/>
      <c r="G374"/>
      <c r="H374"/>
      <c r="I374"/>
      <c r="J374"/>
      <c r="K374" s="244"/>
      <c r="L374"/>
      <c r="M374"/>
      <c r="N374"/>
      <c r="O374"/>
    </row>
    <row r="375" spans="1:15" ht="14" x14ac:dyDescent="0.3">
      <c r="A375"/>
      <c r="B375"/>
      <c r="C375"/>
      <c r="D375"/>
      <c r="E375"/>
      <c r="F375"/>
      <c r="G375"/>
      <c r="H375"/>
      <c r="I375"/>
      <c r="J375"/>
      <c r="K375" s="244"/>
      <c r="L375"/>
      <c r="M375"/>
      <c r="N375"/>
      <c r="O375"/>
    </row>
    <row r="376" spans="1:15" ht="14" x14ac:dyDescent="0.3">
      <c r="A376"/>
      <c r="B376"/>
      <c r="C376"/>
      <c r="D376"/>
      <c r="E376"/>
      <c r="F376"/>
      <c r="G376"/>
      <c r="H376"/>
      <c r="I376"/>
      <c r="J376"/>
      <c r="K376" s="244"/>
      <c r="L376"/>
      <c r="M376"/>
      <c r="N376"/>
      <c r="O376"/>
    </row>
    <row r="377" spans="1:15" ht="14" x14ac:dyDescent="0.3">
      <c r="A377"/>
      <c r="B377"/>
      <c r="C377"/>
      <c r="D377"/>
      <c r="E377"/>
      <c r="F377"/>
      <c r="G377"/>
      <c r="H377"/>
      <c r="I377"/>
      <c r="J377"/>
      <c r="K377" s="244"/>
      <c r="L377"/>
      <c r="M377"/>
      <c r="N377"/>
      <c r="O377"/>
    </row>
    <row r="378" spans="1:15" ht="14" x14ac:dyDescent="0.3">
      <c r="A378"/>
      <c r="B378"/>
      <c r="C378"/>
      <c r="D378"/>
      <c r="E378"/>
      <c r="F378"/>
      <c r="G378"/>
      <c r="H378"/>
      <c r="I378"/>
      <c r="J378"/>
      <c r="K378" s="244"/>
      <c r="L378"/>
      <c r="M378"/>
      <c r="N378"/>
      <c r="O378"/>
    </row>
    <row r="379" spans="1:15" ht="14" x14ac:dyDescent="0.3">
      <c r="A379"/>
      <c r="B379"/>
      <c r="C379"/>
      <c r="D379"/>
      <c r="E379"/>
      <c r="F379"/>
      <c r="G379"/>
      <c r="H379"/>
      <c r="I379"/>
      <c r="J379"/>
      <c r="K379" s="244"/>
      <c r="L379"/>
      <c r="M379"/>
      <c r="N379"/>
      <c r="O379"/>
    </row>
    <row r="380" spans="1:15" ht="14" x14ac:dyDescent="0.3">
      <c r="A380"/>
      <c r="B380"/>
      <c r="C380"/>
      <c r="D380"/>
      <c r="E380"/>
      <c r="F380"/>
      <c r="G380"/>
      <c r="H380"/>
      <c r="I380"/>
      <c r="J380"/>
      <c r="K380" s="244"/>
      <c r="L380"/>
      <c r="M380"/>
      <c r="N380"/>
      <c r="O380"/>
    </row>
    <row r="381" spans="1:15" ht="14" x14ac:dyDescent="0.3">
      <c r="A381"/>
      <c r="B381"/>
      <c r="C381"/>
      <c r="D381"/>
      <c r="E381"/>
      <c r="F381"/>
      <c r="G381"/>
      <c r="H381"/>
      <c r="I381"/>
      <c r="J381"/>
      <c r="K381" s="244"/>
      <c r="L381"/>
      <c r="M381"/>
      <c r="N381"/>
      <c r="O381"/>
    </row>
    <row r="382" spans="1:15" ht="14" x14ac:dyDescent="0.3">
      <c r="A382"/>
      <c r="B382"/>
      <c r="C382"/>
      <c r="D382"/>
      <c r="E382"/>
      <c r="F382"/>
      <c r="G382"/>
      <c r="H382"/>
      <c r="I382"/>
      <c r="J382"/>
      <c r="K382" s="244"/>
      <c r="L382"/>
      <c r="M382"/>
      <c r="N382"/>
      <c r="O382"/>
    </row>
    <row r="383" spans="1:15" ht="14" x14ac:dyDescent="0.3">
      <c r="A383"/>
      <c r="B383"/>
      <c r="C383"/>
      <c r="D383"/>
      <c r="E383"/>
      <c r="F383"/>
      <c r="G383"/>
      <c r="H383"/>
      <c r="I383"/>
      <c r="J383"/>
      <c r="K383" s="244"/>
      <c r="L383"/>
      <c r="M383"/>
      <c r="N383"/>
      <c r="O383"/>
    </row>
    <row r="384" spans="1:15" ht="14" x14ac:dyDescent="0.3">
      <c r="A384"/>
      <c r="B384"/>
      <c r="C384"/>
      <c r="D384"/>
      <c r="E384"/>
      <c r="F384"/>
      <c r="G384"/>
      <c r="H384"/>
      <c r="I384"/>
      <c r="J384"/>
      <c r="K384" s="244"/>
      <c r="L384"/>
      <c r="M384"/>
      <c r="N384"/>
      <c r="O384"/>
    </row>
    <row r="385" spans="1:15" ht="14" x14ac:dyDescent="0.3">
      <c r="A385"/>
      <c r="B385"/>
      <c r="C385"/>
      <c r="D385"/>
      <c r="E385"/>
      <c r="F385"/>
      <c r="G385"/>
      <c r="H385"/>
      <c r="I385"/>
      <c r="J385"/>
      <c r="K385" s="244"/>
      <c r="L385"/>
      <c r="M385"/>
      <c r="N385"/>
      <c r="O385"/>
    </row>
    <row r="386" spans="1:15" ht="14" x14ac:dyDescent="0.3">
      <c r="A386"/>
      <c r="B386"/>
      <c r="C386"/>
      <c r="D386"/>
      <c r="E386"/>
      <c r="F386"/>
      <c r="G386"/>
      <c r="H386"/>
      <c r="I386"/>
      <c r="J386"/>
      <c r="K386" s="244"/>
      <c r="L386"/>
      <c r="M386"/>
      <c r="N386"/>
      <c r="O386"/>
    </row>
    <row r="387" spans="1:15" ht="14" x14ac:dyDescent="0.3">
      <c r="A387"/>
      <c r="B387"/>
      <c r="C387"/>
      <c r="D387"/>
      <c r="E387"/>
      <c r="F387"/>
      <c r="G387"/>
      <c r="H387"/>
      <c r="I387"/>
      <c r="J387"/>
      <c r="K387" s="244"/>
      <c r="L387"/>
      <c r="M387"/>
      <c r="N387"/>
      <c r="O387"/>
    </row>
    <row r="388" spans="1:15" ht="14" x14ac:dyDescent="0.3">
      <c r="A388"/>
      <c r="B388"/>
      <c r="C388"/>
      <c r="D388"/>
      <c r="E388"/>
      <c r="F388"/>
      <c r="G388"/>
      <c r="H388"/>
      <c r="I388"/>
      <c r="J388"/>
      <c r="K388" s="244"/>
      <c r="L388"/>
      <c r="M388"/>
      <c r="N388"/>
      <c r="O388"/>
    </row>
    <row r="389" spans="1:15" ht="14" x14ac:dyDescent="0.3">
      <c r="A389"/>
      <c r="B389"/>
      <c r="C389"/>
      <c r="D389"/>
      <c r="E389"/>
      <c r="F389"/>
      <c r="G389"/>
      <c r="H389"/>
      <c r="I389"/>
      <c r="J389"/>
      <c r="K389" s="244"/>
      <c r="L389"/>
      <c r="M389"/>
      <c r="N389"/>
      <c r="O389"/>
    </row>
    <row r="390" spans="1:15" ht="14" x14ac:dyDescent="0.3">
      <c r="A390"/>
      <c r="B390"/>
      <c r="C390"/>
      <c r="D390"/>
      <c r="E390"/>
      <c r="F390"/>
      <c r="G390"/>
      <c r="H390"/>
      <c r="I390"/>
      <c r="J390"/>
      <c r="K390" s="244"/>
      <c r="L390"/>
      <c r="M390"/>
      <c r="N390"/>
      <c r="O390"/>
    </row>
    <row r="391" spans="1:15" ht="14" x14ac:dyDescent="0.3">
      <c r="A391"/>
      <c r="B391"/>
      <c r="C391"/>
      <c r="D391"/>
      <c r="E391"/>
      <c r="F391"/>
      <c r="G391"/>
      <c r="H391"/>
      <c r="I391"/>
      <c r="J391"/>
      <c r="K391" s="244"/>
      <c r="L391"/>
      <c r="M391"/>
      <c r="N391"/>
      <c r="O391"/>
    </row>
    <row r="392" spans="1:15" ht="14" x14ac:dyDescent="0.3">
      <c r="A392"/>
      <c r="B392"/>
      <c r="C392"/>
      <c r="D392"/>
      <c r="E392"/>
      <c r="F392"/>
      <c r="G392"/>
      <c r="H392"/>
      <c r="I392"/>
      <c r="J392"/>
      <c r="K392" s="244"/>
      <c r="L392"/>
      <c r="M392"/>
      <c r="N392"/>
      <c r="O392"/>
    </row>
    <row r="393" spans="1:15" ht="14" x14ac:dyDescent="0.3">
      <c r="A393"/>
      <c r="B393"/>
      <c r="C393"/>
      <c r="D393"/>
      <c r="E393"/>
      <c r="F393"/>
      <c r="G393"/>
      <c r="H393"/>
      <c r="I393"/>
      <c r="J393"/>
      <c r="K393" s="244"/>
      <c r="L393"/>
      <c r="M393"/>
      <c r="N393"/>
      <c r="O393"/>
    </row>
    <row r="394" spans="1:15" ht="14" x14ac:dyDescent="0.3">
      <c r="A394"/>
      <c r="B394"/>
      <c r="C394"/>
      <c r="D394"/>
      <c r="E394"/>
      <c r="F394"/>
      <c r="G394"/>
      <c r="H394"/>
      <c r="I394"/>
      <c r="J394"/>
      <c r="K394" s="244"/>
      <c r="L394"/>
      <c r="M394"/>
      <c r="N394"/>
      <c r="O394"/>
    </row>
    <row r="395" spans="1:15" ht="14" x14ac:dyDescent="0.3">
      <c r="A395"/>
      <c r="B395"/>
      <c r="C395"/>
      <c r="D395"/>
      <c r="E395"/>
      <c r="F395"/>
      <c r="G395"/>
      <c r="H395"/>
      <c r="I395"/>
      <c r="J395"/>
      <c r="K395" s="244"/>
      <c r="L395"/>
      <c r="M395"/>
      <c r="N395"/>
      <c r="O395"/>
    </row>
    <row r="396" spans="1:15" ht="14" x14ac:dyDescent="0.3">
      <c r="A396"/>
      <c r="B396"/>
      <c r="C396"/>
      <c r="D396"/>
      <c r="E396"/>
      <c r="F396"/>
      <c r="G396"/>
      <c r="H396"/>
      <c r="I396"/>
      <c r="J396"/>
      <c r="K396" s="244"/>
      <c r="L396"/>
      <c r="M396"/>
      <c r="N396"/>
      <c r="O396"/>
    </row>
    <row r="397" spans="1:15" ht="14" x14ac:dyDescent="0.3">
      <c r="A397"/>
      <c r="B397"/>
      <c r="C397"/>
      <c r="D397"/>
      <c r="E397"/>
      <c r="F397"/>
      <c r="G397"/>
      <c r="H397"/>
      <c r="I397"/>
      <c r="J397"/>
      <c r="K397" s="244"/>
      <c r="L397"/>
      <c r="M397"/>
      <c r="N397"/>
      <c r="O397"/>
    </row>
    <row r="398" spans="1:15" ht="14" x14ac:dyDescent="0.3">
      <c r="A398"/>
      <c r="B398"/>
      <c r="C398"/>
      <c r="D398"/>
      <c r="E398"/>
      <c r="F398"/>
      <c r="G398"/>
      <c r="H398"/>
      <c r="I398"/>
      <c r="J398"/>
      <c r="K398" s="244"/>
      <c r="L398"/>
      <c r="M398"/>
      <c r="N398"/>
      <c r="O398"/>
    </row>
    <row r="399" spans="1:15" ht="14" x14ac:dyDescent="0.3">
      <c r="A399"/>
      <c r="B399"/>
      <c r="C399"/>
      <c r="D399"/>
      <c r="E399"/>
      <c r="F399"/>
      <c r="G399"/>
      <c r="H399"/>
      <c r="I399"/>
      <c r="J399"/>
      <c r="K399" s="244"/>
      <c r="L399"/>
      <c r="M399"/>
      <c r="N399"/>
      <c r="O399"/>
    </row>
    <row r="400" spans="1:15" ht="14" x14ac:dyDescent="0.3">
      <c r="A400"/>
      <c r="B400"/>
      <c r="C400"/>
      <c r="D400"/>
      <c r="E400"/>
      <c r="F400"/>
      <c r="G400"/>
      <c r="H400"/>
      <c r="I400"/>
      <c r="J400"/>
      <c r="K400" s="244"/>
      <c r="L400"/>
      <c r="M400"/>
      <c r="N400"/>
      <c r="O400"/>
    </row>
    <row r="401" spans="1:15" ht="14" x14ac:dyDescent="0.3">
      <c r="A401"/>
      <c r="B401"/>
      <c r="C401"/>
      <c r="D401"/>
      <c r="E401"/>
      <c r="F401"/>
      <c r="G401"/>
      <c r="H401"/>
      <c r="I401"/>
      <c r="J401"/>
      <c r="K401" s="244"/>
      <c r="L401"/>
      <c r="M401"/>
      <c r="N401"/>
      <c r="O401"/>
    </row>
    <row r="402" spans="1:15" ht="14" x14ac:dyDescent="0.3">
      <c r="A402"/>
      <c r="B402"/>
      <c r="C402"/>
      <c r="D402"/>
      <c r="E402"/>
      <c r="F402"/>
      <c r="G402"/>
      <c r="H402"/>
      <c r="I402"/>
      <c r="J402"/>
      <c r="K402" s="244"/>
      <c r="L402"/>
      <c r="M402"/>
      <c r="N402"/>
      <c r="O402"/>
    </row>
    <row r="403" spans="1:15" ht="14" x14ac:dyDescent="0.3">
      <c r="A403"/>
      <c r="B403"/>
      <c r="C403"/>
      <c r="D403"/>
      <c r="E403"/>
      <c r="F403"/>
      <c r="G403"/>
      <c r="H403"/>
      <c r="I403"/>
      <c r="J403"/>
      <c r="K403" s="244"/>
      <c r="L403"/>
      <c r="M403"/>
      <c r="N403"/>
      <c r="O403"/>
    </row>
    <row r="404" spans="1:15" ht="14" x14ac:dyDescent="0.3">
      <c r="A404"/>
      <c r="B404"/>
      <c r="C404"/>
      <c r="D404"/>
      <c r="E404"/>
      <c r="F404"/>
      <c r="G404"/>
      <c r="H404"/>
      <c r="I404"/>
      <c r="J404"/>
      <c r="K404" s="244"/>
      <c r="L404"/>
      <c r="M404"/>
      <c r="N404"/>
      <c r="O404"/>
    </row>
    <row r="405" spans="1:15" ht="14" x14ac:dyDescent="0.3">
      <c r="A405"/>
      <c r="B405"/>
      <c r="C405"/>
      <c r="D405"/>
      <c r="E405"/>
      <c r="F405"/>
      <c r="G405"/>
      <c r="H405"/>
      <c r="I405"/>
      <c r="J405"/>
      <c r="K405" s="244"/>
      <c r="L405"/>
      <c r="M405"/>
      <c r="N405"/>
      <c r="O405"/>
    </row>
    <row r="406" spans="1:15" ht="14" x14ac:dyDescent="0.3">
      <c r="A406"/>
      <c r="B406"/>
      <c r="C406"/>
      <c r="D406"/>
      <c r="E406"/>
      <c r="F406"/>
      <c r="G406"/>
      <c r="H406"/>
      <c r="I406"/>
      <c r="J406"/>
      <c r="K406" s="244"/>
      <c r="L406"/>
      <c r="M406"/>
      <c r="N406"/>
      <c r="O406"/>
    </row>
    <row r="407" spans="1:15" ht="14" x14ac:dyDescent="0.3">
      <c r="A407"/>
      <c r="B407"/>
      <c r="C407"/>
      <c r="D407"/>
      <c r="E407"/>
      <c r="F407"/>
      <c r="G407"/>
      <c r="H407"/>
      <c r="I407"/>
      <c r="J407"/>
      <c r="K407" s="244"/>
      <c r="L407"/>
      <c r="M407"/>
      <c r="N407"/>
      <c r="O407"/>
    </row>
    <row r="408" spans="1:15" ht="14" x14ac:dyDescent="0.3">
      <c r="A408"/>
      <c r="B408"/>
      <c r="C408"/>
      <c r="D408"/>
      <c r="E408"/>
      <c r="F408"/>
      <c r="G408"/>
      <c r="H408"/>
      <c r="I408"/>
      <c r="J408"/>
      <c r="K408" s="244"/>
      <c r="L408"/>
      <c r="M408"/>
      <c r="N408"/>
      <c r="O408"/>
    </row>
    <row r="409" spans="1:15" ht="14" x14ac:dyDescent="0.3">
      <c r="A409"/>
      <c r="B409"/>
      <c r="C409"/>
      <c r="D409"/>
      <c r="E409"/>
      <c r="F409"/>
      <c r="G409"/>
      <c r="H409"/>
      <c r="I409"/>
      <c r="J409"/>
      <c r="K409" s="244"/>
      <c r="L409"/>
      <c r="M409"/>
      <c r="N409"/>
      <c r="O409"/>
    </row>
    <row r="410" spans="1:15" ht="14" x14ac:dyDescent="0.3">
      <c r="A410"/>
      <c r="B410"/>
      <c r="C410"/>
      <c r="D410"/>
      <c r="E410"/>
      <c r="F410"/>
      <c r="G410"/>
      <c r="H410"/>
      <c r="I410"/>
      <c r="J410"/>
      <c r="K410" s="244"/>
      <c r="L410"/>
      <c r="M410"/>
      <c r="N410"/>
      <c r="O410"/>
    </row>
    <row r="411" spans="1:15" ht="14" x14ac:dyDescent="0.3">
      <c r="A411"/>
      <c r="B411"/>
      <c r="C411"/>
      <c r="D411"/>
      <c r="E411"/>
      <c r="F411"/>
      <c r="G411"/>
      <c r="H411"/>
      <c r="I411"/>
      <c r="J411"/>
      <c r="K411" s="244"/>
      <c r="L411"/>
      <c r="M411"/>
      <c r="N411"/>
      <c r="O411"/>
    </row>
    <row r="412" spans="1:15" ht="14" x14ac:dyDescent="0.3">
      <c r="A412"/>
      <c r="B412"/>
      <c r="C412"/>
      <c r="D412"/>
      <c r="E412"/>
      <c r="F412"/>
      <c r="G412"/>
      <c r="H412"/>
      <c r="I412"/>
      <c r="J412"/>
      <c r="K412" s="244"/>
      <c r="L412"/>
      <c r="M412"/>
      <c r="N412"/>
      <c r="O412"/>
    </row>
    <row r="413" spans="1:15" ht="14" x14ac:dyDescent="0.3">
      <c r="A413"/>
      <c r="B413"/>
      <c r="C413"/>
      <c r="D413"/>
      <c r="E413"/>
      <c r="F413"/>
      <c r="G413"/>
      <c r="H413"/>
      <c r="I413"/>
      <c r="J413"/>
      <c r="K413" s="244"/>
      <c r="L413"/>
      <c r="M413"/>
      <c r="N413"/>
      <c r="O413"/>
    </row>
    <row r="414" spans="1:15" ht="14" x14ac:dyDescent="0.3">
      <c r="A414"/>
      <c r="B414"/>
      <c r="C414"/>
      <c r="D414"/>
      <c r="E414"/>
      <c r="F414"/>
      <c r="G414"/>
      <c r="H414"/>
      <c r="I414"/>
      <c r="J414"/>
      <c r="K414" s="244"/>
      <c r="L414"/>
      <c r="M414"/>
      <c r="N414"/>
      <c r="O414"/>
    </row>
    <row r="415" spans="1:15" ht="14" x14ac:dyDescent="0.3">
      <c r="A415"/>
      <c r="B415"/>
      <c r="C415"/>
      <c r="D415"/>
      <c r="E415"/>
      <c r="F415"/>
      <c r="G415"/>
      <c r="H415"/>
      <c r="I415"/>
      <c r="J415"/>
      <c r="K415" s="244"/>
      <c r="L415"/>
      <c r="M415"/>
      <c r="N415"/>
      <c r="O415"/>
    </row>
    <row r="416" spans="1:15" ht="14" x14ac:dyDescent="0.3">
      <c r="A416"/>
      <c r="B416"/>
      <c r="C416"/>
      <c r="D416"/>
      <c r="E416"/>
      <c r="F416"/>
      <c r="G416"/>
      <c r="H416"/>
      <c r="I416"/>
      <c r="J416"/>
      <c r="K416" s="244"/>
      <c r="L416"/>
      <c r="M416"/>
      <c r="N416"/>
      <c r="O416"/>
    </row>
    <row r="417" spans="1:15" ht="14" x14ac:dyDescent="0.3">
      <c r="A417"/>
      <c r="B417"/>
      <c r="C417"/>
      <c r="D417"/>
      <c r="E417"/>
      <c r="F417"/>
      <c r="G417"/>
      <c r="H417"/>
      <c r="I417"/>
      <c r="J417"/>
      <c r="K417" s="244"/>
      <c r="L417"/>
      <c r="M417"/>
      <c r="N417"/>
      <c r="O417"/>
    </row>
    <row r="418" spans="1:15" ht="14" x14ac:dyDescent="0.3">
      <c r="A418"/>
      <c r="B418"/>
      <c r="C418"/>
      <c r="D418"/>
      <c r="E418"/>
      <c r="F418"/>
      <c r="G418"/>
      <c r="H418"/>
      <c r="I418"/>
      <c r="J418"/>
      <c r="K418" s="244"/>
      <c r="L418"/>
      <c r="M418"/>
      <c r="N418"/>
      <c r="O418"/>
    </row>
    <row r="419" spans="1:15" ht="14" x14ac:dyDescent="0.3">
      <c r="A419"/>
      <c r="B419"/>
      <c r="C419"/>
      <c r="D419"/>
      <c r="E419"/>
      <c r="F419"/>
      <c r="G419"/>
      <c r="H419"/>
      <c r="I419"/>
      <c r="J419"/>
      <c r="K419" s="244"/>
      <c r="L419"/>
      <c r="M419"/>
      <c r="N419"/>
      <c r="O419"/>
    </row>
    <row r="420" spans="1:15" ht="14" x14ac:dyDescent="0.3">
      <c r="A420"/>
      <c r="B420"/>
      <c r="C420"/>
      <c r="D420"/>
      <c r="E420"/>
      <c r="F420"/>
      <c r="G420"/>
      <c r="H420"/>
      <c r="I420"/>
      <c r="J420"/>
      <c r="K420" s="244"/>
      <c r="L420"/>
      <c r="M420"/>
      <c r="N420"/>
      <c r="O420"/>
    </row>
    <row r="421" spans="1:15" ht="14" x14ac:dyDescent="0.3">
      <c r="A421"/>
      <c r="B421"/>
      <c r="C421"/>
      <c r="D421"/>
      <c r="E421"/>
      <c r="F421"/>
      <c r="G421"/>
      <c r="H421"/>
      <c r="I421"/>
      <c r="J421"/>
      <c r="K421" s="244"/>
      <c r="L421"/>
      <c r="M421"/>
      <c r="N421"/>
      <c r="O421"/>
    </row>
    <row r="422" spans="1:15" ht="14" x14ac:dyDescent="0.3">
      <c r="A422"/>
      <c r="B422"/>
      <c r="C422"/>
      <c r="D422"/>
      <c r="E422"/>
      <c r="F422"/>
      <c r="G422"/>
      <c r="H422"/>
      <c r="I422"/>
      <c r="J422"/>
      <c r="K422" s="244"/>
      <c r="L422"/>
      <c r="M422"/>
      <c r="N422"/>
      <c r="O422"/>
    </row>
    <row r="423" spans="1:15" ht="14" x14ac:dyDescent="0.3">
      <c r="A423"/>
      <c r="B423"/>
      <c r="C423"/>
      <c r="D423"/>
      <c r="E423"/>
      <c r="F423"/>
      <c r="G423"/>
      <c r="H423"/>
      <c r="I423"/>
      <c r="J423"/>
      <c r="K423" s="244"/>
      <c r="L423"/>
      <c r="M423"/>
      <c r="N423"/>
      <c r="O423"/>
    </row>
    <row r="424" spans="1:15" ht="14" x14ac:dyDescent="0.3">
      <c r="A424"/>
      <c r="B424"/>
      <c r="C424"/>
      <c r="D424"/>
      <c r="E424"/>
      <c r="F424"/>
      <c r="G424"/>
      <c r="H424"/>
      <c r="I424"/>
      <c r="J424"/>
      <c r="K424" s="244"/>
      <c r="L424"/>
      <c r="M424"/>
      <c r="N424"/>
      <c r="O424"/>
    </row>
    <row r="425" spans="1:15" ht="14" x14ac:dyDescent="0.3">
      <c r="A425"/>
      <c r="B425"/>
      <c r="C425"/>
      <c r="D425"/>
      <c r="E425"/>
      <c r="F425"/>
      <c r="G425"/>
      <c r="H425"/>
      <c r="I425"/>
      <c r="J425"/>
      <c r="K425" s="244"/>
      <c r="L425"/>
      <c r="M425"/>
      <c r="N425"/>
      <c r="O425"/>
    </row>
    <row r="426" spans="1:15" ht="14" x14ac:dyDescent="0.3">
      <c r="A426"/>
      <c r="B426"/>
      <c r="C426"/>
      <c r="D426"/>
      <c r="E426"/>
      <c r="F426"/>
      <c r="G426"/>
      <c r="H426"/>
      <c r="I426"/>
      <c r="J426"/>
      <c r="K426" s="244"/>
      <c r="L426"/>
      <c r="M426"/>
      <c r="N426"/>
      <c r="O426"/>
    </row>
    <row r="427" spans="1:15" ht="14" x14ac:dyDescent="0.3">
      <c r="A427"/>
      <c r="B427"/>
      <c r="C427"/>
      <c r="D427"/>
      <c r="E427"/>
      <c r="F427"/>
      <c r="G427"/>
      <c r="H427"/>
      <c r="I427"/>
      <c r="J427"/>
      <c r="K427" s="244"/>
      <c r="L427"/>
      <c r="M427"/>
      <c r="N427"/>
      <c r="O427"/>
    </row>
    <row r="428" spans="1:15" ht="14" x14ac:dyDescent="0.3">
      <c r="A428"/>
      <c r="B428"/>
      <c r="C428"/>
      <c r="D428"/>
      <c r="E428"/>
      <c r="F428"/>
      <c r="G428"/>
      <c r="H428"/>
      <c r="I428"/>
      <c r="J428"/>
      <c r="K428" s="244"/>
      <c r="L428"/>
      <c r="M428"/>
      <c r="N428"/>
      <c r="O428"/>
    </row>
    <row r="429" spans="1:15" ht="14" x14ac:dyDescent="0.3">
      <c r="A429"/>
      <c r="B429"/>
      <c r="C429"/>
      <c r="D429"/>
      <c r="E429"/>
      <c r="F429"/>
      <c r="G429"/>
      <c r="H429"/>
      <c r="I429"/>
      <c r="J429"/>
      <c r="K429" s="244"/>
      <c r="L429"/>
      <c r="M429"/>
      <c r="N429"/>
      <c r="O429"/>
    </row>
    <row r="430" spans="1:15" ht="14" x14ac:dyDescent="0.3">
      <c r="A430"/>
      <c r="B430"/>
      <c r="C430"/>
      <c r="D430"/>
      <c r="E430"/>
      <c r="F430"/>
      <c r="G430"/>
      <c r="H430"/>
      <c r="I430"/>
      <c r="J430"/>
      <c r="K430" s="244"/>
      <c r="L430"/>
      <c r="M430"/>
      <c r="N430"/>
      <c r="O430"/>
    </row>
    <row r="431" spans="1:15" ht="14" x14ac:dyDescent="0.3">
      <c r="A431"/>
      <c r="B431"/>
      <c r="C431"/>
      <c r="D431"/>
      <c r="E431"/>
      <c r="F431"/>
      <c r="G431"/>
      <c r="H431"/>
      <c r="I431"/>
      <c r="J431"/>
      <c r="K431" s="244"/>
      <c r="L431"/>
      <c r="M431"/>
      <c r="N431"/>
      <c r="O431"/>
    </row>
    <row r="432" spans="1:15" ht="14" x14ac:dyDescent="0.3">
      <c r="A432"/>
      <c r="B432"/>
      <c r="C432"/>
      <c r="D432"/>
      <c r="E432"/>
      <c r="F432"/>
      <c r="G432"/>
      <c r="H432"/>
      <c r="I432"/>
      <c r="J432"/>
      <c r="K432" s="244"/>
      <c r="L432"/>
      <c r="M432"/>
      <c r="N432"/>
      <c r="O432"/>
    </row>
    <row r="433" spans="1:15" ht="14" x14ac:dyDescent="0.3">
      <c r="A433"/>
      <c r="B433"/>
      <c r="C433"/>
      <c r="D433"/>
      <c r="E433"/>
      <c r="F433"/>
      <c r="G433"/>
      <c r="H433"/>
      <c r="I433"/>
      <c r="J433"/>
      <c r="K433" s="244"/>
      <c r="L433"/>
      <c r="M433"/>
      <c r="N433"/>
      <c r="O433"/>
    </row>
    <row r="434" spans="1:15" ht="14" x14ac:dyDescent="0.3">
      <c r="A434"/>
      <c r="B434"/>
      <c r="C434"/>
      <c r="D434"/>
      <c r="E434"/>
      <c r="F434"/>
      <c r="G434"/>
      <c r="H434"/>
      <c r="I434"/>
      <c r="J434"/>
      <c r="K434" s="244"/>
      <c r="L434"/>
      <c r="M434"/>
      <c r="N434"/>
      <c r="O434"/>
    </row>
    <row r="435" spans="1:15" ht="14" x14ac:dyDescent="0.3">
      <c r="A435"/>
      <c r="B435"/>
      <c r="C435"/>
      <c r="D435"/>
      <c r="E435"/>
      <c r="F435"/>
      <c r="G435"/>
      <c r="H435"/>
      <c r="I435"/>
      <c r="J435"/>
      <c r="K435" s="244"/>
      <c r="L435"/>
      <c r="M435"/>
      <c r="N435"/>
      <c r="O435"/>
    </row>
    <row r="436" spans="1:15" ht="14" x14ac:dyDescent="0.3">
      <c r="A436"/>
      <c r="B436"/>
      <c r="C436"/>
      <c r="D436"/>
      <c r="E436"/>
      <c r="F436"/>
      <c r="G436"/>
      <c r="H436"/>
      <c r="I436"/>
      <c r="J436"/>
      <c r="K436" s="244"/>
      <c r="L436"/>
      <c r="M436"/>
      <c r="N436"/>
      <c r="O436"/>
    </row>
    <row r="437" spans="1:15" ht="14" x14ac:dyDescent="0.3">
      <c r="A437"/>
      <c r="B437"/>
      <c r="C437"/>
      <c r="D437"/>
      <c r="E437"/>
      <c r="F437"/>
      <c r="G437"/>
      <c r="H437"/>
      <c r="I437"/>
      <c r="J437"/>
      <c r="K437" s="244"/>
      <c r="L437"/>
      <c r="M437"/>
      <c r="N437"/>
      <c r="O437"/>
    </row>
    <row r="438" spans="1:15" ht="14" x14ac:dyDescent="0.3">
      <c r="A438"/>
      <c r="B438"/>
      <c r="C438"/>
      <c r="D438"/>
      <c r="E438"/>
      <c r="F438"/>
      <c r="G438"/>
      <c r="H438"/>
      <c r="I438"/>
      <c r="J438"/>
      <c r="K438" s="244"/>
      <c r="L438"/>
      <c r="M438"/>
      <c r="N438"/>
      <c r="O438"/>
    </row>
    <row r="439" spans="1:15" ht="14" x14ac:dyDescent="0.3">
      <c r="A439"/>
      <c r="B439"/>
      <c r="C439"/>
      <c r="D439"/>
      <c r="E439"/>
      <c r="F439"/>
      <c r="G439"/>
      <c r="H439"/>
      <c r="I439"/>
      <c r="J439"/>
      <c r="K439" s="244"/>
      <c r="L439"/>
      <c r="M439"/>
      <c r="N439"/>
      <c r="O439"/>
    </row>
    <row r="440" spans="1:15" ht="14" x14ac:dyDescent="0.3">
      <c r="A440"/>
      <c r="B440"/>
      <c r="C440"/>
      <c r="D440"/>
      <c r="E440"/>
      <c r="F440"/>
      <c r="G440"/>
      <c r="H440"/>
      <c r="I440"/>
      <c r="J440"/>
      <c r="K440" s="244"/>
      <c r="L440"/>
      <c r="M440"/>
      <c r="N440"/>
      <c r="O440"/>
    </row>
    <row r="441" spans="1:15" ht="14" x14ac:dyDescent="0.3">
      <c r="A441"/>
      <c r="B441"/>
      <c r="C441"/>
      <c r="D441"/>
      <c r="E441"/>
      <c r="F441"/>
      <c r="G441"/>
      <c r="H441"/>
      <c r="I441"/>
      <c r="J441"/>
      <c r="K441" s="244"/>
      <c r="L441"/>
      <c r="M441"/>
      <c r="N441"/>
      <c r="O441"/>
    </row>
    <row r="442" spans="1:15" ht="14" x14ac:dyDescent="0.3">
      <c r="A442"/>
      <c r="B442"/>
      <c r="C442"/>
      <c r="D442"/>
      <c r="E442"/>
      <c r="F442"/>
      <c r="G442"/>
      <c r="H442"/>
      <c r="I442"/>
      <c r="J442"/>
      <c r="K442" s="244"/>
      <c r="L442"/>
      <c r="M442"/>
      <c r="N442"/>
      <c r="O442"/>
    </row>
    <row r="443" spans="1:15" ht="14" x14ac:dyDescent="0.3">
      <c r="A443"/>
      <c r="B443"/>
      <c r="C443"/>
      <c r="D443"/>
      <c r="E443"/>
      <c r="F443"/>
      <c r="G443"/>
      <c r="H443"/>
      <c r="I443"/>
      <c r="J443"/>
      <c r="K443" s="244"/>
      <c r="L443"/>
      <c r="M443"/>
      <c r="N443"/>
      <c r="O443"/>
    </row>
    <row r="444" spans="1:15" ht="14" x14ac:dyDescent="0.3">
      <c r="A444"/>
      <c r="B444"/>
      <c r="C444"/>
      <c r="D444"/>
      <c r="E444"/>
      <c r="F444"/>
      <c r="G444"/>
      <c r="H444"/>
      <c r="I444"/>
      <c r="J444"/>
      <c r="K444" s="244"/>
      <c r="L444"/>
      <c r="M444"/>
      <c r="N444"/>
      <c r="O444"/>
    </row>
    <row r="445" spans="1:15" ht="14" x14ac:dyDescent="0.3">
      <c r="A445"/>
      <c r="B445"/>
      <c r="C445"/>
      <c r="D445"/>
      <c r="E445"/>
      <c r="F445"/>
      <c r="G445"/>
      <c r="H445"/>
      <c r="I445"/>
      <c r="J445"/>
      <c r="K445" s="244"/>
      <c r="L445"/>
      <c r="M445"/>
      <c r="N445"/>
      <c r="O445"/>
    </row>
    <row r="446" spans="1:15" ht="14" x14ac:dyDescent="0.3">
      <c r="A446"/>
      <c r="B446"/>
      <c r="C446"/>
      <c r="D446"/>
      <c r="E446"/>
      <c r="F446"/>
      <c r="G446"/>
      <c r="H446"/>
      <c r="I446"/>
      <c r="J446"/>
      <c r="K446" s="244"/>
      <c r="L446"/>
      <c r="M446"/>
      <c r="N446"/>
      <c r="O446"/>
    </row>
    <row r="447" spans="1:15" ht="14" x14ac:dyDescent="0.3">
      <c r="A447"/>
      <c r="B447"/>
      <c r="C447"/>
      <c r="D447"/>
      <c r="E447"/>
      <c r="F447"/>
      <c r="G447"/>
      <c r="H447"/>
      <c r="I447"/>
      <c r="J447"/>
      <c r="K447" s="244"/>
      <c r="L447"/>
      <c r="M447"/>
      <c r="N447"/>
      <c r="O447"/>
    </row>
    <row r="448" spans="1:15" ht="14" x14ac:dyDescent="0.3">
      <c r="A448"/>
      <c r="B448"/>
      <c r="C448"/>
      <c r="D448"/>
      <c r="E448"/>
      <c r="F448"/>
      <c r="G448"/>
      <c r="H448"/>
      <c r="I448"/>
      <c r="J448"/>
      <c r="K448" s="244"/>
      <c r="L448"/>
      <c r="M448"/>
      <c r="N448"/>
      <c r="O448"/>
    </row>
    <row r="449" spans="1:15" ht="14" x14ac:dyDescent="0.3">
      <c r="A449"/>
      <c r="B449"/>
      <c r="C449"/>
      <c r="D449"/>
      <c r="E449"/>
      <c r="F449"/>
      <c r="G449"/>
      <c r="H449"/>
      <c r="I449"/>
      <c r="J449"/>
      <c r="K449" s="244"/>
      <c r="L449"/>
      <c r="M449"/>
      <c r="N449"/>
      <c r="O449"/>
    </row>
    <row r="450" spans="1:15" ht="14" x14ac:dyDescent="0.3">
      <c r="A450"/>
      <c r="B450"/>
      <c r="C450"/>
      <c r="D450"/>
      <c r="E450"/>
      <c r="F450"/>
      <c r="G450"/>
      <c r="H450"/>
      <c r="I450"/>
      <c r="J450"/>
      <c r="K450" s="244"/>
      <c r="L450"/>
      <c r="M450"/>
      <c r="N450"/>
      <c r="O450"/>
    </row>
    <row r="451" spans="1:15" ht="14" x14ac:dyDescent="0.3">
      <c r="A451"/>
      <c r="B451"/>
      <c r="C451"/>
      <c r="D451"/>
      <c r="E451"/>
      <c r="F451"/>
      <c r="G451"/>
      <c r="H451"/>
      <c r="I451"/>
      <c r="J451"/>
      <c r="K451" s="244"/>
      <c r="L451"/>
      <c r="M451"/>
      <c r="N451"/>
      <c r="O451"/>
    </row>
    <row r="452" spans="1:15" ht="14" x14ac:dyDescent="0.3">
      <c r="A452"/>
      <c r="B452"/>
      <c r="C452"/>
      <c r="D452"/>
      <c r="E452"/>
      <c r="F452"/>
      <c r="G452"/>
      <c r="H452"/>
      <c r="I452"/>
      <c r="J452"/>
      <c r="K452" s="244"/>
      <c r="L452"/>
      <c r="M452"/>
      <c r="N452"/>
      <c r="O452"/>
    </row>
    <row r="453" spans="1:15" ht="14" x14ac:dyDescent="0.3">
      <c r="A453"/>
      <c r="B453"/>
      <c r="C453"/>
      <c r="D453"/>
      <c r="E453"/>
      <c r="F453"/>
      <c r="G453"/>
      <c r="H453"/>
      <c r="I453"/>
      <c r="J453"/>
      <c r="K453" s="244"/>
      <c r="L453"/>
      <c r="M453"/>
      <c r="N453"/>
      <c r="O453"/>
    </row>
    <row r="454" spans="1:15" ht="14" x14ac:dyDescent="0.3">
      <c r="A454"/>
      <c r="B454"/>
      <c r="C454"/>
      <c r="D454"/>
      <c r="E454"/>
      <c r="F454"/>
      <c r="G454"/>
      <c r="H454"/>
      <c r="I454"/>
      <c r="J454"/>
      <c r="K454" s="244"/>
      <c r="L454"/>
      <c r="M454"/>
      <c r="N454"/>
      <c r="O454"/>
    </row>
    <row r="455" spans="1:15" ht="14" x14ac:dyDescent="0.3">
      <c r="A455"/>
      <c r="B455"/>
      <c r="C455"/>
      <c r="D455"/>
      <c r="E455"/>
      <c r="F455"/>
      <c r="G455"/>
      <c r="H455"/>
      <c r="I455"/>
      <c r="J455"/>
      <c r="K455" s="244"/>
      <c r="L455"/>
      <c r="M455"/>
      <c r="N455"/>
      <c r="O455"/>
    </row>
    <row r="456" spans="1:15" ht="14" x14ac:dyDescent="0.3">
      <c r="A456"/>
      <c r="B456"/>
      <c r="C456"/>
      <c r="D456"/>
      <c r="E456"/>
      <c r="F456"/>
      <c r="G456"/>
      <c r="H456"/>
      <c r="I456"/>
      <c r="J456"/>
      <c r="K456" s="244"/>
      <c r="L456"/>
      <c r="M456"/>
      <c r="N456"/>
      <c r="O456"/>
    </row>
    <row r="457" spans="1:15" ht="14" x14ac:dyDescent="0.3">
      <c r="A457"/>
      <c r="B457"/>
      <c r="C457"/>
      <c r="D457"/>
      <c r="E457"/>
      <c r="F457"/>
      <c r="G457"/>
      <c r="H457"/>
      <c r="I457"/>
      <c r="J457"/>
      <c r="K457" s="244"/>
      <c r="L457"/>
      <c r="M457"/>
      <c r="N457"/>
      <c r="O457"/>
    </row>
    <row r="458" spans="1:15" ht="14" x14ac:dyDescent="0.3">
      <c r="A458"/>
      <c r="B458"/>
      <c r="C458"/>
      <c r="D458"/>
      <c r="E458"/>
      <c r="F458"/>
      <c r="G458"/>
      <c r="H458"/>
      <c r="I458"/>
      <c r="J458"/>
      <c r="K458" s="244"/>
      <c r="L458"/>
      <c r="M458"/>
      <c r="N458"/>
      <c r="O458"/>
    </row>
    <row r="459" spans="1:15" ht="14" x14ac:dyDescent="0.3">
      <c r="A459"/>
      <c r="B459"/>
      <c r="C459"/>
      <c r="D459"/>
      <c r="E459"/>
      <c r="F459"/>
      <c r="G459"/>
      <c r="H459"/>
      <c r="I459"/>
      <c r="J459"/>
      <c r="K459" s="244"/>
      <c r="L459"/>
      <c r="M459"/>
      <c r="N459"/>
      <c r="O459"/>
    </row>
    <row r="460" spans="1:15" ht="14" x14ac:dyDescent="0.3">
      <c r="A460"/>
      <c r="B460"/>
      <c r="C460"/>
      <c r="D460"/>
      <c r="E460"/>
      <c r="F460"/>
      <c r="G460"/>
      <c r="H460"/>
      <c r="I460"/>
      <c r="J460"/>
      <c r="K460" s="244"/>
      <c r="L460"/>
      <c r="M460"/>
      <c r="N460"/>
      <c r="O460"/>
    </row>
    <row r="461" spans="1:15" ht="14" x14ac:dyDescent="0.3">
      <c r="A461"/>
      <c r="B461"/>
      <c r="C461"/>
      <c r="D461"/>
      <c r="E461"/>
      <c r="F461"/>
      <c r="G461"/>
      <c r="H461"/>
      <c r="I461"/>
      <c r="J461"/>
      <c r="K461" s="244"/>
      <c r="L461"/>
      <c r="M461"/>
      <c r="N461"/>
      <c r="O461"/>
    </row>
    <row r="462" spans="1:15" ht="14" x14ac:dyDescent="0.3">
      <c r="A462"/>
      <c r="B462"/>
      <c r="C462"/>
      <c r="D462"/>
      <c r="E462"/>
      <c r="F462"/>
      <c r="G462"/>
      <c r="H462"/>
      <c r="I462"/>
      <c r="J462"/>
      <c r="K462" s="244"/>
      <c r="L462"/>
      <c r="M462"/>
      <c r="N462"/>
      <c r="O462"/>
    </row>
    <row r="463" spans="1:15" ht="14" x14ac:dyDescent="0.3">
      <c r="A463"/>
      <c r="B463"/>
      <c r="C463"/>
      <c r="D463"/>
      <c r="E463"/>
      <c r="F463"/>
      <c r="G463"/>
      <c r="H463"/>
      <c r="I463"/>
      <c r="J463"/>
      <c r="K463" s="244"/>
      <c r="L463"/>
      <c r="M463"/>
      <c r="N463"/>
      <c r="O463"/>
    </row>
    <row r="464" spans="1:15" ht="14" x14ac:dyDescent="0.3">
      <c r="A464"/>
      <c r="B464"/>
      <c r="C464"/>
      <c r="D464"/>
      <c r="E464"/>
      <c r="F464"/>
      <c r="G464"/>
      <c r="H464"/>
      <c r="I464"/>
      <c r="J464"/>
      <c r="K464" s="244"/>
      <c r="L464"/>
      <c r="M464"/>
      <c r="N464"/>
      <c r="O464"/>
    </row>
    <row r="465" spans="1:15" ht="14" x14ac:dyDescent="0.3">
      <c r="A465"/>
      <c r="B465"/>
      <c r="C465"/>
      <c r="D465"/>
      <c r="E465"/>
      <c r="F465"/>
      <c r="G465"/>
      <c r="H465"/>
      <c r="I465"/>
      <c r="J465"/>
      <c r="K465" s="244"/>
      <c r="L465"/>
      <c r="M465"/>
      <c r="N465"/>
      <c r="O465"/>
    </row>
    <row r="466" spans="1:15" ht="14" x14ac:dyDescent="0.3">
      <c r="A466"/>
      <c r="B466"/>
      <c r="C466"/>
      <c r="D466"/>
      <c r="E466"/>
      <c r="F466"/>
      <c r="G466"/>
      <c r="H466"/>
      <c r="I466"/>
      <c r="J466"/>
      <c r="K466" s="244"/>
      <c r="L466"/>
      <c r="M466"/>
      <c r="N466"/>
      <c r="O466"/>
    </row>
    <row r="467" spans="1:15" ht="14" x14ac:dyDescent="0.3">
      <c r="A467"/>
      <c r="B467"/>
      <c r="C467"/>
      <c r="D467"/>
      <c r="E467"/>
      <c r="F467"/>
      <c r="G467"/>
      <c r="H467"/>
      <c r="I467"/>
      <c r="J467"/>
      <c r="K467" s="244"/>
      <c r="L467"/>
      <c r="M467"/>
      <c r="N467"/>
      <c r="O467"/>
    </row>
    <row r="468" spans="1:15" ht="14" x14ac:dyDescent="0.3">
      <c r="A468"/>
      <c r="B468"/>
      <c r="C468"/>
      <c r="D468"/>
      <c r="E468"/>
      <c r="F468"/>
      <c r="G468"/>
      <c r="H468"/>
      <c r="I468"/>
      <c r="J468"/>
      <c r="K468" s="244"/>
      <c r="L468"/>
      <c r="M468"/>
      <c r="N468"/>
      <c r="O468"/>
    </row>
    <row r="469" spans="1:15" ht="14" x14ac:dyDescent="0.3">
      <c r="A469"/>
      <c r="B469"/>
      <c r="C469"/>
      <c r="D469"/>
      <c r="E469"/>
      <c r="F469"/>
      <c r="G469"/>
      <c r="H469"/>
      <c r="I469"/>
      <c r="J469"/>
      <c r="K469" s="244"/>
      <c r="L469"/>
      <c r="M469"/>
      <c r="N469"/>
      <c r="O469"/>
    </row>
    <row r="470" spans="1:15" ht="14" x14ac:dyDescent="0.3">
      <c r="A470"/>
      <c r="B470"/>
      <c r="C470"/>
      <c r="D470"/>
      <c r="E470"/>
      <c r="F470"/>
      <c r="G470"/>
      <c r="H470"/>
      <c r="I470"/>
      <c r="J470"/>
      <c r="K470" s="244"/>
      <c r="L470"/>
      <c r="M470"/>
      <c r="N470"/>
      <c r="O470"/>
    </row>
    <row r="471" spans="1:15" ht="14" x14ac:dyDescent="0.3">
      <c r="A471"/>
      <c r="B471"/>
      <c r="C471"/>
      <c r="D471"/>
      <c r="E471"/>
      <c r="F471"/>
      <c r="G471"/>
      <c r="H471"/>
      <c r="I471"/>
      <c r="J471"/>
      <c r="K471" s="244"/>
      <c r="L471"/>
      <c r="M471"/>
      <c r="N471"/>
      <c r="O471"/>
    </row>
    <row r="472" spans="1:15" ht="14" x14ac:dyDescent="0.3">
      <c r="A472"/>
      <c r="B472"/>
      <c r="C472"/>
      <c r="D472"/>
      <c r="E472"/>
      <c r="F472"/>
      <c r="G472"/>
      <c r="H472"/>
      <c r="I472"/>
      <c r="J472"/>
      <c r="K472" s="244"/>
      <c r="L472"/>
      <c r="M472"/>
      <c r="N472"/>
      <c r="O472"/>
    </row>
    <row r="473" spans="1:15" ht="14" x14ac:dyDescent="0.3">
      <c r="A473"/>
      <c r="B473"/>
      <c r="C473"/>
      <c r="D473"/>
      <c r="E473"/>
      <c r="F473"/>
      <c r="G473"/>
      <c r="H473"/>
      <c r="I473"/>
      <c r="J473"/>
      <c r="K473" s="244"/>
      <c r="L473"/>
      <c r="M473"/>
      <c r="N473"/>
      <c r="O473"/>
    </row>
    <row r="474" spans="1:15" ht="14" x14ac:dyDescent="0.3">
      <c r="A474"/>
      <c r="B474"/>
      <c r="C474"/>
      <c r="D474"/>
      <c r="E474"/>
      <c r="F474"/>
      <c r="G474"/>
      <c r="H474"/>
      <c r="I474"/>
      <c r="J474"/>
      <c r="K474" s="244"/>
      <c r="L474"/>
      <c r="M474"/>
      <c r="N474"/>
      <c r="O474"/>
    </row>
    <row r="475" spans="1:15" ht="14" x14ac:dyDescent="0.3">
      <c r="A475"/>
      <c r="B475"/>
      <c r="C475"/>
      <c r="D475"/>
      <c r="E475"/>
      <c r="F475"/>
      <c r="G475"/>
      <c r="H475"/>
      <c r="I475"/>
      <c r="J475"/>
      <c r="K475" s="244"/>
      <c r="L475"/>
      <c r="M475"/>
      <c r="N475"/>
      <c r="O475"/>
    </row>
    <row r="476" spans="1:15" ht="14" x14ac:dyDescent="0.3">
      <c r="A476"/>
      <c r="B476"/>
      <c r="C476"/>
      <c r="D476"/>
      <c r="E476"/>
      <c r="F476"/>
      <c r="G476"/>
      <c r="H476"/>
      <c r="I476"/>
      <c r="J476"/>
      <c r="K476" s="244"/>
      <c r="L476"/>
      <c r="M476"/>
      <c r="N476"/>
      <c r="O476"/>
    </row>
    <row r="477" spans="1:15" ht="14" x14ac:dyDescent="0.3">
      <c r="A477"/>
      <c r="B477"/>
      <c r="C477"/>
      <c r="D477"/>
      <c r="E477"/>
      <c r="F477"/>
      <c r="G477"/>
      <c r="H477"/>
      <c r="I477"/>
      <c r="J477"/>
      <c r="K477" s="244"/>
      <c r="L477"/>
      <c r="M477"/>
      <c r="N477"/>
      <c r="O477"/>
    </row>
    <row r="478" spans="1:15" ht="14" x14ac:dyDescent="0.3">
      <c r="A478"/>
      <c r="B478"/>
      <c r="C478"/>
      <c r="D478"/>
      <c r="E478"/>
      <c r="F478"/>
      <c r="G478"/>
      <c r="H478"/>
      <c r="I478"/>
      <c r="J478"/>
      <c r="K478" s="244"/>
      <c r="L478"/>
      <c r="M478"/>
      <c r="N478"/>
      <c r="O478"/>
    </row>
    <row r="479" spans="1:15" ht="14" x14ac:dyDescent="0.3">
      <c r="A479"/>
      <c r="B479"/>
      <c r="C479"/>
      <c r="D479"/>
      <c r="E479"/>
      <c r="F479"/>
      <c r="G479"/>
      <c r="H479"/>
      <c r="I479"/>
      <c r="J479"/>
      <c r="K479" s="244"/>
      <c r="L479"/>
      <c r="M479"/>
      <c r="N479"/>
      <c r="O479"/>
    </row>
    <row r="480" spans="1:15" ht="14" x14ac:dyDescent="0.3">
      <c r="A480"/>
      <c r="B480"/>
      <c r="C480"/>
      <c r="D480"/>
      <c r="E480"/>
      <c r="F480"/>
      <c r="G480"/>
      <c r="H480"/>
      <c r="I480"/>
      <c r="J480"/>
      <c r="K480" s="244"/>
      <c r="L480"/>
      <c r="M480"/>
      <c r="N480"/>
      <c r="O480"/>
    </row>
    <row r="481" spans="1:15" ht="14" x14ac:dyDescent="0.3">
      <c r="A481"/>
      <c r="B481"/>
      <c r="C481"/>
      <c r="D481"/>
      <c r="E481"/>
      <c r="F481"/>
      <c r="G481"/>
      <c r="H481"/>
      <c r="I481"/>
      <c r="J481"/>
      <c r="K481" s="244"/>
      <c r="L481"/>
      <c r="M481"/>
      <c r="N481"/>
      <c r="O481"/>
    </row>
    <row r="482" spans="1:15" ht="14" x14ac:dyDescent="0.3">
      <c r="A482"/>
      <c r="B482"/>
      <c r="C482"/>
      <c r="D482"/>
      <c r="E482"/>
      <c r="F482"/>
      <c r="G482"/>
      <c r="H482"/>
      <c r="I482"/>
      <c r="J482"/>
      <c r="K482" s="244"/>
      <c r="L482"/>
      <c r="M482"/>
      <c r="N482"/>
      <c r="O482"/>
    </row>
    <row r="483" spans="1:15" ht="14" x14ac:dyDescent="0.3">
      <c r="A483"/>
      <c r="B483"/>
      <c r="C483"/>
      <c r="D483"/>
      <c r="E483"/>
      <c r="F483"/>
      <c r="G483"/>
      <c r="H483"/>
      <c r="I483"/>
      <c r="J483"/>
      <c r="K483" s="244"/>
      <c r="L483"/>
      <c r="M483"/>
      <c r="N483"/>
      <c r="O483"/>
    </row>
    <row r="484" spans="1:15" ht="14" x14ac:dyDescent="0.3">
      <c r="A484"/>
      <c r="B484"/>
      <c r="C484"/>
      <c r="D484"/>
      <c r="E484"/>
      <c r="F484"/>
      <c r="G484"/>
      <c r="H484"/>
      <c r="I484"/>
      <c r="J484"/>
      <c r="K484" s="244"/>
      <c r="L484"/>
      <c r="M484"/>
      <c r="N484"/>
      <c r="O484"/>
    </row>
    <row r="485" spans="1:15" ht="14" x14ac:dyDescent="0.3">
      <c r="A485"/>
      <c r="B485"/>
      <c r="C485"/>
      <c r="D485"/>
      <c r="E485"/>
      <c r="F485"/>
      <c r="G485"/>
      <c r="H485"/>
      <c r="I485"/>
      <c r="J485"/>
      <c r="K485" s="244"/>
      <c r="L485"/>
      <c r="M485"/>
      <c r="N485"/>
      <c r="O485"/>
    </row>
    <row r="486" spans="1:15" ht="14" x14ac:dyDescent="0.3">
      <c r="A486"/>
      <c r="B486"/>
      <c r="C486"/>
      <c r="D486"/>
      <c r="E486"/>
      <c r="F486"/>
      <c r="G486"/>
      <c r="H486"/>
      <c r="I486"/>
      <c r="J486"/>
      <c r="K486" s="244"/>
      <c r="L486"/>
      <c r="M486"/>
      <c r="N486"/>
      <c r="O486"/>
    </row>
    <row r="487" spans="1:15" ht="14" x14ac:dyDescent="0.3">
      <c r="A487"/>
      <c r="B487"/>
      <c r="C487"/>
      <c r="D487"/>
      <c r="E487"/>
      <c r="F487"/>
      <c r="G487"/>
      <c r="H487"/>
      <c r="I487"/>
      <c r="J487"/>
      <c r="K487" s="244"/>
      <c r="L487"/>
      <c r="M487"/>
      <c r="N487"/>
      <c r="O487"/>
    </row>
    <row r="488" spans="1:15" ht="14" x14ac:dyDescent="0.3">
      <c r="A488"/>
      <c r="B488"/>
      <c r="C488"/>
      <c r="D488"/>
      <c r="E488"/>
      <c r="F488"/>
      <c r="G488"/>
      <c r="H488"/>
      <c r="I488"/>
      <c r="J488"/>
      <c r="K488" s="244"/>
      <c r="L488"/>
      <c r="M488"/>
      <c r="N488"/>
      <c r="O488"/>
    </row>
    <row r="489" spans="1:15" ht="14" x14ac:dyDescent="0.3">
      <c r="A489"/>
      <c r="B489"/>
      <c r="C489"/>
      <c r="D489"/>
      <c r="E489"/>
      <c r="F489"/>
      <c r="G489"/>
      <c r="H489"/>
      <c r="I489"/>
      <c r="J489"/>
      <c r="K489" s="244"/>
      <c r="L489"/>
      <c r="M489"/>
      <c r="N489"/>
      <c r="O489"/>
    </row>
    <row r="490" spans="1:15" ht="14" x14ac:dyDescent="0.3">
      <c r="A490"/>
      <c r="B490"/>
      <c r="C490"/>
      <c r="D490"/>
      <c r="E490"/>
      <c r="F490"/>
      <c r="G490"/>
      <c r="H490"/>
      <c r="I490"/>
      <c r="J490"/>
      <c r="K490" s="244"/>
      <c r="L490"/>
      <c r="M490"/>
      <c r="N490"/>
      <c r="O490"/>
    </row>
    <row r="491" spans="1:15" ht="14" x14ac:dyDescent="0.3">
      <c r="A491"/>
      <c r="B491"/>
      <c r="C491"/>
      <c r="D491"/>
      <c r="E491"/>
      <c r="F491"/>
      <c r="G491"/>
      <c r="H491"/>
      <c r="I491"/>
      <c r="J491"/>
      <c r="K491" s="244"/>
      <c r="L491"/>
      <c r="M491"/>
      <c r="N491"/>
      <c r="O491"/>
    </row>
    <row r="492" spans="1:15" ht="14" x14ac:dyDescent="0.3">
      <c r="A492"/>
      <c r="B492"/>
      <c r="C492"/>
      <c r="D492"/>
      <c r="E492"/>
      <c r="F492"/>
      <c r="G492"/>
      <c r="H492"/>
      <c r="I492"/>
      <c r="J492"/>
      <c r="K492" s="244"/>
      <c r="L492"/>
      <c r="M492"/>
      <c r="N492"/>
      <c r="O492"/>
    </row>
    <row r="493" spans="1:15" ht="14" x14ac:dyDescent="0.3">
      <c r="A493"/>
      <c r="B493"/>
      <c r="C493"/>
      <c r="D493"/>
      <c r="E493"/>
      <c r="F493"/>
      <c r="G493"/>
      <c r="H493"/>
      <c r="I493"/>
      <c r="J493"/>
      <c r="K493" s="244"/>
      <c r="L493"/>
      <c r="M493"/>
      <c r="N493"/>
      <c r="O493"/>
    </row>
    <row r="494" spans="1:15" ht="14" x14ac:dyDescent="0.3">
      <c r="A494"/>
      <c r="B494"/>
      <c r="C494"/>
      <c r="D494"/>
      <c r="E494"/>
      <c r="F494"/>
      <c r="G494"/>
      <c r="H494"/>
      <c r="I494"/>
      <c r="J494"/>
      <c r="K494" s="244"/>
      <c r="L494"/>
      <c r="M494"/>
      <c r="N494"/>
      <c r="O494"/>
    </row>
    <row r="495" spans="1:15" ht="14" x14ac:dyDescent="0.3">
      <c r="A495"/>
      <c r="B495"/>
      <c r="C495"/>
      <c r="D495"/>
      <c r="E495"/>
      <c r="F495"/>
      <c r="G495"/>
      <c r="H495"/>
      <c r="I495"/>
      <c r="J495"/>
      <c r="K495" s="244"/>
      <c r="L495"/>
      <c r="M495"/>
      <c r="N495"/>
      <c r="O495"/>
    </row>
    <row r="496" spans="1:15" ht="14" x14ac:dyDescent="0.3">
      <c r="A496"/>
      <c r="B496"/>
      <c r="C496"/>
      <c r="D496"/>
      <c r="E496"/>
      <c r="F496"/>
      <c r="G496"/>
      <c r="H496"/>
      <c r="I496"/>
      <c r="J496"/>
      <c r="K496" s="244"/>
      <c r="L496"/>
      <c r="M496"/>
      <c r="N496"/>
      <c r="O496"/>
    </row>
    <row r="497" spans="1:15" ht="14" x14ac:dyDescent="0.3">
      <c r="A497"/>
      <c r="B497"/>
      <c r="C497"/>
      <c r="D497"/>
      <c r="E497"/>
      <c r="F497"/>
      <c r="G497"/>
      <c r="H497"/>
      <c r="I497"/>
      <c r="J497"/>
      <c r="K497" s="244"/>
      <c r="L497"/>
      <c r="M497"/>
      <c r="N497"/>
      <c r="O497"/>
    </row>
    <row r="498" spans="1:15" ht="14" x14ac:dyDescent="0.3">
      <c r="A498"/>
      <c r="B498"/>
      <c r="C498"/>
      <c r="D498"/>
      <c r="E498"/>
      <c r="F498"/>
      <c r="G498"/>
      <c r="H498"/>
      <c r="I498"/>
      <c r="J498"/>
      <c r="K498" s="244"/>
      <c r="L498"/>
      <c r="M498"/>
      <c r="N498"/>
      <c r="O498"/>
    </row>
    <row r="499" spans="1:15" ht="14" x14ac:dyDescent="0.3">
      <c r="A499"/>
      <c r="B499"/>
      <c r="C499"/>
      <c r="D499"/>
      <c r="E499"/>
      <c r="F499"/>
      <c r="G499"/>
      <c r="H499"/>
      <c r="I499"/>
      <c r="J499"/>
      <c r="K499" s="244"/>
      <c r="L499"/>
      <c r="M499"/>
      <c r="N499"/>
      <c r="O499"/>
    </row>
    <row r="500" spans="1:15" ht="14" x14ac:dyDescent="0.3">
      <c r="A500"/>
      <c r="B500"/>
      <c r="C500"/>
      <c r="D500"/>
      <c r="E500"/>
      <c r="F500"/>
      <c r="G500"/>
      <c r="H500"/>
      <c r="I500"/>
      <c r="J500"/>
      <c r="K500" s="244"/>
      <c r="L500"/>
      <c r="M500"/>
      <c r="N500"/>
      <c r="O500"/>
    </row>
    <row r="501" spans="1:15" ht="14" x14ac:dyDescent="0.3">
      <c r="A501"/>
      <c r="B501"/>
      <c r="C501"/>
      <c r="D501"/>
      <c r="E501"/>
      <c r="F501"/>
      <c r="G501"/>
      <c r="H501"/>
      <c r="I501"/>
      <c r="J501"/>
      <c r="K501" s="244"/>
      <c r="L501"/>
      <c r="M501"/>
      <c r="N501"/>
      <c r="O501"/>
    </row>
    <row r="502" spans="1:15" ht="14" x14ac:dyDescent="0.3">
      <c r="A502"/>
      <c r="B502"/>
      <c r="C502"/>
      <c r="D502"/>
      <c r="E502"/>
      <c r="F502"/>
      <c r="G502"/>
      <c r="H502"/>
      <c r="I502"/>
      <c r="J502"/>
      <c r="K502" s="244"/>
      <c r="L502"/>
      <c r="M502"/>
      <c r="N502"/>
      <c r="O502"/>
    </row>
    <row r="503" spans="1:15" ht="14" x14ac:dyDescent="0.3">
      <c r="A503"/>
      <c r="B503"/>
      <c r="C503"/>
      <c r="D503"/>
      <c r="E503"/>
      <c r="F503"/>
      <c r="G503"/>
      <c r="H503"/>
      <c r="I503"/>
      <c r="J503"/>
      <c r="K503" s="244"/>
      <c r="L503"/>
      <c r="M503"/>
      <c r="N503"/>
      <c r="O503"/>
    </row>
    <row r="504" spans="1:15" ht="14" x14ac:dyDescent="0.3">
      <c r="A504"/>
      <c r="B504"/>
      <c r="C504"/>
      <c r="D504"/>
      <c r="E504"/>
      <c r="F504"/>
      <c r="G504"/>
      <c r="H504"/>
      <c r="I504"/>
      <c r="J504"/>
      <c r="K504" s="244"/>
      <c r="L504"/>
      <c r="M504"/>
      <c r="N504"/>
      <c r="O504"/>
    </row>
    <row r="505" spans="1:15" ht="14" x14ac:dyDescent="0.3">
      <c r="A505"/>
      <c r="B505"/>
      <c r="C505"/>
      <c r="D505"/>
      <c r="E505"/>
      <c r="F505"/>
      <c r="G505"/>
      <c r="H505"/>
      <c r="I505"/>
      <c r="J505"/>
      <c r="K505" s="244"/>
      <c r="L505"/>
      <c r="M505"/>
      <c r="N505"/>
      <c r="O505"/>
    </row>
    <row r="506" spans="1:15" ht="14" x14ac:dyDescent="0.3">
      <c r="A506"/>
      <c r="B506"/>
      <c r="C506"/>
      <c r="D506"/>
      <c r="E506"/>
      <c r="F506"/>
      <c r="G506"/>
      <c r="H506"/>
      <c r="I506"/>
      <c r="J506"/>
      <c r="K506" s="244"/>
      <c r="L506"/>
      <c r="M506"/>
      <c r="N506"/>
      <c r="O506"/>
    </row>
    <row r="507" spans="1:15" ht="14" x14ac:dyDescent="0.3">
      <c r="A507"/>
      <c r="B507"/>
      <c r="C507"/>
      <c r="D507"/>
      <c r="E507"/>
      <c r="F507"/>
      <c r="G507"/>
      <c r="H507"/>
      <c r="I507"/>
      <c r="J507"/>
      <c r="K507" s="244"/>
      <c r="L507"/>
      <c r="M507"/>
      <c r="N507"/>
      <c r="O507"/>
    </row>
    <row r="508" spans="1:15" ht="14" x14ac:dyDescent="0.3">
      <c r="A508"/>
      <c r="B508"/>
      <c r="C508"/>
      <c r="D508"/>
      <c r="E508"/>
      <c r="F508"/>
      <c r="G508"/>
      <c r="H508"/>
      <c r="I508"/>
      <c r="J508"/>
      <c r="K508" s="244"/>
      <c r="L508"/>
      <c r="M508"/>
      <c r="N508"/>
      <c r="O508"/>
    </row>
    <row r="509" spans="1:15" ht="14" x14ac:dyDescent="0.3">
      <c r="A509"/>
      <c r="B509"/>
      <c r="C509"/>
      <c r="D509"/>
      <c r="E509"/>
      <c r="F509"/>
      <c r="G509"/>
      <c r="H509"/>
      <c r="I509"/>
      <c r="J509"/>
      <c r="K509" s="244"/>
      <c r="L509"/>
      <c r="M509"/>
      <c r="N509"/>
      <c r="O509"/>
    </row>
    <row r="510" spans="1:15" ht="14" x14ac:dyDescent="0.3">
      <c r="A510"/>
      <c r="B510"/>
      <c r="C510"/>
      <c r="D510"/>
      <c r="E510"/>
      <c r="F510"/>
      <c r="G510"/>
      <c r="H510"/>
      <c r="I510"/>
      <c r="J510"/>
      <c r="K510" s="244"/>
      <c r="L510"/>
      <c r="M510"/>
      <c r="N510"/>
      <c r="O510"/>
    </row>
    <row r="511" spans="1:15" ht="14" x14ac:dyDescent="0.3">
      <c r="A511"/>
      <c r="B511"/>
      <c r="C511"/>
      <c r="D511"/>
      <c r="E511"/>
      <c r="F511"/>
      <c r="G511"/>
      <c r="H511"/>
      <c r="I511"/>
      <c r="J511"/>
      <c r="K511" s="244"/>
      <c r="L511"/>
      <c r="M511"/>
      <c r="N511"/>
      <c r="O511"/>
    </row>
    <row r="512" spans="1:15" ht="14" x14ac:dyDescent="0.3">
      <c r="A512"/>
      <c r="B512"/>
      <c r="C512"/>
      <c r="D512"/>
      <c r="E512"/>
      <c r="F512"/>
      <c r="G512"/>
      <c r="H512"/>
      <c r="I512"/>
      <c r="J512"/>
      <c r="K512" s="244"/>
      <c r="L512"/>
      <c r="M512"/>
      <c r="N512"/>
      <c r="O512"/>
    </row>
    <row r="513" spans="1:15" ht="14" x14ac:dyDescent="0.3">
      <c r="A513"/>
      <c r="B513"/>
      <c r="C513"/>
      <c r="D513"/>
      <c r="E513"/>
      <c r="F513"/>
      <c r="G513"/>
      <c r="H513"/>
      <c r="I513"/>
      <c r="J513"/>
      <c r="K513" s="244"/>
      <c r="L513"/>
      <c r="M513"/>
      <c r="N513"/>
      <c r="O513"/>
    </row>
    <row r="514" spans="1:15" ht="14" x14ac:dyDescent="0.3">
      <c r="A514"/>
      <c r="B514"/>
      <c r="C514"/>
      <c r="D514"/>
      <c r="E514"/>
      <c r="F514"/>
      <c r="G514"/>
      <c r="H514"/>
      <c r="I514"/>
      <c r="J514"/>
      <c r="K514" s="244"/>
      <c r="L514"/>
      <c r="M514"/>
      <c r="N514"/>
      <c r="O514"/>
    </row>
    <row r="515" spans="1:15" ht="14" x14ac:dyDescent="0.3">
      <c r="A515"/>
      <c r="B515"/>
      <c r="C515"/>
      <c r="D515"/>
      <c r="E515"/>
      <c r="F515"/>
      <c r="G515"/>
      <c r="H515"/>
      <c r="I515"/>
      <c r="J515"/>
      <c r="K515" s="244"/>
      <c r="L515"/>
      <c r="M515"/>
      <c r="N515"/>
      <c r="O515"/>
    </row>
    <row r="516" spans="1:15" ht="14" x14ac:dyDescent="0.3">
      <c r="A516"/>
      <c r="B516"/>
      <c r="C516"/>
      <c r="D516"/>
      <c r="E516"/>
      <c r="F516"/>
      <c r="G516"/>
      <c r="H516"/>
      <c r="I516"/>
      <c r="J516"/>
      <c r="K516" s="244"/>
      <c r="L516"/>
      <c r="M516"/>
      <c r="N516"/>
      <c r="O516"/>
    </row>
    <row r="517" spans="1:15" ht="14" x14ac:dyDescent="0.3">
      <c r="A517"/>
      <c r="B517"/>
      <c r="C517"/>
      <c r="D517"/>
      <c r="E517"/>
      <c r="F517"/>
      <c r="G517"/>
      <c r="H517"/>
      <c r="I517"/>
      <c r="J517"/>
      <c r="K517" s="244"/>
      <c r="L517"/>
      <c r="M517"/>
      <c r="N517"/>
      <c r="O517"/>
    </row>
    <row r="518" spans="1:15" ht="14" x14ac:dyDescent="0.3">
      <c r="A518"/>
      <c r="B518"/>
      <c r="C518"/>
      <c r="D518"/>
      <c r="E518"/>
      <c r="F518"/>
      <c r="G518"/>
      <c r="H518"/>
      <c r="I518"/>
      <c r="J518"/>
      <c r="K518" s="244"/>
      <c r="L518"/>
      <c r="M518"/>
      <c r="N518"/>
      <c r="O518"/>
    </row>
    <row r="519" spans="1:15" ht="14" x14ac:dyDescent="0.3">
      <c r="A519"/>
      <c r="B519"/>
      <c r="C519"/>
      <c r="D519"/>
      <c r="E519"/>
      <c r="F519"/>
      <c r="G519"/>
      <c r="H519"/>
      <c r="I519"/>
      <c r="J519"/>
      <c r="K519" s="244"/>
      <c r="L519"/>
      <c r="M519"/>
      <c r="N519"/>
      <c r="O519"/>
    </row>
    <row r="520" spans="1:15" ht="14" x14ac:dyDescent="0.3">
      <c r="A520"/>
      <c r="B520"/>
      <c r="C520"/>
      <c r="D520"/>
      <c r="E520"/>
      <c r="F520"/>
      <c r="G520"/>
      <c r="H520"/>
      <c r="I520"/>
      <c r="J520"/>
      <c r="K520" s="244"/>
      <c r="L520"/>
      <c r="M520"/>
      <c r="N520"/>
      <c r="O520"/>
    </row>
    <row r="521" spans="1:15" ht="14" x14ac:dyDescent="0.3">
      <c r="A521"/>
      <c r="B521"/>
      <c r="C521"/>
      <c r="D521"/>
      <c r="E521"/>
      <c r="F521"/>
      <c r="G521"/>
      <c r="H521"/>
      <c r="I521"/>
      <c r="J521"/>
      <c r="K521" s="244"/>
      <c r="L521"/>
      <c r="M521"/>
      <c r="N521"/>
      <c r="O521"/>
    </row>
    <row r="522" spans="1:15" ht="14" x14ac:dyDescent="0.3">
      <c r="A522"/>
      <c r="B522"/>
      <c r="C522"/>
      <c r="D522"/>
      <c r="E522"/>
      <c r="F522"/>
      <c r="G522"/>
      <c r="H522"/>
      <c r="I522"/>
      <c r="J522"/>
      <c r="K522" s="244"/>
      <c r="L522"/>
      <c r="M522"/>
      <c r="N522"/>
      <c r="O522"/>
    </row>
    <row r="523" spans="1:15" ht="14" x14ac:dyDescent="0.3">
      <c r="A523"/>
      <c r="B523"/>
      <c r="C523"/>
      <c r="D523"/>
      <c r="E523"/>
      <c r="F523"/>
      <c r="G523"/>
      <c r="H523"/>
      <c r="I523"/>
      <c r="J523"/>
      <c r="K523" s="244"/>
      <c r="L523"/>
      <c r="M523"/>
      <c r="N523"/>
      <c r="O523"/>
    </row>
    <row r="524" spans="1:15" ht="14" x14ac:dyDescent="0.3">
      <c r="A524"/>
      <c r="B524"/>
      <c r="C524"/>
      <c r="D524"/>
      <c r="E524"/>
      <c r="F524"/>
      <c r="G524"/>
      <c r="H524"/>
      <c r="I524"/>
      <c r="J524"/>
      <c r="K524" s="244"/>
      <c r="L524"/>
      <c r="M524"/>
      <c r="N524"/>
      <c r="O524"/>
    </row>
    <row r="525" spans="1:15" ht="14" x14ac:dyDescent="0.3">
      <c r="A525"/>
      <c r="B525"/>
      <c r="C525"/>
      <c r="D525"/>
      <c r="E525"/>
      <c r="F525"/>
      <c r="G525"/>
      <c r="H525"/>
      <c r="I525"/>
      <c r="J525"/>
      <c r="K525" s="244"/>
      <c r="L525"/>
      <c r="M525"/>
      <c r="N525"/>
      <c r="O525"/>
    </row>
    <row r="526" spans="1:15" ht="14" x14ac:dyDescent="0.3">
      <c r="A526"/>
      <c r="B526"/>
      <c r="C526"/>
      <c r="D526"/>
      <c r="E526"/>
      <c r="F526"/>
      <c r="G526"/>
      <c r="H526"/>
      <c r="I526"/>
      <c r="J526"/>
      <c r="K526" s="244"/>
      <c r="L526"/>
      <c r="M526"/>
      <c r="N526"/>
      <c r="O526"/>
    </row>
    <row r="527" spans="1:15" ht="14" x14ac:dyDescent="0.3">
      <c r="A527"/>
      <c r="B527"/>
      <c r="C527"/>
      <c r="D527"/>
      <c r="E527"/>
      <c r="F527"/>
      <c r="G527"/>
      <c r="H527"/>
      <c r="I527"/>
      <c r="J527"/>
      <c r="K527" s="244"/>
      <c r="L527"/>
      <c r="M527"/>
      <c r="N527"/>
      <c r="O527"/>
    </row>
    <row r="528" spans="1:15" ht="14" x14ac:dyDescent="0.3">
      <c r="A528"/>
      <c r="B528"/>
      <c r="C528"/>
      <c r="D528"/>
      <c r="E528"/>
      <c r="F528"/>
      <c r="G528"/>
      <c r="H528"/>
      <c r="I528"/>
      <c r="J528"/>
      <c r="K528" s="244"/>
      <c r="L528"/>
      <c r="M528"/>
      <c r="N528"/>
      <c r="O528"/>
    </row>
    <row r="529" spans="1:15" ht="14" x14ac:dyDescent="0.3">
      <c r="A529"/>
      <c r="B529"/>
      <c r="C529"/>
      <c r="D529"/>
      <c r="E529"/>
      <c r="F529"/>
      <c r="G529"/>
      <c r="H529"/>
      <c r="I529"/>
      <c r="J529"/>
      <c r="K529" s="244"/>
      <c r="L529"/>
      <c r="M529"/>
      <c r="N529"/>
      <c r="O529"/>
    </row>
    <row r="530" spans="1:15" ht="14" x14ac:dyDescent="0.3">
      <c r="A530"/>
      <c r="B530"/>
      <c r="C530"/>
      <c r="D530"/>
      <c r="E530"/>
      <c r="F530"/>
      <c r="G530"/>
      <c r="H530"/>
      <c r="I530"/>
      <c r="J530"/>
      <c r="K530" s="244"/>
      <c r="L530"/>
      <c r="M530"/>
      <c r="N530"/>
      <c r="O530"/>
    </row>
    <row r="531" spans="1:15" ht="14" x14ac:dyDescent="0.3">
      <c r="A531"/>
      <c r="B531"/>
      <c r="C531"/>
      <c r="D531"/>
      <c r="E531"/>
      <c r="F531"/>
      <c r="G531"/>
      <c r="H531"/>
      <c r="I531"/>
      <c r="J531"/>
      <c r="K531" s="244"/>
      <c r="L531"/>
      <c r="M531"/>
      <c r="N531"/>
      <c r="O531"/>
    </row>
    <row r="532" spans="1:15" ht="14" x14ac:dyDescent="0.3">
      <c r="A532"/>
      <c r="B532"/>
      <c r="C532"/>
      <c r="D532"/>
      <c r="E532"/>
      <c r="F532"/>
      <c r="G532"/>
      <c r="H532"/>
      <c r="I532"/>
      <c r="J532"/>
      <c r="K532" s="244"/>
      <c r="L532"/>
      <c r="M532"/>
      <c r="N532"/>
      <c r="O532"/>
    </row>
    <row r="533" spans="1:15" ht="14" x14ac:dyDescent="0.3">
      <c r="A533"/>
      <c r="B533"/>
      <c r="C533"/>
      <c r="D533"/>
      <c r="E533"/>
      <c r="F533"/>
      <c r="G533"/>
      <c r="H533"/>
      <c r="I533"/>
      <c r="J533"/>
      <c r="K533" s="244"/>
      <c r="L533"/>
      <c r="M533"/>
      <c r="N533"/>
      <c r="O533"/>
    </row>
    <row r="534" spans="1:15" ht="14" x14ac:dyDescent="0.3">
      <c r="A534"/>
      <c r="B534"/>
      <c r="C534"/>
      <c r="D534"/>
      <c r="E534"/>
      <c r="F534"/>
      <c r="G534"/>
      <c r="H534"/>
      <c r="I534"/>
      <c r="J534"/>
      <c r="K534" s="244"/>
      <c r="L534"/>
      <c r="M534"/>
      <c r="N534"/>
      <c r="O534"/>
    </row>
    <row r="535" spans="1:15" ht="14" x14ac:dyDescent="0.3">
      <c r="A535"/>
      <c r="B535"/>
      <c r="C535"/>
      <c r="D535"/>
      <c r="E535"/>
      <c r="F535"/>
      <c r="G535"/>
      <c r="H535"/>
      <c r="I535"/>
      <c r="J535"/>
      <c r="K535" s="244"/>
      <c r="L535"/>
      <c r="M535"/>
      <c r="N535"/>
      <c r="O535"/>
    </row>
    <row r="536" spans="1:15" ht="14" x14ac:dyDescent="0.3">
      <c r="A536"/>
      <c r="B536"/>
      <c r="C536"/>
      <c r="D536"/>
      <c r="E536"/>
      <c r="F536"/>
      <c r="G536"/>
      <c r="H536"/>
      <c r="I536"/>
      <c r="J536"/>
      <c r="K536" s="244"/>
      <c r="L536"/>
      <c r="M536"/>
      <c r="N536"/>
      <c r="O536"/>
    </row>
    <row r="537" spans="1:15" ht="14" x14ac:dyDescent="0.3">
      <c r="A537"/>
      <c r="B537"/>
      <c r="C537"/>
      <c r="D537"/>
      <c r="E537"/>
      <c r="F537"/>
      <c r="G537"/>
      <c r="H537"/>
      <c r="I537"/>
      <c r="J537"/>
      <c r="K537" s="244"/>
      <c r="L537"/>
      <c r="M537"/>
      <c r="N537"/>
      <c r="O537"/>
    </row>
    <row r="538" spans="1:15" ht="14" x14ac:dyDescent="0.3">
      <c r="A538"/>
      <c r="B538"/>
      <c r="C538"/>
      <c r="D538"/>
      <c r="E538"/>
      <c r="F538"/>
      <c r="G538"/>
      <c r="H538"/>
      <c r="I538"/>
      <c r="J538"/>
      <c r="K538" s="244"/>
      <c r="L538"/>
      <c r="M538"/>
      <c r="N538"/>
      <c r="O538"/>
    </row>
    <row r="539" spans="1:15" ht="14" x14ac:dyDescent="0.3">
      <c r="A539"/>
      <c r="B539"/>
      <c r="C539"/>
      <c r="D539"/>
      <c r="E539"/>
      <c r="F539"/>
      <c r="G539"/>
      <c r="H539"/>
      <c r="I539"/>
      <c r="J539"/>
      <c r="K539" s="244"/>
      <c r="L539"/>
      <c r="M539"/>
      <c r="N539"/>
      <c r="O539"/>
    </row>
    <row r="540" spans="1:15" ht="14" x14ac:dyDescent="0.3">
      <c r="A540"/>
      <c r="B540"/>
      <c r="C540"/>
      <c r="D540"/>
      <c r="E540"/>
      <c r="F540"/>
      <c r="G540"/>
      <c r="H540"/>
      <c r="I540"/>
      <c r="J540"/>
      <c r="K540" s="244"/>
      <c r="L540"/>
      <c r="M540"/>
      <c r="N540"/>
      <c r="O540"/>
    </row>
    <row r="541" spans="1:15" ht="14" x14ac:dyDescent="0.3">
      <c r="A541"/>
      <c r="B541"/>
      <c r="C541"/>
      <c r="D541"/>
      <c r="E541"/>
      <c r="F541"/>
      <c r="G541"/>
      <c r="H541"/>
      <c r="I541"/>
      <c r="J541"/>
      <c r="K541" s="244"/>
      <c r="L541"/>
      <c r="M541"/>
      <c r="N541"/>
      <c r="O541"/>
    </row>
    <row r="542" spans="1:15" ht="14" x14ac:dyDescent="0.3">
      <c r="A542"/>
      <c r="B542"/>
      <c r="C542"/>
      <c r="D542"/>
      <c r="E542"/>
      <c r="F542"/>
      <c r="G542"/>
      <c r="H542"/>
      <c r="I542"/>
      <c r="J542"/>
      <c r="K542" s="244"/>
      <c r="L542"/>
      <c r="M542"/>
      <c r="N542"/>
      <c r="O542"/>
    </row>
    <row r="543" spans="1:15" ht="14" x14ac:dyDescent="0.3">
      <c r="A543"/>
      <c r="B543"/>
      <c r="C543"/>
      <c r="D543"/>
      <c r="E543"/>
      <c r="F543"/>
      <c r="G543"/>
      <c r="H543"/>
      <c r="I543"/>
      <c r="J543"/>
      <c r="K543" s="244"/>
      <c r="L543"/>
      <c r="M543"/>
      <c r="N543"/>
      <c r="O543"/>
    </row>
    <row r="544" spans="1:15" ht="14" x14ac:dyDescent="0.3">
      <c r="A544"/>
      <c r="B544"/>
      <c r="C544"/>
      <c r="D544"/>
      <c r="E544"/>
      <c r="F544"/>
      <c r="G544"/>
      <c r="H544"/>
      <c r="I544"/>
      <c r="J544"/>
      <c r="K544" s="244"/>
      <c r="L544"/>
      <c r="M544"/>
      <c r="N544"/>
      <c r="O544"/>
    </row>
    <row r="545" spans="1:15" ht="14" x14ac:dyDescent="0.3">
      <c r="A545"/>
      <c r="B545"/>
      <c r="C545"/>
      <c r="D545"/>
      <c r="E545"/>
      <c r="F545"/>
      <c r="G545"/>
      <c r="H545"/>
      <c r="I545"/>
      <c r="J545"/>
      <c r="K545" s="244"/>
      <c r="L545"/>
      <c r="M545"/>
      <c r="N545"/>
      <c r="O545"/>
    </row>
    <row r="546" spans="1:15" ht="14" x14ac:dyDescent="0.3">
      <c r="A546"/>
      <c r="B546"/>
      <c r="C546"/>
      <c r="D546"/>
      <c r="E546"/>
      <c r="F546"/>
      <c r="G546"/>
      <c r="H546"/>
      <c r="I546"/>
      <c r="J546"/>
      <c r="K546" s="244"/>
      <c r="L546"/>
      <c r="M546"/>
      <c r="N546"/>
      <c r="O546"/>
    </row>
    <row r="547" spans="1:15" ht="14" x14ac:dyDescent="0.3">
      <c r="A547"/>
      <c r="B547"/>
      <c r="C547"/>
      <c r="D547"/>
      <c r="E547"/>
      <c r="F547"/>
      <c r="G547"/>
      <c r="H547"/>
      <c r="I547"/>
      <c r="J547"/>
      <c r="K547" s="244"/>
      <c r="L547"/>
      <c r="M547"/>
      <c r="N547"/>
      <c r="O547"/>
    </row>
    <row r="548" spans="1:15" ht="14" x14ac:dyDescent="0.3">
      <c r="A548"/>
      <c r="B548"/>
      <c r="C548"/>
      <c r="D548"/>
      <c r="E548"/>
      <c r="F548"/>
      <c r="G548"/>
      <c r="H548"/>
      <c r="I548"/>
      <c r="J548"/>
      <c r="K548" s="244"/>
      <c r="L548"/>
      <c r="M548"/>
      <c r="N548"/>
      <c r="O548"/>
    </row>
    <row r="549" spans="1:15" ht="14" x14ac:dyDescent="0.3">
      <c r="A549"/>
      <c r="B549"/>
      <c r="C549"/>
      <c r="D549"/>
      <c r="E549"/>
      <c r="F549"/>
      <c r="G549"/>
      <c r="H549"/>
      <c r="I549"/>
      <c r="J549"/>
      <c r="K549" s="244"/>
      <c r="L549"/>
      <c r="M549"/>
      <c r="N549"/>
      <c r="O549"/>
    </row>
    <row r="550" spans="1:15" ht="14" x14ac:dyDescent="0.3">
      <c r="A550"/>
      <c r="B550"/>
      <c r="C550"/>
      <c r="D550"/>
      <c r="E550"/>
      <c r="F550"/>
      <c r="G550"/>
      <c r="H550"/>
      <c r="I550"/>
      <c r="J550"/>
      <c r="K550" s="244"/>
      <c r="L550"/>
      <c r="M550"/>
      <c r="N550"/>
      <c r="O550"/>
    </row>
    <row r="551" spans="1:15" ht="14" x14ac:dyDescent="0.3">
      <c r="A551"/>
      <c r="B551"/>
      <c r="C551"/>
      <c r="D551"/>
      <c r="E551"/>
      <c r="F551"/>
      <c r="G551"/>
      <c r="H551"/>
      <c r="I551"/>
      <c r="J551"/>
      <c r="K551" s="244"/>
      <c r="L551"/>
      <c r="M551"/>
      <c r="N551"/>
      <c r="O551"/>
    </row>
    <row r="552" spans="1:15" ht="14" x14ac:dyDescent="0.3">
      <c r="A552"/>
      <c r="B552"/>
      <c r="C552"/>
      <c r="D552"/>
      <c r="E552"/>
      <c r="F552"/>
      <c r="G552"/>
      <c r="H552"/>
      <c r="I552"/>
      <c r="J552"/>
      <c r="K552" s="244"/>
      <c r="L552"/>
      <c r="M552"/>
      <c r="N552"/>
      <c r="O552"/>
    </row>
    <row r="553" spans="1:15" ht="14" x14ac:dyDescent="0.3">
      <c r="A553"/>
      <c r="B553"/>
      <c r="C553"/>
      <c r="D553"/>
      <c r="E553"/>
      <c r="F553"/>
      <c r="G553"/>
      <c r="H553"/>
      <c r="I553"/>
      <c r="J553"/>
      <c r="K553" s="244"/>
      <c r="L553"/>
      <c r="M553"/>
      <c r="N553"/>
      <c r="O553"/>
    </row>
    <row r="554" spans="1:15" ht="14" x14ac:dyDescent="0.3">
      <c r="A554"/>
      <c r="B554"/>
      <c r="C554"/>
      <c r="D554"/>
      <c r="E554"/>
      <c r="F554"/>
      <c r="G554"/>
      <c r="H554"/>
      <c r="I554"/>
      <c r="J554"/>
      <c r="K554" s="244"/>
      <c r="L554"/>
      <c r="M554"/>
      <c r="N554"/>
      <c r="O554"/>
    </row>
    <row r="555" spans="1:15" ht="14" x14ac:dyDescent="0.3">
      <c r="A555"/>
      <c r="B555"/>
      <c r="C555"/>
      <c r="D555"/>
      <c r="E555"/>
      <c r="F555"/>
      <c r="G555"/>
      <c r="H555"/>
      <c r="I555"/>
      <c r="J555"/>
      <c r="K555" s="244"/>
      <c r="L555"/>
      <c r="M555"/>
      <c r="N555"/>
      <c r="O555"/>
    </row>
    <row r="556" spans="1:15" ht="14" x14ac:dyDescent="0.3">
      <c r="A556"/>
      <c r="B556"/>
      <c r="C556"/>
      <c r="D556"/>
      <c r="E556"/>
      <c r="F556"/>
      <c r="G556"/>
      <c r="H556"/>
      <c r="I556"/>
      <c r="J556"/>
      <c r="K556" s="244"/>
      <c r="L556"/>
      <c r="M556"/>
      <c r="N556"/>
      <c r="O556"/>
    </row>
    <row r="557" spans="1:15" ht="14" x14ac:dyDescent="0.3">
      <c r="A557"/>
      <c r="B557"/>
      <c r="C557"/>
      <c r="D557"/>
      <c r="E557"/>
      <c r="F557"/>
      <c r="G557"/>
      <c r="H557"/>
      <c r="I557"/>
      <c r="J557"/>
      <c r="K557" s="244"/>
      <c r="L557"/>
      <c r="M557"/>
      <c r="N557"/>
      <c r="O557"/>
    </row>
    <row r="558" spans="1:15" ht="14" x14ac:dyDescent="0.3">
      <c r="A558"/>
      <c r="B558"/>
      <c r="C558"/>
      <c r="D558"/>
      <c r="E558"/>
      <c r="F558"/>
      <c r="G558"/>
      <c r="H558"/>
      <c r="I558"/>
      <c r="J558"/>
      <c r="K558" s="244"/>
      <c r="L558"/>
      <c r="M558"/>
      <c r="N558"/>
      <c r="O558"/>
    </row>
    <row r="559" spans="1:15" ht="14" x14ac:dyDescent="0.3">
      <c r="A559"/>
      <c r="B559"/>
      <c r="C559"/>
      <c r="D559"/>
      <c r="E559"/>
      <c r="F559"/>
      <c r="G559"/>
      <c r="H559"/>
      <c r="I559"/>
      <c r="J559"/>
      <c r="K559" s="244"/>
      <c r="L559"/>
      <c r="M559"/>
      <c r="N559"/>
      <c r="O559"/>
    </row>
    <row r="560" spans="1:15" ht="14" x14ac:dyDescent="0.3">
      <c r="A560"/>
      <c r="B560"/>
      <c r="C560"/>
      <c r="D560"/>
      <c r="E560"/>
      <c r="F560"/>
      <c r="G560"/>
      <c r="H560"/>
      <c r="I560"/>
      <c r="J560"/>
      <c r="K560" s="244"/>
      <c r="L560"/>
      <c r="M560"/>
      <c r="N560"/>
      <c r="O560"/>
    </row>
    <row r="561" spans="1:15" ht="14" x14ac:dyDescent="0.3">
      <c r="A561"/>
      <c r="B561"/>
      <c r="C561"/>
      <c r="D561"/>
      <c r="E561"/>
      <c r="F561"/>
      <c r="G561"/>
      <c r="H561"/>
      <c r="I561"/>
      <c r="J561"/>
      <c r="K561" s="244"/>
      <c r="L561"/>
      <c r="M561"/>
      <c r="N561"/>
      <c r="O561"/>
    </row>
    <row r="562" spans="1:15" ht="14" x14ac:dyDescent="0.3">
      <c r="A562"/>
      <c r="B562"/>
      <c r="C562"/>
      <c r="D562"/>
      <c r="E562"/>
      <c r="F562"/>
      <c r="G562"/>
      <c r="H562"/>
      <c r="I562"/>
      <c r="J562"/>
      <c r="K562" s="244"/>
      <c r="L562"/>
      <c r="M562"/>
      <c r="N562"/>
      <c r="O562"/>
    </row>
    <row r="563" spans="1:15" ht="14" x14ac:dyDescent="0.3">
      <c r="A563"/>
      <c r="B563"/>
      <c r="C563"/>
      <c r="D563"/>
      <c r="E563"/>
      <c r="F563"/>
      <c r="G563"/>
      <c r="H563"/>
      <c r="I563"/>
      <c r="J563"/>
      <c r="K563" s="244"/>
      <c r="L563"/>
      <c r="M563"/>
      <c r="N563"/>
      <c r="O563"/>
    </row>
    <row r="564" spans="1:15" ht="14" x14ac:dyDescent="0.3">
      <c r="A564"/>
      <c r="B564"/>
      <c r="C564"/>
      <c r="D564"/>
      <c r="E564"/>
      <c r="F564"/>
      <c r="G564"/>
      <c r="H564"/>
      <c r="I564"/>
      <c r="J564"/>
      <c r="K564" s="244"/>
      <c r="L564"/>
      <c r="M564"/>
      <c r="N564"/>
      <c r="O564"/>
    </row>
    <row r="565" spans="1:15" ht="14" x14ac:dyDescent="0.3">
      <c r="A565"/>
      <c r="B565"/>
      <c r="C565"/>
      <c r="D565"/>
      <c r="E565"/>
      <c r="F565"/>
      <c r="G565"/>
      <c r="H565"/>
      <c r="I565"/>
      <c r="J565"/>
      <c r="K565" s="244"/>
      <c r="L565"/>
      <c r="M565"/>
      <c r="N565"/>
      <c r="O565"/>
    </row>
    <row r="566" spans="1:15" ht="14" x14ac:dyDescent="0.3">
      <c r="A566"/>
      <c r="B566"/>
      <c r="C566"/>
      <c r="D566"/>
      <c r="E566"/>
      <c r="F566"/>
      <c r="G566"/>
      <c r="H566"/>
      <c r="I566"/>
      <c r="J566"/>
      <c r="K566" s="244"/>
      <c r="L566"/>
      <c r="M566"/>
      <c r="N566"/>
      <c r="O566"/>
    </row>
    <row r="567" spans="1:15" ht="14" x14ac:dyDescent="0.3">
      <c r="A567"/>
      <c r="B567"/>
      <c r="C567"/>
      <c r="D567"/>
      <c r="E567"/>
      <c r="F567"/>
      <c r="G567"/>
      <c r="H567"/>
      <c r="I567"/>
      <c r="J567"/>
      <c r="K567" s="244"/>
      <c r="L567"/>
      <c r="M567"/>
      <c r="N567"/>
      <c r="O567"/>
    </row>
    <row r="568" spans="1:15" ht="14" x14ac:dyDescent="0.3">
      <c r="A568"/>
      <c r="B568"/>
      <c r="C568"/>
      <c r="D568"/>
      <c r="E568"/>
      <c r="F568"/>
      <c r="G568"/>
      <c r="H568"/>
      <c r="I568"/>
      <c r="J568"/>
      <c r="K568" s="244"/>
      <c r="L568"/>
      <c r="M568"/>
      <c r="N568"/>
      <c r="O568"/>
    </row>
    <row r="569" spans="1:15" ht="14" x14ac:dyDescent="0.3">
      <c r="A569"/>
      <c r="B569"/>
      <c r="C569"/>
      <c r="D569"/>
      <c r="E569"/>
      <c r="F569"/>
      <c r="G569"/>
      <c r="H569"/>
      <c r="I569"/>
      <c r="J569"/>
      <c r="K569" s="244"/>
      <c r="L569"/>
      <c r="M569"/>
      <c r="N569"/>
      <c r="O569"/>
    </row>
    <row r="570" spans="1:15" ht="14" x14ac:dyDescent="0.3">
      <c r="A570"/>
      <c r="B570"/>
      <c r="C570"/>
      <c r="D570"/>
      <c r="E570"/>
      <c r="F570"/>
      <c r="G570"/>
      <c r="H570"/>
      <c r="I570"/>
      <c r="J570"/>
      <c r="K570" s="244"/>
      <c r="L570"/>
      <c r="M570"/>
      <c r="N570"/>
      <c r="O570"/>
    </row>
    <row r="571" spans="1:15" ht="14" x14ac:dyDescent="0.3">
      <c r="A571"/>
      <c r="B571"/>
      <c r="C571"/>
      <c r="D571"/>
      <c r="E571"/>
      <c r="F571"/>
      <c r="G571"/>
      <c r="H571"/>
      <c r="I571"/>
      <c r="J571"/>
      <c r="K571" s="244"/>
      <c r="L571"/>
      <c r="M571"/>
      <c r="N571"/>
      <c r="O571"/>
    </row>
    <row r="572" spans="1:15" ht="14" x14ac:dyDescent="0.3">
      <c r="A572"/>
      <c r="B572"/>
      <c r="C572"/>
      <c r="D572"/>
      <c r="E572"/>
      <c r="F572"/>
      <c r="G572"/>
      <c r="H572"/>
      <c r="I572"/>
      <c r="J572"/>
      <c r="K572" s="244"/>
      <c r="L572"/>
      <c r="M572"/>
      <c r="N572"/>
      <c r="O572"/>
    </row>
    <row r="573" spans="1:15" ht="14" x14ac:dyDescent="0.3">
      <c r="A573"/>
      <c r="B573"/>
      <c r="C573"/>
      <c r="D573"/>
      <c r="E573"/>
      <c r="F573"/>
      <c r="G573"/>
      <c r="H573"/>
      <c r="I573"/>
      <c r="J573"/>
      <c r="K573" s="244"/>
      <c r="L573"/>
      <c r="M573"/>
      <c r="N573"/>
      <c r="O573"/>
    </row>
    <row r="574" spans="1:15" ht="14" x14ac:dyDescent="0.3">
      <c r="A574"/>
      <c r="B574"/>
      <c r="C574"/>
      <c r="D574"/>
      <c r="E574"/>
      <c r="F574"/>
      <c r="G574"/>
      <c r="H574"/>
      <c r="I574"/>
      <c r="J574"/>
      <c r="K574" s="244"/>
      <c r="L574"/>
      <c r="M574"/>
      <c r="N574"/>
      <c r="O574"/>
    </row>
    <row r="575" spans="1:15" ht="14" x14ac:dyDescent="0.3">
      <c r="A575"/>
      <c r="B575"/>
      <c r="C575"/>
      <c r="D575"/>
      <c r="E575"/>
      <c r="F575"/>
      <c r="G575"/>
      <c r="H575"/>
      <c r="I575"/>
      <c r="J575"/>
      <c r="K575" s="244"/>
      <c r="L575"/>
      <c r="M575"/>
      <c r="N575"/>
      <c r="O575"/>
    </row>
    <row r="576" spans="1:15" ht="14" x14ac:dyDescent="0.3">
      <c r="A576"/>
      <c r="B576"/>
      <c r="C576"/>
      <c r="D576"/>
      <c r="E576"/>
      <c r="F576"/>
      <c r="G576"/>
      <c r="H576"/>
      <c r="I576"/>
      <c r="J576"/>
      <c r="K576" s="244"/>
      <c r="L576"/>
      <c r="M576"/>
      <c r="N576"/>
      <c r="O576"/>
    </row>
    <row r="577" spans="1:15" ht="14" x14ac:dyDescent="0.3">
      <c r="A577"/>
      <c r="B577"/>
      <c r="C577"/>
      <c r="D577"/>
      <c r="E577"/>
      <c r="F577"/>
      <c r="G577"/>
      <c r="H577"/>
      <c r="I577"/>
      <c r="J577"/>
      <c r="K577" s="244"/>
      <c r="L577"/>
      <c r="M577"/>
      <c r="N577"/>
      <c r="O577"/>
    </row>
    <row r="578" spans="1:15" ht="14" x14ac:dyDescent="0.3">
      <c r="A578"/>
      <c r="B578"/>
      <c r="C578"/>
      <c r="D578"/>
      <c r="E578"/>
      <c r="F578"/>
      <c r="G578"/>
      <c r="H578"/>
      <c r="I578"/>
      <c r="J578"/>
      <c r="K578" s="244"/>
      <c r="L578"/>
      <c r="M578"/>
      <c r="N578"/>
      <c r="O578"/>
    </row>
    <row r="579" spans="1:15" ht="14" x14ac:dyDescent="0.3">
      <c r="A579"/>
      <c r="B579"/>
      <c r="C579"/>
      <c r="D579"/>
      <c r="E579"/>
      <c r="F579"/>
      <c r="G579"/>
      <c r="H579"/>
      <c r="I579"/>
      <c r="J579"/>
      <c r="K579" s="244"/>
      <c r="L579"/>
      <c r="M579"/>
      <c r="N579"/>
      <c r="O579"/>
    </row>
    <row r="580" spans="1:15" ht="14" x14ac:dyDescent="0.3">
      <c r="A580"/>
      <c r="B580"/>
      <c r="C580"/>
      <c r="D580"/>
      <c r="E580"/>
      <c r="F580"/>
      <c r="G580"/>
      <c r="H580"/>
      <c r="I580"/>
      <c r="J580"/>
      <c r="K580" s="244"/>
      <c r="L580"/>
      <c r="M580"/>
      <c r="N580"/>
      <c r="O580"/>
    </row>
    <row r="581" spans="1:15" ht="14" x14ac:dyDescent="0.3">
      <c r="A581"/>
      <c r="B581"/>
      <c r="C581"/>
      <c r="D581"/>
      <c r="E581"/>
      <c r="F581"/>
      <c r="G581"/>
      <c r="H581"/>
      <c r="I581"/>
      <c r="J581"/>
      <c r="K581" s="244"/>
      <c r="L581"/>
      <c r="M581"/>
      <c r="N581"/>
      <c r="O581"/>
    </row>
    <row r="582" spans="1:15" ht="14" x14ac:dyDescent="0.3">
      <c r="A582"/>
      <c r="B582"/>
      <c r="C582"/>
      <c r="D582"/>
      <c r="E582"/>
      <c r="F582"/>
      <c r="G582"/>
      <c r="H582"/>
      <c r="I582"/>
      <c r="J582"/>
      <c r="K582" s="244"/>
      <c r="L582"/>
      <c r="M582"/>
      <c r="N582"/>
      <c r="O582"/>
    </row>
    <row r="583" spans="1:15" ht="14" x14ac:dyDescent="0.3">
      <c r="A583"/>
      <c r="B583"/>
      <c r="C583"/>
      <c r="D583"/>
      <c r="E583"/>
      <c r="F583"/>
      <c r="G583"/>
      <c r="H583"/>
      <c r="I583"/>
      <c r="J583"/>
      <c r="K583" s="244"/>
      <c r="L583"/>
      <c r="M583"/>
      <c r="N583"/>
      <c r="O583"/>
    </row>
    <row r="584" spans="1:15" ht="14" x14ac:dyDescent="0.3">
      <c r="A584"/>
      <c r="B584"/>
      <c r="C584"/>
      <c r="D584"/>
      <c r="E584"/>
      <c r="F584"/>
      <c r="G584"/>
      <c r="H584"/>
      <c r="I584"/>
      <c r="J584"/>
      <c r="K584" s="244"/>
      <c r="L584"/>
      <c r="M584"/>
      <c r="N584"/>
      <c r="O584"/>
    </row>
    <row r="585" spans="1:15" ht="14" x14ac:dyDescent="0.3">
      <c r="A585"/>
      <c r="B585"/>
      <c r="C585"/>
      <c r="D585"/>
      <c r="E585"/>
      <c r="F585"/>
      <c r="G585"/>
      <c r="H585"/>
      <c r="I585"/>
      <c r="J585"/>
      <c r="K585" s="244"/>
      <c r="L585"/>
      <c r="M585"/>
      <c r="N585"/>
      <c r="O585"/>
    </row>
    <row r="586" spans="1:15" ht="14" x14ac:dyDescent="0.3">
      <c r="A586"/>
      <c r="B586"/>
      <c r="C586"/>
      <c r="D586"/>
      <c r="E586"/>
      <c r="F586"/>
      <c r="G586"/>
      <c r="H586"/>
      <c r="I586"/>
      <c r="J586"/>
      <c r="K586" s="244"/>
      <c r="L586"/>
      <c r="M586"/>
      <c r="N586"/>
      <c r="O586"/>
    </row>
    <row r="587" spans="1:15" ht="14" x14ac:dyDescent="0.3">
      <c r="A587"/>
      <c r="B587"/>
      <c r="C587"/>
      <c r="D587"/>
      <c r="E587"/>
      <c r="F587"/>
      <c r="G587"/>
      <c r="H587"/>
      <c r="I587"/>
      <c r="J587"/>
      <c r="K587" s="244"/>
      <c r="L587"/>
      <c r="M587"/>
      <c r="N587"/>
      <c r="O587"/>
    </row>
    <row r="588" spans="1:15" ht="14" x14ac:dyDescent="0.3">
      <c r="A588"/>
      <c r="B588"/>
      <c r="C588"/>
      <c r="D588"/>
      <c r="E588"/>
      <c r="F588"/>
      <c r="G588"/>
      <c r="H588"/>
      <c r="I588"/>
      <c r="J588"/>
      <c r="K588" s="244"/>
      <c r="L588"/>
      <c r="M588"/>
      <c r="N588"/>
      <c r="O588"/>
    </row>
    <row r="589" spans="1:15" ht="14" x14ac:dyDescent="0.3">
      <c r="A589"/>
      <c r="B589"/>
      <c r="C589"/>
      <c r="D589"/>
      <c r="E589"/>
      <c r="F589"/>
      <c r="G589"/>
      <c r="H589"/>
      <c r="I589"/>
      <c r="J589"/>
      <c r="K589" s="244"/>
      <c r="L589"/>
      <c r="M589"/>
      <c r="N589"/>
      <c r="O589"/>
    </row>
    <row r="590" spans="1:15" ht="14" x14ac:dyDescent="0.3">
      <c r="A590"/>
      <c r="B590"/>
      <c r="C590"/>
      <c r="D590"/>
      <c r="E590"/>
      <c r="F590"/>
      <c r="G590"/>
      <c r="H590"/>
      <c r="I590"/>
      <c r="J590"/>
      <c r="K590" s="244"/>
      <c r="L590"/>
      <c r="M590"/>
      <c r="N590"/>
      <c r="O590"/>
    </row>
    <row r="591" spans="1:15" ht="14" x14ac:dyDescent="0.3">
      <c r="A591"/>
      <c r="B591"/>
      <c r="C591"/>
      <c r="D591"/>
      <c r="E591"/>
      <c r="F591"/>
      <c r="G591"/>
      <c r="H591"/>
      <c r="I591"/>
      <c r="J591"/>
      <c r="K591" s="244"/>
      <c r="L591"/>
      <c r="M591"/>
      <c r="N591"/>
      <c r="O591"/>
    </row>
    <row r="592" spans="1:15" ht="14" x14ac:dyDescent="0.3">
      <c r="A592"/>
      <c r="B592"/>
      <c r="C592"/>
      <c r="D592"/>
      <c r="E592"/>
      <c r="F592"/>
      <c r="G592"/>
      <c r="H592"/>
      <c r="I592"/>
      <c r="J592"/>
      <c r="K592" s="244"/>
      <c r="L592"/>
      <c r="M592"/>
      <c r="N592"/>
      <c r="O592"/>
    </row>
    <row r="593" spans="1:15" ht="14" x14ac:dyDescent="0.3">
      <c r="A593"/>
      <c r="B593"/>
      <c r="C593"/>
      <c r="D593"/>
      <c r="E593"/>
      <c r="F593"/>
      <c r="G593"/>
      <c r="H593"/>
      <c r="I593"/>
      <c r="J593"/>
      <c r="K593" s="244"/>
      <c r="L593"/>
      <c r="M593"/>
      <c r="N593"/>
      <c r="O593"/>
    </row>
    <row r="594" spans="1:15" ht="14" x14ac:dyDescent="0.3">
      <c r="A594"/>
      <c r="B594"/>
      <c r="C594"/>
      <c r="D594"/>
      <c r="E594"/>
      <c r="F594"/>
      <c r="G594"/>
      <c r="H594"/>
      <c r="I594"/>
      <c r="J594"/>
      <c r="K594" s="244"/>
      <c r="L594"/>
      <c r="M594"/>
      <c r="N594"/>
      <c r="O594"/>
    </row>
    <row r="595" spans="1:15" ht="14" x14ac:dyDescent="0.3">
      <c r="A595"/>
      <c r="B595"/>
      <c r="C595"/>
      <c r="D595"/>
      <c r="E595"/>
      <c r="F595"/>
      <c r="G595"/>
      <c r="H595"/>
      <c r="I595"/>
      <c r="J595"/>
      <c r="K595" s="244"/>
      <c r="L595"/>
      <c r="M595"/>
      <c r="N595"/>
      <c r="O595"/>
    </row>
    <row r="596" spans="1:15" ht="14" x14ac:dyDescent="0.3">
      <c r="A596"/>
      <c r="B596"/>
      <c r="C596"/>
      <c r="D596"/>
      <c r="E596"/>
      <c r="F596"/>
      <c r="G596"/>
      <c r="H596"/>
      <c r="I596"/>
      <c r="J596"/>
      <c r="K596" s="244"/>
      <c r="L596"/>
      <c r="M596"/>
      <c r="N596"/>
      <c r="O596"/>
    </row>
    <row r="597" spans="1:15" ht="14" x14ac:dyDescent="0.3">
      <c r="A597"/>
      <c r="B597"/>
      <c r="C597"/>
      <c r="D597"/>
      <c r="E597"/>
      <c r="F597"/>
      <c r="G597"/>
      <c r="H597"/>
      <c r="I597"/>
      <c r="J597"/>
      <c r="K597" s="244"/>
      <c r="L597"/>
      <c r="M597"/>
      <c r="N597"/>
      <c r="O597"/>
    </row>
    <row r="598" spans="1:15" ht="14" x14ac:dyDescent="0.3">
      <c r="A598"/>
      <c r="B598"/>
      <c r="C598"/>
      <c r="D598"/>
      <c r="E598"/>
      <c r="F598"/>
      <c r="G598"/>
      <c r="H598"/>
      <c r="I598"/>
      <c r="J598"/>
      <c r="K598" s="244"/>
      <c r="L598"/>
      <c r="M598"/>
      <c r="N598"/>
      <c r="O598"/>
    </row>
    <row r="599" spans="1:15" ht="14" x14ac:dyDescent="0.3">
      <c r="A599"/>
      <c r="B599"/>
      <c r="C599"/>
      <c r="D599"/>
      <c r="E599"/>
      <c r="F599"/>
      <c r="G599"/>
      <c r="H599"/>
      <c r="I599"/>
      <c r="J599"/>
      <c r="K599" s="244"/>
      <c r="L599"/>
      <c r="M599"/>
      <c r="N599"/>
      <c r="O599"/>
    </row>
    <row r="600" spans="1:15" ht="14" x14ac:dyDescent="0.3">
      <c r="A600"/>
      <c r="B600"/>
      <c r="C600"/>
      <c r="D600"/>
      <c r="E600"/>
      <c r="F600"/>
      <c r="G600"/>
      <c r="H600"/>
      <c r="I600"/>
      <c r="J600"/>
      <c r="K600" s="244"/>
      <c r="L600"/>
      <c r="M600"/>
      <c r="N600"/>
      <c r="O600"/>
    </row>
    <row r="601" spans="1:15" ht="14" x14ac:dyDescent="0.3">
      <c r="A601"/>
      <c r="B601"/>
      <c r="C601"/>
      <c r="D601"/>
      <c r="E601"/>
      <c r="F601"/>
      <c r="G601"/>
      <c r="H601"/>
      <c r="I601"/>
      <c r="J601"/>
      <c r="K601" s="244"/>
      <c r="L601"/>
      <c r="M601"/>
      <c r="N601"/>
      <c r="O601"/>
    </row>
    <row r="602" spans="1:15" ht="14" x14ac:dyDescent="0.3">
      <c r="A602"/>
      <c r="B602"/>
      <c r="C602"/>
      <c r="D602"/>
      <c r="E602"/>
      <c r="F602"/>
      <c r="G602"/>
      <c r="H602"/>
      <c r="I602"/>
      <c r="J602"/>
      <c r="K602" s="244"/>
      <c r="L602"/>
      <c r="M602"/>
      <c r="N602"/>
      <c r="O602"/>
    </row>
    <row r="603" spans="1:15" ht="14" x14ac:dyDescent="0.3">
      <c r="A603"/>
      <c r="B603"/>
      <c r="C603"/>
      <c r="D603"/>
      <c r="E603"/>
      <c r="F603"/>
      <c r="G603"/>
      <c r="H603"/>
      <c r="I603"/>
      <c r="J603"/>
      <c r="K603" s="244"/>
      <c r="L603"/>
      <c r="M603"/>
      <c r="N603"/>
      <c r="O603"/>
    </row>
    <row r="604" spans="1:15" ht="14" x14ac:dyDescent="0.3">
      <c r="A604"/>
      <c r="B604"/>
      <c r="C604"/>
      <c r="D604"/>
      <c r="E604"/>
      <c r="F604"/>
      <c r="G604"/>
      <c r="H604"/>
      <c r="I604"/>
      <c r="J604"/>
      <c r="K604" s="244"/>
      <c r="L604"/>
      <c r="M604"/>
      <c r="N604"/>
      <c r="O604"/>
    </row>
    <row r="605" spans="1:15" ht="14" x14ac:dyDescent="0.3">
      <c r="A605"/>
      <c r="B605"/>
      <c r="C605"/>
      <c r="D605"/>
      <c r="E605"/>
      <c r="F605"/>
      <c r="G605"/>
      <c r="H605"/>
      <c r="I605"/>
      <c r="J605"/>
      <c r="K605" s="244"/>
      <c r="L605"/>
      <c r="M605"/>
      <c r="N605"/>
      <c r="O605"/>
    </row>
    <row r="606" spans="1:15" ht="14" x14ac:dyDescent="0.3">
      <c r="A606"/>
      <c r="B606"/>
      <c r="C606"/>
      <c r="D606"/>
      <c r="E606"/>
      <c r="F606"/>
      <c r="G606"/>
      <c r="H606"/>
      <c r="I606"/>
      <c r="J606"/>
      <c r="K606" s="244"/>
      <c r="L606"/>
      <c r="M606"/>
      <c r="N606"/>
      <c r="O606"/>
    </row>
    <row r="607" spans="1:15" ht="14" x14ac:dyDescent="0.3">
      <c r="A607"/>
      <c r="B607"/>
      <c r="C607"/>
      <c r="D607"/>
      <c r="E607"/>
      <c r="F607"/>
      <c r="G607"/>
      <c r="H607"/>
      <c r="I607"/>
      <c r="J607"/>
      <c r="K607" s="244"/>
      <c r="L607"/>
      <c r="M607"/>
      <c r="N607"/>
      <c r="O607"/>
    </row>
    <row r="608" spans="1:15" ht="14" x14ac:dyDescent="0.3">
      <c r="A608"/>
      <c r="B608"/>
      <c r="C608"/>
      <c r="D608"/>
      <c r="E608"/>
      <c r="F608"/>
      <c r="G608"/>
      <c r="H608"/>
      <c r="I608"/>
      <c r="J608"/>
      <c r="K608" s="244"/>
      <c r="L608"/>
      <c r="M608"/>
      <c r="N608"/>
      <c r="O608"/>
    </row>
    <row r="609" spans="1:15" ht="14" x14ac:dyDescent="0.3">
      <c r="A609"/>
      <c r="B609"/>
      <c r="C609"/>
      <c r="D609"/>
      <c r="E609"/>
      <c r="F609"/>
      <c r="G609"/>
      <c r="H609"/>
      <c r="I609"/>
      <c r="J609"/>
      <c r="K609" s="244"/>
      <c r="L609"/>
      <c r="M609"/>
      <c r="N609"/>
      <c r="O609"/>
    </row>
    <row r="610" spans="1:15" ht="14" x14ac:dyDescent="0.3">
      <c r="A610"/>
      <c r="B610"/>
      <c r="C610"/>
      <c r="D610"/>
      <c r="E610"/>
      <c r="F610"/>
      <c r="G610"/>
      <c r="H610"/>
      <c r="I610"/>
      <c r="J610"/>
      <c r="K610" s="244"/>
      <c r="L610"/>
      <c r="M610"/>
      <c r="N610"/>
      <c r="O610"/>
    </row>
    <row r="611" spans="1:15" ht="14" x14ac:dyDescent="0.3">
      <c r="A611"/>
      <c r="B611"/>
      <c r="C611"/>
      <c r="D611"/>
      <c r="E611"/>
      <c r="F611"/>
      <c r="G611"/>
      <c r="H611"/>
      <c r="I611"/>
      <c r="J611"/>
      <c r="K611" s="244"/>
      <c r="L611"/>
      <c r="M611"/>
      <c r="N611"/>
      <c r="O611"/>
    </row>
    <row r="612" spans="1:15" ht="14" x14ac:dyDescent="0.3">
      <c r="A612"/>
      <c r="B612"/>
      <c r="C612"/>
      <c r="D612"/>
      <c r="E612"/>
      <c r="F612"/>
      <c r="G612"/>
      <c r="H612"/>
      <c r="I612"/>
      <c r="J612"/>
      <c r="K612" s="244"/>
      <c r="L612"/>
      <c r="M612"/>
      <c r="N612"/>
      <c r="O612"/>
    </row>
    <row r="613" spans="1:15" ht="14" x14ac:dyDescent="0.3">
      <c r="A613"/>
      <c r="B613"/>
      <c r="C613"/>
      <c r="D613"/>
      <c r="E613"/>
      <c r="F613"/>
      <c r="G613"/>
      <c r="H613"/>
      <c r="I613"/>
      <c r="J613"/>
      <c r="K613" s="244"/>
      <c r="L613"/>
      <c r="M613"/>
      <c r="N613"/>
      <c r="O613"/>
    </row>
    <row r="614" spans="1:15" ht="14" x14ac:dyDescent="0.3">
      <c r="A614"/>
      <c r="B614"/>
      <c r="C614"/>
      <c r="D614"/>
      <c r="E614"/>
      <c r="F614"/>
      <c r="G614"/>
      <c r="H614"/>
      <c r="I614"/>
      <c r="J614"/>
      <c r="K614" s="244"/>
      <c r="L614"/>
      <c r="M614"/>
      <c r="N614"/>
      <c r="O614"/>
    </row>
    <row r="615" spans="1:15" ht="14" x14ac:dyDescent="0.3">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workbookViewId="0"/>
  </sheetViews>
  <sheetFormatPr defaultColWidth="9" defaultRowHeight="14.5" x14ac:dyDescent="0.35"/>
  <cols>
    <col min="1" max="1" width="17.58203125" style="201" customWidth="1"/>
    <col min="2" max="2" width="38.25" style="201" customWidth="1"/>
    <col min="3" max="3" width="39.08203125" style="201" customWidth="1"/>
    <col min="4" max="4" width="12.25" style="201" customWidth="1"/>
    <col min="5" max="5" width="138.33203125" style="231" customWidth="1"/>
    <col min="6" max="16384" width="9" style="201"/>
  </cols>
  <sheetData>
    <row r="1" spans="1:5" x14ac:dyDescent="0.35">
      <c r="A1" s="200" t="s">
        <v>1545</v>
      </c>
    </row>
    <row r="2" spans="1:5" x14ac:dyDescent="0.35">
      <c r="A2" s="202" t="s">
        <v>1546</v>
      </c>
    </row>
    <row r="3" spans="1:5" x14ac:dyDescent="0.35">
      <c r="A3" s="203" t="s">
        <v>37</v>
      </c>
      <c r="B3" s="203" t="s">
        <v>38</v>
      </c>
      <c r="C3" s="203" t="s">
        <v>39</v>
      </c>
      <c r="D3" s="203" t="s">
        <v>1613</v>
      </c>
      <c r="E3" s="232" t="s">
        <v>1614</v>
      </c>
    </row>
    <row r="4" spans="1:5" ht="29" x14ac:dyDescent="0.35">
      <c r="A4" s="201" t="s">
        <v>57</v>
      </c>
      <c r="B4" s="201" t="s">
        <v>58</v>
      </c>
      <c r="C4" s="201" t="s">
        <v>59</v>
      </c>
      <c r="D4" s="204" t="s">
        <v>1615</v>
      </c>
      <c r="E4" s="233" t="s">
        <v>1616</v>
      </c>
    </row>
    <row r="5" spans="1:5" ht="29" x14ac:dyDescent="0.35">
      <c r="A5" s="201" t="s">
        <v>57</v>
      </c>
      <c r="B5" s="201" t="s">
        <v>85</v>
      </c>
      <c r="C5" s="201" t="s">
        <v>86</v>
      </c>
      <c r="D5" s="204" t="s">
        <v>1615</v>
      </c>
      <c r="E5" s="233" t="s">
        <v>1617</v>
      </c>
    </row>
    <row r="6" spans="1:5" ht="43.5" x14ac:dyDescent="0.35">
      <c r="A6" s="201" t="s">
        <v>57</v>
      </c>
      <c r="B6" s="201" t="s">
        <v>90</v>
      </c>
      <c r="C6" s="201" t="s">
        <v>91</v>
      </c>
      <c r="D6" s="204" t="s">
        <v>1615</v>
      </c>
      <c r="E6" s="233" t="s">
        <v>1618</v>
      </c>
    </row>
    <row r="7" spans="1:5" ht="43.5" x14ac:dyDescent="0.35">
      <c r="A7" s="201" t="s">
        <v>57</v>
      </c>
      <c r="B7" s="201" t="s">
        <v>96</v>
      </c>
      <c r="C7" s="201" t="s">
        <v>97</v>
      </c>
      <c r="D7" s="204" t="s">
        <v>1615</v>
      </c>
      <c r="E7" s="233" t="s">
        <v>1619</v>
      </c>
    </row>
    <row r="8" spans="1:5" ht="29" x14ac:dyDescent="0.35">
      <c r="A8" s="201" t="s">
        <v>57</v>
      </c>
      <c r="B8" s="201" t="s">
        <v>111</v>
      </c>
      <c r="C8" s="201" t="s">
        <v>112</v>
      </c>
      <c r="D8" s="204" t="s">
        <v>1615</v>
      </c>
      <c r="E8" s="233" t="s">
        <v>1620</v>
      </c>
    </row>
    <row r="9" spans="1:5" ht="29" x14ac:dyDescent="0.35">
      <c r="A9" s="201" t="s">
        <v>57</v>
      </c>
      <c r="B9" s="201" t="s">
        <v>118</v>
      </c>
      <c r="C9" s="201" t="s">
        <v>119</v>
      </c>
      <c r="D9" s="204" t="s">
        <v>1615</v>
      </c>
      <c r="E9" s="233" t="s">
        <v>1621</v>
      </c>
    </row>
    <row r="10" spans="1:5" ht="29" x14ac:dyDescent="0.35">
      <c r="A10" s="201" t="s">
        <v>57</v>
      </c>
      <c r="B10" s="201" t="s">
        <v>124</v>
      </c>
      <c r="C10" s="201" t="s">
        <v>125</v>
      </c>
      <c r="D10" s="204" t="s">
        <v>1615</v>
      </c>
      <c r="E10" s="233" t="s">
        <v>1622</v>
      </c>
    </row>
    <row r="11" spans="1:5" ht="43.5" x14ac:dyDescent="0.35">
      <c r="A11" s="201" t="s">
        <v>57</v>
      </c>
      <c r="B11" s="201" t="s">
        <v>132</v>
      </c>
      <c r="C11" s="201" t="s">
        <v>133</v>
      </c>
      <c r="D11" s="204" t="s">
        <v>1615</v>
      </c>
      <c r="E11" s="233" t="s">
        <v>1623</v>
      </c>
    </row>
    <row r="12" spans="1:5" ht="29" x14ac:dyDescent="0.35">
      <c r="A12" s="201" t="s">
        <v>57</v>
      </c>
      <c r="B12" s="201" t="s">
        <v>138</v>
      </c>
      <c r="C12" s="201" t="s">
        <v>139</v>
      </c>
      <c r="D12" s="204" t="s">
        <v>1615</v>
      </c>
      <c r="E12" s="233" t="s">
        <v>1624</v>
      </c>
    </row>
    <row r="13" spans="1:5" x14ac:dyDescent="0.35">
      <c r="A13" s="201" t="s">
        <v>57</v>
      </c>
      <c r="B13" s="201" t="s">
        <v>1547</v>
      </c>
      <c r="C13" s="201" t="s">
        <v>1548</v>
      </c>
      <c r="D13" s="204" t="s">
        <v>1615</v>
      </c>
      <c r="E13" s="233" t="s">
        <v>1625</v>
      </c>
    </row>
    <row r="14" spans="1:5" ht="29" x14ac:dyDescent="0.35">
      <c r="A14" s="201" t="s">
        <v>152</v>
      </c>
      <c r="B14" s="201" t="s">
        <v>153</v>
      </c>
      <c r="C14" s="201" t="s">
        <v>154</v>
      </c>
      <c r="D14" s="204" t="s">
        <v>1615</v>
      </c>
      <c r="E14" s="233" t="s">
        <v>1626</v>
      </c>
    </row>
    <row r="15" spans="1:5" ht="29" x14ac:dyDescent="0.35">
      <c r="A15" s="201" t="s">
        <v>152</v>
      </c>
      <c r="B15" s="201" t="s">
        <v>175</v>
      </c>
      <c r="C15" s="201" t="s">
        <v>176</v>
      </c>
      <c r="D15" s="204" t="s">
        <v>1615</v>
      </c>
      <c r="E15" s="233" t="s">
        <v>1627</v>
      </c>
    </row>
    <row r="16" spans="1:5" ht="43.5" x14ac:dyDescent="0.35">
      <c r="A16" s="201" t="s">
        <v>152</v>
      </c>
      <c r="B16" s="201" t="s">
        <v>185</v>
      </c>
      <c r="C16" s="201" t="s">
        <v>186</v>
      </c>
      <c r="D16" s="204" t="s">
        <v>1615</v>
      </c>
      <c r="E16" s="233" t="s">
        <v>1628</v>
      </c>
    </row>
    <row r="17" spans="1:5" ht="29" x14ac:dyDescent="0.35">
      <c r="A17" s="201" t="s">
        <v>152</v>
      </c>
      <c r="B17" s="201" t="s">
        <v>192</v>
      </c>
      <c r="C17" s="201" t="s">
        <v>193</v>
      </c>
      <c r="D17" s="204" t="s">
        <v>1615</v>
      </c>
      <c r="E17" s="233" t="s">
        <v>1629</v>
      </c>
    </row>
    <row r="18" spans="1:5" x14ac:dyDescent="0.35">
      <c r="A18" s="201" t="s">
        <v>152</v>
      </c>
      <c r="B18" s="201" t="s">
        <v>199</v>
      </c>
      <c r="C18" s="201" t="s">
        <v>200</v>
      </c>
      <c r="D18" s="204" t="s">
        <v>1615</v>
      </c>
      <c r="E18" s="233" t="s">
        <v>1630</v>
      </c>
    </row>
    <row r="19" spans="1:5" ht="29" x14ac:dyDescent="0.35">
      <c r="A19" s="201" t="s">
        <v>152</v>
      </c>
      <c r="B19" s="201" t="s">
        <v>206</v>
      </c>
      <c r="C19" s="201" t="s">
        <v>207</v>
      </c>
      <c r="D19" s="204" t="s">
        <v>1615</v>
      </c>
      <c r="E19" s="233" t="s">
        <v>1631</v>
      </c>
    </row>
    <row r="20" spans="1:5" ht="29" x14ac:dyDescent="0.35">
      <c r="A20" s="201" t="s">
        <v>152</v>
      </c>
      <c r="B20" s="201" t="s">
        <v>211</v>
      </c>
      <c r="C20" s="201" t="s">
        <v>212</v>
      </c>
      <c r="D20" s="204" t="s">
        <v>1615</v>
      </c>
      <c r="E20" s="233" t="s">
        <v>1632</v>
      </c>
    </row>
    <row r="21" spans="1:5" ht="29" x14ac:dyDescent="0.35">
      <c r="A21" s="201" t="s">
        <v>152</v>
      </c>
      <c r="B21" s="201" t="s">
        <v>218</v>
      </c>
      <c r="C21" s="201" t="s">
        <v>219</v>
      </c>
      <c r="D21" s="204" t="s">
        <v>1615</v>
      </c>
      <c r="E21" s="233" t="s">
        <v>1633</v>
      </c>
    </row>
    <row r="22" spans="1:5" x14ac:dyDescent="0.35">
      <c r="A22" s="201" t="s">
        <v>224</v>
      </c>
      <c r="B22" s="201" t="s">
        <v>225</v>
      </c>
      <c r="C22" s="201" t="s">
        <v>226</v>
      </c>
      <c r="D22" s="204" t="s">
        <v>1615</v>
      </c>
      <c r="E22" s="233" t="s">
        <v>1634</v>
      </c>
    </row>
    <row r="23" spans="1:5" x14ac:dyDescent="0.35">
      <c r="A23" s="201" t="s">
        <v>224</v>
      </c>
      <c r="B23" s="201" t="s">
        <v>540</v>
      </c>
      <c r="C23" s="201" t="s">
        <v>1549</v>
      </c>
      <c r="D23" s="204" t="s">
        <v>1615</v>
      </c>
      <c r="E23" s="233" t="s">
        <v>1635</v>
      </c>
    </row>
    <row r="24" spans="1:5" ht="72.5" x14ac:dyDescent="0.35">
      <c r="A24" s="201" t="s">
        <v>224</v>
      </c>
      <c r="B24" s="201" t="s">
        <v>262</v>
      </c>
      <c r="C24" s="201" t="s">
        <v>263</v>
      </c>
      <c r="D24" s="204" t="s">
        <v>1615</v>
      </c>
      <c r="E24" s="233" t="s">
        <v>1636</v>
      </c>
    </row>
    <row r="25" spans="1:5" ht="29" x14ac:dyDescent="0.35">
      <c r="A25" s="201" t="s">
        <v>224</v>
      </c>
      <c r="B25" s="201" t="s">
        <v>268</v>
      </c>
      <c r="C25" s="201" t="s">
        <v>269</v>
      </c>
      <c r="D25" s="204" t="s">
        <v>1615</v>
      </c>
      <c r="E25" s="233" t="s">
        <v>1637</v>
      </c>
    </row>
    <row r="26" spans="1:5" ht="29" x14ac:dyDescent="0.35">
      <c r="A26" s="201" t="s">
        <v>224</v>
      </c>
      <c r="B26" s="201" t="s">
        <v>276</v>
      </c>
      <c r="C26" s="201" t="s">
        <v>277</v>
      </c>
      <c r="D26" s="204" t="s">
        <v>1615</v>
      </c>
      <c r="E26" s="233" t="s">
        <v>1638</v>
      </c>
    </row>
    <row r="27" spans="1:5" x14ac:dyDescent="0.35">
      <c r="A27" s="201" t="s">
        <v>224</v>
      </c>
      <c r="B27" s="201" t="s">
        <v>281</v>
      </c>
      <c r="C27" s="201" t="s">
        <v>282</v>
      </c>
      <c r="D27" s="204" t="s">
        <v>1615</v>
      </c>
      <c r="E27" s="234"/>
    </row>
    <row r="28" spans="1:5" ht="29" x14ac:dyDescent="0.35">
      <c r="A28" s="201" t="s">
        <v>224</v>
      </c>
      <c r="B28" s="201" t="s">
        <v>284</v>
      </c>
      <c r="C28" s="201" t="s">
        <v>285</v>
      </c>
      <c r="D28" s="204" t="s">
        <v>1615</v>
      </c>
      <c r="E28" s="233" t="s">
        <v>1639</v>
      </c>
    </row>
    <row r="29" spans="1:5" x14ac:dyDescent="0.35">
      <c r="A29" s="201" t="s">
        <v>224</v>
      </c>
      <c r="B29" s="201" t="s">
        <v>290</v>
      </c>
      <c r="C29" s="201" t="s">
        <v>291</v>
      </c>
      <c r="D29" s="204" t="s">
        <v>1615</v>
      </c>
      <c r="E29" s="233" t="s">
        <v>1640</v>
      </c>
    </row>
    <row r="30" spans="1:5" x14ac:dyDescent="0.35">
      <c r="A30" s="239" t="s">
        <v>224</v>
      </c>
      <c r="B30" s="239" t="s">
        <v>296</v>
      </c>
      <c r="C30" s="239" t="s">
        <v>297</v>
      </c>
      <c r="D30" s="204" t="s">
        <v>1615</v>
      </c>
      <c r="E30" s="233" t="s">
        <v>1641</v>
      </c>
    </row>
    <row r="31" spans="1:5" ht="29" x14ac:dyDescent="0.35">
      <c r="A31" s="201" t="s">
        <v>224</v>
      </c>
      <c r="B31" s="201" t="s">
        <v>302</v>
      </c>
      <c r="C31" s="201" t="s">
        <v>303</v>
      </c>
      <c r="D31" s="204" t="s">
        <v>1615</v>
      </c>
      <c r="E31" s="233" t="s">
        <v>1642</v>
      </c>
    </row>
    <row r="32" spans="1:5" x14ac:dyDescent="0.35">
      <c r="A32" s="201" t="s">
        <v>224</v>
      </c>
      <c r="B32" s="201" t="s">
        <v>1550</v>
      </c>
      <c r="C32" s="201" t="s">
        <v>1551</v>
      </c>
      <c r="D32" s="204" t="s">
        <v>1615</v>
      </c>
      <c r="E32" s="234" t="s">
        <v>1643</v>
      </c>
    </row>
    <row r="33" spans="1:5" ht="29" x14ac:dyDescent="0.35">
      <c r="A33" s="201" t="s">
        <v>224</v>
      </c>
      <c r="B33" s="201" t="s">
        <v>309</v>
      </c>
      <c r="C33" s="201" t="s">
        <v>310</v>
      </c>
      <c r="D33" s="204" t="s">
        <v>1615</v>
      </c>
      <c r="E33" s="234" t="s">
        <v>1644</v>
      </c>
    </row>
    <row r="34" spans="1:5" x14ac:dyDescent="0.35">
      <c r="A34" s="201" t="s">
        <v>224</v>
      </c>
      <c r="B34" s="201" t="s">
        <v>311</v>
      </c>
      <c r="C34" s="201" t="s">
        <v>312</v>
      </c>
      <c r="D34" s="204" t="s">
        <v>1615</v>
      </c>
      <c r="E34" s="233" t="s">
        <v>1645</v>
      </c>
    </row>
    <row r="35" spans="1:5" x14ac:dyDescent="0.35">
      <c r="A35" s="201" t="s">
        <v>224</v>
      </c>
      <c r="B35" s="201" t="s">
        <v>314</v>
      </c>
      <c r="C35" s="201" t="s">
        <v>315</v>
      </c>
      <c r="D35" s="204" t="s">
        <v>1615</v>
      </c>
      <c r="E35" s="233" t="s">
        <v>1646</v>
      </c>
    </row>
    <row r="36" spans="1:5" ht="29" x14ac:dyDescent="0.35">
      <c r="A36" s="201" t="s">
        <v>224</v>
      </c>
      <c r="B36" s="201" t="s">
        <v>321</v>
      </c>
      <c r="C36" s="201" t="s">
        <v>322</v>
      </c>
      <c r="D36" s="204" t="s">
        <v>1615</v>
      </c>
      <c r="E36" s="234" t="s">
        <v>1647</v>
      </c>
    </row>
    <row r="37" spans="1:5" ht="29" x14ac:dyDescent="0.35">
      <c r="A37" s="201" t="s">
        <v>224</v>
      </c>
      <c r="B37" s="201" t="s">
        <v>329</v>
      </c>
      <c r="C37" s="201" t="s">
        <v>330</v>
      </c>
      <c r="D37" s="204" t="s">
        <v>1615</v>
      </c>
      <c r="E37" s="233" t="s">
        <v>1648</v>
      </c>
    </row>
    <row r="38" spans="1:5" x14ac:dyDescent="0.35">
      <c r="A38" s="201" t="s">
        <v>224</v>
      </c>
      <c r="B38" s="201" t="s">
        <v>335</v>
      </c>
      <c r="C38" s="201" t="s">
        <v>336</v>
      </c>
      <c r="D38" s="204" t="s">
        <v>1615</v>
      </c>
      <c r="E38" s="233" t="s">
        <v>1649</v>
      </c>
    </row>
    <row r="39" spans="1:5" ht="29" x14ac:dyDescent="0.35">
      <c r="A39" s="201" t="s">
        <v>224</v>
      </c>
      <c r="B39" s="201" t="s">
        <v>342</v>
      </c>
      <c r="C39" s="201" t="s">
        <v>343</v>
      </c>
      <c r="D39" s="204" t="s">
        <v>1615</v>
      </c>
      <c r="E39" s="234" t="s">
        <v>1650</v>
      </c>
    </row>
    <row r="40" spans="1:5" x14ac:dyDescent="0.35">
      <c r="A40" s="201" t="s">
        <v>224</v>
      </c>
      <c r="B40" s="201" t="s">
        <v>349</v>
      </c>
      <c r="C40" s="201" t="s">
        <v>350</v>
      </c>
      <c r="D40" s="204" t="s">
        <v>1615</v>
      </c>
      <c r="E40" s="234" t="s">
        <v>1651</v>
      </c>
    </row>
    <row r="41" spans="1:5" x14ac:dyDescent="0.35">
      <c r="A41" s="201" t="s">
        <v>353</v>
      </c>
      <c r="B41" s="201" t="s">
        <v>540</v>
      </c>
      <c r="C41" s="201" t="s">
        <v>1552</v>
      </c>
      <c r="D41" s="204" t="s">
        <v>1615</v>
      </c>
      <c r="E41" s="234" t="s">
        <v>1652</v>
      </c>
    </row>
    <row r="42" spans="1:5" x14ac:dyDescent="0.35">
      <c r="A42" s="201" t="s">
        <v>353</v>
      </c>
      <c r="B42" s="201" t="s">
        <v>354</v>
      </c>
      <c r="C42" s="201" t="s">
        <v>355</v>
      </c>
      <c r="D42" s="204" t="s">
        <v>1615</v>
      </c>
      <c r="E42" s="233" t="s">
        <v>1653</v>
      </c>
    </row>
    <row r="43" spans="1:5" ht="29" x14ac:dyDescent="0.35">
      <c r="A43" s="201" t="s">
        <v>353</v>
      </c>
      <c r="B43" s="201" t="s">
        <v>359</v>
      </c>
      <c r="C43" s="201" t="s">
        <v>360</v>
      </c>
      <c r="D43" s="204" t="s">
        <v>1615</v>
      </c>
      <c r="E43" s="233" t="s">
        <v>1654</v>
      </c>
    </row>
    <row r="44" spans="1:5" ht="43.5" x14ac:dyDescent="0.35">
      <c r="A44" s="201" t="s">
        <v>353</v>
      </c>
      <c r="B44" s="201" t="s">
        <v>364</v>
      </c>
      <c r="C44" s="201" t="s">
        <v>365</v>
      </c>
      <c r="D44" s="204" t="s">
        <v>1615</v>
      </c>
      <c r="E44" s="233" t="s">
        <v>1655</v>
      </c>
    </row>
    <row r="45" spans="1:5" ht="29" x14ac:dyDescent="0.35">
      <c r="A45" s="201" t="s">
        <v>353</v>
      </c>
      <c r="B45" s="201" t="s">
        <v>369</v>
      </c>
      <c r="C45" s="201" t="s">
        <v>370</v>
      </c>
      <c r="D45" s="204" t="s">
        <v>1615</v>
      </c>
      <c r="E45" s="233" t="s">
        <v>1656</v>
      </c>
    </row>
    <row r="46" spans="1:5" x14ac:dyDescent="0.35">
      <c r="A46" s="201" t="s">
        <v>353</v>
      </c>
      <c r="B46" s="201" t="s">
        <v>390</v>
      </c>
      <c r="C46" s="201" t="s">
        <v>391</v>
      </c>
      <c r="D46" s="204" t="s">
        <v>1615</v>
      </c>
      <c r="E46" s="233" t="s">
        <v>1657</v>
      </c>
    </row>
    <row r="47" spans="1:5" ht="29" x14ac:dyDescent="0.35">
      <c r="A47" s="201" t="s">
        <v>353</v>
      </c>
      <c r="B47" s="201" t="s">
        <v>395</v>
      </c>
      <c r="C47" s="201" t="s">
        <v>396</v>
      </c>
      <c r="D47" s="204" t="s">
        <v>1615</v>
      </c>
      <c r="E47" s="233" t="s">
        <v>1658</v>
      </c>
    </row>
    <row r="48" spans="1:5" x14ac:dyDescent="0.35">
      <c r="A48" s="201" t="s">
        <v>353</v>
      </c>
      <c r="B48" s="201" t="s">
        <v>421</v>
      </c>
      <c r="C48" s="201" t="s">
        <v>422</v>
      </c>
      <c r="D48" s="204" t="s">
        <v>1615</v>
      </c>
      <c r="E48" s="233" t="s">
        <v>1659</v>
      </c>
    </row>
    <row r="49" spans="1:5" ht="29" x14ac:dyDescent="0.35">
      <c r="A49" s="201" t="s">
        <v>353</v>
      </c>
      <c r="B49" s="201" t="s">
        <v>427</v>
      </c>
      <c r="C49" s="201" t="s">
        <v>428</v>
      </c>
      <c r="D49" s="204" t="s">
        <v>1615</v>
      </c>
      <c r="E49" s="233" t="s">
        <v>1660</v>
      </c>
    </row>
    <row r="50" spans="1:5" ht="29" x14ac:dyDescent="0.35">
      <c r="A50" s="201" t="s">
        <v>353</v>
      </c>
      <c r="B50" s="201" t="s">
        <v>430</v>
      </c>
      <c r="C50" s="201" t="s">
        <v>431</v>
      </c>
      <c r="D50" s="204" t="s">
        <v>1615</v>
      </c>
      <c r="E50" s="233" t="s">
        <v>1661</v>
      </c>
    </row>
    <row r="51" spans="1:5" ht="29" x14ac:dyDescent="0.35">
      <c r="A51" s="201" t="s">
        <v>353</v>
      </c>
      <c r="B51" s="201" t="s">
        <v>433</v>
      </c>
      <c r="C51" s="201" t="s">
        <v>434</v>
      </c>
      <c r="D51" s="204" t="s">
        <v>1615</v>
      </c>
      <c r="E51" s="233" t="s">
        <v>1662</v>
      </c>
    </row>
    <row r="52" spans="1:5" x14ac:dyDescent="0.35">
      <c r="A52" s="201" t="s">
        <v>353</v>
      </c>
      <c r="B52" s="201" t="s">
        <v>436</v>
      </c>
      <c r="C52" s="201" t="s">
        <v>437</v>
      </c>
      <c r="D52" s="204" t="s">
        <v>1615</v>
      </c>
      <c r="E52" s="233"/>
    </row>
    <row r="53" spans="1:5" ht="29" x14ac:dyDescent="0.35">
      <c r="A53" s="201" t="s">
        <v>353</v>
      </c>
      <c r="B53" s="201" t="s">
        <v>442</v>
      </c>
      <c r="C53" s="201" t="s">
        <v>443</v>
      </c>
      <c r="D53" s="204" t="s">
        <v>1615</v>
      </c>
      <c r="E53" s="233" t="s">
        <v>1663</v>
      </c>
    </row>
    <row r="54" spans="1:5" ht="29" x14ac:dyDescent="0.35">
      <c r="A54" s="201" t="s">
        <v>353</v>
      </c>
      <c r="B54" s="201" t="s">
        <v>448</v>
      </c>
      <c r="C54" s="201" t="s">
        <v>449</v>
      </c>
      <c r="D54" s="204" t="s">
        <v>1615</v>
      </c>
      <c r="E54" s="233" t="s">
        <v>1664</v>
      </c>
    </row>
    <row r="55" spans="1:5" ht="29" x14ac:dyDescent="0.35">
      <c r="A55" s="201" t="s">
        <v>353</v>
      </c>
      <c r="B55" s="201" t="s">
        <v>453</v>
      </c>
      <c r="C55" s="201" t="s">
        <v>454</v>
      </c>
      <c r="D55" s="204" t="s">
        <v>1615</v>
      </c>
      <c r="E55" s="233" t="s">
        <v>1665</v>
      </c>
    </row>
    <row r="56" spans="1:5" x14ac:dyDescent="0.35">
      <c r="A56" s="201" t="s">
        <v>472</v>
      </c>
      <c r="B56" s="201" t="s">
        <v>473</v>
      </c>
      <c r="C56" s="201" t="s">
        <v>474</v>
      </c>
      <c r="D56" s="204" t="s">
        <v>1615</v>
      </c>
      <c r="E56" s="233" t="s">
        <v>1666</v>
      </c>
    </row>
    <row r="57" spans="1:5" x14ac:dyDescent="0.35">
      <c r="A57" s="201" t="s">
        <v>472</v>
      </c>
      <c r="B57" s="201" t="s">
        <v>479</v>
      </c>
      <c r="C57" s="201" t="s">
        <v>480</v>
      </c>
      <c r="D57" s="204" t="s">
        <v>1615</v>
      </c>
      <c r="E57" s="233" t="s">
        <v>1667</v>
      </c>
    </row>
    <row r="58" spans="1:5" x14ac:dyDescent="0.35">
      <c r="A58" s="201" t="s">
        <v>472</v>
      </c>
      <c r="B58" s="201" t="s">
        <v>484</v>
      </c>
      <c r="C58" s="201" t="s">
        <v>485</v>
      </c>
      <c r="D58" s="204" t="s">
        <v>1615</v>
      </c>
      <c r="E58" s="233" t="s">
        <v>1668</v>
      </c>
    </row>
    <row r="59" spans="1:5" x14ac:dyDescent="0.35">
      <c r="A59" s="201" t="s">
        <v>472</v>
      </c>
      <c r="B59" s="201" t="s">
        <v>488</v>
      </c>
      <c r="C59" s="201" t="s">
        <v>489</v>
      </c>
      <c r="D59" s="204" t="s">
        <v>1615</v>
      </c>
      <c r="E59" s="233" t="s">
        <v>1669</v>
      </c>
    </row>
    <row r="60" spans="1:5" ht="29" x14ac:dyDescent="0.35">
      <c r="A60" s="201" t="s">
        <v>472</v>
      </c>
      <c r="B60" s="201" t="s">
        <v>493</v>
      </c>
      <c r="C60" s="201" t="s">
        <v>494</v>
      </c>
      <c r="D60" s="204" t="s">
        <v>1615</v>
      </c>
      <c r="E60" s="233" t="s">
        <v>1670</v>
      </c>
    </row>
    <row r="61" spans="1:5" x14ac:dyDescent="0.35">
      <c r="A61" s="201" t="s">
        <v>472</v>
      </c>
      <c r="B61" s="201" t="s">
        <v>498</v>
      </c>
      <c r="C61" s="201" t="s">
        <v>499</v>
      </c>
      <c r="D61" s="204" t="s">
        <v>1615</v>
      </c>
      <c r="E61" s="233" t="s">
        <v>1671</v>
      </c>
    </row>
    <row r="62" spans="1:5" x14ac:dyDescent="0.35">
      <c r="A62" s="201" t="s">
        <v>472</v>
      </c>
      <c r="B62" s="201" t="s">
        <v>503</v>
      </c>
      <c r="C62" s="201" t="s">
        <v>504</v>
      </c>
      <c r="D62" s="204" t="s">
        <v>1615</v>
      </c>
      <c r="E62" s="233" t="s">
        <v>1672</v>
      </c>
    </row>
    <row r="63" spans="1:5" x14ac:dyDescent="0.35">
      <c r="A63" s="201" t="s">
        <v>472</v>
      </c>
      <c r="B63" s="201" t="s">
        <v>508</v>
      </c>
      <c r="C63" s="201" t="s">
        <v>509</v>
      </c>
      <c r="D63" s="204" t="s">
        <v>1615</v>
      </c>
      <c r="E63" s="233"/>
    </row>
    <row r="64" spans="1:5" ht="58" x14ac:dyDescent="0.35">
      <c r="A64" s="201" t="s">
        <v>472</v>
      </c>
      <c r="B64" s="201" t="s">
        <v>512</v>
      </c>
      <c r="C64" s="201" t="s">
        <v>513</v>
      </c>
      <c r="D64" s="204" t="s">
        <v>1615</v>
      </c>
      <c r="E64" s="233" t="s">
        <v>1673</v>
      </c>
    </row>
    <row r="65" spans="1:5" ht="29" x14ac:dyDescent="0.35">
      <c r="A65" s="201" t="s">
        <v>518</v>
      </c>
      <c r="B65" s="201" t="s">
        <v>519</v>
      </c>
      <c r="C65" s="201" t="s">
        <v>520</v>
      </c>
      <c r="D65" s="204" t="s">
        <v>1615</v>
      </c>
      <c r="E65" s="233" t="s">
        <v>1674</v>
      </c>
    </row>
    <row r="66" spans="1:5" x14ac:dyDescent="0.35">
      <c r="A66" s="201" t="s">
        <v>518</v>
      </c>
      <c r="B66" s="201" t="s">
        <v>526</v>
      </c>
      <c r="C66" s="201" t="s">
        <v>527</v>
      </c>
      <c r="D66" s="204" t="s">
        <v>1615</v>
      </c>
      <c r="E66" s="233" t="s">
        <v>1675</v>
      </c>
    </row>
    <row r="67" spans="1:5" ht="29" x14ac:dyDescent="0.35">
      <c r="A67" s="201" t="s">
        <v>518</v>
      </c>
      <c r="B67" s="201" t="s">
        <v>533</v>
      </c>
      <c r="C67" s="201" t="s">
        <v>534</v>
      </c>
      <c r="D67" s="204" t="s">
        <v>1615</v>
      </c>
      <c r="E67" s="233" t="s">
        <v>1676</v>
      </c>
    </row>
    <row r="68" spans="1:5" ht="58" x14ac:dyDescent="0.35">
      <c r="A68" s="201" t="s">
        <v>539</v>
      </c>
      <c r="B68" s="201" t="s">
        <v>550</v>
      </c>
      <c r="C68" s="201" t="s">
        <v>551</v>
      </c>
      <c r="D68" s="204" t="s">
        <v>1615</v>
      </c>
      <c r="E68" s="233" t="s">
        <v>1677</v>
      </c>
    </row>
    <row r="69" spans="1:5" x14ac:dyDescent="0.35">
      <c r="A69" s="201" t="s">
        <v>539</v>
      </c>
      <c r="B69" s="201" t="s">
        <v>567</v>
      </c>
      <c r="C69" s="201" t="s">
        <v>568</v>
      </c>
      <c r="D69" s="204" t="s">
        <v>1615</v>
      </c>
      <c r="E69" s="233" t="s">
        <v>1678</v>
      </c>
    </row>
    <row r="70" spans="1:5" x14ac:dyDescent="0.35">
      <c r="A70" s="201" t="s">
        <v>539</v>
      </c>
      <c r="B70" s="201" t="s">
        <v>588</v>
      </c>
      <c r="C70" s="201" t="s">
        <v>589</v>
      </c>
      <c r="D70" s="204" t="s">
        <v>1615</v>
      </c>
      <c r="E70" s="233"/>
    </row>
    <row r="71" spans="1:5" x14ac:dyDescent="0.35">
      <c r="A71" s="201" t="s">
        <v>539</v>
      </c>
      <c r="B71" s="201" t="s">
        <v>1553</v>
      </c>
      <c r="C71" s="201" t="s">
        <v>564</v>
      </c>
      <c r="D71" s="204" t="s">
        <v>1615</v>
      </c>
      <c r="E71" s="233" t="s">
        <v>1679</v>
      </c>
    </row>
    <row r="72" spans="1:5" x14ac:dyDescent="0.35">
      <c r="A72" s="201" t="s">
        <v>539</v>
      </c>
      <c r="B72" s="201" t="s">
        <v>592</v>
      </c>
      <c r="C72" s="201" t="s">
        <v>593</v>
      </c>
      <c r="D72" s="204" t="s">
        <v>1615</v>
      </c>
      <c r="E72" s="233"/>
    </row>
    <row r="73" spans="1:5" x14ac:dyDescent="0.35">
      <c r="A73" s="201" t="s">
        <v>539</v>
      </c>
      <c r="B73" s="201" t="s">
        <v>1554</v>
      </c>
      <c r="C73" s="201" t="s">
        <v>593</v>
      </c>
      <c r="D73" s="204" t="s">
        <v>1615</v>
      </c>
      <c r="E73" s="233"/>
    </row>
    <row r="74" spans="1:5" x14ac:dyDescent="0.35">
      <c r="A74" s="201" t="s">
        <v>539</v>
      </c>
      <c r="B74" s="201" t="s">
        <v>595</v>
      </c>
      <c r="C74" s="201" t="s">
        <v>595</v>
      </c>
      <c r="D74" s="204" t="s">
        <v>1615</v>
      </c>
      <c r="E74" s="233" t="s">
        <v>1680</v>
      </c>
    </row>
    <row r="75" spans="1:5" x14ac:dyDescent="0.35">
      <c r="A75" s="201" t="s">
        <v>539</v>
      </c>
      <c r="B75" s="201" t="s">
        <v>599</v>
      </c>
      <c r="C75" s="201" t="s">
        <v>600</v>
      </c>
      <c r="D75" s="204" t="s">
        <v>1615</v>
      </c>
      <c r="E75" s="233" t="s">
        <v>1681</v>
      </c>
    </row>
    <row r="76" spans="1:5" ht="43.5" x14ac:dyDescent="0.35">
      <c r="A76" s="201" t="s">
        <v>605</v>
      </c>
      <c r="B76" s="201" t="s">
        <v>606</v>
      </c>
      <c r="C76" s="201" t="s">
        <v>607</v>
      </c>
      <c r="D76" s="204" t="s">
        <v>1615</v>
      </c>
      <c r="E76" s="233" t="s">
        <v>1682</v>
      </c>
    </row>
    <row r="77" spans="1:5" ht="43.5" x14ac:dyDescent="0.35">
      <c r="A77" s="201" t="s">
        <v>605</v>
      </c>
      <c r="B77" s="201" t="s">
        <v>606</v>
      </c>
      <c r="C77" s="201" t="s">
        <v>619</v>
      </c>
      <c r="D77" s="204" t="s">
        <v>1615</v>
      </c>
      <c r="E77" s="233" t="s">
        <v>1682</v>
      </c>
    </row>
    <row r="78" spans="1:5" ht="43.5" x14ac:dyDescent="0.35">
      <c r="A78" s="201" t="s">
        <v>605</v>
      </c>
      <c r="B78" s="201" t="s">
        <v>606</v>
      </c>
      <c r="C78" s="201" t="s">
        <v>621</v>
      </c>
      <c r="D78" s="204" t="s">
        <v>1615</v>
      </c>
      <c r="E78" s="233" t="s">
        <v>1682</v>
      </c>
    </row>
    <row r="79" spans="1:5" ht="43.5" x14ac:dyDescent="0.35">
      <c r="A79" s="201" t="s">
        <v>605</v>
      </c>
      <c r="B79" s="201" t="s">
        <v>606</v>
      </c>
      <c r="C79" s="201" t="s">
        <v>634</v>
      </c>
      <c r="D79" s="204" t="s">
        <v>1615</v>
      </c>
      <c r="E79" s="233" t="s">
        <v>1682</v>
      </c>
    </row>
    <row r="80" spans="1:5" ht="43.5" x14ac:dyDescent="0.35">
      <c r="A80" s="201" t="s">
        <v>605</v>
      </c>
      <c r="B80" s="201" t="s">
        <v>606</v>
      </c>
      <c r="C80" s="201" t="s">
        <v>644</v>
      </c>
      <c r="D80" s="204" t="s">
        <v>1615</v>
      </c>
      <c r="E80" s="233" t="s">
        <v>1682</v>
      </c>
    </row>
    <row r="81" spans="1:5" ht="72.5" x14ac:dyDescent="0.35">
      <c r="A81" s="201" t="s">
        <v>605</v>
      </c>
      <c r="B81" s="201" t="s">
        <v>660</v>
      </c>
      <c r="C81" s="201" t="s">
        <v>661</v>
      </c>
      <c r="D81" s="204" t="s">
        <v>1615</v>
      </c>
      <c r="E81" s="233" t="s">
        <v>1683</v>
      </c>
    </row>
    <row r="82" spans="1:5" ht="43.5" x14ac:dyDescent="0.35">
      <c r="A82" s="201" t="s">
        <v>605</v>
      </c>
      <c r="B82" s="201" t="s">
        <v>666</v>
      </c>
      <c r="C82" s="201" t="s">
        <v>667</v>
      </c>
      <c r="D82" s="204" t="s">
        <v>1615</v>
      </c>
      <c r="E82" s="233" t="s">
        <v>1684</v>
      </c>
    </row>
    <row r="83" spans="1:5" ht="43.5" x14ac:dyDescent="0.35">
      <c r="A83" s="201" t="s">
        <v>605</v>
      </c>
      <c r="B83" s="201" t="s">
        <v>666</v>
      </c>
      <c r="C83" s="201" t="s">
        <v>671</v>
      </c>
      <c r="D83" s="204" t="s">
        <v>1615</v>
      </c>
      <c r="E83" s="233" t="s">
        <v>1684</v>
      </c>
    </row>
    <row r="84" spans="1:5" ht="43.5" x14ac:dyDescent="0.35">
      <c r="A84" s="201" t="s">
        <v>605</v>
      </c>
      <c r="B84" s="201" t="s">
        <v>666</v>
      </c>
      <c r="C84" s="201" t="s">
        <v>673</v>
      </c>
      <c r="D84" s="204" t="s">
        <v>1615</v>
      </c>
      <c r="E84" s="233" t="s">
        <v>1684</v>
      </c>
    </row>
    <row r="85" spans="1:5" ht="43.5" x14ac:dyDescent="0.35">
      <c r="A85" s="201" t="s">
        <v>605</v>
      </c>
      <c r="B85" s="201" t="s">
        <v>666</v>
      </c>
      <c r="C85" s="201" t="s">
        <v>675</v>
      </c>
      <c r="D85" s="204" t="s">
        <v>1615</v>
      </c>
      <c r="E85" s="233" t="s">
        <v>1684</v>
      </c>
    </row>
    <row r="86" spans="1:5" ht="43.5" x14ac:dyDescent="0.35">
      <c r="A86" s="201" t="s">
        <v>605</v>
      </c>
      <c r="B86" s="201" t="s">
        <v>666</v>
      </c>
      <c r="C86" s="201" t="s">
        <v>677</v>
      </c>
      <c r="D86" s="204" t="s">
        <v>1615</v>
      </c>
      <c r="E86" s="233" t="s">
        <v>1684</v>
      </c>
    </row>
    <row r="87" spans="1:5" ht="29" x14ac:dyDescent="0.35">
      <c r="A87" s="201" t="s">
        <v>679</v>
      </c>
      <c r="B87" s="201" t="s">
        <v>680</v>
      </c>
      <c r="C87" s="201" t="s">
        <v>681</v>
      </c>
      <c r="D87" s="204" t="s">
        <v>1615</v>
      </c>
      <c r="E87" s="233" t="s">
        <v>1685</v>
      </c>
    </row>
    <row r="88" spans="1:5" ht="101.5" x14ac:dyDescent="0.35">
      <c r="A88" s="201" t="s">
        <v>685</v>
      </c>
      <c r="B88" s="201" t="s">
        <v>686</v>
      </c>
      <c r="C88" s="201" t="s">
        <v>687</v>
      </c>
      <c r="D88" s="204" t="s">
        <v>1615</v>
      </c>
      <c r="E88" s="233" t="s">
        <v>1686</v>
      </c>
    </row>
    <row r="89" spans="1:5" ht="101.5" x14ac:dyDescent="0.35">
      <c r="A89" s="201" t="s">
        <v>685</v>
      </c>
      <c r="B89" s="201" t="s">
        <v>700</v>
      </c>
      <c r="C89" s="201" t="s">
        <v>701</v>
      </c>
      <c r="D89" s="204" t="s">
        <v>1615</v>
      </c>
      <c r="E89" s="233" t="s">
        <v>1686</v>
      </c>
    </row>
    <row r="90" spans="1:5" ht="101.5" x14ac:dyDescent="0.35">
      <c r="A90" s="201" t="s">
        <v>685</v>
      </c>
      <c r="B90" s="201" t="s">
        <v>113</v>
      </c>
      <c r="C90" s="201" t="s">
        <v>702</v>
      </c>
      <c r="D90" s="204" t="s">
        <v>1615</v>
      </c>
      <c r="E90" s="233" t="s">
        <v>1686</v>
      </c>
    </row>
    <row r="91" spans="1:5" ht="101.5" x14ac:dyDescent="0.35">
      <c r="A91" s="201" t="s">
        <v>685</v>
      </c>
      <c r="B91" s="201" t="s">
        <v>703</v>
      </c>
      <c r="C91" s="201" t="s">
        <v>704</v>
      </c>
      <c r="D91" s="204" t="s">
        <v>1615</v>
      </c>
      <c r="E91" s="233" t="s">
        <v>1686</v>
      </c>
    </row>
    <row r="92" spans="1:5" ht="101.5" x14ac:dyDescent="0.35">
      <c r="A92" s="201" t="s">
        <v>685</v>
      </c>
      <c r="B92" s="201" t="s">
        <v>705</v>
      </c>
      <c r="C92" s="201" t="s">
        <v>706</v>
      </c>
      <c r="D92" s="204" t="s">
        <v>1615</v>
      </c>
      <c r="E92" s="233" t="s">
        <v>1686</v>
      </c>
    </row>
    <row r="93" spans="1:5" ht="101.5" x14ac:dyDescent="0.35">
      <c r="A93" s="201" t="s">
        <v>685</v>
      </c>
      <c r="B93" s="201" t="s">
        <v>199</v>
      </c>
      <c r="C93" s="201" t="s">
        <v>707</v>
      </c>
      <c r="D93" s="204" t="s">
        <v>1615</v>
      </c>
      <c r="E93" s="233" t="s">
        <v>1686</v>
      </c>
    </row>
    <row r="94" spans="1:5" ht="101.5" x14ac:dyDescent="0.35">
      <c r="A94" s="201" t="s">
        <v>685</v>
      </c>
      <c r="B94" s="201" t="s">
        <v>708</v>
      </c>
      <c r="C94" s="201" t="s">
        <v>709</v>
      </c>
      <c r="D94" s="204" t="s">
        <v>1615</v>
      </c>
      <c r="E94" s="233" t="s">
        <v>1686</v>
      </c>
    </row>
    <row r="95" spans="1:5" ht="101.5" x14ac:dyDescent="0.35">
      <c r="A95" s="201" t="s">
        <v>685</v>
      </c>
      <c r="B95" s="201" t="s">
        <v>710</v>
      </c>
      <c r="C95" s="201" t="s">
        <v>711</v>
      </c>
      <c r="D95" s="204" t="s">
        <v>1615</v>
      </c>
      <c r="E95" s="233" t="s">
        <v>1686</v>
      </c>
    </row>
    <row r="96" spans="1:5" ht="101.5" x14ac:dyDescent="0.35">
      <c r="A96" s="201" t="s">
        <v>685</v>
      </c>
      <c r="B96" s="201" t="s">
        <v>712</v>
      </c>
      <c r="C96" s="201" t="s">
        <v>713</v>
      </c>
      <c r="D96" s="204" t="s">
        <v>1615</v>
      </c>
      <c r="E96" s="233" t="s">
        <v>1686</v>
      </c>
    </row>
    <row r="97" spans="1:5" x14ac:dyDescent="0.35">
      <c r="A97" s="201" t="s">
        <v>539</v>
      </c>
      <c r="B97" s="201" t="s">
        <v>540</v>
      </c>
      <c r="C97" s="201" t="s">
        <v>541</v>
      </c>
      <c r="D97" s="204" t="s">
        <v>1615</v>
      </c>
      <c r="E97" s="233" t="s">
        <v>1786</v>
      </c>
    </row>
    <row r="98" spans="1:5" x14ac:dyDescent="0.35">
      <c r="A98" s="201" t="s">
        <v>539</v>
      </c>
      <c r="B98" s="201" t="s">
        <v>540</v>
      </c>
      <c r="C98" s="201" t="s">
        <v>541</v>
      </c>
      <c r="D98" s="204" t="s">
        <v>1615</v>
      </c>
      <c r="E98" s="233" t="s">
        <v>1787</v>
      </c>
    </row>
    <row r="99" spans="1:5" x14ac:dyDescent="0.35">
      <c r="D99" s="205"/>
    </row>
    <row r="100" spans="1:5" x14ac:dyDescent="0.35">
      <c r="D100" s="205"/>
    </row>
    <row r="101" spans="1:5" x14ac:dyDescent="0.35">
      <c r="D101" s="205"/>
    </row>
    <row r="102" spans="1:5" x14ac:dyDescent="0.35">
      <c r="D102" s="205"/>
    </row>
    <row r="103" spans="1:5" x14ac:dyDescent="0.35">
      <c r="D103" s="205"/>
    </row>
    <row r="104" spans="1:5" x14ac:dyDescent="0.35">
      <c r="D104" s="205"/>
    </row>
    <row r="105" spans="1:5" x14ac:dyDescent="0.35">
      <c r="D105" s="205"/>
    </row>
    <row r="106" spans="1:5" x14ac:dyDescent="0.35">
      <c r="D106" s="205"/>
    </row>
  </sheetData>
  <conditionalFormatting sqref="C1:C1048576">
    <cfRule type="duplicateValues" dxfId="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workbookViewId="0"/>
  </sheetViews>
  <sheetFormatPr defaultColWidth="9" defaultRowHeight="14.5" x14ac:dyDescent="0.3"/>
  <cols>
    <col min="1" max="1" width="15" style="206" customWidth="1"/>
    <col min="2" max="2" width="21.83203125" style="207" customWidth="1"/>
    <col min="3" max="6" width="27.83203125" style="206" customWidth="1"/>
    <col min="7" max="11" width="6.75" style="206" customWidth="1"/>
    <col min="12" max="12" width="27.83203125" style="206" customWidth="1"/>
    <col min="13" max="13" width="18.08203125" style="207" customWidth="1"/>
    <col min="14" max="14" width="11.75" style="206" customWidth="1"/>
    <col min="15" max="15" width="47.08203125" style="206" customWidth="1"/>
    <col min="16" max="17" width="9.58203125" style="206" customWidth="1"/>
    <col min="18" max="18" width="18.58203125" style="206" customWidth="1"/>
    <col min="19" max="19" width="23.08203125" style="206" customWidth="1"/>
    <col min="20" max="20" width="30" style="206" customWidth="1"/>
    <col min="21" max="21" width="55.58203125" style="222" customWidth="1"/>
    <col min="22" max="16384" width="9" style="206"/>
  </cols>
  <sheetData>
    <row r="1" spans="1:21" x14ac:dyDescent="0.3">
      <c r="C1" s="208" t="s">
        <v>1555</v>
      </c>
      <c r="D1" s="207"/>
      <c r="E1" s="207"/>
      <c r="F1" s="207"/>
      <c r="G1" s="207"/>
      <c r="H1" s="207"/>
      <c r="I1" s="207"/>
      <c r="J1" s="207"/>
      <c r="K1" s="207"/>
      <c r="L1" s="207" t="s">
        <v>1556</v>
      </c>
      <c r="N1" s="209" t="s">
        <v>1557</v>
      </c>
      <c r="O1" s="209" t="s">
        <v>1557</v>
      </c>
      <c r="P1" s="209" t="s">
        <v>1557</v>
      </c>
      <c r="Q1" s="209" t="s">
        <v>1558</v>
      </c>
      <c r="R1" s="209" t="s">
        <v>1559</v>
      </c>
      <c r="S1" s="209"/>
      <c r="T1" s="209" t="s">
        <v>1560</v>
      </c>
      <c r="U1" s="210" t="s">
        <v>1561</v>
      </c>
    </row>
    <row r="2" spans="1:21" s="211" customFormat="1" x14ac:dyDescent="0.3">
      <c r="B2" s="208"/>
      <c r="C2" s="212" t="s">
        <v>37</v>
      </c>
      <c r="D2" s="212" t="s">
        <v>38</v>
      </c>
      <c r="E2" s="212" t="s">
        <v>39</v>
      </c>
      <c r="F2" s="212" t="s">
        <v>40</v>
      </c>
      <c r="G2" s="212" t="s">
        <v>41</v>
      </c>
      <c r="H2" s="212" t="s">
        <v>42</v>
      </c>
      <c r="I2" s="212" t="s">
        <v>43</v>
      </c>
      <c r="J2" s="212" t="s">
        <v>44</v>
      </c>
      <c r="K2" s="212" t="s">
        <v>45</v>
      </c>
      <c r="L2" s="212" t="s">
        <v>1562</v>
      </c>
      <c r="M2" s="213"/>
      <c r="N2" s="212" t="s">
        <v>1563</v>
      </c>
      <c r="O2" s="212" t="s">
        <v>1564</v>
      </c>
      <c r="P2" s="212" t="s">
        <v>1565</v>
      </c>
      <c r="Q2" s="212" t="s">
        <v>1566</v>
      </c>
      <c r="R2" s="212" t="s">
        <v>1567</v>
      </c>
      <c r="S2" s="212"/>
      <c r="T2" s="212" t="s">
        <v>1568</v>
      </c>
      <c r="U2" s="210"/>
    </row>
    <row r="3" spans="1:21" s="216" customFormat="1" ht="180" customHeight="1" x14ac:dyDescent="0.3">
      <c r="A3" s="214" t="s">
        <v>1569</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1570</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1571</v>
      </c>
      <c r="Q3" s="216" t="s">
        <v>63</v>
      </c>
      <c r="U3" s="21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LDVs: ** In Brazil, since 1989 to 2012, the limits in regulation for PM emitted by HDVs, declined from 0.6 g/kWh to 0.02 g/kWh, a reduction of 97%.//**PM2.5 emitted by LDVs: ** In Brazil, since 1989 to 2012, the limits in regulation for PM emitted by HDVs, declined from 0.6 g/kWh to 0.02 g/kWh, a reduction of 97%.//**SOx emitted by LDVs: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declined from 10,000 ppm to two specifications: 10 ppm and 500 ppm for metropolitan region and country side, respectively, a reduction of at least 95%.//**SOx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3">
      <c r="A4" s="219" t="s">
        <v>1572</v>
      </c>
      <c r="B4" s="220"/>
      <c r="C4" s="206" t="s">
        <v>57</v>
      </c>
      <c r="D4" s="206" t="s">
        <v>58</v>
      </c>
      <c r="E4" s="206" t="s">
        <v>59</v>
      </c>
      <c r="F4" s="206" t="s">
        <v>60</v>
      </c>
      <c r="G4" s="206" t="s">
        <v>61</v>
      </c>
      <c r="H4" s="206" t="s">
        <v>60</v>
      </c>
      <c r="I4" s="206" t="s">
        <v>62</v>
      </c>
      <c r="J4" s="206">
        <v>300</v>
      </c>
      <c r="K4" s="206" t="s">
        <v>63</v>
      </c>
      <c r="L4" s="206" t="s">
        <v>1689</v>
      </c>
      <c r="N4" s="219" t="s">
        <v>1570</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1571</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3">
      <c r="A5" s="219" t="s">
        <v>1572</v>
      </c>
      <c r="B5" s="220"/>
      <c r="C5" s="206" t="s">
        <v>57</v>
      </c>
      <c r="D5" s="206" t="s">
        <v>58</v>
      </c>
      <c r="E5" s="206" t="s">
        <v>59</v>
      </c>
      <c r="F5" s="206" t="s">
        <v>60</v>
      </c>
      <c r="G5" s="206" t="s">
        <v>69</v>
      </c>
      <c r="H5" s="206" t="s">
        <v>60</v>
      </c>
      <c r="I5" s="206" t="s">
        <v>69</v>
      </c>
      <c r="J5" s="206">
        <v>301</v>
      </c>
      <c r="K5" s="206" t="s">
        <v>63</v>
      </c>
      <c r="L5" s="206" t="s">
        <v>1690</v>
      </c>
      <c r="N5" s="219" t="s">
        <v>1570</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1571</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3">
      <c r="A6" s="219" t="s">
        <v>1572</v>
      </c>
      <c r="B6" s="220"/>
      <c r="C6" s="206" t="s">
        <v>57</v>
      </c>
      <c r="D6" s="206" t="s">
        <v>58</v>
      </c>
      <c r="E6" s="206" t="s">
        <v>59</v>
      </c>
      <c r="F6" s="206" t="s">
        <v>60</v>
      </c>
      <c r="G6" s="206" t="s">
        <v>70</v>
      </c>
      <c r="H6" s="206" t="s">
        <v>60</v>
      </c>
      <c r="I6" s="206" t="s">
        <v>70</v>
      </c>
      <c r="J6" s="206">
        <v>302</v>
      </c>
      <c r="K6" s="206" t="s">
        <v>63</v>
      </c>
      <c r="L6" s="206" t="s">
        <v>1691</v>
      </c>
      <c r="N6" s="219" t="s">
        <v>1570</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1571</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3">
      <c r="A7" s="219" t="s">
        <v>1572</v>
      </c>
      <c r="B7" s="220"/>
      <c r="C7" s="206" t="s">
        <v>57</v>
      </c>
      <c r="D7" s="206" t="s">
        <v>58</v>
      </c>
      <c r="E7" s="206" t="s">
        <v>59</v>
      </c>
      <c r="F7" s="206" t="s">
        <v>60</v>
      </c>
      <c r="G7" s="206" t="s">
        <v>71</v>
      </c>
      <c r="H7" s="206" t="s">
        <v>60</v>
      </c>
      <c r="I7" s="206" t="s">
        <v>71</v>
      </c>
      <c r="J7" s="206">
        <v>303</v>
      </c>
      <c r="K7" s="206" t="s">
        <v>63</v>
      </c>
      <c r="L7" s="206" t="s">
        <v>1692</v>
      </c>
      <c r="N7" s="219" t="s">
        <v>1570</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1571</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x14ac:dyDescent="0.3">
      <c r="A8" s="219" t="s">
        <v>1572</v>
      </c>
      <c r="B8" s="220"/>
      <c r="C8" s="206" t="s">
        <v>57</v>
      </c>
      <c r="D8" s="206" t="s">
        <v>58</v>
      </c>
      <c r="E8" s="206" t="s">
        <v>59</v>
      </c>
      <c r="F8" s="206" t="s">
        <v>60</v>
      </c>
      <c r="G8" s="206" t="s">
        <v>72</v>
      </c>
      <c r="H8" s="206" t="s">
        <v>60</v>
      </c>
      <c r="I8" s="206" t="s">
        <v>73</v>
      </c>
      <c r="J8" s="206">
        <v>304</v>
      </c>
      <c r="K8" s="206" t="s">
        <v>63</v>
      </c>
      <c r="L8" s="206" t="s">
        <v>1692</v>
      </c>
      <c r="N8" s="219" t="s">
        <v>1570</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1571</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x14ac:dyDescent="0.3">
      <c r="A9" s="219" t="s">
        <v>1572</v>
      </c>
      <c r="B9" s="220"/>
      <c r="C9" s="206" t="s">
        <v>57</v>
      </c>
      <c r="D9" s="206" t="s">
        <v>58</v>
      </c>
      <c r="E9" s="206" t="s">
        <v>59</v>
      </c>
      <c r="F9" s="206" t="s">
        <v>60</v>
      </c>
      <c r="G9" s="206" t="s">
        <v>74</v>
      </c>
      <c r="H9" s="206" t="s">
        <v>60</v>
      </c>
      <c r="I9" s="206" t="s">
        <v>74</v>
      </c>
      <c r="J9" s="206">
        <v>305</v>
      </c>
      <c r="K9" s="206" t="s">
        <v>63</v>
      </c>
      <c r="L9" s="206" t="s">
        <v>1693</v>
      </c>
      <c r="N9" s="219" t="s">
        <v>1570</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1571</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3">
      <c r="A10" s="219" t="s">
        <v>1572</v>
      </c>
      <c r="B10" s="220"/>
      <c r="C10" s="206" t="s">
        <v>57</v>
      </c>
      <c r="D10" s="206" t="s">
        <v>58</v>
      </c>
      <c r="E10" s="206" t="s">
        <v>59</v>
      </c>
      <c r="F10" s="206" t="s">
        <v>60</v>
      </c>
      <c r="G10" s="206" t="s">
        <v>75</v>
      </c>
      <c r="H10" s="206" t="s">
        <v>60</v>
      </c>
      <c r="I10" s="206" t="s">
        <v>75</v>
      </c>
      <c r="J10" s="206">
        <v>306</v>
      </c>
      <c r="K10" s="206" t="s">
        <v>76</v>
      </c>
      <c r="L10" s="206" t="s">
        <v>1694</v>
      </c>
      <c r="N10" s="219" t="s">
        <v>1570</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1571</v>
      </c>
      <c r="Q10" s="221" t="s">
        <v>63</v>
      </c>
      <c r="R10" s="221" t="str">
        <f t="shared" si="0"/>
        <v>BC emitted by LDVs</v>
      </c>
      <c r="S10" s="221" t="str">
        <f t="shared" si="1"/>
        <v>//**BC emitted by LDVs: **</v>
      </c>
      <c r="T10" s="206" t="str">
        <f t="shared" si="2"/>
        <v/>
      </c>
    </row>
    <row r="11" spans="1:21" x14ac:dyDescent="0.3">
      <c r="A11" s="219" t="s">
        <v>1572</v>
      </c>
      <c r="B11" s="220"/>
      <c r="C11" s="206" t="s">
        <v>57</v>
      </c>
      <c r="D11" s="206" t="s">
        <v>58</v>
      </c>
      <c r="E11" s="206" t="s">
        <v>59</v>
      </c>
      <c r="F11" s="206" t="s">
        <v>60</v>
      </c>
      <c r="G11" s="206" t="s">
        <v>77</v>
      </c>
      <c r="H11" s="206" t="s">
        <v>60</v>
      </c>
      <c r="I11" s="206" t="s">
        <v>77</v>
      </c>
      <c r="J11" s="206">
        <v>307</v>
      </c>
      <c r="K11" s="206" t="s">
        <v>76</v>
      </c>
      <c r="L11" s="206" t="s">
        <v>1694</v>
      </c>
      <c r="N11" s="219" t="s">
        <v>1570</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1571</v>
      </c>
      <c r="Q11" s="221" t="s">
        <v>63</v>
      </c>
      <c r="R11" s="221" t="str">
        <f t="shared" si="0"/>
        <v>OC emitted by LDVs</v>
      </c>
      <c r="S11" s="221" t="str">
        <f t="shared" si="1"/>
        <v>//**OC emitted by LDVs: **</v>
      </c>
      <c r="T11" s="206" t="str">
        <f t="shared" si="2"/>
        <v/>
      </c>
    </row>
    <row r="12" spans="1:21" x14ac:dyDescent="0.3">
      <c r="A12" s="219" t="s">
        <v>1572</v>
      </c>
      <c r="B12" s="220"/>
      <c r="C12" s="206" t="s">
        <v>57</v>
      </c>
      <c r="D12" s="206" t="s">
        <v>58</v>
      </c>
      <c r="E12" s="206" t="s">
        <v>59</v>
      </c>
      <c r="F12" s="206" t="s">
        <v>60</v>
      </c>
      <c r="G12" s="206" t="s">
        <v>78</v>
      </c>
      <c r="H12" s="206" t="s">
        <v>60</v>
      </c>
      <c r="I12" s="206" t="s">
        <v>78</v>
      </c>
      <c r="J12" s="206">
        <v>308</v>
      </c>
      <c r="K12" s="206" t="s">
        <v>76</v>
      </c>
      <c r="N12" s="219" t="s">
        <v>1570</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1571</v>
      </c>
      <c r="Q12" s="221" t="s">
        <v>63</v>
      </c>
      <c r="R12" s="221" t="str">
        <f t="shared" si="0"/>
        <v>CH4 emitted by LDVs</v>
      </c>
      <c r="S12" s="221" t="str">
        <f t="shared" si="1"/>
        <v>//**CH4 emitted by LDVs: **</v>
      </c>
      <c r="T12" s="206" t="str">
        <f t="shared" si="2"/>
        <v/>
      </c>
    </row>
    <row r="13" spans="1:21" x14ac:dyDescent="0.3">
      <c r="A13" s="219" t="s">
        <v>1572</v>
      </c>
      <c r="B13" s="220"/>
      <c r="C13" s="206" t="s">
        <v>57</v>
      </c>
      <c r="D13" s="206" t="s">
        <v>58</v>
      </c>
      <c r="E13" s="206" t="s">
        <v>59</v>
      </c>
      <c r="F13" s="206" t="s">
        <v>60</v>
      </c>
      <c r="G13" s="206" t="s">
        <v>79</v>
      </c>
      <c r="H13" s="206" t="s">
        <v>60</v>
      </c>
      <c r="I13" s="206" t="s">
        <v>79</v>
      </c>
      <c r="J13" s="206">
        <v>309</v>
      </c>
      <c r="K13" s="206" t="s">
        <v>76</v>
      </c>
      <c r="N13" s="219" t="s">
        <v>1570</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1571</v>
      </c>
      <c r="Q13" s="221" t="s">
        <v>63</v>
      </c>
      <c r="R13" s="221" t="str">
        <f t="shared" si="0"/>
        <v>N2O emitted by LDVs</v>
      </c>
      <c r="S13" s="221" t="str">
        <f t="shared" si="1"/>
        <v>//**N2O emitted by LDVs: **</v>
      </c>
      <c r="T13" s="206" t="str">
        <f t="shared" si="2"/>
        <v/>
      </c>
    </row>
    <row r="14" spans="1:21" x14ac:dyDescent="0.3">
      <c r="A14" s="219" t="s">
        <v>1572</v>
      </c>
      <c r="B14" s="220"/>
      <c r="C14" s="206" t="s">
        <v>57</v>
      </c>
      <c r="D14" s="206" t="s">
        <v>58</v>
      </c>
      <c r="E14" s="206" t="s">
        <v>59</v>
      </c>
      <c r="F14" s="206" t="s">
        <v>80</v>
      </c>
      <c r="G14" s="206" t="s">
        <v>61</v>
      </c>
      <c r="H14" s="206" t="s">
        <v>80</v>
      </c>
      <c r="I14" s="206" t="s">
        <v>62</v>
      </c>
      <c r="J14" s="206">
        <v>310</v>
      </c>
      <c r="K14" s="206" t="s">
        <v>63</v>
      </c>
      <c r="L14" s="206" t="s">
        <v>1695</v>
      </c>
      <c r="N14" s="219" t="s">
        <v>1570</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1571</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3">
      <c r="A15" s="219" t="s">
        <v>1572</v>
      </c>
      <c r="B15" s="220"/>
      <c r="C15" s="206" t="s">
        <v>57</v>
      </c>
      <c r="D15" s="206" t="s">
        <v>58</v>
      </c>
      <c r="E15" s="206" t="s">
        <v>59</v>
      </c>
      <c r="F15" s="206" t="s">
        <v>80</v>
      </c>
      <c r="G15" s="206" t="s">
        <v>69</v>
      </c>
      <c r="H15" s="206" t="s">
        <v>80</v>
      </c>
      <c r="I15" s="206" t="s">
        <v>69</v>
      </c>
      <c r="J15" s="206">
        <v>311</v>
      </c>
      <c r="K15" s="206" t="s">
        <v>63</v>
      </c>
      <c r="L15" s="206" t="s">
        <v>1696</v>
      </c>
      <c r="N15" s="219" t="s">
        <v>1570</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1571</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3">
      <c r="A16" s="219" t="s">
        <v>1572</v>
      </c>
      <c r="B16" s="220"/>
      <c r="C16" s="206" t="s">
        <v>57</v>
      </c>
      <c r="D16" s="206" t="s">
        <v>58</v>
      </c>
      <c r="E16" s="206" t="s">
        <v>59</v>
      </c>
      <c r="F16" s="206" t="s">
        <v>80</v>
      </c>
      <c r="G16" s="206" t="s">
        <v>70</v>
      </c>
      <c r="H16" s="206" t="s">
        <v>80</v>
      </c>
      <c r="I16" s="206" t="s">
        <v>70</v>
      </c>
      <c r="J16" s="206">
        <v>312</v>
      </c>
      <c r="K16" s="206" t="s">
        <v>63</v>
      </c>
      <c r="L16" s="206" t="s">
        <v>1697</v>
      </c>
      <c r="N16" s="219" t="s">
        <v>1570</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1571</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3">
      <c r="A17" s="219" t="s">
        <v>1572</v>
      </c>
      <c r="B17" s="220"/>
      <c r="C17" s="206" t="s">
        <v>57</v>
      </c>
      <c r="D17" s="206" t="s">
        <v>58</v>
      </c>
      <c r="E17" s="206" t="s">
        <v>59</v>
      </c>
      <c r="F17" s="206" t="s">
        <v>80</v>
      </c>
      <c r="G17" s="206" t="s">
        <v>71</v>
      </c>
      <c r="H17" s="206" t="s">
        <v>80</v>
      </c>
      <c r="I17" s="206" t="s">
        <v>71</v>
      </c>
      <c r="J17" s="206">
        <v>313</v>
      </c>
      <c r="K17" s="206" t="s">
        <v>63</v>
      </c>
      <c r="L17" s="206" t="s">
        <v>1692</v>
      </c>
      <c r="N17" s="219" t="s">
        <v>1570</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1571</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3">
      <c r="A18" s="219" t="s">
        <v>1572</v>
      </c>
      <c r="B18" s="220"/>
      <c r="C18" s="206" t="s">
        <v>57</v>
      </c>
      <c r="D18" s="206" t="s">
        <v>58</v>
      </c>
      <c r="E18" s="206" t="s">
        <v>59</v>
      </c>
      <c r="F18" s="206" t="s">
        <v>80</v>
      </c>
      <c r="G18" s="206" t="s">
        <v>72</v>
      </c>
      <c r="H18" s="206" t="s">
        <v>80</v>
      </c>
      <c r="I18" s="206" t="s">
        <v>73</v>
      </c>
      <c r="J18" s="206">
        <v>314</v>
      </c>
      <c r="K18" s="206" t="s">
        <v>63</v>
      </c>
      <c r="L18" s="206" t="s">
        <v>1692</v>
      </c>
      <c r="N18" s="219" t="s">
        <v>1570</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1571</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3">
      <c r="A19" s="219" t="s">
        <v>1572</v>
      </c>
      <c r="B19" s="220"/>
      <c r="C19" s="206" t="s">
        <v>57</v>
      </c>
      <c r="D19" s="206" t="s">
        <v>58</v>
      </c>
      <c r="E19" s="206" t="s">
        <v>59</v>
      </c>
      <c r="F19" s="206" t="s">
        <v>80</v>
      </c>
      <c r="G19" s="206" t="s">
        <v>74</v>
      </c>
      <c r="H19" s="206" t="s">
        <v>80</v>
      </c>
      <c r="I19" s="206" t="s">
        <v>74</v>
      </c>
      <c r="J19" s="206">
        <v>315</v>
      </c>
      <c r="K19" s="206" t="s">
        <v>63</v>
      </c>
      <c r="L19" s="206" t="s">
        <v>1698</v>
      </c>
      <c r="N19" s="219" t="s">
        <v>1570</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1571</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3">
      <c r="A20" s="219" t="s">
        <v>1572</v>
      </c>
      <c r="B20" s="220"/>
      <c r="C20" s="206" t="s">
        <v>57</v>
      </c>
      <c r="D20" s="206" t="s">
        <v>58</v>
      </c>
      <c r="E20" s="206" t="s">
        <v>59</v>
      </c>
      <c r="F20" s="206" t="s">
        <v>80</v>
      </c>
      <c r="G20" s="206" t="s">
        <v>75</v>
      </c>
      <c r="H20" s="206" t="s">
        <v>80</v>
      </c>
      <c r="I20" s="206" t="s">
        <v>75</v>
      </c>
      <c r="J20" s="206">
        <v>316</v>
      </c>
      <c r="K20" s="206" t="s">
        <v>76</v>
      </c>
      <c r="L20" s="206" t="s">
        <v>1694</v>
      </c>
      <c r="N20" s="219" t="s">
        <v>1570</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1571</v>
      </c>
      <c r="Q20" s="221" t="s">
        <v>63</v>
      </c>
      <c r="R20" s="221" t="str">
        <f t="shared" si="0"/>
        <v>BC emitted by HDVs</v>
      </c>
      <c r="S20" s="221" t="str">
        <f t="shared" si="1"/>
        <v>//**BC emitted by HDVs: **</v>
      </c>
      <c r="T20" s="206" t="str">
        <f t="shared" si="2"/>
        <v/>
      </c>
    </row>
    <row r="21" spans="1:20" x14ac:dyDescent="0.3">
      <c r="A21" s="219" t="s">
        <v>1572</v>
      </c>
      <c r="B21" s="220"/>
      <c r="C21" s="206" t="s">
        <v>57</v>
      </c>
      <c r="D21" s="206" t="s">
        <v>58</v>
      </c>
      <c r="E21" s="206" t="s">
        <v>59</v>
      </c>
      <c r="F21" s="206" t="s">
        <v>80</v>
      </c>
      <c r="G21" s="206" t="s">
        <v>77</v>
      </c>
      <c r="H21" s="206" t="s">
        <v>80</v>
      </c>
      <c r="I21" s="206" t="s">
        <v>77</v>
      </c>
      <c r="J21" s="206">
        <v>317</v>
      </c>
      <c r="K21" s="206" t="s">
        <v>76</v>
      </c>
      <c r="L21" s="206" t="s">
        <v>1694</v>
      </c>
      <c r="N21" s="219" t="s">
        <v>1570</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1571</v>
      </c>
      <c r="Q21" s="221" t="s">
        <v>63</v>
      </c>
      <c r="R21" s="221" t="str">
        <f t="shared" si="0"/>
        <v>OC emitted by HDVs</v>
      </c>
      <c r="S21" s="221" t="str">
        <f t="shared" si="1"/>
        <v>//**OC emitted by HDVs: **</v>
      </c>
      <c r="T21" s="206" t="str">
        <f t="shared" si="2"/>
        <v/>
      </c>
    </row>
    <row r="22" spans="1:20" x14ac:dyDescent="0.3">
      <c r="A22" s="219" t="s">
        <v>1572</v>
      </c>
      <c r="B22" s="220"/>
      <c r="C22" s="206" t="s">
        <v>57</v>
      </c>
      <c r="D22" s="206" t="s">
        <v>58</v>
      </c>
      <c r="E22" s="206" t="s">
        <v>59</v>
      </c>
      <c r="F22" s="206" t="s">
        <v>80</v>
      </c>
      <c r="G22" s="206" t="s">
        <v>78</v>
      </c>
      <c r="H22" s="206" t="s">
        <v>80</v>
      </c>
      <c r="I22" s="206" t="s">
        <v>78</v>
      </c>
      <c r="J22" s="206">
        <v>318</v>
      </c>
      <c r="K22" s="206" t="s">
        <v>76</v>
      </c>
      <c r="N22" s="219" t="s">
        <v>1570</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1571</v>
      </c>
      <c r="Q22" s="221" t="s">
        <v>63</v>
      </c>
      <c r="R22" s="221" t="str">
        <f t="shared" si="0"/>
        <v>CH4 emitted by HDVs</v>
      </c>
      <c r="S22" s="221" t="str">
        <f t="shared" si="1"/>
        <v>//**CH4 emitted by HDVs: **</v>
      </c>
      <c r="T22" s="206" t="str">
        <f t="shared" si="2"/>
        <v/>
      </c>
    </row>
    <row r="23" spans="1:20" x14ac:dyDescent="0.3">
      <c r="A23" s="219" t="s">
        <v>1572</v>
      </c>
      <c r="B23" s="220"/>
      <c r="C23" s="206" t="s">
        <v>57</v>
      </c>
      <c r="D23" s="206" t="s">
        <v>58</v>
      </c>
      <c r="E23" s="206" t="s">
        <v>59</v>
      </c>
      <c r="F23" s="206" t="s">
        <v>80</v>
      </c>
      <c r="G23" s="206" t="s">
        <v>79</v>
      </c>
      <c r="H23" s="206" t="s">
        <v>80</v>
      </c>
      <c r="I23" s="206" t="s">
        <v>79</v>
      </c>
      <c r="J23" s="206">
        <v>319</v>
      </c>
      <c r="K23" s="206" t="s">
        <v>76</v>
      </c>
      <c r="N23" s="219" t="s">
        <v>1570</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1571</v>
      </c>
      <c r="Q23" s="221" t="s">
        <v>63</v>
      </c>
      <c r="R23" s="221" t="str">
        <f t="shared" si="0"/>
        <v>N2O emitted by HDVs</v>
      </c>
      <c r="S23" s="221" t="str">
        <f t="shared" si="1"/>
        <v>//**N2O emitted by HDVs: **</v>
      </c>
      <c r="T23" s="206" t="str">
        <f t="shared" si="2"/>
        <v/>
      </c>
    </row>
    <row r="24" spans="1:20" x14ac:dyDescent="0.3">
      <c r="A24" s="219" t="s">
        <v>1572</v>
      </c>
      <c r="B24" s="220"/>
      <c r="C24" s="206" t="s">
        <v>57</v>
      </c>
      <c r="D24" s="206" t="s">
        <v>58</v>
      </c>
      <c r="E24" s="206" t="s">
        <v>59</v>
      </c>
      <c r="F24" s="206" t="s">
        <v>81</v>
      </c>
      <c r="G24" s="206" t="s">
        <v>61</v>
      </c>
      <c r="H24" s="206" t="s">
        <v>81</v>
      </c>
      <c r="I24" s="206" t="s">
        <v>62</v>
      </c>
      <c r="J24" s="206">
        <v>320</v>
      </c>
      <c r="K24" s="206" t="s">
        <v>76</v>
      </c>
      <c r="L24" s="206" t="s">
        <v>1694</v>
      </c>
      <c r="N24" s="219" t="s">
        <v>1570</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1571</v>
      </c>
      <c r="Q24" s="221" t="s">
        <v>63</v>
      </c>
      <c r="R24" s="221" t="str">
        <f t="shared" si="0"/>
        <v>VOCs emitted by aircraft</v>
      </c>
      <c r="S24" s="221" t="str">
        <f t="shared" si="1"/>
        <v>//**VOCs emitted by aircraft: **</v>
      </c>
      <c r="T24" s="206" t="str">
        <f t="shared" si="2"/>
        <v/>
      </c>
    </row>
    <row r="25" spans="1:20" x14ac:dyDescent="0.3">
      <c r="A25" s="219" t="s">
        <v>1572</v>
      </c>
      <c r="B25" s="220"/>
      <c r="C25" s="206" t="s">
        <v>57</v>
      </c>
      <c r="D25" s="206" t="s">
        <v>58</v>
      </c>
      <c r="E25" s="206" t="s">
        <v>59</v>
      </c>
      <c r="F25" s="206" t="s">
        <v>81</v>
      </c>
      <c r="G25" s="206" t="s">
        <v>69</v>
      </c>
      <c r="H25" s="206" t="s">
        <v>81</v>
      </c>
      <c r="I25" s="206" t="s">
        <v>69</v>
      </c>
      <c r="J25" s="206">
        <v>321</v>
      </c>
      <c r="K25" s="206" t="s">
        <v>76</v>
      </c>
      <c r="N25" s="219" t="s">
        <v>1570</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1571</v>
      </c>
      <c r="Q25" s="221" t="s">
        <v>63</v>
      </c>
      <c r="R25" s="221" t="str">
        <f t="shared" si="0"/>
        <v>CO emitted by aircraft</v>
      </c>
      <c r="S25" s="221" t="str">
        <f t="shared" si="1"/>
        <v>//**CO emitted by aircraft: **</v>
      </c>
      <c r="T25" s="206" t="str">
        <f t="shared" si="2"/>
        <v/>
      </c>
    </row>
    <row r="26" spans="1:20" x14ac:dyDescent="0.3">
      <c r="A26" s="219" t="s">
        <v>1572</v>
      </c>
      <c r="B26" s="220"/>
      <c r="C26" s="206" t="s">
        <v>57</v>
      </c>
      <c r="D26" s="206" t="s">
        <v>58</v>
      </c>
      <c r="E26" s="206" t="s">
        <v>59</v>
      </c>
      <c r="F26" s="206" t="s">
        <v>81</v>
      </c>
      <c r="G26" s="206" t="s">
        <v>70</v>
      </c>
      <c r="H26" s="206" t="s">
        <v>81</v>
      </c>
      <c r="I26" s="206" t="s">
        <v>70</v>
      </c>
      <c r="J26" s="206">
        <v>322</v>
      </c>
      <c r="K26" s="206" t="s">
        <v>76</v>
      </c>
      <c r="L26" s="206" t="s">
        <v>1694</v>
      </c>
      <c r="N26" s="219" t="s">
        <v>1570</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1571</v>
      </c>
      <c r="Q26" s="221" t="s">
        <v>63</v>
      </c>
      <c r="R26" s="221" t="str">
        <f t="shared" si="0"/>
        <v>NOx emitted by aircraft</v>
      </c>
      <c r="S26" s="221" t="str">
        <f t="shared" si="1"/>
        <v>//**NOx emitted by aircraft: **</v>
      </c>
      <c r="T26" s="206" t="str">
        <f t="shared" si="2"/>
        <v/>
      </c>
    </row>
    <row r="27" spans="1:20" x14ac:dyDescent="0.3">
      <c r="A27" s="219" t="s">
        <v>1572</v>
      </c>
      <c r="B27" s="220"/>
      <c r="C27" s="206" t="s">
        <v>57</v>
      </c>
      <c r="D27" s="206" t="s">
        <v>58</v>
      </c>
      <c r="E27" s="206" t="s">
        <v>59</v>
      </c>
      <c r="F27" s="206" t="s">
        <v>81</v>
      </c>
      <c r="G27" s="206" t="s">
        <v>71</v>
      </c>
      <c r="H27" s="206" t="s">
        <v>81</v>
      </c>
      <c r="I27" s="206" t="s">
        <v>71</v>
      </c>
      <c r="J27" s="206">
        <v>323</v>
      </c>
      <c r="K27" s="206" t="s">
        <v>76</v>
      </c>
      <c r="N27" s="219" t="s">
        <v>1570</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1571</v>
      </c>
      <c r="Q27" s="221" t="s">
        <v>63</v>
      </c>
      <c r="R27" s="221" t="str">
        <f t="shared" si="0"/>
        <v>PM10 emitted by aircraft</v>
      </c>
      <c r="S27" s="221" t="str">
        <f t="shared" si="1"/>
        <v>//**PM10 emitted by aircraft: **</v>
      </c>
      <c r="T27" s="206" t="str">
        <f t="shared" si="2"/>
        <v/>
      </c>
    </row>
    <row r="28" spans="1:20" x14ac:dyDescent="0.3">
      <c r="A28" s="219" t="s">
        <v>1572</v>
      </c>
      <c r="B28" s="220"/>
      <c r="C28" s="206" t="s">
        <v>57</v>
      </c>
      <c r="D28" s="206" t="s">
        <v>58</v>
      </c>
      <c r="E28" s="206" t="s">
        <v>59</v>
      </c>
      <c r="F28" s="206" t="s">
        <v>81</v>
      </c>
      <c r="G28" s="206" t="s">
        <v>72</v>
      </c>
      <c r="H28" s="206" t="s">
        <v>81</v>
      </c>
      <c r="I28" s="206" t="s">
        <v>73</v>
      </c>
      <c r="J28" s="206">
        <v>324</v>
      </c>
      <c r="K28" s="206" t="s">
        <v>76</v>
      </c>
      <c r="N28" s="219" t="s">
        <v>1570</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1571</v>
      </c>
      <c r="Q28" s="221" t="s">
        <v>63</v>
      </c>
      <c r="R28" s="221" t="str">
        <f t="shared" si="0"/>
        <v>PM2.5 emitted by aircraft</v>
      </c>
      <c r="S28" s="221" t="str">
        <f t="shared" si="1"/>
        <v>//**PM2.5 emitted by aircraft: **</v>
      </c>
      <c r="T28" s="206" t="str">
        <f t="shared" si="2"/>
        <v/>
      </c>
    </row>
    <row r="29" spans="1:20" x14ac:dyDescent="0.3">
      <c r="A29" s="219" t="s">
        <v>1572</v>
      </c>
      <c r="B29" s="220"/>
      <c r="C29" s="206" t="s">
        <v>57</v>
      </c>
      <c r="D29" s="206" t="s">
        <v>58</v>
      </c>
      <c r="E29" s="206" t="s">
        <v>59</v>
      </c>
      <c r="F29" s="206" t="s">
        <v>81</v>
      </c>
      <c r="G29" s="206" t="s">
        <v>74</v>
      </c>
      <c r="H29" s="206" t="s">
        <v>81</v>
      </c>
      <c r="I29" s="206" t="s">
        <v>74</v>
      </c>
      <c r="J29" s="206">
        <v>325</v>
      </c>
      <c r="K29" s="206" t="s">
        <v>76</v>
      </c>
      <c r="N29" s="219" t="s">
        <v>1570</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1571</v>
      </c>
      <c r="Q29" s="221" t="s">
        <v>63</v>
      </c>
      <c r="R29" s="221" t="str">
        <f t="shared" si="0"/>
        <v>SOx emitted by aircraft</v>
      </c>
      <c r="S29" s="221" t="str">
        <f t="shared" si="1"/>
        <v>//**SOx emitted by aircraft: **</v>
      </c>
      <c r="T29" s="206" t="str">
        <f t="shared" si="2"/>
        <v/>
      </c>
    </row>
    <row r="30" spans="1:20" x14ac:dyDescent="0.3">
      <c r="A30" s="219" t="s">
        <v>1572</v>
      </c>
      <c r="B30" s="220"/>
      <c r="C30" s="206" t="s">
        <v>57</v>
      </c>
      <c r="D30" s="206" t="s">
        <v>58</v>
      </c>
      <c r="E30" s="206" t="s">
        <v>59</v>
      </c>
      <c r="F30" s="206" t="s">
        <v>81</v>
      </c>
      <c r="G30" s="206" t="s">
        <v>75</v>
      </c>
      <c r="H30" s="206" t="s">
        <v>81</v>
      </c>
      <c r="I30" s="206" t="s">
        <v>75</v>
      </c>
      <c r="J30" s="206">
        <v>326</v>
      </c>
      <c r="K30" s="206" t="s">
        <v>76</v>
      </c>
      <c r="N30" s="219" t="s">
        <v>1570</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1571</v>
      </c>
      <c r="Q30" s="221" t="s">
        <v>63</v>
      </c>
      <c r="R30" s="221" t="str">
        <f t="shared" si="0"/>
        <v>BC emitted by aircraft</v>
      </c>
      <c r="S30" s="221" t="str">
        <f t="shared" si="1"/>
        <v>//**BC emitted by aircraft: **</v>
      </c>
      <c r="T30" s="206" t="str">
        <f t="shared" si="2"/>
        <v/>
      </c>
    </row>
    <row r="31" spans="1:20" x14ac:dyDescent="0.3">
      <c r="A31" s="219" t="s">
        <v>1572</v>
      </c>
      <c r="B31" s="220"/>
      <c r="C31" s="206" t="s">
        <v>57</v>
      </c>
      <c r="D31" s="206" t="s">
        <v>58</v>
      </c>
      <c r="E31" s="206" t="s">
        <v>59</v>
      </c>
      <c r="F31" s="206" t="s">
        <v>81</v>
      </c>
      <c r="G31" s="206" t="s">
        <v>77</v>
      </c>
      <c r="H31" s="206" t="s">
        <v>81</v>
      </c>
      <c r="I31" s="206" t="s">
        <v>77</v>
      </c>
      <c r="J31" s="206">
        <v>327</v>
      </c>
      <c r="K31" s="206" t="s">
        <v>76</v>
      </c>
      <c r="N31" s="219" t="s">
        <v>1570</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1571</v>
      </c>
      <c r="Q31" s="221" t="s">
        <v>63</v>
      </c>
      <c r="R31" s="221" t="str">
        <f t="shared" si="0"/>
        <v>OC emitted by aircraft</v>
      </c>
      <c r="S31" s="221" t="str">
        <f t="shared" si="1"/>
        <v>//**OC emitted by aircraft: **</v>
      </c>
      <c r="T31" s="206" t="str">
        <f t="shared" si="2"/>
        <v/>
      </c>
    </row>
    <row r="32" spans="1:20" x14ac:dyDescent="0.3">
      <c r="A32" s="219" t="s">
        <v>1572</v>
      </c>
      <c r="B32" s="220"/>
      <c r="C32" s="206" t="s">
        <v>57</v>
      </c>
      <c r="D32" s="206" t="s">
        <v>58</v>
      </c>
      <c r="E32" s="206" t="s">
        <v>59</v>
      </c>
      <c r="F32" s="206" t="s">
        <v>81</v>
      </c>
      <c r="G32" s="206" t="s">
        <v>78</v>
      </c>
      <c r="H32" s="206" t="s">
        <v>81</v>
      </c>
      <c r="I32" s="206" t="s">
        <v>78</v>
      </c>
      <c r="J32" s="206">
        <v>328</v>
      </c>
      <c r="K32" s="206" t="s">
        <v>76</v>
      </c>
      <c r="N32" s="219" t="s">
        <v>1570</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1571</v>
      </c>
      <c r="Q32" s="221" t="s">
        <v>63</v>
      </c>
      <c r="R32" s="221" t="str">
        <f t="shared" si="0"/>
        <v>CH4 emitted by aircraft</v>
      </c>
      <c r="S32" s="221" t="str">
        <f t="shared" si="1"/>
        <v>//**CH4 emitted by aircraft: **</v>
      </c>
      <c r="T32" s="206" t="str">
        <f t="shared" si="2"/>
        <v/>
      </c>
    </row>
    <row r="33" spans="1:20" x14ac:dyDescent="0.3">
      <c r="A33" s="219" t="s">
        <v>1572</v>
      </c>
      <c r="B33" s="220"/>
      <c r="C33" s="206" t="s">
        <v>57</v>
      </c>
      <c r="D33" s="206" t="s">
        <v>58</v>
      </c>
      <c r="E33" s="206" t="s">
        <v>59</v>
      </c>
      <c r="F33" s="206" t="s">
        <v>81</v>
      </c>
      <c r="G33" s="206" t="s">
        <v>79</v>
      </c>
      <c r="H33" s="206" t="s">
        <v>81</v>
      </c>
      <c r="I33" s="206" t="s">
        <v>79</v>
      </c>
      <c r="J33" s="206">
        <v>329</v>
      </c>
      <c r="K33" s="206" t="s">
        <v>76</v>
      </c>
      <c r="N33" s="219" t="s">
        <v>1570</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1571</v>
      </c>
      <c r="Q33" s="221" t="s">
        <v>63</v>
      </c>
      <c r="R33" s="221" t="str">
        <f t="shared" si="0"/>
        <v>N2O emitted by aircraft</v>
      </c>
      <c r="S33" s="221" t="str">
        <f t="shared" si="1"/>
        <v>//**N2O emitted by aircraft: **</v>
      </c>
      <c r="T33" s="206" t="str">
        <f t="shared" si="2"/>
        <v/>
      </c>
    </row>
    <row r="34" spans="1:20" x14ac:dyDescent="0.3">
      <c r="A34" s="219" t="s">
        <v>1572</v>
      </c>
      <c r="B34" s="220"/>
      <c r="C34" s="206" t="s">
        <v>57</v>
      </c>
      <c r="D34" s="206" t="s">
        <v>58</v>
      </c>
      <c r="E34" s="206" t="s">
        <v>59</v>
      </c>
      <c r="F34" s="206" t="s">
        <v>82</v>
      </c>
      <c r="G34" s="206" t="s">
        <v>61</v>
      </c>
      <c r="H34" s="206" t="s">
        <v>82</v>
      </c>
      <c r="I34" s="206" t="s">
        <v>62</v>
      </c>
      <c r="J34" s="206">
        <v>330</v>
      </c>
      <c r="K34" s="206" t="s">
        <v>76</v>
      </c>
      <c r="L34" s="206" t="s">
        <v>1694</v>
      </c>
      <c r="N34" s="219" t="s">
        <v>1570</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1571</v>
      </c>
      <c r="Q34" s="221" t="s">
        <v>63</v>
      </c>
      <c r="R34" s="221" t="str">
        <f t="shared" si="0"/>
        <v>VOCs emitted by rail</v>
      </c>
      <c r="S34" s="221" t="str">
        <f t="shared" si="1"/>
        <v>//**VOCs emitted by rail: **</v>
      </c>
      <c r="T34" s="206" t="str">
        <f t="shared" si="2"/>
        <v/>
      </c>
    </row>
    <row r="35" spans="1:20" x14ac:dyDescent="0.3">
      <c r="A35" s="219" t="s">
        <v>1572</v>
      </c>
      <c r="B35" s="220"/>
      <c r="C35" s="206" t="s">
        <v>57</v>
      </c>
      <c r="D35" s="206" t="s">
        <v>58</v>
      </c>
      <c r="E35" s="206" t="s">
        <v>59</v>
      </c>
      <c r="F35" s="206" t="s">
        <v>82</v>
      </c>
      <c r="G35" s="206" t="s">
        <v>69</v>
      </c>
      <c r="H35" s="206" t="s">
        <v>82</v>
      </c>
      <c r="I35" s="206" t="s">
        <v>69</v>
      </c>
      <c r="J35" s="206">
        <v>331</v>
      </c>
      <c r="K35" s="206" t="s">
        <v>76</v>
      </c>
      <c r="L35" s="206" t="s">
        <v>1694</v>
      </c>
      <c r="N35" s="219" t="s">
        <v>1570</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1571</v>
      </c>
      <c r="Q35" s="221" t="s">
        <v>63</v>
      </c>
      <c r="R35" s="221" t="str">
        <f t="shared" si="0"/>
        <v>CO emitted by rail</v>
      </c>
      <c r="S35" s="221" t="str">
        <f t="shared" si="1"/>
        <v>//**CO emitted by rail: **</v>
      </c>
      <c r="T35" s="206" t="str">
        <f t="shared" si="2"/>
        <v/>
      </c>
    </row>
    <row r="36" spans="1:20" x14ac:dyDescent="0.3">
      <c r="A36" s="219" t="s">
        <v>1572</v>
      </c>
      <c r="B36" s="220"/>
      <c r="C36" s="206" t="s">
        <v>57</v>
      </c>
      <c r="D36" s="206" t="s">
        <v>58</v>
      </c>
      <c r="E36" s="206" t="s">
        <v>59</v>
      </c>
      <c r="F36" s="206" t="s">
        <v>82</v>
      </c>
      <c r="G36" s="206" t="s">
        <v>70</v>
      </c>
      <c r="H36" s="206" t="s">
        <v>82</v>
      </c>
      <c r="I36" s="206" t="s">
        <v>70</v>
      </c>
      <c r="J36" s="206">
        <v>332</v>
      </c>
      <c r="K36" s="206" t="s">
        <v>76</v>
      </c>
      <c r="L36" s="206" t="s">
        <v>1694</v>
      </c>
      <c r="N36" s="219" t="s">
        <v>1570</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1571</v>
      </c>
      <c r="Q36" s="221" t="s">
        <v>63</v>
      </c>
      <c r="R36" s="221" t="str">
        <f t="shared" si="0"/>
        <v>NOx emitted by rail</v>
      </c>
      <c r="S36" s="221" t="str">
        <f t="shared" si="1"/>
        <v>//**NOx emitted by rail: **</v>
      </c>
      <c r="T36" s="206" t="str">
        <f t="shared" si="2"/>
        <v/>
      </c>
    </row>
    <row r="37" spans="1:20" x14ac:dyDescent="0.3">
      <c r="A37" s="219" t="s">
        <v>1572</v>
      </c>
      <c r="B37" s="220"/>
      <c r="C37" s="206" t="s">
        <v>57</v>
      </c>
      <c r="D37" s="206" t="s">
        <v>58</v>
      </c>
      <c r="E37" s="206" t="s">
        <v>59</v>
      </c>
      <c r="F37" s="206" t="s">
        <v>82</v>
      </c>
      <c r="G37" s="206" t="s">
        <v>71</v>
      </c>
      <c r="H37" s="206" t="s">
        <v>82</v>
      </c>
      <c r="I37" s="206" t="s">
        <v>71</v>
      </c>
      <c r="J37" s="206">
        <v>333</v>
      </c>
      <c r="K37" s="206" t="s">
        <v>76</v>
      </c>
      <c r="L37" s="206" t="s">
        <v>1694</v>
      </c>
      <c r="N37" s="219" t="s">
        <v>1570</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1571</v>
      </c>
      <c r="Q37" s="221" t="s">
        <v>63</v>
      </c>
      <c r="R37" s="221" t="str">
        <f t="shared" si="0"/>
        <v>PM10 emitted by rail</v>
      </c>
      <c r="S37" s="221" t="str">
        <f t="shared" si="1"/>
        <v>//**PM10 emitted by rail: **</v>
      </c>
      <c r="T37" s="206" t="str">
        <f t="shared" si="2"/>
        <v/>
      </c>
    </row>
    <row r="38" spans="1:20" x14ac:dyDescent="0.3">
      <c r="A38" s="219" t="s">
        <v>1572</v>
      </c>
      <c r="B38" s="220"/>
      <c r="C38" s="206" t="s">
        <v>57</v>
      </c>
      <c r="D38" s="206" t="s">
        <v>58</v>
      </c>
      <c r="E38" s="206" t="s">
        <v>59</v>
      </c>
      <c r="F38" s="206" t="s">
        <v>82</v>
      </c>
      <c r="G38" s="206" t="s">
        <v>72</v>
      </c>
      <c r="H38" s="206" t="s">
        <v>82</v>
      </c>
      <c r="I38" s="206" t="s">
        <v>73</v>
      </c>
      <c r="J38" s="206">
        <v>334</v>
      </c>
      <c r="K38" s="206" t="s">
        <v>76</v>
      </c>
      <c r="L38" s="206" t="s">
        <v>1694</v>
      </c>
      <c r="N38" s="219" t="s">
        <v>1570</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1571</v>
      </c>
      <c r="Q38" s="221" t="s">
        <v>63</v>
      </c>
      <c r="R38" s="221" t="str">
        <f t="shared" si="0"/>
        <v>PM2.5 emitted by rail</v>
      </c>
      <c r="S38" s="221" t="str">
        <f t="shared" si="1"/>
        <v>//**PM2.5 emitted by rail: **</v>
      </c>
      <c r="T38" s="206" t="str">
        <f t="shared" si="2"/>
        <v/>
      </c>
    </row>
    <row r="39" spans="1:20" x14ac:dyDescent="0.3">
      <c r="A39" s="219" t="s">
        <v>1572</v>
      </c>
      <c r="B39" s="220"/>
      <c r="C39" s="206" t="s">
        <v>57</v>
      </c>
      <c r="D39" s="206" t="s">
        <v>58</v>
      </c>
      <c r="E39" s="206" t="s">
        <v>59</v>
      </c>
      <c r="F39" s="206" t="s">
        <v>82</v>
      </c>
      <c r="G39" s="206" t="s">
        <v>74</v>
      </c>
      <c r="H39" s="206" t="s">
        <v>82</v>
      </c>
      <c r="I39" s="206" t="s">
        <v>74</v>
      </c>
      <c r="J39" s="206">
        <v>335</v>
      </c>
      <c r="K39" s="206" t="s">
        <v>63</v>
      </c>
      <c r="L39" s="206" t="s">
        <v>1693</v>
      </c>
      <c r="N39" s="219" t="s">
        <v>1570</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1571</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3">
      <c r="A40" s="219" t="s">
        <v>1572</v>
      </c>
      <c r="B40" s="220"/>
      <c r="C40" s="206" t="s">
        <v>57</v>
      </c>
      <c r="D40" s="206" t="s">
        <v>58</v>
      </c>
      <c r="E40" s="206" t="s">
        <v>59</v>
      </c>
      <c r="F40" s="206" t="s">
        <v>82</v>
      </c>
      <c r="G40" s="206" t="s">
        <v>75</v>
      </c>
      <c r="H40" s="206" t="s">
        <v>82</v>
      </c>
      <c r="I40" s="206" t="s">
        <v>75</v>
      </c>
      <c r="J40" s="206">
        <v>336</v>
      </c>
      <c r="K40" s="206" t="s">
        <v>76</v>
      </c>
      <c r="L40" s="206" t="s">
        <v>1694</v>
      </c>
      <c r="N40" s="219" t="s">
        <v>1570</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1571</v>
      </c>
      <c r="Q40" s="221" t="s">
        <v>63</v>
      </c>
      <c r="R40" s="221" t="str">
        <f t="shared" si="0"/>
        <v>BC emitted by rail</v>
      </c>
      <c r="S40" s="221" t="str">
        <f t="shared" si="1"/>
        <v>//**BC emitted by rail: **</v>
      </c>
      <c r="T40" s="206" t="str">
        <f t="shared" si="2"/>
        <v/>
      </c>
    </row>
    <row r="41" spans="1:20" x14ac:dyDescent="0.3">
      <c r="A41" s="219" t="s">
        <v>1572</v>
      </c>
      <c r="B41" s="220"/>
      <c r="C41" s="206" t="s">
        <v>57</v>
      </c>
      <c r="D41" s="206" t="s">
        <v>58</v>
      </c>
      <c r="E41" s="206" t="s">
        <v>59</v>
      </c>
      <c r="F41" s="206" t="s">
        <v>82</v>
      </c>
      <c r="G41" s="206" t="s">
        <v>77</v>
      </c>
      <c r="H41" s="206" t="s">
        <v>82</v>
      </c>
      <c r="I41" s="206" t="s">
        <v>77</v>
      </c>
      <c r="J41" s="206">
        <v>337</v>
      </c>
      <c r="K41" s="206" t="s">
        <v>76</v>
      </c>
      <c r="L41" s="206" t="s">
        <v>1694</v>
      </c>
      <c r="N41" s="219" t="s">
        <v>1570</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1571</v>
      </c>
      <c r="Q41" s="221" t="s">
        <v>63</v>
      </c>
      <c r="R41" s="221" t="str">
        <f t="shared" si="0"/>
        <v>OC emitted by rail</v>
      </c>
      <c r="S41" s="221" t="str">
        <f t="shared" si="1"/>
        <v>//**OC emitted by rail: **</v>
      </c>
      <c r="T41" s="206" t="str">
        <f t="shared" si="2"/>
        <v/>
      </c>
    </row>
    <row r="42" spans="1:20" x14ac:dyDescent="0.3">
      <c r="A42" s="219" t="s">
        <v>1572</v>
      </c>
      <c r="B42" s="220"/>
      <c r="C42" s="206" t="s">
        <v>57</v>
      </c>
      <c r="D42" s="206" t="s">
        <v>58</v>
      </c>
      <c r="E42" s="206" t="s">
        <v>59</v>
      </c>
      <c r="F42" s="206" t="s">
        <v>82</v>
      </c>
      <c r="G42" s="206" t="s">
        <v>78</v>
      </c>
      <c r="H42" s="206" t="s">
        <v>82</v>
      </c>
      <c r="I42" s="206" t="s">
        <v>78</v>
      </c>
      <c r="J42" s="206">
        <v>338</v>
      </c>
      <c r="K42" s="206" t="s">
        <v>76</v>
      </c>
      <c r="N42" s="219" t="s">
        <v>1570</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1571</v>
      </c>
      <c r="Q42" s="221" t="s">
        <v>63</v>
      </c>
      <c r="R42" s="221" t="str">
        <f t="shared" si="0"/>
        <v>CH4 emitted by rail</v>
      </c>
      <c r="S42" s="221" t="str">
        <f t="shared" si="1"/>
        <v>//**CH4 emitted by rail: **</v>
      </c>
      <c r="T42" s="206" t="str">
        <f t="shared" si="2"/>
        <v/>
      </c>
    </row>
    <row r="43" spans="1:20" x14ac:dyDescent="0.3">
      <c r="A43" s="219" t="s">
        <v>1572</v>
      </c>
      <c r="B43" s="220"/>
      <c r="C43" s="206" t="s">
        <v>57</v>
      </c>
      <c r="D43" s="206" t="s">
        <v>58</v>
      </c>
      <c r="E43" s="206" t="s">
        <v>59</v>
      </c>
      <c r="F43" s="206" t="s">
        <v>82</v>
      </c>
      <c r="G43" s="206" t="s">
        <v>79</v>
      </c>
      <c r="H43" s="206" t="s">
        <v>82</v>
      </c>
      <c r="I43" s="206" t="s">
        <v>79</v>
      </c>
      <c r="J43" s="206">
        <v>339</v>
      </c>
      <c r="K43" s="206" t="s">
        <v>76</v>
      </c>
      <c r="N43" s="219" t="s">
        <v>1570</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1571</v>
      </c>
      <c r="Q43" s="221" t="s">
        <v>63</v>
      </c>
      <c r="R43" s="221" t="str">
        <f t="shared" si="0"/>
        <v>N2O emitted by rail</v>
      </c>
      <c r="S43" s="221" t="str">
        <f t="shared" si="1"/>
        <v>//**N2O emitted by rail: **</v>
      </c>
      <c r="T43" s="206" t="str">
        <f t="shared" si="2"/>
        <v/>
      </c>
    </row>
    <row r="44" spans="1:20" x14ac:dyDescent="0.3">
      <c r="A44" s="219" t="s">
        <v>1572</v>
      </c>
      <c r="B44" s="220"/>
      <c r="C44" s="206" t="s">
        <v>57</v>
      </c>
      <c r="D44" s="206" t="s">
        <v>58</v>
      </c>
      <c r="E44" s="206" t="s">
        <v>59</v>
      </c>
      <c r="F44" s="206" t="s">
        <v>83</v>
      </c>
      <c r="G44" s="206" t="s">
        <v>61</v>
      </c>
      <c r="H44" s="206" t="s">
        <v>83</v>
      </c>
      <c r="I44" s="206" t="s">
        <v>62</v>
      </c>
      <c r="J44" s="206">
        <v>340</v>
      </c>
      <c r="K44" s="206" t="s">
        <v>76</v>
      </c>
      <c r="L44" s="206" t="s">
        <v>1694</v>
      </c>
      <c r="N44" s="219" t="s">
        <v>1570</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1571</v>
      </c>
      <c r="Q44" s="221" t="s">
        <v>63</v>
      </c>
      <c r="R44" s="221" t="str">
        <f t="shared" si="0"/>
        <v>VOCs emitted by ships</v>
      </c>
      <c r="S44" s="221" t="str">
        <f t="shared" si="1"/>
        <v>//**VOCs emitted by ships: **</v>
      </c>
      <c r="T44" s="206" t="str">
        <f t="shared" si="2"/>
        <v/>
      </c>
    </row>
    <row r="45" spans="1:20" x14ac:dyDescent="0.3">
      <c r="A45" s="219" t="s">
        <v>1572</v>
      </c>
      <c r="B45" s="220"/>
      <c r="C45" s="206" t="s">
        <v>57</v>
      </c>
      <c r="D45" s="206" t="s">
        <v>58</v>
      </c>
      <c r="E45" s="206" t="s">
        <v>59</v>
      </c>
      <c r="F45" s="206" t="s">
        <v>83</v>
      </c>
      <c r="G45" s="206" t="s">
        <v>69</v>
      </c>
      <c r="H45" s="206" t="s">
        <v>83</v>
      </c>
      <c r="I45" s="206" t="s">
        <v>69</v>
      </c>
      <c r="J45" s="206">
        <v>341</v>
      </c>
      <c r="K45" s="206" t="s">
        <v>76</v>
      </c>
      <c r="L45" s="206" t="s">
        <v>1694</v>
      </c>
      <c r="N45" s="219" t="s">
        <v>1570</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1571</v>
      </c>
      <c r="Q45" s="221" t="s">
        <v>63</v>
      </c>
      <c r="R45" s="221" t="str">
        <f t="shared" si="0"/>
        <v>CO emitted by ships</v>
      </c>
      <c r="S45" s="221" t="str">
        <f t="shared" si="1"/>
        <v>//**CO emitted by ships: **</v>
      </c>
      <c r="T45" s="206" t="str">
        <f t="shared" si="2"/>
        <v/>
      </c>
    </row>
    <row r="46" spans="1:20" x14ac:dyDescent="0.3">
      <c r="A46" s="219" t="s">
        <v>1572</v>
      </c>
      <c r="B46" s="220"/>
      <c r="C46" s="206" t="s">
        <v>57</v>
      </c>
      <c r="D46" s="206" t="s">
        <v>58</v>
      </c>
      <c r="E46" s="206" t="s">
        <v>59</v>
      </c>
      <c r="F46" s="206" t="s">
        <v>83</v>
      </c>
      <c r="G46" s="206" t="s">
        <v>70</v>
      </c>
      <c r="H46" s="206" t="s">
        <v>83</v>
      </c>
      <c r="I46" s="206" t="s">
        <v>70</v>
      </c>
      <c r="J46" s="206">
        <v>342</v>
      </c>
      <c r="K46" s="206" t="s">
        <v>76</v>
      </c>
      <c r="L46" s="206" t="s">
        <v>1694</v>
      </c>
      <c r="N46" s="219" t="s">
        <v>1570</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1571</v>
      </c>
      <c r="Q46" s="221" t="s">
        <v>63</v>
      </c>
      <c r="R46" s="221" t="str">
        <f t="shared" si="0"/>
        <v>NOx emitted by ships</v>
      </c>
      <c r="S46" s="221" t="str">
        <f t="shared" si="1"/>
        <v>//**NOx emitted by ships: **</v>
      </c>
      <c r="T46" s="206" t="str">
        <f t="shared" si="2"/>
        <v/>
      </c>
    </row>
    <row r="47" spans="1:20" x14ac:dyDescent="0.3">
      <c r="A47" s="219" t="s">
        <v>1572</v>
      </c>
      <c r="B47" s="220"/>
      <c r="C47" s="206" t="s">
        <v>57</v>
      </c>
      <c r="D47" s="206" t="s">
        <v>58</v>
      </c>
      <c r="E47" s="206" t="s">
        <v>59</v>
      </c>
      <c r="F47" s="206" t="s">
        <v>83</v>
      </c>
      <c r="G47" s="206" t="s">
        <v>71</v>
      </c>
      <c r="H47" s="206" t="s">
        <v>83</v>
      </c>
      <c r="I47" s="206" t="s">
        <v>71</v>
      </c>
      <c r="J47" s="206">
        <v>343</v>
      </c>
      <c r="K47" s="206" t="s">
        <v>76</v>
      </c>
      <c r="L47" s="206" t="s">
        <v>1694</v>
      </c>
      <c r="N47" s="219" t="s">
        <v>1570</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1571</v>
      </c>
      <c r="Q47" s="221" t="s">
        <v>63</v>
      </c>
      <c r="R47" s="221" t="str">
        <f t="shared" si="0"/>
        <v>PM10 emitted by ships</v>
      </c>
      <c r="S47" s="221" t="str">
        <f t="shared" si="1"/>
        <v>//**PM10 emitted by ships: **</v>
      </c>
      <c r="T47" s="206" t="str">
        <f t="shared" si="2"/>
        <v/>
      </c>
    </row>
    <row r="48" spans="1:20" x14ac:dyDescent="0.3">
      <c r="A48" s="219" t="s">
        <v>1572</v>
      </c>
      <c r="B48" s="220"/>
      <c r="C48" s="206" t="s">
        <v>57</v>
      </c>
      <c r="D48" s="206" t="s">
        <v>58</v>
      </c>
      <c r="E48" s="206" t="s">
        <v>59</v>
      </c>
      <c r="F48" s="206" t="s">
        <v>83</v>
      </c>
      <c r="G48" s="206" t="s">
        <v>72</v>
      </c>
      <c r="H48" s="206" t="s">
        <v>83</v>
      </c>
      <c r="I48" s="206" t="s">
        <v>73</v>
      </c>
      <c r="J48" s="206">
        <v>344</v>
      </c>
      <c r="K48" s="206" t="s">
        <v>76</v>
      </c>
      <c r="L48" s="206" t="s">
        <v>1694</v>
      </c>
      <c r="N48" s="219" t="s">
        <v>1570</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1571</v>
      </c>
      <c r="Q48" s="221" t="s">
        <v>63</v>
      </c>
      <c r="R48" s="221" t="str">
        <f t="shared" si="0"/>
        <v>PM2.5 emitted by ships</v>
      </c>
      <c r="S48" s="221" t="str">
        <f t="shared" si="1"/>
        <v>//**PM2.5 emitted by ships: **</v>
      </c>
      <c r="T48" s="206" t="str">
        <f t="shared" si="2"/>
        <v/>
      </c>
    </row>
    <row r="49" spans="1:21" x14ac:dyDescent="0.3">
      <c r="A49" s="219" t="s">
        <v>1572</v>
      </c>
      <c r="B49" s="220"/>
      <c r="C49" s="206" t="s">
        <v>57</v>
      </c>
      <c r="D49" s="206" t="s">
        <v>58</v>
      </c>
      <c r="E49" s="206" t="s">
        <v>59</v>
      </c>
      <c r="F49" s="206" t="s">
        <v>83</v>
      </c>
      <c r="G49" s="206" t="s">
        <v>74</v>
      </c>
      <c r="H49" s="206" t="s">
        <v>83</v>
      </c>
      <c r="I49" s="206" t="s">
        <v>74</v>
      </c>
      <c r="J49" s="206">
        <v>345</v>
      </c>
      <c r="K49" s="206" t="s">
        <v>63</v>
      </c>
      <c r="L49" s="206" t="s">
        <v>1693</v>
      </c>
      <c r="N49" s="219" t="s">
        <v>1570</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1571</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3">
      <c r="A50" s="219" t="s">
        <v>1572</v>
      </c>
      <c r="B50" s="220"/>
      <c r="C50" s="206" t="s">
        <v>57</v>
      </c>
      <c r="D50" s="206" t="s">
        <v>58</v>
      </c>
      <c r="E50" s="206" t="s">
        <v>59</v>
      </c>
      <c r="F50" s="206" t="s">
        <v>83</v>
      </c>
      <c r="G50" s="206" t="s">
        <v>75</v>
      </c>
      <c r="H50" s="206" t="s">
        <v>83</v>
      </c>
      <c r="I50" s="206" t="s">
        <v>75</v>
      </c>
      <c r="J50" s="206">
        <v>346</v>
      </c>
      <c r="K50" s="206" t="s">
        <v>76</v>
      </c>
      <c r="L50" s="206" t="s">
        <v>1694</v>
      </c>
      <c r="N50" s="219" t="s">
        <v>1570</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1571</v>
      </c>
      <c r="Q50" s="221" t="s">
        <v>63</v>
      </c>
      <c r="R50" s="221" t="str">
        <f t="shared" si="0"/>
        <v>BC emitted by ships</v>
      </c>
      <c r="S50" s="221" t="str">
        <f t="shared" si="1"/>
        <v>//**BC emitted by ships: **</v>
      </c>
      <c r="T50" s="206" t="str">
        <f t="shared" si="2"/>
        <v/>
      </c>
    </row>
    <row r="51" spans="1:21" x14ac:dyDescent="0.3">
      <c r="A51" s="219" t="s">
        <v>1572</v>
      </c>
      <c r="B51" s="220"/>
      <c r="C51" s="206" t="s">
        <v>57</v>
      </c>
      <c r="D51" s="206" t="s">
        <v>58</v>
      </c>
      <c r="E51" s="206" t="s">
        <v>59</v>
      </c>
      <c r="F51" s="206" t="s">
        <v>83</v>
      </c>
      <c r="G51" s="206" t="s">
        <v>77</v>
      </c>
      <c r="H51" s="206" t="s">
        <v>83</v>
      </c>
      <c r="I51" s="206" t="s">
        <v>77</v>
      </c>
      <c r="J51" s="206">
        <v>347</v>
      </c>
      <c r="K51" s="206" t="s">
        <v>76</v>
      </c>
      <c r="L51" s="206" t="s">
        <v>1694</v>
      </c>
      <c r="N51" s="219" t="s">
        <v>1570</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1571</v>
      </c>
      <c r="Q51" s="221" t="s">
        <v>63</v>
      </c>
      <c r="R51" s="221" t="str">
        <f t="shared" si="0"/>
        <v>OC emitted by ships</v>
      </c>
      <c r="S51" s="221" t="str">
        <f t="shared" si="1"/>
        <v>//**OC emitted by ships: **</v>
      </c>
      <c r="T51" s="206" t="str">
        <f t="shared" si="2"/>
        <v/>
      </c>
    </row>
    <row r="52" spans="1:21" x14ac:dyDescent="0.3">
      <c r="A52" s="219" t="s">
        <v>1572</v>
      </c>
      <c r="B52" s="220"/>
      <c r="C52" s="206" t="s">
        <v>57</v>
      </c>
      <c r="D52" s="206" t="s">
        <v>58</v>
      </c>
      <c r="E52" s="206" t="s">
        <v>59</v>
      </c>
      <c r="F52" s="206" t="s">
        <v>83</v>
      </c>
      <c r="G52" s="206" t="s">
        <v>78</v>
      </c>
      <c r="H52" s="206" t="s">
        <v>83</v>
      </c>
      <c r="I52" s="206" t="s">
        <v>78</v>
      </c>
      <c r="J52" s="206">
        <v>348</v>
      </c>
      <c r="K52" s="206" t="s">
        <v>76</v>
      </c>
      <c r="N52" s="219" t="s">
        <v>1570</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1571</v>
      </c>
      <c r="Q52" s="221" t="s">
        <v>63</v>
      </c>
      <c r="R52" s="221" t="str">
        <f t="shared" si="0"/>
        <v>CH4 emitted by ships</v>
      </c>
      <c r="S52" s="221" t="str">
        <f t="shared" si="1"/>
        <v>//**CH4 emitted by ships: **</v>
      </c>
      <c r="T52" s="206" t="str">
        <f t="shared" si="2"/>
        <v/>
      </c>
    </row>
    <row r="53" spans="1:21" x14ac:dyDescent="0.3">
      <c r="A53" s="219" t="s">
        <v>1572</v>
      </c>
      <c r="B53" s="220"/>
      <c r="C53" s="206" t="s">
        <v>57</v>
      </c>
      <c r="D53" s="206" t="s">
        <v>58</v>
      </c>
      <c r="E53" s="206" t="s">
        <v>59</v>
      </c>
      <c r="F53" s="206" t="s">
        <v>83</v>
      </c>
      <c r="G53" s="206" t="s">
        <v>79</v>
      </c>
      <c r="H53" s="206" t="s">
        <v>83</v>
      </c>
      <c r="I53" s="206" t="s">
        <v>79</v>
      </c>
      <c r="J53" s="206">
        <v>349</v>
      </c>
      <c r="K53" s="206" t="s">
        <v>76</v>
      </c>
      <c r="N53" s="219" t="s">
        <v>1570</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1571</v>
      </c>
      <c r="Q53" s="221" t="s">
        <v>63</v>
      </c>
      <c r="R53" s="221" t="str">
        <f t="shared" si="0"/>
        <v>N2O emitted by ships</v>
      </c>
      <c r="S53" s="221" t="str">
        <f t="shared" si="1"/>
        <v>//**N2O emitted by ships: **</v>
      </c>
      <c r="T53" s="206" t="str">
        <f t="shared" si="2"/>
        <v/>
      </c>
    </row>
    <row r="54" spans="1:21" x14ac:dyDescent="0.3">
      <c r="A54" s="219" t="s">
        <v>1572</v>
      </c>
      <c r="B54" s="220"/>
      <c r="C54" s="206" t="s">
        <v>57</v>
      </c>
      <c r="D54" s="206" t="s">
        <v>58</v>
      </c>
      <c r="E54" s="206" t="s">
        <v>59</v>
      </c>
      <c r="F54" s="206" t="s">
        <v>84</v>
      </c>
      <c r="G54" s="206" t="s">
        <v>61</v>
      </c>
      <c r="H54" s="206" t="s">
        <v>84</v>
      </c>
      <c r="I54" s="206" t="s">
        <v>62</v>
      </c>
      <c r="J54" s="206">
        <v>350</v>
      </c>
      <c r="K54" s="206" t="s">
        <v>63</v>
      </c>
      <c r="L54" s="206" t="s">
        <v>1689</v>
      </c>
      <c r="N54" s="219" t="s">
        <v>1570</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1571</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3">
      <c r="A55" s="219" t="s">
        <v>1572</v>
      </c>
      <c r="B55" s="220"/>
      <c r="C55" s="206" t="s">
        <v>57</v>
      </c>
      <c r="D55" s="206" t="s">
        <v>58</v>
      </c>
      <c r="E55" s="206" t="s">
        <v>59</v>
      </c>
      <c r="F55" s="206" t="s">
        <v>84</v>
      </c>
      <c r="G55" s="206" t="s">
        <v>69</v>
      </c>
      <c r="H55" s="206" t="s">
        <v>84</v>
      </c>
      <c r="I55" s="206" t="s">
        <v>69</v>
      </c>
      <c r="J55" s="206">
        <v>351</v>
      </c>
      <c r="K55" s="206" t="s">
        <v>63</v>
      </c>
      <c r="L55" s="206" t="s">
        <v>1690</v>
      </c>
      <c r="N55" s="219" t="s">
        <v>1570</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1571</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3">
      <c r="A56" s="219" t="s">
        <v>1572</v>
      </c>
      <c r="B56" s="220"/>
      <c r="C56" s="206" t="s">
        <v>57</v>
      </c>
      <c r="D56" s="206" t="s">
        <v>58</v>
      </c>
      <c r="E56" s="206" t="s">
        <v>59</v>
      </c>
      <c r="F56" s="206" t="s">
        <v>84</v>
      </c>
      <c r="G56" s="206" t="s">
        <v>70</v>
      </c>
      <c r="H56" s="206" t="s">
        <v>84</v>
      </c>
      <c r="I56" s="206" t="s">
        <v>70</v>
      </c>
      <c r="J56" s="206">
        <v>352</v>
      </c>
      <c r="K56" s="206" t="s">
        <v>63</v>
      </c>
      <c r="L56" s="206" t="s">
        <v>1691</v>
      </c>
      <c r="N56" s="219" t="s">
        <v>1570</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1571</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3">
      <c r="A57" s="219" t="s">
        <v>1572</v>
      </c>
      <c r="B57" s="220"/>
      <c r="C57" s="206" t="s">
        <v>57</v>
      </c>
      <c r="D57" s="206" t="s">
        <v>58</v>
      </c>
      <c r="E57" s="206" t="s">
        <v>59</v>
      </c>
      <c r="F57" s="206" t="s">
        <v>84</v>
      </c>
      <c r="G57" s="206" t="s">
        <v>71</v>
      </c>
      <c r="H57" s="206" t="s">
        <v>84</v>
      </c>
      <c r="I57" s="206" t="s">
        <v>71</v>
      </c>
      <c r="J57" s="206">
        <v>353</v>
      </c>
      <c r="K57" s="206" t="s">
        <v>76</v>
      </c>
      <c r="L57" s="206" t="s">
        <v>1694</v>
      </c>
      <c r="N57" s="219" t="s">
        <v>1570</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1571</v>
      </c>
      <c r="Q57" s="221" t="s">
        <v>63</v>
      </c>
      <c r="R57" s="221" t="str">
        <f t="shared" si="0"/>
        <v>PM10 emitted by motorbikes</v>
      </c>
      <c r="S57" s="221" t="str">
        <f t="shared" si="1"/>
        <v>//**PM10 emitted by motorbikes: **</v>
      </c>
      <c r="T57" s="206" t="str">
        <f t="shared" si="2"/>
        <v/>
      </c>
    </row>
    <row r="58" spans="1:21" x14ac:dyDescent="0.3">
      <c r="A58" s="219" t="s">
        <v>1572</v>
      </c>
      <c r="B58" s="220"/>
      <c r="C58" s="206" t="s">
        <v>57</v>
      </c>
      <c r="D58" s="206" t="s">
        <v>58</v>
      </c>
      <c r="E58" s="206" t="s">
        <v>59</v>
      </c>
      <c r="F58" s="206" t="s">
        <v>84</v>
      </c>
      <c r="G58" s="206" t="s">
        <v>72</v>
      </c>
      <c r="H58" s="206" t="s">
        <v>84</v>
      </c>
      <c r="I58" s="206" t="s">
        <v>73</v>
      </c>
      <c r="J58" s="206">
        <v>354</v>
      </c>
      <c r="K58" s="206" t="s">
        <v>76</v>
      </c>
      <c r="L58" s="206" t="s">
        <v>1694</v>
      </c>
      <c r="N58" s="219" t="s">
        <v>1570</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1571</v>
      </c>
      <c r="Q58" s="221" t="s">
        <v>63</v>
      </c>
      <c r="R58" s="221" t="str">
        <f t="shared" si="0"/>
        <v>PM2.5 emitted by motorbikes</v>
      </c>
      <c r="S58" s="221" t="str">
        <f t="shared" si="1"/>
        <v>//**PM2.5 emitted by motorbikes: **</v>
      </c>
      <c r="T58" s="206" t="str">
        <f t="shared" si="2"/>
        <v/>
      </c>
    </row>
    <row r="59" spans="1:21" x14ac:dyDescent="0.3">
      <c r="A59" s="219" t="s">
        <v>1572</v>
      </c>
      <c r="B59" s="220"/>
      <c r="C59" s="206" t="s">
        <v>57</v>
      </c>
      <c r="D59" s="206" t="s">
        <v>58</v>
      </c>
      <c r="E59" s="206" t="s">
        <v>59</v>
      </c>
      <c r="F59" s="206" t="s">
        <v>84</v>
      </c>
      <c r="G59" s="206" t="s">
        <v>74</v>
      </c>
      <c r="H59" s="206" t="s">
        <v>84</v>
      </c>
      <c r="I59" s="206" t="s">
        <v>74</v>
      </c>
      <c r="J59" s="206">
        <v>355</v>
      </c>
      <c r="K59" s="206" t="s">
        <v>76</v>
      </c>
      <c r="L59" s="206" t="s">
        <v>1694</v>
      </c>
      <c r="N59" s="219" t="s">
        <v>1570</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1571</v>
      </c>
      <c r="Q59" s="221" t="s">
        <v>63</v>
      </c>
      <c r="R59" s="221" t="str">
        <f t="shared" si="0"/>
        <v>SOx emitted by motorbikes</v>
      </c>
      <c r="S59" s="221" t="str">
        <f t="shared" si="1"/>
        <v>//**SOx emitted by motorbikes: **</v>
      </c>
      <c r="T59" s="206" t="str">
        <f t="shared" si="2"/>
        <v/>
      </c>
    </row>
    <row r="60" spans="1:21" x14ac:dyDescent="0.3">
      <c r="A60" s="219" t="s">
        <v>1572</v>
      </c>
      <c r="B60" s="220"/>
      <c r="C60" s="206" t="s">
        <v>57</v>
      </c>
      <c r="D60" s="206" t="s">
        <v>58</v>
      </c>
      <c r="E60" s="206" t="s">
        <v>59</v>
      </c>
      <c r="F60" s="206" t="s">
        <v>84</v>
      </c>
      <c r="G60" s="206" t="s">
        <v>75</v>
      </c>
      <c r="H60" s="206" t="s">
        <v>84</v>
      </c>
      <c r="I60" s="206" t="s">
        <v>75</v>
      </c>
      <c r="J60" s="206">
        <v>356</v>
      </c>
      <c r="K60" s="206" t="s">
        <v>76</v>
      </c>
      <c r="L60" s="206" t="s">
        <v>1694</v>
      </c>
      <c r="N60" s="219" t="s">
        <v>1570</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1571</v>
      </c>
      <c r="Q60" s="221" t="s">
        <v>63</v>
      </c>
      <c r="R60" s="221" t="str">
        <f t="shared" si="0"/>
        <v>BC emitted by motorbikes</v>
      </c>
      <c r="S60" s="221" t="str">
        <f t="shared" si="1"/>
        <v>//**BC emitted by motorbikes: **</v>
      </c>
      <c r="T60" s="206" t="str">
        <f t="shared" si="2"/>
        <v/>
      </c>
    </row>
    <row r="61" spans="1:21" x14ac:dyDescent="0.3">
      <c r="A61" s="219" t="s">
        <v>1572</v>
      </c>
      <c r="B61" s="220"/>
      <c r="C61" s="206" t="s">
        <v>57</v>
      </c>
      <c r="D61" s="206" t="s">
        <v>58</v>
      </c>
      <c r="E61" s="206" t="s">
        <v>59</v>
      </c>
      <c r="F61" s="206" t="s">
        <v>84</v>
      </c>
      <c r="G61" s="206" t="s">
        <v>77</v>
      </c>
      <c r="H61" s="206" t="s">
        <v>84</v>
      </c>
      <c r="I61" s="206" t="s">
        <v>77</v>
      </c>
      <c r="J61" s="206">
        <v>357</v>
      </c>
      <c r="K61" s="206" t="s">
        <v>76</v>
      </c>
      <c r="L61" s="206" t="s">
        <v>1694</v>
      </c>
      <c r="N61" s="219" t="s">
        <v>1570</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1571</v>
      </c>
      <c r="Q61" s="221" t="s">
        <v>63</v>
      </c>
      <c r="R61" s="221" t="str">
        <f t="shared" si="0"/>
        <v>OC emitted by motorbikes</v>
      </c>
      <c r="S61" s="221" t="str">
        <f t="shared" si="1"/>
        <v>//**OC emitted by motorbikes: **</v>
      </c>
      <c r="T61" s="206" t="str">
        <f t="shared" si="2"/>
        <v/>
      </c>
    </row>
    <row r="62" spans="1:21" x14ac:dyDescent="0.3">
      <c r="A62" s="219" t="s">
        <v>1572</v>
      </c>
      <c r="B62" s="220"/>
      <c r="C62" s="206" t="s">
        <v>57</v>
      </c>
      <c r="D62" s="206" t="s">
        <v>58</v>
      </c>
      <c r="E62" s="206" t="s">
        <v>59</v>
      </c>
      <c r="F62" s="206" t="s">
        <v>84</v>
      </c>
      <c r="G62" s="206" t="s">
        <v>78</v>
      </c>
      <c r="H62" s="206" t="s">
        <v>84</v>
      </c>
      <c r="I62" s="206" t="s">
        <v>78</v>
      </c>
      <c r="J62" s="206">
        <v>358</v>
      </c>
      <c r="K62" s="206" t="s">
        <v>76</v>
      </c>
      <c r="N62" s="219" t="s">
        <v>1570</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1571</v>
      </c>
      <c r="Q62" s="221" t="s">
        <v>63</v>
      </c>
      <c r="R62" s="221" t="str">
        <f t="shared" si="0"/>
        <v>CH4 emitted by motorbikes</v>
      </c>
      <c r="S62" s="221" t="str">
        <f t="shared" si="1"/>
        <v>//**CH4 emitted by motorbikes: **</v>
      </c>
      <c r="T62" s="206" t="str">
        <f t="shared" si="2"/>
        <v/>
      </c>
    </row>
    <row r="63" spans="1:21" x14ac:dyDescent="0.3">
      <c r="A63" s="219" t="s">
        <v>1572</v>
      </c>
      <c r="B63" s="220"/>
      <c r="C63" s="206" t="s">
        <v>57</v>
      </c>
      <c r="D63" s="206" t="s">
        <v>58</v>
      </c>
      <c r="E63" s="206" t="s">
        <v>59</v>
      </c>
      <c r="F63" s="206" t="s">
        <v>84</v>
      </c>
      <c r="G63" s="206" t="s">
        <v>79</v>
      </c>
      <c r="H63" s="206" t="s">
        <v>84</v>
      </c>
      <c r="I63" s="206" t="s">
        <v>79</v>
      </c>
      <c r="J63" s="206">
        <v>359</v>
      </c>
      <c r="K63" s="206" t="s">
        <v>76</v>
      </c>
      <c r="N63" s="219" t="s">
        <v>1570</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1571</v>
      </c>
      <c r="Q63" s="221" t="s">
        <v>63</v>
      </c>
      <c r="R63" s="221" t="str">
        <f t="shared" si="0"/>
        <v>N2O emitted by motorbikes</v>
      </c>
      <c r="S63" s="221" t="str">
        <f>IF(R63="","","//**"&amp;R63&amp;": **")</f>
        <v>//**N2O emitted by motorbikes: **</v>
      </c>
      <c r="T63" s="206" t="str">
        <f t="shared" si="2"/>
        <v/>
      </c>
    </row>
    <row r="64" spans="1:21" s="223" customFormat="1" x14ac:dyDescent="0.3">
      <c r="A64" s="223" t="s">
        <v>1569</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1699</v>
      </c>
      <c r="M64" s="208"/>
      <c r="N64" s="225" t="s">
        <v>1570</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1571</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3">
      <c r="A65" s="223" t="s">
        <v>1569</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1700</v>
      </c>
      <c r="M65" s="208"/>
      <c r="N65" s="225" t="s">
        <v>1570</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1571</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3">
      <c r="A66" s="223" t="s">
        <v>1569</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1570</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1571</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3">
      <c r="A67" s="219" t="s">
        <v>1572</v>
      </c>
      <c r="B67" s="220"/>
      <c r="C67" s="206" t="s">
        <v>57</v>
      </c>
      <c r="D67" s="206" t="s">
        <v>96</v>
      </c>
      <c r="E67" s="206" t="s">
        <v>97</v>
      </c>
      <c r="F67" s="206" t="s">
        <v>98</v>
      </c>
      <c r="G67" s="206" t="s">
        <v>60</v>
      </c>
      <c r="H67" s="206" t="s">
        <v>99</v>
      </c>
      <c r="I67" s="206" t="s">
        <v>60</v>
      </c>
      <c r="J67" s="206">
        <v>186</v>
      </c>
      <c r="K67" s="206" t="s">
        <v>63</v>
      </c>
      <c r="L67" s="206" t="s">
        <v>1701</v>
      </c>
      <c r="N67" s="219" t="s">
        <v>1570</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1571</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3">
      <c r="A68" s="219" t="s">
        <v>1572</v>
      </c>
      <c r="B68" s="220"/>
      <c r="C68" s="206" t="s">
        <v>57</v>
      </c>
      <c r="D68" s="206" t="s">
        <v>96</v>
      </c>
      <c r="E68" s="206" t="s">
        <v>97</v>
      </c>
      <c r="F68" s="206" t="s">
        <v>105</v>
      </c>
      <c r="G68" s="206" t="s">
        <v>60</v>
      </c>
      <c r="H68" s="206" t="s">
        <v>106</v>
      </c>
      <c r="I68" s="206" t="s">
        <v>60</v>
      </c>
      <c r="J68" s="206">
        <v>203</v>
      </c>
      <c r="K68" s="206" t="s">
        <v>63</v>
      </c>
      <c r="L68" s="206" t="s">
        <v>1702</v>
      </c>
      <c r="N68" s="219" t="s">
        <v>1570</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1571</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3">
      <c r="A69" s="219" t="s">
        <v>1572</v>
      </c>
      <c r="B69" s="220"/>
      <c r="C69" s="206" t="s">
        <v>57</v>
      </c>
      <c r="D69" s="206" t="s">
        <v>96</v>
      </c>
      <c r="E69" s="206" t="s">
        <v>97</v>
      </c>
      <c r="F69" s="206" t="s">
        <v>98</v>
      </c>
      <c r="G69" s="206" t="s">
        <v>80</v>
      </c>
      <c r="H69" s="206" t="s">
        <v>99</v>
      </c>
      <c r="I69" s="206" t="s">
        <v>80</v>
      </c>
      <c r="J69" s="206">
        <v>187</v>
      </c>
      <c r="K69" s="206" t="s">
        <v>63</v>
      </c>
      <c r="L69" s="206" t="s">
        <v>1703</v>
      </c>
      <c r="N69" s="219" t="s">
        <v>1570</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1571</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3">
      <c r="A70" s="219" t="s">
        <v>1572</v>
      </c>
      <c r="B70" s="220"/>
      <c r="C70" s="206" t="s">
        <v>57</v>
      </c>
      <c r="D70" s="206" t="s">
        <v>96</v>
      </c>
      <c r="E70" s="206" t="s">
        <v>97</v>
      </c>
      <c r="F70" s="206" t="s">
        <v>105</v>
      </c>
      <c r="G70" s="206" t="s">
        <v>80</v>
      </c>
      <c r="H70" s="206" t="s">
        <v>106</v>
      </c>
      <c r="I70" s="206" t="s">
        <v>80</v>
      </c>
      <c r="J70" s="206">
        <v>191</v>
      </c>
      <c r="K70" s="206" t="s">
        <v>63</v>
      </c>
      <c r="L70" s="206" t="s">
        <v>1702</v>
      </c>
      <c r="N70" s="219" t="s">
        <v>1570</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1571</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3">
      <c r="A71" s="219" t="s">
        <v>1572</v>
      </c>
      <c r="B71" s="220"/>
      <c r="C71" s="206" t="s">
        <v>57</v>
      </c>
      <c r="D71" s="206" t="s">
        <v>96</v>
      </c>
      <c r="E71" s="206" t="s">
        <v>97</v>
      </c>
      <c r="F71" s="206" t="s">
        <v>98</v>
      </c>
      <c r="G71" s="206" t="s">
        <v>81</v>
      </c>
      <c r="H71" s="206" t="s">
        <v>99</v>
      </c>
      <c r="I71" s="206" t="s">
        <v>107</v>
      </c>
      <c r="J71" s="206">
        <v>496</v>
      </c>
      <c r="K71" s="206" t="s">
        <v>63</v>
      </c>
      <c r="L71" s="206" t="s">
        <v>1573</v>
      </c>
      <c r="N71" s="219" t="s">
        <v>1570</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1571</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3">
      <c r="A72" s="219" t="s">
        <v>1572</v>
      </c>
      <c r="B72" s="220"/>
      <c r="C72" s="206" t="s">
        <v>57</v>
      </c>
      <c r="D72" s="206" t="s">
        <v>96</v>
      </c>
      <c r="E72" s="206" t="s">
        <v>97</v>
      </c>
      <c r="F72" s="206" t="s">
        <v>105</v>
      </c>
      <c r="G72" s="206" t="s">
        <v>81</v>
      </c>
      <c r="H72" s="206" t="s">
        <v>106</v>
      </c>
      <c r="I72" s="206" t="s">
        <v>107</v>
      </c>
      <c r="J72" s="206">
        <v>497</v>
      </c>
      <c r="K72" s="206" t="s">
        <v>63</v>
      </c>
      <c r="L72" s="206" t="s">
        <v>1573</v>
      </c>
      <c r="N72" s="219" t="s">
        <v>1570</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1571</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3">
      <c r="A73" s="219" t="s">
        <v>1572</v>
      </c>
      <c r="B73" s="220"/>
      <c r="C73" s="206" t="s">
        <v>57</v>
      </c>
      <c r="D73" s="206" t="s">
        <v>96</v>
      </c>
      <c r="E73" s="206" t="s">
        <v>97</v>
      </c>
      <c r="F73" s="206" t="s">
        <v>98</v>
      </c>
      <c r="G73" s="206" t="s">
        <v>82</v>
      </c>
      <c r="H73" s="206" t="s">
        <v>99</v>
      </c>
      <c r="I73" s="206" t="s">
        <v>108</v>
      </c>
      <c r="J73" s="206">
        <v>498</v>
      </c>
      <c r="K73" s="206" t="s">
        <v>63</v>
      </c>
      <c r="L73" s="206" t="s">
        <v>1704</v>
      </c>
      <c r="N73" s="219" t="s">
        <v>1570</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1571</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3">
      <c r="A74" s="219" t="s">
        <v>1572</v>
      </c>
      <c r="B74" s="220"/>
      <c r="C74" s="206" t="s">
        <v>57</v>
      </c>
      <c r="D74" s="206" t="s">
        <v>96</v>
      </c>
      <c r="E74" s="206" t="s">
        <v>97</v>
      </c>
      <c r="F74" s="206" t="s">
        <v>105</v>
      </c>
      <c r="G74" s="206" t="s">
        <v>82</v>
      </c>
      <c r="H74" s="206" t="s">
        <v>106</v>
      </c>
      <c r="I74" s="206" t="s">
        <v>108</v>
      </c>
      <c r="J74" s="206">
        <v>499</v>
      </c>
      <c r="K74" s="206" t="s">
        <v>63</v>
      </c>
      <c r="L74" s="206" t="s">
        <v>1705</v>
      </c>
      <c r="N74" s="219" t="s">
        <v>1570</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1571</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3">
      <c r="A75" s="219" t="s">
        <v>1572</v>
      </c>
      <c r="B75" s="220"/>
      <c r="C75" s="206" t="s">
        <v>57</v>
      </c>
      <c r="D75" s="206" t="s">
        <v>96</v>
      </c>
      <c r="E75" s="206" t="s">
        <v>97</v>
      </c>
      <c r="F75" s="206" t="s">
        <v>98</v>
      </c>
      <c r="G75" s="206" t="s">
        <v>83</v>
      </c>
      <c r="H75" s="206" t="s">
        <v>99</v>
      </c>
      <c r="I75" s="206" t="s">
        <v>109</v>
      </c>
      <c r="J75" s="206">
        <v>500</v>
      </c>
      <c r="K75" s="206" t="s">
        <v>63</v>
      </c>
      <c r="L75" s="206" t="s">
        <v>1706</v>
      </c>
      <c r="N75" s="219" t="s">
        <v>1570</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1571</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3">
      <c r="A76" s="219" t="s">
        <v>1572</v>
      </c>
      <c r="B76" s="220"/>
      <c r="C76" s="206" t="s">
        <v>57</v>
      </c>
      <c r="D76" s="206" t="s">
        <v>96</v>
      </c>
      <c r="E76" s="206" t="s">
        <v>97</v>
      </c>
      <c r="F76" s="206" t="s">
        <v>105</v>
      </c>
      <c r="G76" s="206" t="s">
        <v>83</v>
      </c>
      <c r="H76" s="206" t="s">
        <v>106</v>
      </c>
      <c r="I76" s="206" t="s">
        <v>109</v>
      </c>
      <c r="J76" s="206">
        <v>501</v>
      </c>
      <c r="K76" s="206" t="s">
        <v>63</v>
      </c>
      <c r="L76" s="206" t="s">
        <v>1707</v>
      </c>
      <c r="N76" s="219" t="s">
        <v>1570</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1571</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3">
      <c r="A77" s="219" t="s">
        <v>1572</v>
      </c>
      <c r="B77" s="220"/>
      <c r="C77" s="206" t="s">
        <v>57</v>
      </c>
      <c r="D77" s="206" t="s">
        <v>96</v>
      </c>
      <c r="E77" s="206" t="s">
        <v>97</v>
      </c>
      <c r="F77" s="206" t="s">
        <v>98</v>
      </c>
      <c r="G77" s="206" t="s">
        <v>84</v>
      </c>
      <c r="H77" s="206" t="s">
        <v>99</v>
      </c>
      <c r="I77" s="206" t="s">
        <v>110</v>
      </c>
      <c r="J77" s="206">
        <v>188</v>
      </c>
      <c r="K77" s="206" t="s">
        <v>63</v>
      </c>
      <c r="L77" s="206" t="s">
        <v>1708</v>
      </c>
      <c r="N77" s="219" t="s">
        <v>1570</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1571</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3">
      <c r="A78" s="219" t="s">
        <v>1572</v>
      </c>
      <c r="B78" s="220"/>
      <c r="C78" s="206" t="s">
        <v>57</v>
      </c>
      <c r="D78" s="206" t="s">
        <v>96</v>
      </c>
      <c r="E78" s="206" t="s">
        <v>97</v>
      </c>
      <c r="F78" s="206" t="s">
        <v>105</v>
      </c>
      <c r="G78" s="206" t="s">
        <v>84</v>
      </c>
      <c r="H78" s="206" t="s">
        <v>106</v>
      </c>
      <c r="I78" s="206" t="s">
        <v>110</v>
      </c>
      <c r="K78" s="206" t="s">
        <v>76</v>
      </c>
      <c r="N78" s="219" t="s">
        <v>1570</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1571</v>
      </c>
      <c r="Q78" s="221" t="s">
        <v>63</v>
      </c>
      <c r="R78" s="221" t="str">
        <f t="shared" si="4"/>
        <v>Freight Motorbikes</v>
      </c>
      <c r="S78" s="221" t="str">
        <f t="shared" si="6"/>
        <v>//**Freight Motorbikes: **</v>
      </c>
      <c r="T78" s="206" t="str">
        <f t="shared" si="5"/>
        <v/>
      </c>
      <c r="U78" s="226"/>
    </row>
    <row r="79" spans="1:21" s="223" customFormat="1" x14ac:dyDescent="0.3">
      <c r="A79" s="224" t="s">
        <v>1569</v>
      </c>
      <c r="B79" s="215" t="str">
        <f t="shared" ref="B79" si="7">C79&amp;D79&amp;E79</f>
        <v>TransportationElectric Vehicle SubsidyAdditional EV Subsidy Percentage</v>
      </c>
      <c r="C79" s="224" t="s">
        <v>57</v>
      </c>
      <c r="D79" s="223" t="s">
        <v>111</v>
      </c>
      <c r="E79" s="223" t="str">
        <f>E80</f>
        <v>Additional EV Subsidy Percentage</v>
      </c>
      <c r="M79" s="207"/>
      <c r="N79" s="225" t="s">
        <v>1570</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1571</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3">
      <c r="A80" s="219" t="s">
        <v>1572</v>
      </c>
      <c r="B80" s="220"/>
      <c r="C80" s="206" t="s">
        <v>57</v>
      </c>
      <c r="D80" s="206" t="s">
        <v>111</v>
      </c>
      <c r="E80" s="206" t="s">
        <v>112</v>
      </c>
      <c r="F80" s="206" t="s">
        <v>98</v>
      </c>
      <c r="G80" s="206" t="s">
        <v>60</v>
      </c>
      <c r="H80" s="206" t="s">
        <v>99</v>
      </c>
      <c r="I80" s="206" t="s">
        <v>60</v>
      </c>
      <c r="J80" s="206">
        <v>189</v>
      </c>
      <c r="K80" s="206" t="s">
        <v>63</v>
      </c>
      <c r="L80" s="206" t="s">
        <v>1709</v>
      </c>
      <c r="N80" s="219" t="s">
        <v>1570</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1571</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3">
      <c r="A81" s="219" t="s">
        <v>1572</v>
      </c>
      <c r="B81" s="220"/>
      <c r="C81" s="206" t="s">
        <v>57</v>
      </c>
      <c r="D81" s="206" t="s">
        <v>111</v>
      </c>
      <c r="E81" s="206" t="s">
        <v>112</v>
      </c>
      <c r="F81" s="206" t="s">
        <v>105</v>
      </c>
      <c r="G81" s="206" t="s">
        <v>60</v>
      </c>
      <c r="H81" s="206" t="s">
        <v>106</v>
      </c>
      <c r="I81" s="206" t="s">
        <v>60</v>
      </c>
      <c r="K81" s="206" t="s">
        <v>76</v>
      </c>
      <c r="N81" s="219" t="s">
        <v>1570</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1571</v>
      </c>
      <c r="Q81" s="221" t="s">
        <v>63</v>
      </c>
      <c r="R81" s="221" t="str">
        <f t="shared" si="8"/>
        <v>Freight LDVs</v>
      </c>
      <c r="S81" s="221" t="str">
        <f t="shared" si="6"/>
        <v>//**Freight LDVs: **</v>
      </c>
      <c r="T81" s="206" t="str">
        <f t="shared" si="5"/>
        <v/>
      </c>
    </row>
    <row r="82" spans="1:21" x14ac:dyDescent="0.3">
      <c r="A82" s="219" t="s">
        <v>1572</v>
      </c>
      <c r="B82" s="220"/>
      <c r="C82" s="206" t="s">
        <v>57</v>
      </c>
      <c r="D82" s="206" t="s">
        <v>111</v>
      </c>
      <c r="E82" s="206" t="s">
        <v>112</v>
      </c>
      <c r="F82" s="206" t="s">
        <v>98</v>
      </c>
      <c r="G82" s="206" t="s">
        <v>80</v>
      </c>
      <c r="H82" s="206" t="s">
        <v>99</v>
      </c>
      <c r="I82" s="206" t="s">
        <v>80</v>
      </c>
      <c r="K82" s="206" t="s">
        <v>76</v>
      </c>
      <c r="N82" s="219" t="s">
        <v>1570</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1571</v>
      </c>
      <c r="Q82" s="221" t="s">
        <v>63</v>
      </c>
      <c r="R82" s="221" t="str">
        <f t="shared" si="8"/>
        <v>Passenger HDVs</v>
      </c>
      <c r="S82" s="221" t="str">
        <f t="shared" si="6"/>
        <v>//**Passenger HDVs: **</v>
      </c>
      <c r="T82" s="206" t="str">
        <f t="shared" si="5"/>
        <v/>
      </c>
    </row>
    <row r="83" spans="1:21" x14ac:dyDescent="0.3">
      <c r="A83" s="219" t="s">
        <v>1572</v>
      </c>
      <c r="B83" s="220"/>
      <c r="C83" s="206" t="s">
        <v>57</v>
      </c>
      <c r="D83" s="206" t="s">
        <v>111</v>
      </c>
      <c r="E83" s="206" t="s">
        <v>112</v>
      </c>
      <c r="F83" s="206" t="s">
        <v>105</v>
      </c>
      <c r="G83" s="206" t="s">
        <v>80</v>
      </c>
      <c r="H83" s="206" t="s">
        <v>106</v>
      </c>
      <c r="I83" s="206" t="s">
        <v>80</v>
      </c>
      <c r="K83" s="206" t="s">
        <v>76</v>
      </c>
      <c r="N83" s="219" t="s">
        <v>1570</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1571</v>
      </c>
      <c r="Q83" s="221" t="s">
        <v>63</v>
      </c>
      <c r="R83" s="221" t="str">
        <f t="shared" si="8"/>
        <v>Freight HDVs</v>
      </c>
      <c r="S83" s="221" t="str">
        <f t="shared" si="6"/>
        <v>//**Freight HDVs: **</v>
      </c>
      <c r="T83" s="206" t="str">
        <f t="shared" si="5"/>
        <v/>
      </c>
    </row>
    <row r="84" spans="1:21" x14ac:dyDescent="0.3">
      <c r="A84" s="219" t="s">
        <v>1572</v>
      </c>
      <c r="B84" s="220"/>
      <c r="C84" s="206" t="s">
        <v>57</v>
      </c>
      <c r="D84" s="206" t="s">
        <v>111</v>
      </c>
      <c r="E84" s="206" t="s">
        <v>112</v>
      </c>
      <c r="F84" s="206" t="s">
        <v>98</v>
      </c>
      <c r="G84" s="206" t="s">
        <v>81</v>
      </c>
      <c r="H84" s="206" t="s">
        <v>99</v>
      </c>
      <c r="I84" s="206" t="s">
        <v>107</v>
      </c>
      <c r="K84" s="206" t="s">
        <v>76</v>
      </c>
      <c r="N84" s="219" t="s">
        <v>1570</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1571</v>
      </c>
      <c r="Q84" s="221" t="s">
        <v>63</v>
      </c>
      <c r="R84" s="221" t="str">
        <f t="shared" si="8"/>
        <v>Passenger Aircraft</v>
      </c>
      <c r="S84" s="221" t="str">
        <f t="shared" si="6"/>
        <v>//**Passenger Aircraft: **</v>
      </c>
      <c r="T84" s="206" t="str">
        <f t="shared" si="5"/>
        <v/>
      </c>
    </row>
    <row r="85" spans="1:21" x14ac:dyDescent="0.3">
      <c r="A85" s="219" t="s">
        <v>1572</v>
      </c>
      <c r="B85" s="220"/>
      <c r="C85" s="206" t="s">
        <v>57</v>
      </c>
      <c r="D85" s="206" t="s">
        <v>111</v>
      </c>
      <c r="E85" s="206" t="s">
        <v>112</v>
      </c>
      <c r="F85" s="206" t="s">
        <v>105</v>
      </c>
      <c r="G85" s="206" t="s">
        <v>81</v>
      </c>
      <c r="H85" s="206" t="s">
        <v>106</v>
      </c>
      <c r="I85" s="206" t="s">
        <v>107</v>
      </c>
      <c r="K85" s="206" t="s">
        <v>76</v>
      </c>
      <c r="N85" s="219" t="s">
        <v>1570</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1571</v>
      </c>
      <c r="Q85" s="221" t="s">
        <v>63</v>
      </c>
      <c r="R85" s="221" t="str">
        <f t="shared" si="8"/>
        <v>Freight Aircraft</v>
      </c>
      <c r="S85" s="221" t="str">
        <f t="shared" si="6"/>
        <v>//**Freight Aircraft: **</v>
      </c>
      <c r="T85" s="206" t="str">
        <f t="shared" si="5"/>
        <v/>
      </c>
    </row>
    <row r="86" spans="1:21" x14ac:dyDescent="0.3">
      <c r="A86" s="219" t="s">
        <v>1572</v>
      </c>
      <c r="B86" s="220"/>
      <c r="C86" s="206" t="s">
        <v>57</v>
      </c>
      <c r="D86" s="206" t="s">
        <v>111</v>
      </c>
      <c r="E86" s="206" t="s">
        <v>112</v>
      </c>
      <c r="F86" s="206" t="s">
        <v>98</v>
      </c>
      <c r="G86" s="206" t="s">
        <v>82</v>
      </c>
      <c r="H86" s="206" t="s">
        <v>99</v>
      </c>
      <c r="I86" s="206" t="s">
        <v>108</v>
      </c>
      <c r="K86" s="206" t="s">
        <v>76</v>
      </c>
      <c r="N86" s="219" t="s">
        <v>1570</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1571</v>
      </c>
      <c r="Q86" s="221" t="s">
        <v>63</v>
      </c>
      <c r="R86" s="221" t="str">
        <f t="shared" si="8"/>
        <v>Passenger Rail</v>
      </c>
      <c r="S86" s="221" t="str">
        <f t="shared" si="6"/>
        <v>//**Passenger Rail: **</v>
      </c>
      <c r="T86" s="206" t="str">
        <f t="shared" si="5"/>
        <v/>
      </c>
    </row>
    <row r="87" spans="1:21" x14ac:dyDescent="0.3">
      <c r="A87" s="219" t="s">
        <v>1572</v>
      </c>
      <c r="B87" s="220"/>
      <c r="C87" s="206" t="s">
        <v>57</v>
      </c>
      <c r="D87" s="206" t="s">
        <v>111</v>
      </c>
      <c r="E87" s="206" t="s">
        <v>112</v>
      </c>
      <c r="F87" s="206" t="s">
        <v>105</v>
      </c>
      <c r="G87" s="206" t="s">
        <v>82</v>
      </c>
      <c r="H87" s="206" t="s">
        <v>106</v>
      </c>
      <c r="I87" s="206" t="s">
        <v>108</v>
      </c>
      <c r="K87" s="206" t="s">
        <v>76</v>
      </c>
      <c r="N87" s="219" t="s">
        <v>1570</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1571</v>
      </c>
      <c r="Q87" s="221" t="s">
        <v>63</v>
      </c>
      <c r="R87" s="221" t="str">
        <f t="shared" si="8"/>
        <v>Freight Rail</v>
      </c>
      <c r="S87" s="221" t="str">
        <f t="shared" si="6"/>
        <v>//**Freight Rail: **</v>
      </c>
      <c r="T87" s="206" t="str">
        <f t="shared" si="5"/>
        <v/>
      </c>
    </row>
    <row r="88" spans="1:21" x14ac:dyDescent="0.3">
      <c r="A88" s="219" t="s">
        <v>1572</v>
      </c>
      <c r="B88" s="220"/>
      <c r="C88" s="206" t="s">
        <v>57</v>
      </c>
      <c r="D88" s="206" t="s">
        <v>111</v>
      </c>
      <c r="E88" s="206" t="s">
        <v>112</v>
      </c>
      <c r="F88" s="206" t="s">
        <v>98</v>
      </c>
      <c r="G88" s="206" t="s">
        <v>83</v>
      </c>
      <c r="H88" s="206" t="s">
        <v>99</v>
      </c>
      <c r="I88" s="206" t="s">
        <v>109</v>
      </c>
      <c r="K88" s="206" t="s">
        <v>76</v>
      </c>
      <c r="N88" s="219" t="s">
        <v>1570</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1571</v>
      </c>
      <c r="Q88" s="221" t="s">
        <v>63</v>
      </c>
      <c r="R88" s="221" t="str">
        <f t="shared" si="8"/>
        <v>Passenger Ships</v>
      </c>
      <c r="S88" s="221" t="str">
        <f t="shared" si="6"/>
        <v>//**Passenger Ships: **</v>
      </c>
      <c r="T88" s="206" t="str">
        <f t="shared" si="5"/>
        <v/>
      </c>
    </row>
    <row r="89" spans="1:21" x14ac:dyDescent="0.3">
      <c r="A89" s="219" t="s">
        <v>1572</v>
      </c>
      <c r="B89" s="220"/>
      <c r="C89" s="206" t="s">
        <v>57</v>
      </c>
      <c r="D89" s="206" t="s">
        <v>111</v>
      </c>
      <c r="E89" s="206" t="s">
        <v>112</v>
      </c>
      <c r="F89" s="206" t="s">
        <v>105</v>
      </c>
      <c r="G89" s="206" t="s">
        <v>83</v>
      </c>
      <c r="H89" s="206" t="s">
        <v>106</v>
      </c>
      <c r="I89" s="206" t="s">
        <v>109</v>
      </c>
      <c r="K89" s="206" t="s">
        <v>76</v>
      </c>
      <c r="N89" s="219" t="s">
        <v>1570</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1571</v>
      </c>
      <c r="Q89" s="221" t="s">
        <v>63</v>
      </c>
      <c r="R89" s="221" t="str">
        <f t="shared" si="8"/>
        <v>Freight Ships</v>
      </c>
      <c r="S89" s="221" t="str">
        <f t="shared" si="6"/>
        <v>//**Freight Ships: **</v>
      </c>
      <c r="T89" s="206" t="str">
        <f t="shared" si="5"/>
        <v/>
      </c>
    </row>
    <row r="90" spans="1:21" x14ac:dyDescent="0.3">
      <c r="A90" s="219" t="s">
        <v>1572</v>
      </c>
      <c r="B90" s="220"/>
      <c r="C90" s="206" t="s">
        <v>57</v>
      </c>
      <c r="D90" s="206" t="s">
        <v>111</v>
      </c>
      <c r="E90" s="206" t="s">
        <v>112</v>
      </c>
      <c r="F90" s="206" t="s">
        <v>98</v>
      </c>
      <c r="G90" s="206" t="s">
        <v>84</v>
      </c>
      <c r="H90" s="206" t="s">
        <v>99</v>
      </c>
      <c r="I90" s="206" t="s">
        <v>110</v>
      </c>
      <c r="K90" s="206" t="s">
        <v>76</v>
      </c>
      <c r="N90" s="219" t="s">
        <v>1570</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1571</v>
      </c>
      <c r="Q90" s="221" t="s">
        <v>63</v>
      </c>
      <c r="R90" s="221" t="str">
        <f t="shared" si="8"/>
        <v>Passenger Motorbikes</v>
      </c>
      <c r="S90" s="221" t="str">
        <f t="shared" si="6"/>
        <v>//**Passenger Motorbikes: **</v>
      </c>
      <c r="T90" s="206" t="str">
        <f t="shared" si="5"/>
        <v/>
      </c>
    </row>
    <row r="91" spans="1:21" x14ac:dyDescent="0.3">
      <c r="A91" s="219" t="s">
        <v>1572</v>
      </c>
      <c r="B91" s="220"/>
      <c r="C91" s="206" t="s">
        <v>57</v>
      </c>
      <c r="D91" s="206" t="s">
        <v>111</v>
      </c>
      <c r="E91" s="206" t="s">
        <v>112</v>
      </c>
      <c r="F91" s="206" t="s">
        <v>105</v>
      </c>
      <c r="G91" s="206" t="s">
        <v>84</v>
      </c>
      <c r="H91" s="206" t="s">
        <v>106</v>
      </c>
      <c r="I91" s="206" t="s">
        <v>110</v>
      </c>
      <c r="K91" s="206" t="s">
        <v>76</v>
      </c>
      <c r="N91" s="219" t="s">
        <v>1570</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1571</v>
      </c>
      <c r="Q91" s="221" t="s">
        <v>63</v>
      </c>
      <c r="R91" s="221" t="str">
        <f t="shared" si="8"/>
        <v>Freight Motorbikes</v>
      </c>
      <c r="S91" s="221" t="str">
        <f t="shared" si="6"/>
        <v>//**Freight Motorbikes: **</v>
      </c>
      <c r="T91" s="206" t="str">
        <f t="shared" si="5"/>
        <v/>
      </c>
    </row>
    <row r="92" spans="1:21" s="223" customFormat="1" x14ac:dyDescent="0.3">
      <c r="A92" s="224" t="s">
        <v>1569</v>
      </c>
      <c r="B92" s="215" t="str">
        <f t="shared" ref="B92:B93" si="9">C92&amp;D92&amp;E92</f>
        <v>TransportationFeebateLDVs Feebate Rate</v>
      </c>
      <c r="C92" s="224" t="s">
        <v>57</v>
      </c>
      <c r="D92" s="224" t="s">
        <v>118</v>
      </c>
      <c r="E92" s="224" t="s">
        <v>119</v>
      </c>
      <c r="F92" s="224"/>
      <c r="G92" s="224"/>
      <c r="H92" s="224"/>
      <c r="I92" s="224"/>
      <c r="J92" s="224">
        <v>1</v>
      </c>
      <c r="K92" s="224" t="s">
        <v>63</v>
      </c>
      <c r="L92" s="224" t="s">
        <v>1710</v>
      </c>
      <c r="M92" s="208"/>
      <c r="N92" s="225" t="s">
        <v>1570</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1571</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3">
      <c r="A93" s="224" t="s">
        <v>1569</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1570</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1571</v>
      </c>
      <c r="Q93" s="223" t="s">
        <v>63</v>
      </c>
      <c r="S93" s="223" t="str">
        <f t="shared" si="6"/>
        <v/>
      </c>
      <c r="T93" s="223" t="str">
        <f t="shared" si="5"/>
        <v/>
      </c>
      <c r="U93" s="216"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row>
    <row r="94" spans="1:21" x14ac:dyDescent="0.3">
      <c r="A94" s="219" t="s">
        <v>1572</v>
      </c>
      <c r="B94" s="220"/>
      <c r="C94" s="206" t="s">
        <v>57</v>
      </c>
      <c r="D94" s="206" t="s">
        <v>124</v>
      </c>
      <c r="E94" s="206" t="s">
        <v>125</v>
      </c>
      <c r="F94" s="206" t="s">
        <v>98</v>
      </c>
      <c r="G94" s="206" t="s">
        <v>60</v>
      </c>
      <c r="H94" s="206" t="s">
        <v>99</v>
      </c>
      <c r="I94" s="206" t="s">
        <v>60</v>
      </c>
      <c r="J94" s="206">
        <v>362</v>
      </c>
      <c r="K94" s="206" t="s">
        <v>63</v>
      </c>
      <c r="L94" s="206" t="s">
        <v>1711</v>
      </c>
      <c r="N94" s="219" t="s">
        <v>1570</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1571</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3">
      <c r="A95" s="219" t="s">
        <v>1572</v>
      </c>
      <c r="B95" s="220"/>
      <c r="C95" s="206" t="s">
        <v>57</v>
      </c>
      <c r="D95" s="206" t="s">
        <v>124</v>
      </c>
      <c r="E95" s="206" t="s">
        <v>125</v>
      </c>
      <c r="F95" s="206" t="s">
        <v>105</v>
      </c>
      <c r="G95" s="206" t="s">
        <v>60</v>
      </c>
      <c r="H95" s="206" t="s">
        <v>106</v>
      </c>
      <c r="I95" s="206" t="s">
        <v>60</v>
      </c>
      <c r="J95" s="206">
        <v>363</v>
      </c>
      <c r="K95" s="206" t="s">
        <v>63</v>
      </c>
      <c r="L95" s="206" t="s">
        <v>1711</v>
      </c>
      <c r="N95" s="219" t="s">
        <v>1570</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1571</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3">
      <c r="A96" s="219" t="s">
        <v>1572</v>
      </c>
      <c r="B96" s="220"/>
      <c r="C96" s="206" t="s">
        <v>57</v>
      </c>
      <c r="D96" s="206" t="s">
        <v>124</v>
      </c>
      <c r="E96" s="206" t="s">
        <v>125</v>
      </c>
      <c r="F96" s="206" t="s">
        <v>98</v>
      </c>
      <c r="G96" s="206" t="s">
        <v>80</v>
      </c>
      <c r="H96" s="206" t="s">
        <v>99</v>
      </c>
      <c r="I96" s="206" t="s">
        <v>80</v>
      </c>
      <c r="J96" s="206">
        <v>364</v>
      </c>
      <c r="K96" s="206" t="s">
        <v>63</v>
      </c>
      <c r="L96" s="206" t="s">
        <v>1711</v>
      </c>
      <c r="N96" s="219" t="s">
        <v>1570</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1571</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3">
      <c r="A97" s="219" t="s">
        <v>1572</v>
      </c>
      <c r="B97" s="220"/>
      <c r="C97" s="206" t="s">
        <v>57</v>
      </c>
      <c r="D97" s="206" t="s">
        <v>124</v>
      </c>
      <c r="E97" s="206" t="s">
        <v>125</v>
      </c>
      <c r="F97" s="206" t="s">
        <v>105</v>
      </c>
      <c r="G97" s="206" t="s">
        <v>80</v>
      </c>
      <c r="H97" s="206" t="s">
        <v>106</v>
      </c>
      <c r="I97" s="206" t="s">
        <v>80</v>
      </c>
      <c r="J97" s="206">
        <v>365</v>
      </c>
      <c r="K97" s="206" t="s">
        <v>63</v>
      </c>
      <c r="L97" s="206" t="s">
        <v>1711</v>
      </c>
      <c r="N97" s="219" t="s">
        <v>1570</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1571</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3">
      <c r="A98" s="219" t="s">
        <v>1572</v>
      </c>
      <c r="B98" s="220"/>
      <c r="C98" s="206" t="s">
        <v>57</v>
      </c>
      <c r="D98" s="206" t="s">
        <v>124</v>
      </c>
      <c r="E98" s="206" t="s">
        <v>125</v>
      </c>
      <c r="F98" s="206" t="s">
        <v>98</v>
      </c>
      <c r="G98" s="206" t="s">
        <v>81</v>
      </c>
      <c r="H98" s="206" t="s">
        <v>99</v>
      </c>
      <c r="I98" s="206" t="s">
        <v>107</v>
      </c>
      <c r="J98" s="206">
        <v>366</v>
      </c>
      <c r="K98" s="206" t="s">
        <v>63</v>
      </c>
      <c r="L98" s="206" t="s">
        <v>1711</v>
      </c>
      <c r="N98" s="219" t="s">
        <v>1570</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1571</v>
      </c>
      <c r="Q98" s="221" t="s">
        <v>63</v>
      </c>
      <c r="R98" s="221" t="str">
        <f t="shared" si="10"/>
        <v>Passenger Aircraft</v>
      </c>
      <c r="S98" s="221" t="str">
        <f t="shared" si="6"/>
        <v>//**Passenger Aircraft: **</v>
      </c>
      <c r="T98" s="206"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3">
      <c r="A99" s="219" t="s">
        <v>1572</v>
      </c>
      <c r="B99" s="220"/>
      <c r="C99" s="206" t="s">
        <v>57</v>
      </c>
      <c r="D99" s="206" t="s">
        <v>124</v>
      </c>
      <c r="E99" s="206" t="s">
        <v>125</v>
      </c>
      <c r="F99" s="206" t="s">
        <v>105</v>
      </c>
      <c r="G99" s="206" t="s">
        <v>81</v>
      </c>
      <c r="H99" s="206" t="s">
        <v>106</v>
      </c>
      <c r="I99" s="206" t="s">
        <v>107</v>
      </c>
      <c r="J99" s="206">
        <v>367</v>
      </c>
      <c r="K99" s="206" t="s">
        <v>63</v>
      </c>
      <c r="L99" s="206" t="s">
        <v>1711</v>
      </c>
      <c r="N99" s="219" t="s">
        <v>1570</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1571</v>
      </c>
      <c r="Q99" s="221" t="s">
        <v>63</v>
      </c>
      <c r="R99" s="221" t="str">
        <f t="shared" si="10"/>
        <v>Freight Aircraft</v>
      </c>
      <c r="S99" s="221" t="str">
        <f t="shared" si="6"/>
        <v>//**Freight Aircraft: **</v>
      </c>
      <c r="T99" s="206"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3">
      <c r="A100" s="219" t="s">
        <v>1572</v>
      </c>
      <c r="B100" s="220"/>
      <c r="C100" s="206" t="s">
        <v>57</v>
      </c>
      <c r="D100" s="206" t="s">
        <v>124</v>
      </c>
      <c r="E100" s="206" t="s">
        <v>125</v>
      </c>
      <c r="F100" s="206" t="s">
        <v>98</v>
      </c>
      <c r="G100" s="206" t="s">
        <v>82</v>
      </c>
      <c r="H100" s="206" t="s">
        <v>99</v>
      </c>
      <c r="I100" s="206" t="s">
        <v>108</v>
      </c>
      <c r="J100" s="206">
        <v>368</v>
      </c>
      <c r="K100" s="206" t="s">
        <v>63</v>
      </c>
      <c r="L100" s="206" t="s">
        <v>1711</v>
      </c>
      <c r="N100" s="219" t="s">
        <v>1570</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1571</v>
      </c>
      <c r="Q100" s="221" t="s">
        <v>63</v>
      </c>
      <c r="R100" s="221" t="str">
        <f t="shared" si="10"/>
        <v>Passenger Rail</v>
      </c>
      <c r="S100" s="221" t="str">
        <f t="shared" si="6"/>
        <v>//**Passenger Rail: **</v>
      </c>
      <c r="T100" s="206"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3">
      <c r="A101" s="219" t="s">
        <v>1572</v>
      </c>
      <c r="B101" s="220"/>
      <c r="C101" s="206" t="s">
        <v>57</v>
      </c>
      <c r="D101" s="206" t="s">
        <v>124</v>
      </c>
      <c r="E101" s="206" t="s">
        <v>125</v>
      </c>
      <c r="F101" s="206" t="s">
        <v>105</v>
      </c>
      <c r="G101" s="206" t="s">
        <v>82</v>
      </c>
      <c r="H101" s="206" t="s">
        <v>106</v>
      </c>
      <c r="I101" s="206" t="s">
        <v>108</v>
      </c>
      <c r="J101" s="206">
        <v>369</v>
      </c>
      <c r="K101" s="206" t="s">
        <v>63</v>
      </c>
      <c r="L101" s="206" t="s">
        <v>1711</v>
      </c>
      <c r="N101" s="219" t="s">
        <v>1570</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1571</v>
      </c>
      <c r="Q101" s="221" t="s">
        <v>63</v>
      </c>
      <c r="R101" s="221" t="str">
        <f t="shared" si="10"/>
        <v>Freight Rail</v>
      </c>
      <c r="S101" s="221" t="str">
        <f t="shared" si="6"/>
        <v>//**Freight Rail: **</v>
      </c>
      <c r="T101" s="206" t="str">
        <f t="shared" si="5"/>
        <v>//**Freight Rail: ** Fuel Economy for flex-fuel vehicles in Brazil improved from 10.30 km/L for gasoline and 6.9 km/L for ethanol in 2003 to 12.20 km/L for gasoline and 8.5 km/L for ethanol in 2013, increases of 18% and 23%, respectively.</v>
      </c>
    </row>
    <row r="102" spans="1:21" x14ac:dyDescent="0.3">
      <c r="A102" s="219" t="s">
        <v>1572</v>
      </c>
      <c r="B102" s="220"/>
      <c r="C102" s="206" t="s">
        <v>57</v>
      </c>
      <c r="D102" s="206" t="s">
        <v>124</v>
      </c>
      <c r="E102" s="206" t="s">
        <v>125</v>
      </c>
      <c r="F102" s="206" t="s">
        <v>98</v>
      </c>
      <c r="G102" s="206" t="s">
        <v>83</v>
      </c>
      <c r="H102" s="206" t="s">
        <v>99</v>
      </c>
      <c r="I102" s="206" t="s">
        <v>109</v>
      </c>
      <c r="J102" s="206">
        <v>370</v>
      </c>
      <c r="K102" s="206" t="s">
        <v>63</v>
      </c>
      <c r="N102" s="219" t="s">
        <v>1570</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1571</v>
      </c>
      <c r="Q102" s="221" t="s">
        <v>63</v>
      </c>
      <c r="R102" s="221" t="str">
        <f t="shared" si="10"/>
        <v>Passenger Ships</v>
      </c>
      <c r="S102" s="221" t="str">
        <f t="shared" si="6"/>
        <v>//**Passenger Ships: **</v>
      </c>
      <c r="T102" s="206" t="str">
        <f t="shared" si="5"/>
        <v>//**Passenger Ships: **</v>
      </c>
    </row>
    <row r="103" spans="1:21" x14ac:dyDescent="0.3">
      <c r="A103" s="219" t="s">
        <v>1572</v>
      </c>
      <c r="B103" s="220"/>
      <c r="C103" s="206" t="s">
        <v>57</v>
      </c>
      <c r="D103" s="206" t="s">
        <v>124</v>
      </c>
      <c r="E103" s="206" t="s">
        <v>125</v>
      </c>
      <c r="F103" s="206" t="s">
        <v>105</v>
      </c>
      <c r="G103" s="206" t="s">
        <v>83</v>
      </c>
      <c r="H103" s="206" t="s">
        <v>106</v>
      </c>
      <c r="I103" s="206" t="s">
        <v>109</v>
      </c>
      <c r="J103" s="206">
        <v>371</v>
      </c>
      <c r="K103" s="206" t="s">
        <v>63</v>
      </c>
      <c r="N103" s="219" t="s">
        <v>1570</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1571</v>
      </c>
      <c r="Q103" s="221" t="s">
        <v>63</v>
      </c>
      <c r="R103" s="221" t="str">
        <f t="shared" si="10"/>
        <v>Freight Ships</v>
      </c>
      <c r="S103" s="221" t="str">
        <f t="shared" si="6"/>
        <v>//**Freight Ships: **</v>
      </c>
      <c r="T103" s="206" t="str">
        <f t="shared" si="5"/>
        <v>//**Freight Ships: **</v>
      </c>
    </row>
    <row r="104" spans="1:21" x14ac:dyDescent="0.3">
      <c r="A104" s="219" t="s">
        <v>1572</v>
      </c>
      <c r="B104" s="220"/>
      <c r="C104" s="206" t="s">
        <v>57</v>
      </c>
      <c r="D104" s="206" t="s">
        <v>124</v>
      </c>
      <c r="E104" s="206" t="s">
        <v>125</v>
      </c>
      <c r="F104" s="206" t="s">
        <v>98</v>
      </c>
      <c r="G104" s="206" t="s">
        <v>84</v>
      </c>
      <c r="H104" s="206" t="s">
        <v>99</v>
      </c>
      <c r="I104" s="206" t="s">
        <v>110</v>
      </c>
      <c r="J104" s="206">
        <v>372</v>
      </c>
      <c r="K104" s="206" t="s">
        <v>63</v>
      </c>
      <c r="N104" s="219" t="s">
        <v>1570</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1571</v>
      </c>
      <c r="Q104" s="221" t="s">
        <v>63</v>
      </c>
      <c r="R104" s="221" t="str">
        <f t="shared" si="10"/>
        <v>Passenger Motorbikes</v>
      </c>
      <c r="S104" s="221" t="str">
        <f t="shared" si="6"/>
        <v>//**Passenger Motorbikes: **</v>
      </c>
      <c r="T104" s="206" t="str">
        <f t="shared" si="5"/>
        <v>//**Passenger Motorbikes: **</v>
      </c>
    </row>
    <row r="105" spans="1:21" x14ac:dyDescent="0.3">
      <c r="A105" s="219" t="s">
        <v>1572</v>
      </c>
      <c r="B105" s="220"/>
      <c r="C105" s="206" t="s">
        <v>57</v>
      </c>
      <c r="D105" s="206" t="s">
        <v>124</v>
      </c>
      <c r="E105" s="206" t="s">
        <v>125</v>
      </c>
      <c r="F105" s="206" t="s">
        <v>105</v>
      </c>
      <c r="G105" s="206" t="s">
        <v>84</v>
      </c>
      <c r="H105" s="206" t="s">
        <v>106</v>
      </c>
      <c r="I105" s="206" t="s">
        <v>110</v>
      </c>
      <c r="J105" s="206">
        <v>373</v>
      </c>
      <c r="K105" s="206" t="s">
        <v>76</v>
      </c>
      <c r="N105" s="219" t="s">
        <v>1570</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1571</v>
      </c>
      <c r="Q105" s="221" t="s">
        <v>63</v>
      </c>
      <c r="R105" s="221" t="str">
        <f t="shared" si="10"/>
        <v>Freight Motorbikes</v>
      </c>
      <c r="S105" s="221" t="str">
        <f t="shared" si="6"/>
        <v>//**Freight Motorbikes: **</v>
      </c>
      <c r="T105" s="206" t="str">
        <f t="shared" si="5"/>
        <v/>
      </c>
    </row>
    <row r="106" spans="1:21" s="224" customFormat="1" x14ac:dyDescent="0.3">
      <c r="A106" s="224" t="s">
        <v>1569</v>
      </c>
      <c r="B106" s="215" t="str">
        <f t="shared" ref="B106" si="11">C106&amp;D106&amp;E106</f>
        <v>TransportationHydrogen Vehicle Sales MandateMinimum Required Hydrogen Vehicle Sales Percentage</v>
      </c>
      <c r="C106" s="224" t="s">
        <v>57</v>
      </c>
      <c r="D106" s="224" t="s">
        <v>132</v>
      </c>
      <c r="E106" s="224" t="str">
        <f>E107</f>
        <v>Minimum Required Hydrogen Vehicle Sales Percentage</v>
      </c>
      <c r="M106" s="208"/>
      <c r="N106" s="225" t="s">
        <v>1570</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1571</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3">
      <c r="A107" s="219" t="s">
        <v>1572</v>
      </c>
      <c r="B107" s="220"/>
      <c r="C107" s="206" t="s">
        <v>57</v>
      </c>
      <c r="D107" s="206" t="s">
        <v>132</v>
      </c>
      <c r="E107" s="206" t="s">
        <v>133</v>
      </c>
      <c r="F107" s="206" t="s">
        <v>98</v>
      </c>
      <c r="G107" s="206" t="s">
        <v>60</v>
      </c>
      <c r="H107" s="206" t="s">
        <v>99</v>
      </c>
      <c r="I107" s="206" t="s">
        <v>60</v>
      </c>
      <c r="J107" s="206">
        <v>460</v>
      </c>
      <c r="K107" s="206" t="s">
        <v>76</v>
      </c>
      <c r="L107" s="206" t="s">
        <v>1712</v>
      </c>
      <c r="N107" s="219" t="s">
        <v>1570</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1571</v>
      </c>
      <c r="Q107" s="221" t="s">
        <v>63</v>
      </c>
      <c r="R107" s="221" t="str">
        <f t="shared" ref="R107:R118" si="12">H107&amp;" "&amp;I107</f>
        <v>Passenger LDVs</v>
      </c>
      <c r="S107" s="221" t="str">
        <f t="shared" si="6"/>
        <v>//**Passenger LDVs: **</v>
      </c>
      <c r="T107" s="206" t="str">
        <f t="shared" si="5"/>
        <v/>
      </c>
    </row>
    <row r="108" spans="1:21" x14ac:dyDescent="0.3">
      <c r="A108" s="219" t="s">
        <v>1572</v>
      </c>
      <c r="B108" s="220"/>
      <c r="C108" s="206" t="s">
        <v>57</v>
      </c>
      <c r="D108" s="206" t="s">
        <v>132</v>
      </c>
      <c r="E108" s="206" t="s">
        <v>133</v>
      </c>
      <c r="F108" s="206" t="s">
        <v>105</v>
      </c>
      <c r="G108" s="206" t="s">
        <v>60</v>
      </c>
      <c r="H108" s="206" t="s">
        <v>106</v>
      </c>
      <c r="I108" s="206" t="s">
        <v>60</v>
      </c>
      <c r="J108" s="206">
        <v>461</v>
      </c>
      <c r="K108" s="206" t="s">
        <v>76</v>
      </c>
      <c r="L108" s="206" t="s">
        <v>1712</v>
      </c>
      <c r="N108" s="219" t="s">
        <v>1570</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1571</v>
      </c>
      <c r="Q108" s="221" t="s">
        <v>63</v>
      </c>
      <c r="R108" s="221" t="str">
        <f t="shared" si="12"/>
        <v>Freight LDVs</v>
      </c>
      <c r="S108" s="221" t="str">
        <f t="shared" si="6"/>
        <v>//**Freight LDVs: **</v>
      </c>
      <c r="T108" s="206" t="str">
        <f t="shared" si="5"/>
        <v/>
      </c>
    </row>
    <row r="109" spans="1:21" x14ac:dyDescent="0.3">
      <c r="A109" s="219" t="s">
        <v>1572</v>
      </c>
      <c r="B109" s="220"/>
      <c r="C109" s="206" t="s">
        <v>57</v>
      </c>
      <c r="D109" s="206" t="s">
        <v>132</v>
      </c>
      <c r="E109" s="206" t="s">
        <v>133</v>
      </c>
      <c r="F109" s="206" t="s">
        <v>98</v>
      </c>
      <c r="G109" s="206" t="s">
        <v>80</v>
      </c>
      <c r="H109" s="206" t="s">
        <v>99</v>
      </c>
      <c r="I109" s="206" t="s">
        <v>80</v>
      </c>
      <c r="J109" s="206">
        <v>462</v>
      </c>
      <c r="K109" s="206" t="s">
        <v>76</v>
      </c>
      <c r="L109" s="206" t="s">
        <v>1712</v>
      </c>
      <c r="N109" s="219" t="s">
        <v>1570</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1571</v>
      </c>
      <c r="Q109" s="221" t="s">
        <v>63</v>
      </c>
      <c r="R109" s="221" t="str">
        <f t="shared" si="12"/>
        <v>Passenger HDVs</v>
      </c>
      <c r="S109" s="221" t="str">
        <f t="shared" si="6"/>
        <v>//**Passenger HDVs: **</v>
      </c>
      <c r="T109" s="206" t="str">
        <f t="shared" si="5"/>
        <v/>
      </c>
    </row>
    <row r="110" spans="1:21" x14ac:dyDescent="0.3">
      <c r="A110" s="219" t="s">
        <v>1572</v>
      </c>
      <c r="B110" s="220"/>
      <c r="C110" s="206" t="s">
        <v>57</v>
      </c>
      <c r="D110" s="206" t="s">
        <v>132</v>
      </c>
      <c r="E110" s="206" t="s">
        <v>133</v>
      </c>
      <c r="F110" s="206" t="s">
        <v>105</v>
      </c>
      <c r="G110" s="206" t="s">
        <v>80</v>
      </c>
      <c r="H110" s="206" t="s">
        <v>106</v>
      </c>
      <c r="I110" s="206" t="s">
        <v>80</v>
      </c>
      <c r="J110" s="206">
        <v>463</v>
      </c>
      <c r="K110" s="206" t="s">
        <v>76</v>
      </c>
      <c r="L110" s="206" t="s">
        <v>1712</v>
      </c>
      <c r="N110" s="219" t="s">
        <v>1570</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1571</v>
      </c>
      <c r="Q110" s="221" t="s">
        <v>63</v>
      </c>
      <c r="R110" s="221" t="str">
        <f t="shared" si="12"/>
        <v>Freight HDVs</v>
      </c>
      <c r="S110" s="221" t="str">
        <f t="shared" si="6"/>
        <v>//**Freight HDVs: **</v>
      </c>
      <c r="T110" s="206" t="str">
        <f t="shared" si="5"/>
        <v/>
      </c>
    </row>
    <row r="111" spans="1:21" x14ac:dyDescent="0.3">
      <c r="A111" s="219" t="s">
        <v>1572</v>
      </c>
      <c r="B111" s="220"/>
      <c r="C111" s="206" t="s">
        <v>57</v>
      </c>
      <c r="D111" s="206" t="s">
        <v>132</v>
      </c>
      <c r="E111" s="206" t="s">
        <v>133</v>
      </c>
      <c r="F111" s="206" t="s">
        <v>98</v>
      </c>
      <c r="G111" s="206" t="s">
        <v>81</v>
      </c>
      <c r="H111" s="206" t="s">
        <v>99</v>
      </c>
      <c r="I111" s="206" t="s">
        <v>107</v>
      </c>
      <c r="J111" s="206">
        <v>502</v>
      </c>
      <c r="K111" s="206" t="s">
        <v>76</v>
      </c>
      <c r="L111" s="206" t="s">
        <v>1574</v>
      </c>
      <c r="N111" s="219" t="s">
        <v>1570</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1571</v>
      </c>
      <c r="Q111" s="221" t="s">
        <v>63</v>
      </c>
      <c r="R111" s="221" t="str">
        <f t="shared" si="12"/>
        <v>Passenger Aircraft</v>
      </c>
      <c r="S111" s="221" t="str">
        <f t="shared" si="6"/>
        <v>//**Passenger Aircraft: **</v>
      </c>
      <c r="T111" s="206" t="str">
        <f t="shared" si="5"/>
        <v/>
      </c>
    </row>
    <row r="112" spans="1:21" x14ac:dyDescent="0.3">
      <c r="A112" s="219" t="s">
        <v>1572</v>
      </c>
      <c r="B112" s="220"/>
      <c r="C112" s="206" t="s">
        <v>57</v>
      </c>
      <c r="D112" s="206" t="s">
        <v>132</v>
      </c>
      <c r="E112" s="206" t="s">
        <v>133</v>
      </c>
      <c r="F112" s="206" t="s">
        <v>105</v>
      </c>
      <c r="G112" s="206" t="s">
        <v>81</v>
      </c>
      <c r="H112" s="206" t="s">
        <v>106</v>
      </c>
      <c r="I112" s="206" t="s">
        <v>107</v>
      </c>
      <c r="J112" s="206">
        <v>503</v>
      </c>
      <c r="K112" s="206" t="s">
        <v>76</v>
      </c>
      <c r="L112" s="206" t="s">
        <v>1574</v>
      </c>
      <c r="N112" s="219" t="s">
        <v>1570</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1571</v>
      </c>
      <c r="Q112" s="221" t="s">
        <v>63</v>
      </c>
      <c r="R112" s="221" t="str">
        <f t="shared" si="12"/>
        <v>Freight Aircraft</v>
      </c>
      <c r="S112" s="221" t="str">
        <f t="shared" si="6"/>
        <v>//**Freight Aircraft: **</v>
      </c>
      <c r="T112" s="206" t="str">
        <f t="shared" si="5"/>
        <v/>
      </c>
    </row>
    <row r="113" spans="1:21" x14ac:dyDescent="0.3">
      <c r="A113" s="219" t="s">
        <v>1572</v>
      </c>
      <c r="B113" s="220"/>
      <c r="C113" s="206" t="s">
        <v>57</v>
      </c>
      <c r="D113" s="206" t="s">
        <v>132</v>
      </c>
      <c r="E113" s="206" t="s">
        <v>133</v>
      </c>
      <c r="F113" s="206" t="s">
        <v>98</v>
      </c>
      <c r="G113" s="206" t="s">
        <v>82</v>
      </c>
      <c r="H113" s="206" t="s">
        <v>99</v>
      </c>
      <c r="I113" s="206" t="s">
        <v>108</v>
      </c>
      <c r="J113" s="206">
        <v>504</v>
      </c>
      <c r="K113" s="206" t="s">
        <v>76</v>
      </c>
      <c r="L113" s="206" t="s">
        <v>1575</v>
      </c>
      <c r="N113" s="219" t="s">
        <v>1570</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1571</v>
      </c>
      <c r="Q113" s="221" t="s">
        <v>63</v>
      </c>
      <c r="R113" s="221" t="str">
        <f t="shared" si="12"/>
        <v>Passenger Rail</v>
      </c>
      <c r="S113" s="221" t="str">
        <f t="shared" si="6"/>
        <v>//**Passenger Rail: **</v>
      </c>
      <c r="T113" s="206" t="str">
        <f t="shared" si="5"/>
        <v/>
      </c>
    </row>
    <row r="114" spans="1:21" x14ac:dyDescent="0.3">
      <c r="A114" s="219" t="s">
        <v>1572</v>
      </c>
      <c r="B114" s="220"/>
      <c r="C114" s="206" t="s">
        <v>57</v>
      </c>
      <c r="D114" s="206" t="s">
        <v>132</v>
      </c>
      <c r="E114" s="206" t="s">
        <v>133</v>
      </c>
      <c r="F114" s="206" t="s">
        <v>105</v>
      </c>
      <c r="G114" s="206" t="s">
        <v>82</v>
      </c>
      <c r="H114" s="206" t="s">
        <v>106</v>
      </c>
      <c r="I114" s="206" t="s">
        <v>108</v>
      </c>
      <c r="J114" s="206">
        <v>505</v>
      </c>
      <c r="K114" s="206" t="s">
        <v>76</v>
      </c>
      <c r="L114" s="206" t="s">
        <v>1575</v>
      </c>
      <c r="N114" s="219" t="s">
        <v>1570</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1571</v>
      </c>
      <c r="Q114" s="221" t="s">
        <v>63</v>
      </c>
      <c r="R114" s="221" t="str">
        <f t="shared" si="12"/>
        <v>Freight Rail</v>
      </c>
      <c r="S114" s="221" t="str">
        <f t="shared" si="6"/>
        <v>//**Freight Rail: **</v>
      </c>
      <c r="T114" s="206" t="str">
        <f t="shared" si="5"/>
        <v/>
      </c>
    </row>
    <row r="115" spans="1:21" x14ac:dyDescent="0.3">
      <c r="A115" s="219" t="s">
        <v>1572</v>
      </c>
      <c r="B115" s="220"/>
      <c r="C115" s="206" t="s">
        <v>57</v>
      </c>
      <c r="D115" s="206" t="s">
        <v>132</v>
      </c>
      <c r="E115" s="206" t="s">
        <v>133</v>
      </c>
      <c r="F115" s="206" t="s">
        <v>98</v>
      </c>
      <c r="G115" s="206" t="s">
        <v>83</v>
      </c>
      <c r="H115" s="206" t="s">
        <v>99</v>
      </c>
      <c r="I115" s="206" t="s">
        <v>109</v>
      </c>
      <c r="J115" s="206">
        <v>506</v>
      </c>
      <c r="K115" s="206" t="s">
        <v>76</v>
      </c>
      <c r="L115" s="206" t="s">
        <v>1576</v>
      </c>
      <c r="N115" s="219" t="s">
        <v>1570</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1571</v>
      </c>
      <c r="Q115" s="221" t="s">
        <v>63</v>
      </c>
      <c r="R115" s="221" t="str">
        <f t="shared" si="12"/>
        <v>Passenger Ships</v>
      </c>
      <c r="S115" s="221" t="str">
        <f t="shared" si="6"/>
        <v>//**Passenger Ships: **</v>
      </c>
      <c r="T115" s="206" t="str">
        <f t="shared" si="5"/>
        <v/>
      </c>
    </row>
    <row r="116" spans="1:21" x14ac:dyDescent="0.3">
      <c r="A116" s="219" t="s">
        <v>1572</v>
      </c>
      <c r="B116" s="220"/>
      <c r="C116" s="206" t="s">
        <v>57</v>
      </c>
      <c r="D116" s="206" t="s">
        <v>132</v>
      </c>
      <c r="E116" s="206" t="s">
        <v>133</v>
      </c>
      <c r="F116" s="206" t="s">
        <v>105</v>
      </c>
      <c r="G116" s="206" t="s">
        <v>83</v>
      </c>
      <c r="H116" s="206" t="s">
        <v>106</v>
      </c>
      <c r="I116" s="206" t="s">
        <v>109</v>
      </c>
      <c r="J116" s="206">
        <v>507</v>
      </c>
      <c r="K116" s="206" t="s">
        <v>76</v>
      </c>
      <c r="L116" s="206" t="s">
        <v>1577</v>
      </c>
      <c r="N116" s="219" t="s">
        <v>1570</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1571</v>
      </c>
      <c r="Q116" s="221" t="s">
        <v>63</v>
      </c>
      <c r="R116" s="221" t="str">
        <f t="shared" si="12"/>
        <v>Freight Ships</v>
      </c>
      <c r="S116" s="221" t="str">
        <f t="shared" si="6"/>
        <v>//**Freight Ships: **</v>
      </c>
      <c r="T116" s="206" t="str">
        <f t="shared" si="5"/>
        <v/>
      </c>
    </row>
    <row r="117" spans="1:21" x14ac:dyDescent="0.3">
      <c r="A117" s="219" t="s">
        <v>1572</v>
      </c>
      <c r="B117" s="220"/>
      <c r="C117" s="206" t="s">
        <v>57</v>
      </c>
      <c r="D117" s="206" t="s">
        <v>132</v>
      </c>
      <c r="E117" s="206" t="s">
        <v>133</v>
      </c>
      <c r="F117" s="206" t="s">
        <v>98</v>
      </c>
      <c r="G117" s="206" t="s">
        <v>84</v>
      </c>
      <c r="H117" s="206" t="s">
        <v>99</v>
      </c>
      <c r="I117" s="206" t="s">
        <v>110</v>
      </c>
      <c r="K117" s="206" t="s">
        <v>76</v>
      </c>
      <c r="N117" s="219" t="s">
        <v>1570</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1571</v>
      </c>
      <c r="Q117" s="221" t="s">
        <v>63</v>
      </c>
      <c r="R117" s="221" t="str">
        <f t="shared" si="12"/>
        <v>Passenger Motorbikes</v>
      </c>
      <c r="S117" s="221" t="str">
        <f t="shared" si="6"/>
        <v>//**Passenger Motorbikes: **</v>
      </c>
      <c r="T117" s="206" t="str">
        <f t="shared" si="5"/>
        <v/>
      </c>
    </row>
    <row r="118" spans="1:21" x14ac:dyDescent="0.3">
      <c r="A118" s="219" t="s">
        <v>1572</v>
      </c>
      <c r="B118" s="220"/>
      <c r="C118" s="206" t="s">
        <v>57</v>
      </c>
      <c r="D118" s="206" t="s">
        <v>132</v>
      </c>
      <c r="E118" s="206" t="s">
        <v>133</v>
      </c>
      <c r="F118" s="206" t="s">
        <v>105</v>
      </c>
      <c r="G118" s="206" t="s">
        <v>84</v>
      </c>
      <c r="H118" s="206" t="s">
        <v>106</v>
      </c>
      <c r="I118" s="206" t="s">
        <v>110</v>
      </c>
      <c r="K118" s="206" t="s">
        <v>76</v>
      </c>
      <c r="N118" s="219" t="s">
        <v>1570</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1571</v>
      </c>
      <c r="Q118" s="221" t="s">
        <v>63</v>
      </c>
      <c r="R118" s="221" t="str">
        <f t="shared" si="12"/>
        <v>Freight Motorbikes</v>
      </c>
      <c r="S118" s="221" t="str">
        <f t="shared" si="6"/>
        <v>//**Freight Motorbikes: **</v>
      </c>
      <c r="T118" s="206" t="str">
        <f t="shared" si="5"/>
        <v/>
      </c>
    </row>
    <row r="119" spans="1:21" s="224" customFormat="1" x14ac:dyDescent="0.3">
      <c r="A119" s="224" t="s">
        <v>1569</v>
      </c>
      <c r="B119" s="215" t="str">
        <f t="shared" ref="B119:B120" si="13">C119&amp;D119&amp;E119</f>
        <v>TransportationLow Carbon Fuel StandardAdditional LCFS Percentage</v>
      </c>
      <c r="C119" s="224" t="s">
        <v>57</v>
      </c>
      <c r="D119" s="224" t="s">
        <v>138</v>
      </c>
      <c r="E119" s="224" t="s">
        <v>139</v>
      </c>
      <c r="J119" s="224">
        <v>190</v>
      </c>
      <c r="K119" s="224" t="s">
        <v>63</v>
      </c>
      <c r="L119" s="224" t="s">
        <v>1713</v>
      </c>
      <c r="M119" s="208"/>
      <c r="N119" s="225" t="s">
        <v>1570</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1571</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3">
      <c r="A120" s="224" t="s">
        <v>1569</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1570</v>
      </c>
      <c r="O120" s="225" t="e">
        <f>INDEX('Standard Descriptions'!$E:$E,MATCH(Guidance!E120,'Standard Descriptions'!$C:$C,0))</f>
        <v>#N/A</v>
      </c>
      <c r="P120" s="223" t="s">
        <v>1571</v>
      </c>
      <c r="Q120" s="223" t="s">
        <v>63</v>
      </c>
      <c r="S120" s="223" t="str">
        <f t="shared" si="6"/>
        <v/>
      </c>
      <c r="T120" s="223" t="str">
        <f t="shared" si="5"/>
        <v/>
      </c>
      <c r="U120" s="216" t="e">
        <f>N120&amp;O120&amp;P120&amp;T121&amp;T122&amp;T123&amp;T124&amp;T125&amp;T126&amp;T127&amp;T128&amp;T129&amp;T130&amp;T131&amp;T132</f>
        <v>#N/A</v>
      </c>
    </row>
    <row r="121" spans="1:21" x14ac:dyDescent="0.3">
      <c r="A121" s="219" t="s">
        <v>1572</v>
      </c>
      <c r="B121" s="220"/>
      <c r="C121" s="206" t="s">
        <v>57</v>
      </c>
      <c r="D121" s="206" t="s">
        <v>144</v>
      </c>
      <c r="E121" s="206" t="s">
        <v>145</v>
      </c>
      <c r="F121" s="206" t="s">
        <v>98</v>
      </c>
      <c r="H121" s="206" t="s">
        <v>146</v>
      </c>
      <c r="J121" s="206">
        <v>8</v>
      </c>
      <c r="K121" s="206" t="s">
        <v>76</v>
      </c>
      <c r="L121" s="206" t="s">
        <v>1578</v>
      </c>
      <c r="N121" s="219" t="s">
        <v>1570</v>
      </c>
      <c r="O121" s="219" t="e">
        <f>INDEX('Standard Descriptions'!$E:$E,MATCH(Guidance!E121,'Standard Descriptions'!$C:$C,0))</f>
        <v>#N/A</v>
      </c>
      <c r="P121" s="221" t="s">
        <v>1571</v>
      </c>
      <c r="Q121" s="221" t="s">
        <v>63</v>
      </c>
      <c r="R121" s="221" t="str">
        <f t="shared" ref="R121:R132" si="14">H121&amp;" "&amp;I121</f>
        <v xml:space="preserve">Passengers </v>
      </c>
      <c r="S121" s="221" t="str">
        <f t="shared" si="6"/>
        <v>//**Passengers : **</v>
      </c>
      <c r="T121" s="206" t="str">
        <f>IF(K121="Yes",S121&amp;L121,"")</f>
        <v/>
      </c>
    </row>
    <row r="122" spans="1:21" x14ac:dyDescent="0.3">
      <c r="A122" s="219" t="s">
        <v>1572</v>
      </c>
      <c r="B122" s="220"/>
      <c r="C122" s="206" t="s">
        <v>57</v>
      </c>
      <c r="D122" s="206" t="s">
        <v>144</v>
      </c>
      <c r="E122" s="206" t="s">
        <v>145</v>
      </c>
      <c r="F122" s="206" t="s">
        <v>105</v>
      </c>
      <c r="H122" s="206" t="s">
        <v>106</v>
      </c>
      <c r="J122" s="206">
        <v>179</v>
      </c>
      <c r="K122" s="206" t="s">
        <v>76</v>
      </c>
      <c r="L122" s="206" t="s">
        <v>1578</v>
      </c>
      <c r="N122" s="219" t="s">
        <v>1570</v>
      </c>
      <c r="O122" s="219" t="e">
        <f>INDEX('Standard Descriptions'!$E:$E,MATCH(Guidance!E122,'Standard Descriptions'!$C:$C,0))</f>
        <v>#N/A</v>
      </c>
      <c r="P122" s="221" t="s">
        <v>1571</v>
      </c>
      <c r="Q122" s="221" t="s">
        <v>63</v>
      </c>
      <c r="R122" s="221" t="str">
        <f t="shared" si="14"/>
        <v xml:space="preserve">Freight </v>
      </c>
      <c r="S122" s="221" t="str">
        <f t="shared" si="6"/>
        <v>//**Freight : **</v>
      </c>
      <c r="T122" s="206" t="str">
        <f t="shared" si="5"/>
        <v/>
      </c>
    </row>
    <row r="123" spans="1:21" x14ac:dyDescent="0.3">
      <c r="A123" s="219" t="s">
        <v>1572</v>
      </c>
      <c r="B123" s="220"/>
      <c r="N123" s="219" t="s">
        <v>1570</v>
      </c>
      <c r="O123" s="219" t="e">
        <f>INDEX('Standard Descriptions'!$E:$E,MATCH(Guidance!E123,'Standard Descriptions'!$C:$C,0))</f>
        <v>#N/A</v>
      </c>
      <c r="P123" s="221" t="s">
        <v>1571</v>
      </c>
      <c r="Q123" s="221" t="s">
        <v>63</v>
      </c>
      <c r="R123" s="221" t="str">
        <f t="shared" si="14"/>
        <v xml:space="preserve"> </v>
      </c>
      <c r="S123" s="221" t="str">
        <f t="shared" si="6"/>
        <v>//** : **</v>
      </c>
      <c r="T123" s="206" t="str">
        <f t="shared" si="5"/>
        <v/>
      </c>
    </row>
    <row r="124" spans="1:21" x14ac:dyDescent="0.3">
      <c r="A124" s="219" t="s">
        <v>1572</v>
      </c>
      <c r="B124" s="220"/>
      <c r="N124" s="219" t="s">
        <v>1570</v>
      </c>
      <c r="O124" s="219" t="e">
        <f>INDEX('Standard Descriptions'!$E:$E,MATCH(Guidance!E124,'Standard Descriptions'!$C:$C,0))</f>
        <v>#N/A</v>
      </c>
      <c r="P124" s="221" t="s">
        <v>1571</v>
      </c>
      <c r="Q124" s="221" t="s">
        <v>63</v>
      </c>
      <c r="R124" s="221" t="str">
        <f t="shared" si="14"/>
        <v xml:space="preserve"> </v>
      </c>
      <c r="S124" s="221" t="str">
        <f t="shared" si="6"/>
        <v>//** : **</v>
      </c>
      <c r="T124" s="206" t="str">
        <f t="shared" si="5"/>
        <v/>
      </c>
    </row>
    <row r="125" spans="1:21" x14ac:dyDescent="0.3">
      <c r="A125" s="219" t="s">
        <v>1572</v>
      </c>
      <c r="B125" s="220"/>
      <c r="N125" s="219" t="s">
        <v>1570</v>
      </c>
      <c r="O125" s="219" t="e">
        <f>INDEX('Standard Descriptions'!$E:$E,MATCH(Guidance!E125,'Standard Descriptions'!$C:$C,0))</f>
        <v>#N/A</v>
      </c>
      <c r="P125" s="221" t="s">
        <v>1571</v>
      </c>
      <c r="Q125" s="221" t="s">
        <v>63</v>
      </c>
      <c r="R125" s="221" t="str">
        <f t="shared" si="14"/>
        <v xml:space="preserve"> </v>
      </c>
      <c r="S125" s="221" t="str">
        <f t="shared" si="6"/>
        <v>//** : **</v>
      </c>
      <c r="T125" s="206" t="str">
        <f t="shared" si="5"/>
        <v/>
      </c>
    </row>
    <row r="126" spans="1:21" x14ac:dyDescent="0.3">
      <c r="A126" s="219" t="s">
        <v>1572</v>
      </c>
      <c r="B126" s="220"/>
      <c r="N126" s="219" t="s">
        <v>1570</v>
      </c>
      <c r="O126" s="219" t="e">
        <f>INDEX('Standard Descriptions'!$E:$E,MATCH(Guidance!E126,'Standard Descriptions'!$C:$C,0))</f>
        <v>#N/A</v>
      </c>
      <c r="P126" s="221" t="s">
        <v>1571</v>
      </c>
      <c r="Q126" s="221" t="s">
        <v>63</v>
      </c>
      <c r="R126" s="221" t="str">
        <f t="shared" si="14"/>
        <v xml:space="preserve"> </v>
      </c>
      <c r="S126" s="221" t="str">
        <f t="shared" si="6"/>
        <v>//** : **</v>
      </c>
      <c r="T126" s="206" t="str">
        <f t="shared" si="5"/>
        <v/>
      </c>
    </row>
    <row r="127" spans="1:21" x14ac:dyDescent="0.3">
      <c r="A127" s="219" t="s">
        <v>1572</v>
      </c>
      <c r="B127" s="220"/>
      <c r="N127" s="219" t="s">
        <v>1570</v>
      </c>
      <c r="O127" s="219" t="e">
        <f>INDEX('Standard Descriptions'!$E:$E,MATCH(Guidance!E127,'Standard Descriptions'!$C:$C,0))</f>
        <v>#N/A</v>
      </c>
      <c r="P127" s="221" t="s">
        <v>1571</v>
      </c>
      <c r="Q127" s="221" t="s">
        <v>63</v>
      </c>
      <c r="R127" s="221" t="str">
        <f t="shared" si="14"/>
        <v xml:space="preserve"> </v>
      </c>
      <c r="S127" s="221" t="str">
        <f t="shared" si="6"/>
        <v>//** : **</v>
      </c>
      <c r="T127" s="206" t="str">
        <f t="shared" si="5"/>
        <v/>
      </c>
    </row>
    <row r="128" spans="1:21" x14ac:dyDescent="0.3">
      <c r="A128" s="219" t="s">
        <v>1572</v>
      </c>
      <c r="B128" s="220"/>
      <c r="N128" s="219" t="s">
        <v>1570</v>
      </c>
      <c r="O128" s="219" t="e">
        <f>INDEX('Standard Descriptions'!$E:$E,MATCH(Guidance!E128,'Standard Descriptions'!$C:$C,0))</f>
        <v>#N/A</v>
      </c>
      <c r="P128" s="221" t="s">
        <v>1571</v>
      </c>
      <c r="Q128" s="221" t="s">
        <v>63</v>
      </c>
      <c r="R128" s="221" t="str">
        <f t="shared" si="14"/>
        <v xml:space="preserve"> </v>
      </c>
      <c r="S128" s="221" t="str">
        <f t="shared" si="6"/>
        <v>//** : **</v>
      </c>
      <c r="T128" s="206" t="str">
        <f t="shared" si="5"/>
        <v/>
      </c>
    </row>
    <row r="129" spans="1:21" x14ac:dyDescent="0.3">
      <c r="A129" s="219" t="s">
        <v>1572</v>
      </c>
      <c r="B129" s="220"/>
      <c r="N129" s="219" t="s">
        <v>1570</v>
      </c>
      <c r="O129" s="219" t="e">
        <f>INDEX('Standard Descriptions'!$E:$E,MATCH(Guidance!E129,'Standard Descriptions'!$C:$C,0))</f>
        <v>#N/A</v>
      </c>
      <c r="P129" s="221" t="s">
        <v>1571</v>
      </c>
      <c r="Q129" s="221" t="s">
        <v>63</v>
      </c>
      <c r="R129" s="221" t="str">
        <f t="shared" si="14"/>
        <v xml:space="preserve"> </v>
      </c>
      <c r="S129" s="221" t="str">
        <f t="shared" si="6"/>
        <v>//** : **</v>
      </c>
      <c r="T129" s="206" t="str">
        <f t="shared" si="5"/>
        <v/>
      </c>
    </row>
    <row r="130" spans="1:21" x14ac:dyDescent="0.3">
      <c r="A130" s="219" t="s">
        <v>1572</v>
      </c>
      <c r="B130" s="220"/>
      <c r="N130" s="219" t="s">
        <v>1570</v>
      </c>
      <c r="O130" s="219" t="e">
        <f>INDEX('Standard Descriptions'!$E:$E,MATCH(Guidance!E130,'Standard Descriptions'!$C:$C,0))</f>
        <v>#N/A</v>
      </c>
      <c r="P130" s="221" t="s">
        <v>1571</v>
      </c>
      <c r="Q130" s="221" t="s">
        <v>63</v>
      </c>
      <c r="R130" s="221" t="str">
        <f t="shared" si="14"/>
        <v xml:space="preserve"> </v>
      </c>
      <c r="S130" s="221" t="str">
        <f t="shared" si="6"/>
        <v>//** : **</v>
      </c>
      <c r="T130" s="206" t="str">
        <f t="shared" si="5"/>
        <v/>
      </c>
    </row>
    <row r="131" spans="1:21" x14ac:dyDescent="0.3">
      <c r="A131" s="219" t="s">
        <v>1572</v>
      </c>
      <c r="B131" s="220"/>
      <c r="N131" s="219" t="s">
        <v>1570</v>
      </c>
      <c r="O131" s="219" t="e">
        <f>INDEX('Standard Descriptions'!$E:$E,MATCH(Guidance!E131,'Standard Descriptions'!$C:$C,0))</f>
        <v>#N/A</v>
      </c>
      <c r="P131" s="221" t="s">
        <v>1571</v>
      </c>
      <c r="Q131" s="221" t="s">
        <v>63</v>
      </c>
      <c r="R131" s="221" t="str">
        <f t="shared" si="14"/>
        <v xml:space="preserve"> </v>
      </c>
      <c r="S131" s="221" t="str">
        <f t="shared" si="6"/>
        <v>//** : **</v>
      </c>
      <c r="T131" s="206" t="str">
        <f t="shared" si="5"/>
        <v/>
      </c>
    </row>
    <row r="132" spans="1:21" x14ac:dyDescent="0.3">
      <c r="A132" s="219" t="s">
        <v>1572</v>
      </c>
      <c r="B132" s="220"/>
      <c r="N132" s="219" t="s">
        <v>1570</v>
      </c>
      <c r="O132" s="219" t="e">
        <f>INDEX('Standard Descriptions'!$E:$E,MATCH(Guidance!E132,'Standard Descriptions'!$C:$C,0))</f>
        <v>#N/A</v>
      </c>
      <c r="P132" s="221" t="s">
        <v>1571</v>
      </c>
      <c r="Q132" s="221" t="s">
        <v>63</v>
      </c>
      <c r="R132" s="221" t="str">
        <f t="shared" si="14"/>
        <v xml:space="preserve"> </v>
      </c>
      <c r="S132" s="221" t="str">
        <f t="shared" si="6"/>
        <v>//** : **</v>
      </c>
      <c r="T132" s="206" t="str">
        <f t="shared" ref="T132:T195" si="15">IF(K132="Yes",S132&amp;L132,"")</f>
        <v/>
      </c>
    </row>
    <row r="133" spans="1:21" s="223" customFormat="1" x14ac:dyDescent="0.3">
      <c r="A133" s="224" t="s">
        <v>1569</v>
      </c>
      <c r="B133" s="215" t="str">
        <f t="shared" ref="B133" si="16">C133&amp;D133&amp;E133</f>
        <v>Buildings and AppliancesBuilding Component ElectrificationFraction of New Bldg Components Shifted to Other Fuels</v>
      </c>
      <c r="C133" s="223" t="s">
        <v>152</v>
      </c>
      <c r="D133" s="223" t="s">
        <v>153</v>
      </c>
      <c r="E133" s="223" t="str">
        <f>E134</f>
        <v>Fraction of New Bldg Components Shifted to Other Fuels</v>
      </c>
      <c r="M133" s="207"/>
      <c r="N133" s="225" t="s">
        <v>1570</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1571</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3">
      <c r="A134" s="219" t="s">
        <v>1572</v>
      </c>
      <c r="B134" s="220"/>
      <c r="C134" s="206" t="s">
        <v>152</v>
      </c>
      <c r="D134" s="206" t="s">
        <v>153</v>
      </c>
      <c r="E134" s="206" t="s">
        <v>154</v>
      </c>
      <c r="F134" s="206" t="s">
        <v>155</v>
      </c>
      <c r="G134" s="206" t="s">
        <v>156</v>
      </c>
      <c r="H134" s="206" t="s">
        <v>157</v>
      </c>
      <c r="I134" s="206" t="s">
        <v>158</v>
      </c>
      <c r="J134" s="206">
        <v>435</v>
      </c>
      <c r="K134" s="206" t="s">
        <v>76</v>
      </c>
      <c r="L134" s="206" t="s">
        <v>1579</v>
      </c>
      <c r="N134" s="219" t="s">
        <v>1570</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1571</v>
      </c>
      <c r="Q134" s="221" t="s">
        <v>63</v>
      </c>
      <c r="R134" s="221" t="str">
        <f t="shared" ref="R134:R148" si="18">H134&amp;" "&amp;I134</f>
        <v>Urban Residential Heating</v>
      </c>
      <c r="S134" s="221" t="str">
        <f t="shared" si="17"/>
        <v>//**Urban Residential Heating: **</v>
      </c>
      <c r="T134" s="206" t="str">
        <f t="shared" si="15"/>
        <v/>
      </c>
    </row>
    <row r="135" spans="1:21" x14ac:dyDescent="0.3">
      <c r="A135" s="219" t="s">
        <v>1572</v>
      </c>
      <c r="B135" s="220"/>
      <c r="C135" s="206" t="s">
        <v>152</v>
      </c>
      <c r="D135" s="206" t="s">
        <v>153</v>
      </c>
      <c r="E135" s="206" t="s">
        <v>154</v>
      </c>
      <c r="F135" s="206" t="s">
        <v>163</v>
      </c>
      <c r="G135" s="206" t="s">
        <v>156</v>
      </c>
      <c r="H135" s="206" t="s">
        <v>157</v>
      </c>
      <c r="I135" s="206" t="s">
        <v>164</v>
      </c>
      <c r="J135" s="206">
        <v>436</v>
      </c>
      <c r="K135" s="206" t="s">
        <v>76</v>
      </c>
      <c r="N135" s="219" t="s">
        <v>1570</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1571</v>
      </c>
      <c r="Q135" s="221" t="s">
        <v>63</v>
      </c>
      <c r="R135" s="221" t="str">
        <f t="shared" si="18"/>
        <v>Urban Residential Cooling and Ventilation</v>
      </c>
      <c r="S135" s="221" t="str">
        <f t="shared" si="17"/>
        <v>//**Urban Residential Cooling and Ventilation: **</v>
      </c>
      <c r="T135" s="206" t="str">
        <f t="shared" si="15"/>
        <v/>
      </c>
    </row>
    <row r="136" spans="1:21" x14ac:dyDescent="0.3">
      <c r="A136" s="219" t="s">
        <v>1572</v>
      </c>
      <c r="B136" s="220"/>
      <c r="C136" s="206" t="s">
        <v>152</v>
      </c>
      <c r="D136" s="206" t="s">
        <v>153</v>
      </c>
      <c r="E136" s="206" t="s">
        <v>154</v>
      </c>
      <c r="F136" s="206" t="s">
        <v>165</v>
      </c>
      <c r="G136" s="206" t="s">
        <v>156</v>
      </c>
      <c r="H136" s="206" t="s">
        <v>157</v>
      </c>
      <c r="I136" s="206" t="s">
        <v>166</v>
      </c>
      <c r="J136" s="206">
        <v>437</v>
      </c>
      <c r="K136" s="206" t="s">
        <v>76</v>
      </c>
      <c r="N136" s="219" t="s">
        <v>1570</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1571</v>
      </c>
      <c r="Q136" s="221" t="s">
        <v>63</v>
      </c>
      <c r="R136" s="221" t="str">
        <f t="shared" si="18"/>
        <v>Urban Residential Lighting</v>
      </c>
      <c r="S136" s="221" t="str">
        <f t="shared" si="17"/>
        <v>//**Urban Residential Lighting: **</v>
      </c>
      <c r="T136" s="206" t="str">
        <f t="shared" si="15"/>
        <v/>
      </c>
    </row>
    <row r="137" spans="1:21" x14ac:dyDescent="0.3">
      <c r="A137" s="219" t="s">
        <v>1572</v>
      </c>
      <c r="B137" s="220"/>
      <c r="C137" s="206" t="s">
        <v>152</v>
      </c>
      <c r="D137" s="206" t="s">
        <v>153</v>
      </c>
      <c r="E137" s="206" t="s">
        <v>154</v>
      </c>
      <c r="F137" s="206" t="s">
        <v>167</v>
      </c>
      <c r="G137" s="206" t="s">
        <v>156</v>
      </c>
      <c r="H137" s="206" t="s">
        <v>157</v>
      </c>
      <c r="I137" s="206" t="s">
        <v>168</v>
      </c>
      <c r="J137" s="206">
        <v>438</v>
      </c>
      <c r="K137" s="206" t="s">
        <v>63</v>
      </c>
      <c r="L137" s="206" t="s">
        <v>1714</v>
      </c>
      <c r="N137" s="219" t="s">
        <v>1570</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1571</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3">
      <c r="A138" s="219" t="s">
        <v>1572</v>
      </c>
      <c r="B138" s="220"/>
      <c r="C138" s="206" t="s">
        <v>152</v>
      </c>
      <c r="D138" s="206" t="s">
        <v>153</v>
      </c>
      <c r="E138" s="206" t="s">
        <v>154</v>
      </c>
      <c r="F138" s="206" t="s">
        <v>169</v>
      </c>
      <c r="G138" s="206" t="s">
        <v>156</v>
      </c>
      <c r="H138" s="206" t="s">
        <v>157</v>
      </c>
      <c r="I138" s="206" t="s">
        <v>170</v>
      </c>
      <c r="J138" s="206">
        <v>439</v>
      </c>
      <c r="K138" s="206" t="s">
        <v>63</v>
      </c>
      <c r="L138" s="206" t="s">
        <v>1715</v>
      </c>
      <c r="N138" s="219" t="s">
        <v>1570</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1571</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3">
      <c r="A139" s="219" t="s">
        <v>1572</v>
      </c>
      <c r="B139" s="220"/>
      <c r="C139" s="206" t="s">
        <v>152</v>
      </c>
      <c r="D139" s="206" t="s">
        <v>153</v>
      </c>
      <c r="E139" s="206" t="s">
        <v>154</v>
      </c>
      <c r="F139" s="206" t="s">
        <v>155</v>
      </c>
      <c r="G139" s="206" t="s">
        <v>171</v>
      </c>
      <c r="H139" s="206" t="s">
        <v>172</v>
      </c>
      <c r="I139" s="206" t="s">
        <v>158</v>
      </c>
      <c r="J139" s="206">
        <v>440</v>
      </c>
      <c r="K139" s="206" t="s">
        <v>76</v>
      </c>
      <c r="L139" s="206" t="s">
        <v>1581</v>
      </c>
      <c r="N139" s="219" t="s">
        <v>1570</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1571</v>
      </c>
      <c r="Q139" s="221" t="s">
        <v>63</v>
      </c>
      <c r="R139" s="221" t="str">
        <f t="shared" si="18"/>
        <v>Rural Residential Heating</v>
      </c>
      <c r="S139" s="221" t="str">
        <f t="shared" si="17"/>
        <v>//**Rural Residential Heating: **</v>
      </c>
      <c r="T139" s="206" t="str">
        <f t="shared" si="15"/>
        <v/>
      </c>
    </row>
    <row r="140" spans="1:21" x14ac:dyDescent="0.3">
      <c r="A140" s="219" t="s">
        <v>1572</v>
      </c>
      <c r="B140" s="220"/>
      <c r="C140" s="206" t="s">
        <v>152</v>
      </c>
      <c r="D140" s="206" t="s">
        <v>153</v>
      </c>
      <c r="E140" s="206" t="s">
        <v>154</v>
      </c>
      <c r="F140" s="206" t="s">
        <v>163</v>
      </c>
      <c r="G140" s="206" t="s">
        <v>171</v>
      </c>
      <c r="H140" s="206" t="s">
        <v>172</v>
      </c>
      <c r="I140" s="206" t="s">
        <v>164</v>
      </c>
      <c r="J140" s="206">
        <v>441</v>
      </c>
      <c r="K140" s="206" t="s">
        <v>76</v>
      </c>
      <c r="N140" s="219" t="s">
        <v>1570</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1571</v>
      </c>
      <c r="Q140" s="221" t="s">
        <v>63</v>
      </c>
      <c r="R140" s="221" t="str">
        <f t="shared" si="18"/>
        <v>Rural Residential Cooling and Ventilation</v>
      </c>
      <c r="S140" s="221" t="str">
        <f t="shared" si="17"/>
        <v>//**Rural Residential Cooling and Ventilation: **</v>
      </c>
      <c r="T140" s="206" t="str">
        <f t="shared" si="15"/>
        <v/>
      </c>
    </row>
    <row r="141" spans="1:21" x14ac:dyDescent="0.3">
      <c r="A141" s="219" t="s">
        <v>1572</v>
      </c>
      <c r="B141" s="220"/>
      <c r="C141" s="206" t="s">
        <v>152</v>
      </c>
      <c r="D141" s="206" t="s">
        <v>153</v>
      </c>
      <c r="E141" s="206" t="s">
        <v>154</v>
      </c>
      <c r="F141" s="206" t="s">
        <v>165</v>
      </c>
      <c r="G141" s="206" t="s">
        <v>171</v>
      </c>
      <c r="H141" s="206" t="s">
        <v>172</v>
      </c>
      <c r="I141" s="206" t="s">
        <v>166</v>
      </c>
      <c r="J141" s="206">
        <v>442</v>
      </c>
      <c r="K141" s="206" t="s">
        <v>76</v>
      </c>
      <c r="N141" s="219" t="s">
        <v>1570</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1571</v>
      </c>
      <c r="Q141" s="221" t="s">
        <v>63</v>
      </c>
      <c r="R141" s="221" t="str">
        <f t="shared" si="18"/>
        <v>Rural Residential Lighting</v>
      </c>
      <c r="S141" s="221" t="str">
        <f t="shared" si="17"/>
        <v>//**Rural Residential Lighting: **</v>
      </c>
      <c r="T141" s="206" t="str">
        <f t="shared" si="15"/>
        <v/>
      </c>
    </row>
    <row r="142" spans="1:21" x14ac:dyDescent="0.3">
      <c r="A142" s="219" t="s">
        <v>1572</v>
      </c>
      <c r="B142" s="220"/>
      <c r="C142" s="206" t="s">
        <v>152</v>
      </c>
      <c r="D142" s="206" t="s">
        <v>153</v>
      </c>
      <c r="E142" s="206" t="s">
        <v>154</v>
      </c>
      <c r="F142" s="206" t="s">
        <v>167</v>
      </c>
      <c r="G142" s="206" t="s">
        <v>171</v>
      </c>
      <c r="H142" s="206" t="s">
        <v>172</v>
      </c>
      <c r="I142" s="206" t="s">
        <v>168</v>
      </c>
      <c r="J142" s="206">
        <v>443</v>
      </c>
      <c r="K142" s="206" t="s">
        <v>76</v>
      </c>
      <c r="L142" s="206" t="s">
        <v>1716</v>
      </c>
      <c r="N142" s="219" t="s">
        <v>1570</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1571</v>
      </c>
      <c r="Q142" s="221" t="s">
        <v>63</v>
      </c>
      <c r="R142" s="221" t="str">
        <f t="shared" si="18"/>
        <v>Rural Residential Appliances</v>
      </c>
      <c r="S142" s="221" t="str">
        <f t="shared" si="17"/>
        <v>//**Rural Residential Appliances: **</v>
      </c>
      <c r="T142" s="206" t="str">
        <f t="shared" si="15"/>
        <v/>
      </c>
    </row>
    <row r="143" spans="1:21" x14ac:dyDescent="0.3">
      <c r="A143" s="219" t="s">
        <v>1572</v>
      </c>
      <c r="B143" s="220"/>
      <c r="C143" s="206" t="s">
        <v>152</v>
      </c>
      <c r="D143" s="206" t="s">
        <v>153</v>
      </c>
      <c r="E143" s="206" t="s">
        <v>154</v>
      </c>
      <c r="F143" s="206" t="s">
        <v>169</v>
      </c>
      <c r="G143" s="206" t="s">
        <v>171</v>
      </c>
      <c r="H143" s="206" t="s">
        <v>172</v>
      </c>
      <c r="I143" s="206" t="s">
        <v>170</v>
      </c>
      <c r="J143" s="206">
        <v>444</v>
      </c>
      <c r="K143" s="206" t="s">
        <v>76</v>
      </c>
      <c r="L143" s="206" t="s">
        <v>1580</v>
      </c>
      <c r="N143" s="219" t="s">
        <v>1570</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1571</v>
      </c>
      <c r="Q143" s="221" t="s">
        <v>63</v>
      </c>
      <c r="R143" s="221" t="str">
        <f t="shared" si="18"/>
        <v>Rural Residential Other Components</v>
      </c>
      <c r="S143" s="221" t="str">
        <f t="shared" si="17"/>
        <v>//**Rural Residential Other Components: **</v>
      </c>
      <c r="T143" s="206" t="str">
        <f t="shared" si="15"/>
        <v/>
      </c>
    </row>
    <row r="144" spans="1:21" x14ac:dyDescent="0.3">
      <c r="A144" s="219" t="s">
        <v>1572</v>
      </c>
      <c r="B144" s="220"/>
      <c r="C144" s="206" t="s">
        <v>152</v>
      </c>
      <c r="D144" s="206" t="s">
        <v>153</v>
      </c>
      <c r="E144" s="206" t="s">
        <v>154</v>
      </c>
      <c r="F144" s="206" t="s">
        <v>155</v>
      </c>
      <c r="G144" s="206" t="s">
        <v>173</v>
      </c>
      <c r="H144" s="206" t="s">
        <v>174</v>
      </c>
      <c r="I144" s="206" t="s">
        <v>158</v>
      </c>
      <c r="J144" s="206">
        <v>445</v>
      </c>
      <c r="K144" s="206" t="s">
        <v>76</v>
      </c>
      <c r="L144" s="206" t="s">
        <v>1582</v>
      </c>
      <c r="N144" s="219" t="s">
        <v>1570</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1571</v>
      </c>
      <c r="Q144" s="221" t="s">
        <v>63</v>
      </c>
      <c r="R144" s="221" t="str">
        <f t="shared" si="18"/>
        <v>Commercial Heating</v>
      </c>
      <c r="S144" s="221" t="str">
        <f t="shared" si="17"/>
        <v>//**Commercial Heating: **</v>
      </c>
      <c r="T144" s="206" t="str">
        <f t="shared" si="15"/>
        <v/>
      </c>
    </row>
    <row r="145" spans="1:21" x14ac:dyDescent="0.3">
      <c r="A145" s="219" t="s">
        <v>1572</v>
      </c>
      <c r="B145" s="220"/>
      <c r="C145" s="206" t="s">
        <v>152</v>
      </c>
      <c r="D145" s="206" t="s">
        <v>153</v>
      </c>
      <c r="E145" s="206" t="s">
        <v>154</v>
      </c>
      <c r="F145" s="206" t="s">
        <v>163</v>
      </c>
      <c r="G145" s="206" t="s">
        <v>173</v>
      </c>
      <c r="H145" s="206" t="s">
        <v>174</v>
      </c>
      <c r="I145" s="206" t="s">
        <v>164</v>
      </c>
      <c r="J145" s="206">
        <v>446</v>
      </c>
      <c r="K145" s="206" t="s">
        <v>76</v>
      </c>
      <c r="N145" s="219" t="s">
        <v>1570</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1571</v>
      </c>
      <c r="Q145" s="221" t="s">
        <v>63</v>
      </c>
      <c r="R145" s="221" t="str">
        <f t="shared" si="18"/>
        <v>Commercial Cooling and Ventilation</v>
      </c>
      <c r="S145" s="221" t="str">
        <f t="shared" si="17"/>
        <v>//**Commercial Cooling and Ventilation: **</v>
      </c>
      <c r="T145" s="206" t="str">
        <f t="shared" si="15"/>
        <v/>
      </c>
    </row>
    <row r="146" spans="1:21" x14ac:dyDescent="0.3">
      <c r="A146" s="219" t="s">
        <v>1572</v>
      </c>
      <c r="B146" s="220"/>
      <c r="C146" s="206" t="s">
        <v>152</v>
      </c>
      <c r="D146" s="206" t="s">
        <v>153</v>
      </c>
      <c r="E146" s="206" t="s">
        <v>154</v>
      </c>
      <c r="F146" s="206" t="s">
        <v>165</v>
      </c>
      <c r="G146" s="206" t="s">
        <v>173</v>
      </c>
      <c r="H146" s="206" t="s">
        <v>174</v>
      </c>
      <c r="I146" s="206" t="s">
        <v>166</v>
      </c>
      <c r="J146" s="206">
        <v>447</v>
      </c>
      <c r="K146" s="206" t="s">
        <v>76</v>
      </c>
      <c r="N146" s="219" t="s">
        <v>1570</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1571</v>
      </c>
      <c r="Q146" s="221" t="s">
        <v>63</v>
      </c>
      <c r="R146" s="221" t="str">
        <f t="shared" si="18"/>
        <v>Commercial Lighting</v>
      </c>
      <c r="S146" s="221" t="str">
        <f t="shared" si="17"/>
        <v>//**Commercial Lighting: **</v>
      </c>
      <c r="T146" s="206" t="str">
        <f t="shared" si="15"/>
        <v/>
      </c>
    </row>
    <row r="147" spans="1:21" x14ac:dyDescent="0.3">
      <c r="A147" s="219" t="s">
        <v>1572</v>
      </c>
      <c r="B147" s="220"/>
      <c r="C147" s="206" t="s">
        <v>152</v>
      </c>
      <c r="D147" s="206" t="s">
        <v>153</v>
      </c>
      <c r="E147" s="206" t="s">
        <v>154</v>
      </c>
      <c r="F147" s="206" t="s">
        <v>167</v>
      </c>
      <c r="G147" s="206" t="s">
        <v>173</v>
      </c>
      <c r="H147" s="206" t="s">
        <v>174</v>
      </c>
      <c r="I147" s="206" t="s">
        <v>168</v>
      </c>
      <c r="J147" s="206">
        <v>448</v>
      </c>
      <c r="K147" s="206" t="s">
        <v>63</v>
      </c>
      <c r="L147" s="206" t="s">
        <v>1717</v>
      </c>
      <c r="N147" s="219" t="s">
        <v>1570</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1571</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3">
      <c r="A148" s="219" t="s">
        <v>1572</v>
      </c>
      <c r="B148" s="215"/>
      <c r="C148" s="206" t="s">
        <v>152</v>
      </c>
      <c r="D148" s="206" t="s">
        <v>153</v>
      </c>
      <c r="E148" s="206" t="s">
        <v>154</v>
      </c>
      <c r="F148" s="206" t="s">
        <v>169</v>
      </c>
      <c r="G148" s="206" t="s">
        <v>173</v>
      </c>
      <c r="H148" s="206" t="s">
        <v>174</v>
      </c>
      <c r="I148" s="206" t="s">
        <v>170</v>
      </c>
      <c r="J148" s="206">
        <v>449</v>
      </c>
      <c r="K148" s="206" t="s">
        <v>76</v>
      </c>
      <c r="L148" s="206" t="s">
        <v>1583</v>
      </c>
      <c r="N148" s="219" t="s">
        <v>1570</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1571</v>
      </c>
      <c r="Q148" s="221" t="s">
        <v>63</v>
      </c>
      <c r="R148" s="221" t="str">
        <f t="shared" si="18"/>
        <v>Commercial Other Components</v>
      </c>
      <c r="S148" s="221" t="str">
        <f t="shared" si="17"/>
        <v>//**Commercial Other Components: **</v>
      </c>
      <c r="T148" s="206" t="str">
        <f t="shared" si="15"/>
        <v/>
      </c>
    </row>
    <row r="149" spans="1:21" s="223" customFormat="1" x14ac:dyDescent="0.3">
      <c r="A149" s="223" t="s">
        <v>1569</v>
      </c>
      <c r="B149" s="215" t="str">
        <f t="shared" ref="B149" si="19">C149&amp;D149&amp;E149</f>
        <v>Buildings and AppliancesBuilding Energy Efficiency StandardsReduction in E Use Allowed by Component Eff Std</v>
      </c>
      <c r="C149" s="223" t="s">
        <v>152</v>
      </c>
      <c r="D149" s="223" t="s">
        <v>175</v>
      </c>
      <c r="E149" s="223" t="str">
        <f>E150</f>
        <v>Reduction in E Use Allowed by Component Eff Std</v>
      </c>
      <c r="M149" s="207"/>
      <c r="N149" s="225" t="s">
        <v>1570</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1571</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3">
      <c r="A150" s="219" t="s">
        <v>1572</v>
      </c>
      <c r="B150" s="220"/>
      <c r="C150" s="206" t="s">
        <v>152</v>
      </c>
      <c r="D150" s="206" t="s">
        <v>175</v>
      </c>
      <c r="E150" s="206" t="s">
        <v>176</v>
      </c>
      <c r="F150" s="206" t="s">
        <v>155</v>
      </c>
      <c r="G150" s="206" t="s">
        <v>156</v>
      </c>
      <c r="H150" s="206" t="s">
        <v>1284</v>
      </c>
      <c r="I150" s="206" t="s">
        <v>158</v>
      </c>
      <c r="J150" s="206">
        <v>13</v>
      </c>
      <c r="K150" s="206" t="s">
        <v>76</v>
      </c>
      <c r="L150" s="206" t="s">
        <v>1584</v>
      </c>
      <c r="N150" s="219" t="s">
        <v>1570</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1571</v>
      </c>
      <c r="Q150" s="221" t="s">
        <v>63</v>
      </c>
      <c r="R150" s="221" t="str">
        <f t="shared" ref="R150:R162" si="20">H150&amp;" "&amp;I150</f>
        <v>Residential Heating</v>
      </c>
      <c r="S150" s="221" t="str">
        <f t="shared" si="17"/>
        <v>//**Residential Heating: **</v>
      </c>
      <c r="T150" s="206" t="str">
        <f t="shared" si="15"/>
        <v/>
      </c>
    </row>
    <row r="151" spans="1:21" x14ac:dyDescent="0.3">
      <c r="A151" s="219" t="s">
        <v>1572</v>
      </c>
      <c r="B151" s="220"/>
      <c r="C151" s="206" t="s">
        <v>152</v>
      </c>
      <c r="D151" s="206" t="s">
        <v>175</v>
      </c>
      <c r="E151" s="206" t="s">
        <v>176</v>
      </c>
      <c r="F151" s="206" t="s">
        <v>163</v>
      </c>
      <c r="G151" s="206" t="s">
        <v>156</v>
      </c>
      <c r="H151" s="206" t="s">
        <v>1284</v>
      </c>
      <c r="I151" s="206" t="s">
        <v>164</v>
      </c>
      <c r="J151" s="206">
        <v>14</v>
      </c>
      <c r="K151" s="206" t="s">
        <v>63</v>
      </c>
      <c r="L151" s="206" t="s">
        <v>1718</v>
      </c>
      <c r="N151" s="219" t="s">
        <v>1570</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1571</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3">
      <c r="A152" s="219" t="s">
        <v>1572</v>
      </c>
      <c r="B152" s="220"/>
      <c r="C152" s="206" t="s">
        <v>152</v>
      </c>
      <c r="D152" s="206" t="s">
        <v>175</v>
      </c>
      <c r="E152" s="206" t="s">
        <v>176</v>
      </c>
      <c r="F152" s="206" t="s">
        <v>183</v>
      </c>
      <c r="G152" s="206" t="s">
        <v>156</v>
      </c>
      <c r="H152" s="206" t="s">
        <v>1284</v>
      </c>
      <c r="I152" s="206" t="s">
        <v>184</v>
      </c>
      <c r="J152" s="206">
        <v>15</v>
      </c>
      <c r="K152" s="206" t="s">
        <v>63</v>
      </c>
      <c r="L152" s="206" t="s">
        <v>1719</v>
      </c>
      <c r="N152" s="219" t="s">
        <v>1570</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1571</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3">
      <c r="A153" s="219" t="s">
        <v>1572</v>
      </c>
      <c r="B153" s="220"/>
      <c r="C153" s="206" t="s">
        <v>152</v>
      </c>
      <c r="D153" s="206" t="s">
        <v>175</v>
      </c>
      <c r="E153" s="206" t="s">
        <v>176</v>
      </c>
      <c r="F153" s="206" t="s">
        <v>165</v>
      </c>
      <c r="G153" s="206" t="s">
        <v>156</v>
      </c>
      <c r="H153" s="206" t="s">
        <v>1284</v>
      </c>
      <c r="I153" s="206" t="s">
        <v>166</v>
      </c>
      <c r="J153" s="206">
        <v>16</v>
      </c>
      <c r="K153" s="206" t="s">
        <v>63</v>
      </c>
      <c r="L153" s="206" t="s">
        <v>1720</v>
      </c>
      <c r="N153" s="219" t="s">
        <v>1570</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1571</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3">
      <c r="A154" s="219" t="s">
        <v>1572</v>
      </c>
      <c r="B154" s="220"/>
      <c r="C154" s="206" t="s">
        <v>152</v>
      </c>
      <c r="D154" s="206" t="s">
        <v>175</v>
      </c>
      <c r="E154" s="206" t="s">
        <v>176</v>
      </c>
      <c r="F154" s="206" t="s">
        <v>167</v>
      </c>
      <c r="G154" s="206" t="s">
        <v>156</v>
      </c>
      <c r="H154" s="206" t="s">
        <v>1284</v>
      </c>
      <c r="I154" s="206" t="s">
        <v>168</v>
      </c>
      <c r="J154" s="206">
        <v>17</v>
      </c>
      <c r="K154" s="206" t="s">
        <v>63</v>
      </c>
      <c r="L154" s="206" t="s">
        <v>1721</v>
      </c>
      <c r="N154" s="219" t="s">
        <v>1570</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1571</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3">
      <c r="A155" s="219" t="s">
        <v>1572</v>
      </c>
      <c r="B155" s="220"/>
      <c r="C155" s="206" t="s">
        <v>152</v>
      </c>
      <c r="D155" s="206" t="s">
        <v>175</v>
      </c>
      <c r="E155" s="206" t="s">
        <v>176</v>
      </c>
      <c r="F155" s="206" t="s">
        <v>169</v>
      </c>
      <c r="G155" s="206" t="s">
        <v>156</v>
      </c>
      <c r="H155" s="206" t="s">
        <v>1284</v>
      </c>
      <c r="I155" s="206" t="s">
        <v>170</v>
      </c>
      <c r="J155" s="206">
        <v>18</v>
      </c>
      <c r="K155" s="206" t="s">
        <v>63</v>
      </c>
      <c r="L155" s="206" t="s">
        <v>1722</v>
      </c>
      <c r="N155" s="219" t="s">
        <v>1570</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1571</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3">
      <c r="A156" s="219" t="s">
        <v>1572</v>
      </c>
      <c r="B156" s="220"/>
      <c r="C156" s="206" t="s">
        <v>152</v>
      </c>
      <c r="D156" s="206" t="s">
        <v>175</v>
      </c>
      <c r="E156" s="206" t="s">
        <v>176</v>
      </c>
      <c r="F156" s="206" t="s">
        <v>155</v>
      </c>
      <c r="G156" s="206" t="s">
        <v>171</v>
      </c>
      <c r="H156" s="206" t="s">
        <v>172</v>
      </c>
      <c r="I156" s="206" t="s">
        <v>158</v>
      </c>
      <c r="J156" s="206">
        <v>150</v>
      </c>
      <c r="K156" s="206" t="s">
        <v>76</v>
      </c>
      <c r="L156" s="206" t="s">
        <v>1584</v>
      </c>
      <c r="N156" s="219" t="s">
        <v>1570</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1571</v>
      </c>
      <c r="Q156" s="221" t="s">
        <v>63</v>
      </c>
      <c r="R156" s="221" t="str">
        <f t="shared" si="20"/>
        <v>Rural Residential Heating</v>
      </c>
      <c r="S156" s="221" t="str">
        <f t="shared" si="17"/>
        <v>//**Rural Residential Heating: **</v>
      </c>
      <c r="T156" s="206" t="str">
        <f t="shared" si="15"/>
        <v/>
      </c>
    </row>
    <row r="157" spans="1:21" x14ac:dyDescent="0.3">
      <c r="A157" s="219" t="s">
        <v>1572</v>
      </c>
      <c r="B157" s="220"/>
      <c r="C157" s="206" t="s">
        <v>152</v>
      </c>
      <c r="D157" s="206" t="s">
        <v>175</v>
      </c>
      <c r="E157" s="206" t="s">
        <v>176</v>
      </c>
      <c r="F157" s="206" t="s">
        <v>163</v>
      </c>
      <c r="G157" s="206" t="s">
        <v>171</v>
      </c>
      <c r="H157" s="206" t="s">
        <v>172</v>
      </c>
      <c r="I157" s="206" t="s">
        <v>164</v>
      </c>
      <c r="J157" s="206">
        <v>151</v>
      </c>
      <c r="K157" s="206" t="s">
        <v>76</v>
      </c>
      <c r="L157" s="206" t="s">
        <v>1584</v>
      </c>
      <c r="N157" s="219" t="s">
        <v>1570</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1571</v>
      </c>
      <c r="Q157" s="221" t="s">
        <v>63</v>
      </c>
      <c r="R157" s="221" t="str">
        <f t="shared" si="20"/>
        <v>Rural Residential Cooling and Ventilation</v>
      </c>
      <c r="S157" s="221" t="str">
        <f t="shared" si="17"/>
        <v>//**Rural Residential Cooling and Ventilation: **</v>
      </c>
      <c r="T157" s="206" t="str">
        <f t="shared" si="15"/>
        <v/>
      </c>
    </row>
    <row r="158" spans="1:21" x14ac:dyDescent="0.3">
      <c r="A158" s="219" t="s">
        <v>1572</v>
      </c>
      <c r="B158" s="220"/>
      <c r="C158" s="206" t="s">
        <v>152</v>
      </c>
      <c r="D158" s="206" t="s">
        <v>175</v>
      </c>
      <c r="E158" s="206" t="s">
        <v>176</v>
      </c>
      <c r="F158" s="206" t="s">
        <v>183</v>
      </c>
      <c r="G158" s="206" t="s">
        <v>171</v>
      </c>
      <c r="H158" s="206" t="s">
        <v>172</v>
      </c>
      <c r="I158" s="206" t="s">
        <v>184</v>
      </c>
      <c r="J158" s="206">
        <v>152</v>
      </c>
      <c r="K158" s="206" t="s">
        <v>76</v>
      </c>
      <c r="L158" s="206" t="s">
        <v>1584</v>
      </c>
      <c r="N158" s="219" t="s">
        <v>1570</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1571</v>
      </c>
      <c r="Q158" s="221" t="s">
        <v>63</v>
      </c>
      <c r="R158" s="221" t="str">
        <f t="shared" si="20"/>
        <v>Rural Residential Envelope</v>
      </c>
      <c r="S158" s="221" t="str">
        <f t="shared" si="17"/>
        <v>//**Rural Residential Envelope: **</v>
      </c>
      <c r="T158" s="206" t="str">
        <f t="shared" si="15"/>
        <v/>
      </c>
    </row>
    <row r="159" spans="1:21" x14ac:dyDescent="0.3">
      <c r="A159" s="219" t="s">
        <v>1572</v>
      </c>
      <c r="B159" s="220"/>
      <c r="C159" s="206" t="s">
        <v>152</v>
      </c>
      <c r="D159" s="206" t="s">
        <v>175</v>
      </c>
      <c r="E159" s="206" t="s">
        <v>176</v>
      </c>
      <c r="F159" s="206" t="s">
        <v>165</v>
      </c>
      <c r="G159" s="206" t="s">
        <v>171</v>
      </c>
      <c r="H159" s="206" t="s">
        <v>172</v>
      </c>
      <c r="I159" s="206" t="s">
        <v>166</v>
      </c>
      <c r="J159" s="206">
        <v>153</v>
      </c>
      <c r="K159" s="206" t="s">
        <v>76</v>
      </c>
      <c r="L159" s="206" t="s">
        <v>1584</v>
      </c>
      <c r="N159" s="219" t="s">
        <v>1570</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1571</v>
      </c>
      <c r="Q159" s="221" t="s">
        <v>63</v>
      </c>
      <c r="R159" s="221" t="str">
        <f t="shared" si="20"/>
        <v>Rural Residential Lighting</v>
      </c>
      <c r="S159" s="221" t="str">
        <f t="shared" si="17"/>
        <v>//**Rural Residential Lighting: **</v>
      </c>
      <c r="T159" s="206" t="str">
        <f t="shared" si="15"/>
        <v/>
      </c>
    </row>
    <row r="160" spans="1:21" x14ac:dyDescent="0.3">
      <c r="A160" s="219" t="s">
        <v>1572</v>
      </c>
      <c r="B160" s="220"/>
      <c r="C160" s="206" t="s">
        <v>152</v>
      </c>
      <c r="D160" s="206" t="s">
        <v>175</v>
      </c>
      <c r="E160" s="206" t="s">
        <v>176</v>
      </c>
      <c r="F160" s="206" t="s">
        <v>167</v>
      </c>
      <c r="G160" s="206" t="s">
        <v>171</v>
      </c>
      <c r="H160" s="206" t="s">
        <v>172</v>
      </c>
      <c r="I160" s="206" t="s">
        <v>168</v>
      </c>
      <c r="J160" s="206">
        <v>154</v>
      </c>
      <c r="K160" s="206" t="s">
        <v>76</v>
      </c>
      <c r="L160" s="206" t="s">
        <v>1584</v>
      </c>
      <c r="N160" s="219" t="s">
        <v>1570</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1571</v>
      </c>
      <c r="Q160" s="221" t="s">
        <v>63</v>
      </c>
      <c r="R160" s="221" t="str">
        <f t="shared" si="20"/>
        <v>Rural Residential Appliances</v>
      </c>
      <c r="S160" s="221" t="str">
        <f t="shared" si="17"/>
        <v>//**Rural Residential Appliances: **</v>
      </c>
      <c r="T160" s="206" t="str">
        <f t="shared" si="15"/>
        <v/>
      </c>
    </row>
    <row r="161" spans="1:21" x14ac:dyDescent="0.3">
      <c r="A161" s="219" t="s">
        <v>1572</v>
      </c>
      <c r="B161" s="220"/>
      <c r="C161" s="206" t="s">
        <v>152</v>
      </c>
      <c r="D161" s="206" t="s">
        <v>175</v>
      </c>
      <c r="E161" s="206" t="s">
        <v>176</v>
      </c>
      <c r="F161" s="206" t="s">
        <v>169</v>
      </c>
      <c r="G161" s="206" t="s">
        <v>171</v>
      </c>
      <c r="H161" s="206" t="s">
        <v>172</v>
      </c>
      <c r="I161" s="206" t="s">
        <v>170</v>
      </c>
      <c r="J161" s="206">
        <v>155</v>
      </c>
      <c r="K161" s="206" t="s">
        <v>76</v>
      </c>
      <c r="L161" s="206" t="s">
        <v>1584</v>
      </c>
      <c r="N161" s="219" t="s">
        <v>1570</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1571</v>
      </c>
      <c r="Q161" s="221" t="s">
        <v>63</v>
      </c>
      <c r="R161" s="221" t="str">
        <f t="shared" si="20"/>
        <v>Rural Residential Other Components</v>
      </c>
      <c r="S161" s="221" t="str">
        <f t="shared" si="17"/>
        <v>//**Rural Residential Other Components: **</v>
      </c>
      <c r="T161" s="206" t="str">
        <f t="shared" si="15"/>
        <v/>
      </c>
    </row>
    <row r="162" spans="1:21" x14ac:dyDescent="0.3">
      <c r="A162" s="219" t="s">
        <v>1572</v>
      </c>
      <c r="B162" s="220"/>
      <c r="C162" s="206" t="s">
        <v>152</v>
      </c>
      <c r="D162" s="206" t="s">
        <v>175</v>
      </c>
      <c r="E162" s="206" t="s">
        <v>176</v>
      </c>
      <c r="F162" s="206" t="s">
        <v>155</v>
      </c>
      <c r="G162" s="206" t="s">
        <v>173</v>
      </c>
      <c r="H162" s="206" t="s">
        <v>174</v>
      </c>
      <c r="I162" s="206" t="s">
        <v>158</v>
      </c>
      <c r="J162" s="206">
        <v>156</v>
      </c>
      <c r="K162" s="206" t="s">
        <v>76</v>
      </c>
      <c r="L162" s="206" t="s">
        <v>1584</v>
      </c>
      <c r="N162" s="219" t="s">
        <v>1570</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1571</v>
      </c>
      <c r="Q162" s="221" t="s">
        <v>63</v>
      </c>
      <c r="R162" s="221" t="str">
        <f t="shared" si="20"/>
        <v>Commercial Heating</v>
      </c>
      <c r="S162" s="221" t="str">
        <f t="shared" si="17"/>
        <v>//**Commercial Heating: **</v>
      </c>
      <c r="T162" s="206" t="str">
        <f t="shared" si="15"/>
        <v/>
      </c>
    </row>
    <row r="163" spans="1:21" x14ac:dyDescent="0.3">
      <c r="A163" s="219" t="s">
        <v>1572</v>
      </c>
      <c r="B163" s="220"/>
      <c r="C163" s="206" t="s">
        <v>152</v>
      </c>
      <c r="D163" s="206" t="s">
        <v>175</v>
      </c>
      <c r="E163" s="206" t="s">
        <v>176</v>
      </c>
      <c r="F163" s="206" t="s">
        <v>163</v>
      </c>
      <c r="G163" s="206" t="s">
        <v>173</v>
      </c>
      <c r="H163" s="206" t="s">
        <v>174</v>
      </c>
      <c r="I163" s="206" t="s">
        <v>164</v>
      </c>
      <c r="J163" s="206">
        <v>157</v>
      </c>
      <c r="K163" s="206" t="s">
        <v>63</v>
      </c>
      <c r="L163" s="206" t="s">
        <v>1723</v>
      </c>
      <c r="N163" s="219" t="s">
        <v>1570</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1571</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3">
      <c r="A164" s="219" t="s">
        <v>1572</v>
      </c>
      <c r="B164" s="220"/>
      <c r="C164" s="206" t="s">
        <v>152</v>
      </c>
      <c r="D164" s="206" t="s">
        <v>175</v>
      </c>
      <c r="E164" s="206" t="s">
        <v>176</v>
      </c>
      <c r="F164" s="206" t="s">
        <v>183</v>
      </c>
      <c r="G164" s="206" t="s">
        <v>173</v>
      </c>
      <c r="H164" s="206" t="s">
        <v>174</v>
      </c>
      <c r="I164" s="206" t="s">
        <v>184</v>
      </c>
      <c r="J164" s="206">
        <v>158</v>
      </c>
      <c r="K164" s="206" t="s">
        <v>63</v>
      </c>
      <c r="L164" s="206" t="s">
        <v>1719</v>
      </c>
      <c r="N164" s="219" t="s">
        <v>1570</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1571</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3">
      <c r="A165" s="219" t="s">
        <v>1572</v>
      </c>
      <c r="B165" s="220"/>
      <c r="C165" s="206" t="s">
        <v>152</v>
      </c>
      <c r="D165" s="206" t="s">
        <v>175</v>
      </c>
      <c r="E165" s="206" t="s">
        <v>176</v>
      </c>
      <c r="F165" s="206" t="s">
        <v>165</v>
      </c>
      <c r="G165" s="206" t="s">
        <v>173</v>
      </c>
      <c r="H165" s="206" t="s">
        <v>174</v>
      </c>
      <c r="I165" s="206" t="s">
        <v>166</v>
      </c>
      <c r="J165" s="206">
        <v>159</v>
      </c>
      <c r="K165" s="206" t="s">
        <v>63</v>
      </c>
      <c r="L165" s="206" t="s">
        <v>1724</v>
      </c>
      <c r="N165" s="219" t="s">
        <v>1570</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1571</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3">
      <c r="A166" s="219" t="s">
        <v>1572</v>
      </c>
      <c r="B166" s="220"/>
      <c r="C166" s="206" t="s">
        <v>152</v>
      </c>
      <c r="D166" s="206" t="s">
        <v>175</v>
      </c>
      <c r="E166" s="206" t="s">
        <v>176</v>
      </c>
      <c r="F166" s="206" t="s">
        <v>167</v>
      </c>
      <c r="G166" s="206" t="s">
        <v>173</v>
      </c>
      <c r="H166" s="206" t="s">
        <v>174</v>
      </c>
      <c r="I166" s="206" t="s">
        <v>168</v>
      </c>
      <c r="J166" s="206">
        <v>160</v>
      </c>
      <c r="K166" s="206" t="s">
        <v>63</v>
      </c>
      <c r="L166" s="206" t="s">
        <v>1584</v>
      </c>
      <c r="N166" s="219" t="s">
        <v>1570</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1571</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3">
      <c r="A167" s="219" t="s">
        <v>1572</v>
      </c>
      <c r="B167" s="220"/>
      <c r="C167" s="206" t="s">
        <v>152</v>
      </c>
      <c r="D167" s="206" t="s">
        <v>175</v>
      </c>
      <c r="E167" s="206" t="s">
        <v>176</v>
      </c>
      <c r="F167" s="206" t="s">
        <v>169</v>
      </c>
      <c r="G167" s="206" t="s">
        <v>173</v>
      </c>
      <c r="H167" s="206" t="s">
        <v>174</v>
      </c>
      <c r="I167" s="206" t="s">
        <v>170</v>
      </c>
      <c r="J167" s="206">
        <v>161</v>
      </c>
      <c r="K167" s="206" t="s">
        <v>63</v>
      </c>
      <c r="L167" s="206" t="s">
        <v>1584</v>
      </c>
      <c r="N167" s="219" t="s">
        <v>1570</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1571</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3">
      <c r="A168" s="224" t="s">
        <v>1569</v>
      </c>
      <c r="B168" s="215" t="str">
        <f t="shared" ref="B168:B172" si="21">C168&amp;D168&amp;E168</f>
        <v>Buildings and AppliancesContractor TrainingBoolean Improved Contractor Edu and Training</v>
      </c>
      <c r="C168" s="224" t="s">
        <v>152</v>
      </c>
      <c r="D168" s="224" t="s">
        <v>185</v>
      </c>
      <c r="E168" s="224" t="s">
        <v>186</v>
      </c>
      <c r="J168" s="224">
        <v>19</v>
      </c>
      <c r="K168" s="224" t="s">
        <v>63</v>
      </c>
      <c r="M168" s="208"/>
      <c r="N168" s="227" t="s">
        <v>1570</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1571</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3">
      <c r="A169" s="224" t="s">
        <v>1569</v>
      </c>
      <c r="B169" s="215" t="str">
        <f t="shared" si="21"/>
        <v>Buildings and AppliancesDistributed Solar Carve-OutMin Fraction of Total Elec Demand to be Met by Distributed Solar PV</v>
      </c>
      <c r="C169" s="224" t="s">
        <v>152</v>
      </c>
      <c r="D169" s="224" t="s">
        <v>192</v>
      </c>
      <c r="E169" s="224" t="s">
        <v>193</v>
      </c>
      <c r="J169" s="224">
        <v>146</v>
      </c>
      <c r="K169" s="224" t="s">
        <v>63</v>
      </c>
      <c r="L169" s="224" t="s">
        <v>1725</v>
      </c>
      <c r="M169" s="208"/>
      <c r="N169" s="227" t="s">
        <v>1570</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1571</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3">
      <c r="A170" s="224" t="s">
        <v>1569</v>
      </c>
      <c r="B170" s="215" t="str">
        <f t="shared" si="21"/>
        <v>Buildings and AppliancesDistributed Solar SubsidyPerc Subsidy for Distributed Solar PV Capacity</v>
      </c>
      <c r="C170" s="224" t="s">
        <v>152</v>
      </c>
      <c r="D170" s="224" t="s">
        <v>199</v>
      </c>
      <c r="E170" s="224" t="s">
        <v>200</v>
      </c>
      <c r="J170" s="224">
        <v>147</v>
      </c>
      <c r="K170" s="224" t="s">
        <v>76</v>
      </c>
      <c r="L170" s="224" t="s">
        <v>1726</v>
      </c>
      <c r="M170" s="208"/>
      <c r="N170" s="227" t="s">
        <v>1570</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1571</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3">
      <c r="A171" s="224" t="s">
        <v>1569</v>
      </c>
      <c r="B171" s="215" t="str">
        <f t="shared" si="21"/>
        <v>Buildings and AppliancesImproved LabelingBoolean Improved Device Labeling</v>
      </c>
      <c r="C171" s="224" t="s">
        <v>152</v>
      </c>
      <c r="D171" s="224" t="s">
        <v>206</v>
      </c>
      <c r="E171" s="224" t="s">
        <v>207</v>
      </c>
      <c r="J171" s="224">
        <v>20</v>
      </c>
      <c r="K171" s="224" t="s">
        <v>63</v>
      </c>
      <c r="M171" s="208"/>
      <c r="N171" s="227" t="s">
        <v>1570</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1571</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3">
      <c r="A172" s="224" t="s">
        <v>1569</v>
      </c>
      <c r="B172" s="215" t="str">
        <f t="shared" si="21"/>
        <v>Buildings and AppliancesRetrofit Existing BuildingsShare of Preexisting Buildings Subject to Retrofitting</v>
      </c>
      <c r="C172" s="224" t="s">
        <v>152</v>
      </c>
      <c r="D172" s="224" t="s">
        <v>211</v>
      </c>
      <c r="E172" s="224" t="str">
        <f>E173</f>
        <v>Share of Preexisting Buildings Subject to Retrofitting</v>
      </c>
      <c r="M172" s="208"/>
      <c r="N172" s="227" t="s">
        <v>1570</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1571</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3">
      <c r="A173" s="206" t="s">
        <v>1572</v>
      </c>
      <c r="C173" s="206" t="s">
        <v>152</v>
      </c>
      <c r="D173" s="206" t="s">
        <v>211</v>
      </c>
      <c r="E173" s="206" t="s">
        <v>212</v>
      </c>
      <c r="F173" s="206" t="s">
        <v>156</v>
      </c>
      <c r="H173" s="206" t="s">
        <v>157</v>
      </c>
      <c r="J173" s="206">
        <v>378</v>
      </c>
      <c r="K173" s="206" t="s">
        <v>76</v>
      </c>
      <c r="L173" s="206" t="s">
        <v>1585</v>
      </c>
      <c r="N173" s="219" t="s">
        <v>1570</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1571</v>
      </c>
      <c r="Q173" s="221" t="s">
        <v>63</v>
      </c>
      <c r="R173" s="221" t="str">
        <f>H173&amp;" "&amp;I173</f>
        <v xml:space="preserve">Urban Residential </v>
      </c>
      <c r="S173" s="221" t="str">
        <f t="shared" si="17"/>
        <v>//**Urban Residential : **</v>
      </c>
      <c r="T173" s="206" t="str">
        <f t="shared" si="15"/>
        <v/>
      </c>
    </row>
    <row r="174" spans="1:21" x14ac:dyDescent="0.3">
      <c r="A174" s="206" t="s">
        <v>1572</v>
      </c>
      <c r="C174" s="206" t="s">
        <v>152</v>
      </c>
      <c r="D174" s="206" t="s">
        <v>211</v>
      </c>
      <c r="E174" s="206" t="s">
        <v>212</v>
      </c>
      <c r="F174" s="206" t="s">
        <v>171</v>
      </c>
      <c r="H174" s="206" t="s">
        <v>172</v>
      </c>
      <c r="J174" s="206">
        <v>379</v>
      </c>
      <c r="K174" s="206" t="s">
        <v>76</v>
      </c>
      <c r="L174" s="206" t="s">
        <v>1585</v>
      </c>
      <c r="N174" s="219" t="s">
        <v>1570</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1571</v>
      </c>
      <c r="Q174" s="221" t="s">
        <v>63</v>
      </c>
      <c r="R174" s="221" t="str">
        <f>H174&amp;" "&amp;I174</f>
        <v xml:space="preserve">Rural Residential </v>
      </c>
      <c r="S174" s="221" t="str">
        <f t="shared" si="17"/>
        <v>//**Rural Residential : **</v>
      </c>
      <c r="T174" s="206" t="str">
        <f t="shared" si="15"/>
        <v/>
      </c>
    </row>
    <row r="175" spans="1:21" x14ac:dyDescent="0.3">
      <c r="A175" s="206" t="s">
        <v>1572</v>
      </c>
      <c r="C175" s="206" t="s">
        <v>152</v>
      </c>
      <c r="D175" s="206" t="s">
        <v>211</v>
      </c>
      <c r="E175" s="206" t="s">
        <v>212</v>
      </c>
      <c r="F175" s="206" t="s">
        <v>173</v>
      </c>
      <c r="H175" s="206" t="s">
        <v>174</v>
      </c>
      <c r="J175" s="206">
        <v>380</v>
      </c>
      <c r="K175" s="206" t="s">
        <v>76</v>
      </c>
      <c r="L175" s="206" t="s">
        <v>1585</v>
      </c>
      <c r="N175" s="219" t="s">
        <v>1570</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1571</v>
      </c>
      <c r="Q175" s="221" t="s">
        <v>63</v>
      </c>
      <c r="R175" s="221" t="str">
        <f>H175&amp;" "&amp;I175</f>
        <v xml:space="preserve">Commercial </v>
      </c>
      <c r="S175" s="221" t="str">
        <f t="shared" si="17"/>
        <v>//**Commercial : **</v>
      </c>
      <c r="T175" s="206" t="str">
        <f t="shared" si="15"/>
        <v/>
      </c>
    </row>
    <row r="176" spans="1:21" s="224" customFormat="1" x14ac:dyDescent="0.3">
      <c r="A176" s="224" t="s">
        <v>1569</v>
      </c>
      <c r="B176" s="215" t="str">
        <f t="shared" ref="B176" si="22">C176&amp;D176&amp;E176</f>
        <v>Buildings and AppliancesRebate for Efficient ProductsBoolean Rebate Program for Efficient Components</v>
      </c>
      <c r="C176" s="224" t="s">
        <v>152</v>
      </c>
      <c r="D176" s="224" t="s">
        <v>218</v>
      </c>
      <c r="E176" s="224" t="str">
        <f>E177</f>
        <v>Boolean Rebate Program for Efficient Components</v>
      </c>
      <c r="M176" s="208"/>
      <c r="N176" s="227" t="s">
        <v>1570</v>
      </c>
      <c r="O176" s="227"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4" t="s">
        <v>1571</v>
      </c>
      <c r="Q176" s="224" t="s">
        <v>63</v>
      </c>
      <c r="S176" s="224" t="str">
        <f t="shared" si="17"/>
        <v/>
      </c>
      <c r="T176" s="224" t="str">
        <f t="shared" si="15"/>
        <v/>
      </c>
      <c r="U176" s="21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
      <c r="A177" s="206" t="s">
        <v>1572</v>
      </c>
      <c r="C177" s="206" t="s">
        <v>152</v>
      </c>
      <c r="D177" s="206" t="s">
        <v>218</v>
      </c>
      <c r="E177" s="206" t="s">
        <v>219</v>
      </c>
      <c r="F177" s="206" t="s">
        <v>155</v>
      </c>
      <c r="H177" s="206" t="s">
        <v>158</v>
      </c>
      <c r="J177" s="206">
        <v>27</v>
      </c>
      <c r="K177" s="206" t="s">
        <v>76</v>
      </c>
      <c r="N177" s="219" t="s">
        <v>1570</v>
      </c>
      <c r="O177" s="21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21" t="s">
        <v>1571</v>
      </c>
      <c r="Q177" s="221" t="s">
        <v>63</v>
      </c>
      <c r="R177" s="221" t="str">
        <f t="shared" ref="R177:R182" si="23">H177&amp;" "&amp;I177</f>
        <v xml:space="preserve">Heating </v>
      </c>
      <c r="S177" s="221" t="str">
        <f t="shared" si="17"/>
        <v>//**Heating : **</v>
      </c>
      <c r="T177" s="206" t="str">
        <f t="shared" si="15"/>
        <v/>
      </c>
    </row>
    <row r="178" spans="1:21" x14ac:dyDescent="0.3">
      <c r="A178" s="206" t="s">
        <v>1572</v>
      </c>
      <c r="C178" s="206" t="s">
        <v>152</v>
      </c>
      <c r="D178" s="206" t="s">
        <v>218</v>
      </c>
      <c r="E178" s="206" t="s">
        <v>219</v>
      </c>
      <c r="F178" s="206" t="s">
        <v>163</v>
      </c>
      <c r="H178" s="206" t="s">
        <v>164</v>
      </c>
      <c r="J178" s="206">
        <v>28</v>
      </c>
      <c r="K178" s="206" t="s">
        <v>63</v>
      </c>
      <c r="N178" s="219" t="s">
        <v>1570</v>
      </c>
      <c r="O178" s="21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21" t="s">
        <v>1571</v>
      </c>
      <c r="Q178" s="221" t="s">
        <v>63</v>
      </c>
      <c r="R178" s="221" t="str">
        <f t="shared" si="23"/>
        <v xml:space="preserve">Cooling and Ventilation </v>
      </c>
      <c r="S178" s="221" t="str">
        <f t="shared" si="17"/>
        <v>//**Cooling and Ventilation : **</v>
      </c>
      <c r="T178" s="206" t="str">
        <f t="shared" si="15"/>
        <v>//**Cooling and Ventilation : **</v>
      </c>
    </row>
    <row r="179" spans="1:21" x14ac:dyDescent="0.3">
      <c r="A179" s="206" t="s">
        <v>1572</v>
      </c>
      <c r="C179" s="206" t="s">
        <v>152</v>
      </c>
      <c r="D179" s="206" t="s">
        <v>218</v>
      </c>
      <c r="E179" s="206" t="s">
        <v>219</v>
      </c>
      <c r="F179" s="206" t="s">
        <v>183</v>
      </c>
      <c r="H179" s="206" t="s">
        <v>184</v>
      </c>
      <c r="J179" s="206" t="s">
        <v>223</v>
      </c>
      <c r="K179" s="206" t="s">
        <v>76</v>
      </c>
      <c r="N179" s="219" t="s">
        <v>1570</v>
      </c>
      <c r="O179" s="21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21" t="s">
        <v>1571</v>
      </c>
      <c r="Q179" s="221" t="s">
        <v>63</v>
      </c>
      <c r="R179" s="221" t="str">
        <f t="shared" si="23"/>
        <v xml:space="preserve">Envelope </v>
      </c>
      <c r="S179" s="221" t="str">
        <f t="shared" si="17"/>
        <v>//**Envelope : **</v>
      </c>
      <c r="T179" s="206" t="str">
        <f t="shared" si="15"/>
        <v/>
      </c>
    </row>
    <row r="180" spans="1:21" x14ac:dyDescent="0.3">
      <c r="A180" s="206" t="s">
        <v>1572</v>
      </c>
      <c r="C180" s="206" t="s">
        <v>152</v>
      </c>
      <c r="D180" s="206" t="s">
        <v>218</v>
      </c>
      <c r="E180" s="206" t="s">
        <v>219</v>
      </c>
      <c r="F180" s="206" t="s">
        <v>165</v>
      </c>
      <c r="H180" s="206" t="s">
        <v>166</v>
      </c>
      <c r="J180" s="206" t="s">
        <v>223</v>
      </c>
      <c r="K180" s="206" t="s">
        <v>76</v>
      </c>
      <c r="N180" s="219" t="s">
        <v>1570</v>
      </c>
      <c r="O180" s="21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21" t="s">
        <v>1571</v>
      </c>
      <c r="Q180" s="221" t="s">
        <v>63</v>
      </c>
      <c r="R180" s="221" t="str">
        <f t="shared" si="23"/>
        <v xml:space="preserve">Lighting </v>
      </c>
      <c r="S180" s="221" t="str">
        <f t="shared" si="17"/>
        <v>//**Lighting : **</v>
      </c>
      <c r="T180" s="206" t="str">
        <f t="shared" si="15"/>
        <v/>
      </c>
    </row>
    <row r="181" spans="1:21" x14ac:dyDescent="0.3">
      <c r="A181" s="206" t="s">
        <v>1572</v>
      </c>
      <c r="C181" s="206" t="s">
        <v>152</v>
      </c>
      <c r="D181" s="206" t="s">
        <v>218</v>
      </c>
      <c r="E181" s="206" t="s">
        <v>219</v>
      </c>
      <c r="F181" s="206" t="s">
        <v>167</v>
      </c>
      <c r="H181" s="206" t="s">
        <v>168</v>
      </c>
      <c r="J181" s="206">
        <v>29</v>
      </c>
      <c r="K181" s="206" t="s">
        <v>63</v>
      </c>
      <c r="N181" s="219" t="s">
        <v>1570</v>
      </c>
      <c r="O181" s="21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21" t="s">
        <v>1571</v>
      </c>
      <c r="Q181" s="221" t="s">
        <v>63</v>
      </c>
      <c r="R181" s="221" t="str">
        <f t="shared" si="23"/>
        <v xml:space="preserve">Appliances </v>
      </c>
      <c r="S181" s="221" t="str">
        <f t="shared" si="17"/>
        <v>//**Appliances : **</v>
      </c>
      <c r="T181" s="206" t="str">
        <f t="shared" si="15"/>
        <v>//**Appliances : **</v>
      </c>
    </row>
    <row r="182" spans="1:21" x14ac:dyDescent="0.3">
      <c r="A182" s="206" t="s">
        <v>1572</v>
      </c>
      <c r="C182" s="206" t="s">
        <v>152</v>
      </c>
      <c r="D182" s="206" t="s">
        <v>218</v>
      </c>
      <c r="E182" s="206" t="s">
        <v>219</v>
      </c>
      <c r="F182" s="206" t="s">
        <v>169</v>
      </c>
      <c r="H182" s="206" t="s">
        <v>170</v>
      </c>
      <c r="J182" s="206" t="s">
        <v>223</v>
      </c>
      <c r="K182" s="206" t="s">
        <v>76</v>
      </c>
      <c r="N182" s="219" t="s">
        <v>1570</v>
      </c>
      <c r="O182" s="21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21" t="s">
        <v>1571</v>
      </c>
      <c r="Q182" s="221" t="s">
        <v>63</v>
      </c>
      <c r="R182" s="221" t="str">
        <f t="shared" si="23"/>
        <v xml:space="preserve">Other Components </v>
      </c>
      <c r="S182" s="221" t="str">
        <f t="shared" si="17"/>
        <v>//**Other Components : **</v>
      </c>
      <c r="T182" s="206" t="str">
        <f t="shared" si="15"/>
        <v/>
      </c>
    </row>
    <row r="183" spans="1:21" s="223" customFormat="1" x14ac:dyDescent="0.3">
      <c r="A183" s="224" t="s">
        <v>1569</v>
      </c>
      <c r="B183" s="215" t="str">
        <f t="shared" ref="B183" si="24">C183&amp;D183&amp;E183</f>
        <v>Electricity SupplyBan New Power PlantsBoolean Ban New Power Plants</v>
      </c>
      <c r="C183" s="224" t="s">
        <v>224</v>
      </c>
      <c r="D183" s="224" t="s">
        <v>225</v>
      </c>
      <c r="E183" s="224" t="str">
        <f>E184</f>
        <v>Boolean Ban New Power Plants</v>
      </c>
      <c r="F183" s="224"/>
      <c r="G183" s="224"/>
      <c r="H183" s="224"/>
      <c r="I183" s="224"/>
      <c r="J183" s="224"/>
      <c r="K183" s="224"/>
      <c r="L183" s="224"/>
      <c r="M183" s="208"/>
      <c r="N183" s="227" t="s">
        <v>1570</v>
      </c>
      <c r="O183" s="227" t="str">
        <f>INDEX('Standard Descriptions'!$E:$E,MATCH(Guidance!E183,'Standard Descriptions'!$C:$C,0))</f>
        <v xml:space="preserve"> This policy prevents new capacity of the selected type(s) from being built or deployed.//</v>
      </c>
      <c r="P183" s="224" t="s">
        <v>1571</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3">
      <c r="A184" s="206" t="s">
        <v>1572</v>
      </c>
      <c r="C184" s="206" t="s">
        <v>224</v>
      </c>
      <c r="D184" s="206" t="s">
        <v>225</v>
      </c>
      <c r="E184" s="206" t="s">
        <v>226</v>
      </c>
      <c r="F184" s="206" t="s">
        <v>227</v>
      </c>
      <c r="H184" s="206" t="s">
        <v>228</v>
      </c>
      <c r="J184" s="206">
        <v>167</v>
      </c>
      <c r="K184" s="206" t="s">
        <v>63</v>
      </c>
      <c r="N184" s="219" t="s">
        <v>1570</v>
      </c>
      <c r="O184" s="219" t="str">
        <f>INDEX('Standard Descriptions'!$E:$E,MATCH(Guidance!E184,'Standard Descriptions'!$C:$C,0))</f>
        <v xml:space="preserve"> This policy prevents new capacity of the selected type(s) from being built or deployed.//</v>
      </c>
      <c r="P184" s="221" t="s">
        <v>1571</v>
      </c>
      <c r="Q184" s="221" t="s">
        <v>63</v>
      </c>
      <c r="R184" s="221" t="str">
        <f t="shared" ref="R184:R199" si="25">H184&amp;" "&amp;I184</f>
        <v xml:space="preserve">Hard Coal </v>
      </c>
      <c r="S184" s="221" t="str">
        <f t="shared" si="17"/>
        <v>//**Hard Coal : **</v>
      </c>
      <c r="T184" s="206" t="str">
        <f t="shared" si="15"/>
        <v>//**Hard Coal : **</v>
      </c>
    </row>
    <row r="185" spans="1:21" x14ac:dyDescent="0.3">
      <c r="A185" s="206" t="s">
        <v>1572</v>
      </c>
      <c r="C185" s="206" t="s">
        <v>224</v>
      </c>
      <c r="D185" s="206" t="s">
        <v>225</v>
      </c>
      <c r="E185" s="206" t="s">
        <v>226</v>
      </c>
      <c r="F185" s="206" t="s">
        <v>232</v>
      </c>
      <c r="H185" s="206" t="s">
        <v>233</v>
      </c>
      <c r="J185" s="206">
        <v>168</v>
      </c>
      <c r="K185" s="206" t="s">
        <v>63</v>
      </c>
      <c r="N185" s="219" t="s">
        <v>1570</v>
      </c>
      <c r="O185" s="219" t="str">
        <f>INDEX('Standard Descriptions'!$E:$E,MATCH(Guidance!E185,'Standard Descriptions'!$C:$C,0))</f>
        <v xml:space="preserve"> This policy prevents new capacity of the selected type(s) from being built or deployed.//</v>
      </c>
      <c r="P185" s="221" t="s">
        <v>1571</v>
      </c>
      <c r="Q185" s="221" t="s">
        <v>63</v>
      </c>
      <c r="R185" s="221" t="str">
        <f t="shared" si="25"/>
        <v xml:space="preserve">Natural Gas Nonpeaker </v>
      </c>
      <c r="S185" s="221" t="str">
        <f t="shared" si="17"/>
        <v>//**Natural Gas Nonpeaker : **</v>
      </c>
      <c r="T185" s="206" t="str">
        <f t="shared" si="15"/>
        <v>//**Natural Gas Nonpeaker : **</v>
      </c>
    </row>
    <row r="186" spans="1:21" x14ac:dyDescent="0.3">
      <c r="A186" s="206" t="s">
        <v>1572</v>
      </c>
      <c r="C186" s="206" t="s">
        <v>224</v>
      </c>
      <c r="D186" s="206" t="s">
        <v>225</v>
      </c>
      <c r="E186" s="206" t="s">
        <v>226</v>
      </c>
      <c r="F186" s="206" t="s">
        <v>234</v>
      </c>
      <c r="H186" s="206" t="s">
        <v>235</v>
      </c>
      <c r="J186" s="206">
        <v>169</v>
      </c>
      <c r="K186" s="206" t="s">
        <v>63</v>
      </c>
      <c r="N186" s="219" t="s">
        <v>1570</v>
      </c>
      <c r="O186" s="219" t="str">
        <f>INDEX('Standard Descriptions'!$E:$E,MATCH(Guidance!E186,'Standard Descriptions'!$C:$C,0))</f>
        <v xml:space="preserve"> This policy prevents new capacity of the selected type(s) from being built or deployed.//</v>
      </c>
      <c r="P186" s="221" t="s">
        <v>1571</v>
      </c>
      <c r="Q186" s="221" t="s">
        <v>63</v>
      </c>
      <c r="R186" s="221" t="str">
        <f t="shared" si="25"/>
        <v xml:space="preserve">Nuclear </v>
      </c>
      <c r="S186" s="221" t="str">
        <f t="shared" si="17"/>
        <v>//**Nuclear : **</v>
      </c>
      <c r="T186" s="206" t="str">
        <f t="shared" si="15"/>
        <v>//**Nuclear : **</v>
      </c>
    </row>
    <row r="187" spans="1:21" x14ac:dyDescent="0.3">
      <c r="A187" s="206" t="s">
        <v>1572</v>
      </c>
      <c r="C187" s="206" t="s">
        <v>224</v>
      </c>
      <c r="D187" s="206" t="s">
        <v>225</v>
      </c>
      <c r="E187" s="206" t="s">
        <v>226</v>
      </c>
      <c r="F187" s="206" t="s">
        <v>236</v>
      </c>
      <c r="H187" s="206" t="s">
        <v>237</v>
      </c>
      <c r="J187" s="206">
        <v>170</v>
      </c>
      <c r="K187" s="206" t="s">
        <v>76</v>
      </c>
      <c r="N187" s="219" t="s">
        <v>1570</v>
      </c>
      <c r="O187" s="219" t="str">
        <f>INDEX('Standard Descriptions'!$E:$E,MATCH(Guidance!E187,'Standard Descriptions'!$C:$C,0))</f>
        <v xml:space="preserve"> This policy prevents new capacity of the selected type(s) from being built or deployed.//</v>
      </c>
      <c r="P187" s="221" t="s">
        <v>1571</v>
      </c>
      <c r="Q187" s="221" t="s">
        <v>63</v>
      </c>
      <c r="R187" s="221" t="str">
        <f t="shared" si="25"/>
        <v xml:space="preserve">Hydro </v>
      </c>
      <c r="S187" s="221" t="str">
        <f t="shared" si="17"/>
        <v>//**Hydro : **</v>
      </c>
      <c r="T187" s="206" t="str">
        <f t="shared" si="15"/>
        <v/>
      </c>
    </row>
    <row r="188" spans="1:21" x14ac:dyDescent="0.3">
      <c r="A188" s="206" t="s">
        <v>1572</v>
      </c>
      <c r="C188" s="206" t="s">
        <v>224</v>
      </c>
      <c r="D188" s="206" t="s">
        <v>225</v>
      </c>
      <c r="E188" s="206" t="s">
        <v>226</v>
      </c>
      <c r="F188" s="206" t="s">
        <v>238</v>
      </c>
      <c r="H188" s="206" t="s">
        <v>239</v>
      </c>
      <c r="K188" s="206" t="s">
        <v>76</v>
      </c>
      <c r="N188" s="219" t="s">
        <v>1570</v>
      </c>
      <c r="O188" s="219" t="str">
        <f>INDEX('Standard Descriptions'!$E:$E,MATCH(Guidance!E188,'Standard Descriptions'!$C:$C,0))</f>
        <v xml:space="preserve"> This policy prevents new capacity of the selected type(s) from being built or deployed.//</v>
      </c>
      <c r="P188" s="221" t="s">
        <v>1571</v>
      </c>
      <c r="Q188" s="221" t="s">
        <v>63</v>
      </c>
      <c r="R188" s="221" t="str">
        <f t="shared" si="25"/>
        <v xml:space="preserve">Onshore Wind </v>
      </c>
      <c r="S188" s="221" t="str">
        <f t="shared" si="17"/>
        <v>//**Onshore Wind : **</v>
      </c>
      <c r="T188" s="206" t="str">
        <f t="shared" si="15"/>
        <v/>
      </c>
    </row>
    <row r="189" spans="1:21" x14ac:dyDescent="0.3">
      <c r="A189" s="206" t="s">
        <v>1572</v>
      </c>
      <c r="C189" s="206" t="s">
        <v>224</v>
      </c>
      <c r="D189" s="206" t="s">
        <v>225</v>
      </c>
      <c r="E189" s="206" t="s">
        <v>226</v>
      </c>
      <c r="F189" s="206" t="s">
        <v>240</v>
      </c>
      <c r="H189" s="206" t="s">
        <v>241</v>
      </c>
      <c r="K189" s="206" t="s">
        <v>76</v>
      </c>
      <c r="N189" s="219" t="s">
        <v>1570</v>
      </c>
      <c r="O189" s="219" t="str">
        <f>INDEX('Standard Descriptions'!$E:$E,MATCH(Guidance!E189,'Standard Descriptions'!$C:$C,0))</f>
        <v xml:space="preserve"> This policy prevents new capacity of the selected type(s) from being built or deployed.//</v>
      </c>
      <c r="P189" s="221" t="s">
        <v>1571</v>
      </c>
      <c r="Q189" s="221" t="s">
        <v>63</v>
      </c>
      <c r="R189" s="221" t="str">
        <f t="shared" si="25"/>
        <v xml:space="preserve">Solar PV </v>
      </c>
      <c r="S189" s="221" t="str">
        <f t="shared" si="17"/>
        <v>//**Solar PV : **</v>
      </c>
      <c r="T189" s="206" t="str">
        <f t="shared" si="15"/>
        <v/>
      </c>
    </row>
    <row r="190" spans="1:21" x14ac:dyDescent="0.3">
      <c r="A190" s="206" t="s">
        <v>1572</v>
      </c>
      <c r="C190" s="206" t="s">
        <v>224</v>
      </c>
      <c r="D190" s="206" t="s">
        <v>225</v>
      </c>
      <c r="E190" s="206" t="s">
        <v>226</v>
      </c>
      <c r="F190" s="206" t="s">
        <v>242</v>
      </c>
      <c r="H190" s="206" t="s">
        <v>243</v>
      </c>
      <c r="K190" s="206" t="s">
        <v>76</v>
      </c>
      <c r="N190" s="219" t="s">
        <v>1570</v>
      </c>
      <c r="O190" s="219" t="str">
        <f>INDEX('Standard Descriptions'!$E:$E,MATCH(Guidance!E190,'Standard Descriptions'!$C:$C,0))</f>
        <v xml:space="preserve"> This policy prevents new capacity of the selected type(s) from being built or deployed.//</v>
      </c>
      <c r="P190" s="221" t="s">
        <v>1571</v>
      </c>
      <c r="Q190" s="221" t="s">
        <v>63</v>
      </c>
      <c r="R190" s="221" t="str">
        <f t="shared" si="25"/>
        <v xml:space="preserve">Solar Thermal </v>
      </c>
      <c r="S190" s="221" t="str">
        <f t="shared" si="17"/>
        <v>//**Solar Thermal : **</v>
      </c>
      <c r="T190" s="206" t="str">
        <f t="shared" si="15"/>
        <v/>
      </c>
    </row>
    <row r="191" spans="1:21" x14ac:dyDescent="0.3">
      <c r="A191" s="206" t="s">
        <v>1572</v>
      </c>
      <c r="C191" s="206" t="s">
        <v>224</v>
      </c>
      <c r="D191" s="206" t="s">
        <v>225</v>
      </c>
      <c r="E191" s="206" t="s">
        <v>226</v>
      </c>
      <c r="F191" s="206" t="s">
        <v>244</v>
      </c>
      <c r="H191" s="206" t="s">
        <v>245</v>
      </c>
      <c r="K191" s="206" t="s">
        <v>76</v>
      </c>
      <c r="N191" s="219" t="s">
        <v>1570</v>
      </c>
      <c r="O191" s="219" t="str">
        <f>INDEX('Standard Descriptions'!$E:$E,MATCH(Guidance!E191,'Standard Descriptions'!$C:$C,0))</f>
        <v xml:space="preserve"> This policy prevents new capacity of the selected type(s) from being built or deployed.//</v>
      </c>
      <c r="P191" s="221" t="s">
        <v>1571</v>
      </c>
      <c r="Q191" s="221" t="s">
        <v>63</v>
      </c>
      <c r="R191" s="221" t="str">
        <f t="shared" si="25"/>
        <v xml:space="preserve">Biomass </v>
      </c>
      <c r="S191" s="221" t="str">
        <f t="shared" si="17"/>
        <v>//**Biomass : **</v>
      </c>
      <c r="T191" s="206" t="str">
        <f t="shared" si="15"/>
        <v/>
      </c>
    </row>
    <row r="192" spans="1:21" x14ac:dyDescent="0.3">
      <c r="A192" s="206" t="s">
        <v>1572</v>
      </c>
      <c r="C192" s="206" t="s">
        <v>224</v>
      </c>
      <c r="D192" s="206" t="s">
        <v>225</v>
      </c>
      <c r="E192" s="206" t="s">
        <v>226</v>
      </c>
      <c r="F192" s="206" t="s">
        <v>246</v>
      </c>
      <c r="H192" s="206" t="s">
        <v>247</v>
      </c>
      <c r="K192" s="206" t="s">
        <v>76</v>
      </c>
      <c r="N192" s="219" t="s">
        <v>1570</v>
      </c>
      <c r="O192" s="219" t="str">
        <f>INDEX('Standard Descriptions'!$E:$E,MATCH(Guidance!E192,'Standard Descriptions'!$C:$C,0))</f>
        <v xml:space="preserve"> This policy prevents new capacity of the selected type(s) from being built or deployed.//</v>
      </c>
      <c r="P192" s="221" t="s">
        <v>1571</v>
      </c>
      <c r="Q192" s="221" t="s">
        <v>63</v>
      </c>
      <c r="R192" s="221" t="str">
        <f t="shared" si="25"/>
        <v xml:space="preserve">Geothermal </v>
      </c>
      <c r="S192" s="221" t="str">
        <f t="shared" si="17"/>
        <v>//**Geothermal : **</v>
      </c>
      <c r="T192" s="206" t="str">
        <f t="shared" si="15"/>
        <v/>
      </c>
    </row>
    <row r="193" spans="1:21" x14ac:dyDescent="0.3">
      <c r="A193" s="206" t="s">
        <v>1572</v>
      </c>
      <c r="C193" s="206" t="s">
        <v>224</v>
      </c>
      <c r="D193" s="206" t="s">
        <v>225</v>
      </c>
      <c r="E193" s="206" t="s">
        <v>226</v>
      </c>
      <c r="F193" s="206" t="s">
        <v>248</v>
      </c>
      <c r="H193" s="206" t="s">
        <v>249</v>
      </c>
      <c r="J193" s="206">
        <v>591</v>
      </c>
      <c r="K193" s="206" t="s">
        <v>63</v>
      </c>
      <c r="N193" s="219" t="s">
        <v>1570</v>
      </c>
      <c r="O193" s="219" t="str">
        <f>INDEX('Standard Descriptions'!$E:$E,MATCH(Guidance!E193,'Standard Descriptions'!$C:$C,0))</f>
        <v xml:space="preserve"> This policy prevents new capacity of the selected type(s) from being built or deployed.//</v>
      </c>
      <c r="P193" s="221" t="s">
        <v>1571</v>
      </c>
      <c r="Q193" s="221" t="s">
        <v>63</v>
      </c>
      <c r="R193" s="221" t="str">
        <f t="shared" si="25"/>
        <v xml:space="preserve">Petroleum </v>
      </c>
      <c r="S193" s="221" t="str">
        <f t="shared" si="17"/>
        <v>//**Petroleum : **</v>
      </c>
      <c r="T193" s="206" t="str">
        <f t="shared" si="15"/>
        <v>//**Petroleum : **</v>
      </c>
    </row>
    <row r="194" spans="1:21" x14ac:dyDescent="0.3">
      <c r="A194" s="206" t="s">
        <v>1572</v>
      </c>
      <c r="C194" s="206" t="s">
        <v>224</v>
      </c>
      <c r="D194" s="206" t="s">
        <v>225</v>
      </c>
      <c r="E194" s="206" t="s">
        <v>226</v>
      </c>
      <c r="F194" s="206" t="s">
        <v>250</v>
      </c>
      <c r="H194" s="206" t="s">
        <v>251</v>
      </c>
      <c r="K194" s="206" t="s">
        <v>76</v>
      </c>
      <c r="N194" s="219" t="s">
        <v>1570</v>
      </c>
      <c r="O194" s="219" t="str">
        <f>INDEX('Standard Descriptions'!$E:$E,MATCH(Guidance!E194,'Standard Descriptions'!$C:$C,0))</f>
        <v xml:space="preserve"> This policy prevents new capacity of the selected type(s) from being built or deployed.//</v>
      </c>
      <c r="P194" s="221" t="s">
        <v>1571</v>
      </c>
      <c r="Q194" s="221" t="s">
        <v>63</v>
      </c>
      <c r="R194" s="221" t="str">
        <f t="shared" si="25"/>
        <v xml:space="preserve">Natural Gas Peaker </v>
      </c>
      <c r="S194" s="221" t="str">
        <f t="shared" si="17"/>
        <v>//**Natural Gas Peaker : **</v>
      </c>
      <c r="T194" s="206" t="str">
        <f t="shared" si="15"/>
        <v/>
      </c>
    </row>
    <row r="195" spans="1:21" x14ac:dyDescent="0.3">
      <c r="A195" s="206" t="s">
        <v>1572</v>
      </c>
      <c r="C195" s="206" t="s">
        <v>224</v>
      </c>
      <c r="D195" s="206" t="s">
        <v>225</v>
      </c>
      <c r="E195" s="206" t="s">
        <v>226</v>
      </c>
      <c r="F195" s="206" t="s">
        <v>252</v>
      </c>
      <c r="H195" s="206" t="s">
        <v>253</v>
      </c>
      <c r="J195" s="206">
        <v>116</v>
      </c>
      <c r="K195" s="206" t="s">
        <v>63</v>
      </c>
      <c r="N195" s="219" t="s">
        <v>1570</v>
      </c>
      <c r="O195" s="219" t="str">
        <f>INDEX('Standard Descriptions'!$E:$E,MATCH(Guidance!E195,'Standard Descriptions'!$C:$C,0))</f>
        <v xml:space="preserve"> This policy prevents new capacity of the selected type(s) from being built or deployed.//</v>
      </c>
      <c r="P195" s="221" t="s">
        <v>1571</v>
      </c>
      <c r="Q195" s="221" t="s">
        <v>63</v>
      </c>
      <c r="R195" s="221" t="str">
        <f t="shared" si="25"/>
        <v xml:space="preserve">Lignite </v>
      </c>
      <c r="S195" s="221" t="str">
        <f t="shared" si="17"/>
        <v>//**Lignite : **</v>
      </c>
      <c r="T195" s="206" t="str">
        <f t="shared" si="15"/>
        <v>//**Lignite : **</v>
      </c>
    </row>
    <row r="196" spans="1:21" x14ac:dyDescent="0.3">
      <c r="A196" s="206" t="s">
        <v>1572</v>
      </c>
      <c r="C196" s="206" t="s">
        <v>224</v>
      </c>
      <c r="D196" s="206" t="s">
        <v>225</v>
      </c>
      <c r="E196" s="206" t="s">
        <v>226</v>
      </c>
      <c r="F196" s="206" t="s">
        <v>254</v>
      </c>
      <c r="H196" s="206" t="s">
        <v>255</v>
      </c>
      <c r="K196" s="206" t="s">
        <v>76</v>
      </c>
      <c r="N196" s="219" t="s">
        <v>1570</v>
      </c>
      <c r="O196" s="219" t="str">
        <f>INDEX('Standard Descriptions'!$E:$E,MATCH(Guidance!E196,'Standard Descriptions'!$C:$C,0))</f>
        <v xml:space="preserve"> This policy prevents new capacity of the selected type(s) from being built or deployed.//</v>
      </c>
      <c r="P196" s="221" t="s">
        <v>1571</v>
      </c>
      <c r="Q196" s="221" t="s">
        <v>63</v>
      </c>
      <c r="R196" s="221" t="str">
        <f t="shared" si="25"/>
        <v xml:space="preserve">Offshore Wind </v>
      </c>
      <c r="S196" s="221" t="str">
        <f t="shared" si="17"/>
        <v>//**Offshore Wind : **</v>
      </c>
      <c r="T196" s="206" t="str">
        <f t="shared" ref="T196:T259" si="26">IF(K196="Yes",S196&amp;L196,"")</f>
        <v/>
      </c>
    </row>
    <row r="197" spans="1:21" x14ac:dyDescent="0.3">
      <c r="A197" s="206" t="s">
        <v>1572</v>
      </c>
      <c r="C197" s="206" t="s">
        <v>224</v>
      </c>
      <c r="D197" s="206" t="s">
        <v>225</v>
      </c>
      <c r="E197" s="206" t="s">
        <v>226</v>
      </c>
      <c r="F197" s="206" t="s">
        <v>256</v>
      </c>
      <c r="H197" s="206" t="s">
        <v>257</v>
      </c>
      <c r="J197" s="206">
        <v>592</v>
      </c>
      <c r="K197" s="206" t="s">
        <v>63</v>
      </c>
      <c r="N197" s="219" t="s">
        <v>1570</v>
      </c>
      <c r="O197" s="219" t="str">
        <f>INDEX('Standard Descriptions'!$E:$E,MATCH(Guidance!E197,'Standard Descriptions'!$C:$C,0))</f>
        <v xml:space="preserve"> This policy prevents new capacity of the selected type(s) from being built or deployed.//</v>
      </c>
      <c r="P197" s="221" t="s">
        <v>1571</v>
      </c>
      <c r="Q197" s="221" t="s">
        <v>63</v>
      </c>
      <c r="R197" s="221" t="str">
        <f t="shared" si="25"/>
        <v xml:space="preserve">Crude Oil </v>
      </c>
      <c r="S197" s="221" t="str">
        <f t="shared" ref="S197:S260" si="27">IF(R197="","","//**"&amp;R197&amp;": **")</f>
        <v>//**Crude Oil : **</v>
      </c>
      <c r="T197" s="206" t="str">
        <f t="shared" si="26"/>
        <v>//**Crude Oil : **</v>
      </c>
    </row>
    <row r="198" spans="1:21" x14ac:dyDescent="0.3">
      <c r="A198" s="206" t="s">
        <v>1572</v>
      </c>
      <c r="C198" s="206" t="s">
        <v>224</v>
      </c>
      <c r="D198" s="206" t="s">
        <v>225</v>
      </c>
      <c r="E198" s="206" t="s">
        <v>226</v>
      </c>
      <c r="F198" s="206" t="s">
        <v>258</v>
      </c>
      <c r="H198" s="206" t="s">
        <v>259</v>
      </c>
      <c r="J198" s="206">
        <v>593</v>
      </c>
      <c r="K198" s="206" t="s">
        <v>63</v>
      </c>
      <c r="N198" s="219" t="s">
        <v>1570</v>
      </c>
      <c r="O198" s="219" t="str">
        <f>INDEX('Standard Descriptions'!$E:$E,MATCH(Guidance!E198,'Standard Descriptions'!$C:$C,0))</f>
        <v xml:space="preserve"> This policy prevents new capacity of the selected type(s) from being built or deployed.//</v>
      </c>
      <c r="P198" s="221" t="s">
        <v>1571</v>
      </c>
      <c r="Q198" s="221" t="s">
        <v>63</v>
      </c>
      <c r="R198" s="221" t="str">
        <f t="shared" si="25"/>
        <v xml:space="preserve">Heavy or Residual Fuel Oil </v>
      </c>
      <c r="S198" s="221" t="str">
        <f t="shared" si="27"/>
        <v>//**Heavy or Residual Fuel Oil : **</v>
      </c>
      <c r="T198" s="206" t="str">
        <f t="shared" si="26"/>
        <v>//**Heavy or Residual Fuel Oil : **</v>
      </c>
    </row>
    <row r="199" spans="1:21" x14ac:dyDescent="0.3">
      <c r="A199" s="206" t="s">
        <v>1572</v>
      </c>
      <c r="C199" s="206" t="s">
        <v>224</v>
      </c>
      <c r="D199" s="206" t="s">
        <v>225</v>
      </c>
      <c r="E199" s="206" t="s">
        <v>226</v>
      </c>
      <c r="F199" s="206" t="s">
        <v>260</v>
      </c>
      <c r="H199" s="206" t="s">
        <v>261</v>
      </c>
      <c r="K199" s="206" t="s">
        <v>76</v>
      </c>
      <c r="N199" s="219" t="s">
        <v>1570</v>
      </c>
      <c r="O199" s="219" t="str">
        <f>INDEX('Standard Descriptions'!$E:$E,MATCH(Guidance!E199,'Standard Descriptions'!$C:$C,0))</f>
        <v xml:space="preserve"> This policy prevents new capacity of the selected type(s) from being built or deployed.//</v>
      </c>
      <c r="P199" s="221" t="s">
        <v>1571</v>
      </c>
      <c r="Q199" s="221" t="s">
        <v>63</v>
      </c>
      <c r="R199" s="221" t="str">
        <f t="shared" si="25"/>
        <v xml:space="preserve">Municipal Solid Waste </v>
      </c>
      <c r="S199" s="221" t="str">
        <f t="shared" si="27"/>
        <v>//**Municipal Solid Waste : **</v>
      </c>
      <c r="T199" s="206" t="str">
        <f t="shared" si="26"/>
        <v/>
      </c>
    </row>
    <row r="200" spans="1:21" s="223" customFormat="1" hidden="1" x14ac:dyDescent="0.3">
      <c r="A200" s="223" t="s">
        <v>1569</v>
      </c>
      <c r="B200" s="207"/>
      <c r="C200" s="223" t="s">
        <v>224</v>
      </c>
      <c r="D200" s="223" t="s">
        <v>540</v>
      </c>
      <c r="E200" s="223" t="str">
        <f>E201</f>
        <v>Electricity Sector Fraction of Potential Additional CCS Achieved</v>
      </c>
      <c r="M200" s="207"/>
      <c r="N200" s="225" t="s">
        <v>1570</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1571</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3">
      <c r="A201" s="206" t="s">
        <v>1572</v>
      </c>
      <c r="C201" s="206" t="s">
        <v>224</v>
      </c>
      <c r="D201" s="206" t="s">
        <v>540</v>
      </c>
      <c r="E201" s="206" t="s">
        <v>1549</v>
      </c>
      <c r="F201" s="206" t="s">
        <v>227</v>
      </c>
      <c r="H201" s="206" t="s">
        <v>228</v>
      </c>
      <c r="J201" s="206">
        <v>876</v>
      </c>
      <c r="K201" s="206" t="s">
        <v>63</v>
      </c>
      <c r="L201" s="206" t="s">
        <v>1586</v>
      </c>
      <c r="N201" s="219" t="s">
        <v>1570</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1571</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3">
      <c r="A202" s="206" t="s">
        <v>1572</v>
      </c>
      <c r="C202" s="206" t="s">
        <v>224</v>
      </c>
      <c r="D202" s="206" t="s">
        <v>540</v>
      </c>
      <c r="E202" s="206" t="s">
        <v>1549</v>
      </c>
      <c r="F202" s="206" t="s">
        <v>232</v>
      </c>
      <c r="H202" s="206" t="s">
        <v>233</v>
      </c>
      <c r="J202" s="206">
        <v>877</v>
      </c>
      <c r="K202" s="206" t="s">
        <v>63</v>
      </c>
      <c r="L202" s="206" t="s">
        <v>1587</v>
      </c>
      <c r="N202" s="219" t="s">
        <v>1570</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1571</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3">
      <c r="A203" s="206" t="s">
        <v>1572</v>
      </c>
      <c r="C203" s="206" t="s">
        <v>224</v>
      </c>
      <c r="D203" s="206" t="s">
        <v>540</v>
      </c>
      <c r="E203" s="206" t="s">
        <v>1549</v>
      </c>
      <c r="F203" s="206" t="s">
        <v>234</v>
      </c>
      <c r="H203" s="206" t="s">
        <v>235</v>
      </c>
      <c r="J203" s="206">
        <v>878</v>
      </c>
      <c r="K203" s="206" t="s">
        <v>76</v>
      </c>
      <c r="N203" s="219" t="s">
        <v>1570</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1571</v>
      </c>
      <c r="Q203" s="221" t="s">
        <v>63</v>
      </c>
      <c r="R203" s="221" t="str">
        <f t="shared" si="28"/>
        <v xml:space="preserve">Nuclear </v>
      </c>
      <c r="S203" s="221" t="str">
        <f t="shared" si="27"/>
        <v>//**Nuclear : **</v>
      </c>
      <c r="T203" s="206" t="str">
        <f t="shared" si="26"/>
        <v/>
      </c>
      <c r="U203" s="228"/>
    </row>
    <row r="204" spans="1:21" hidden="1" x14ac:dyDescent="0.3">
      <c r="A204" s="206" t="s">
        <v>1572</v>
      </c>
      <c r="C204" s="206" t="s">
        <v>224</v>
      </c>
      <c r="D204" s="206" t="s">
        <v>540</v>
      </c>
      <c r="E204" s="206" t="s">
        <v>1549</v>
      </c>
      <c r="F204" s="206" t="s">
        <v>236</v>
      </c>
      <c r="H204" s="206" t="s">
        <v>237</v>
      </c>
      <c r="J204" s="206">
        <v>879</v>
      </c>
      <c r="K204" s="206" t="s">
        <v>76</v>
      </c>
      <c r="N204" s="219" t="s">
        <v>1570</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1571</v>
      </c>
      <c r="Q204" s="221" t="s">
        <v>63</v>
      </c>
      <c r="R204" s="221" t="str">
        <f t="shared" si="28"/>
        <v xml:space="preserve">Hydro </v>
      </c>
      <c r="S204" s="221" t="str">
        <f t="shared" si="27"/>
        <v>//**Hydro : **</v>
      </c>
      <c r="T204" s="206" t="str">
        <f t="shared" si="26"/>
        <v/>
      </c>
      <c r="U204" s="228"/>
    </row>
    <row r="205" spans="1:21" hidden="1" x14ac:dyDescent="0.3">
      <c r="A205" s="206" t="s">
        <v>1572</v>
      </c>
      <c r="C205" s="206" t="s">
        <v>224</v>
      </c>
      <c r="D205" s="206" t="s">
        <v>540</v>
      </c>
      <c r="E205" s="206" t="s">
        <v>1549</v>
      </c>
      <c r="F205" s="206" t="s">
        <v>238</v>
      </c>
      <c r="H205" s="206" t="s">
        <v>239</v>
      </c>
      <c r="J205" s="206">
        <v>880</v>
      </c>
      <c r="K205" s="206" t="s">
        <v>76</v>
      </c>
      <c r="N205" s="219" t="s">
        <v>1570</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1571</v>
      </c>
      <c r="Q205" s="221" t="s">
        <v>63</v>
      </c>
      <c r="R205" s="221" t="str">
        <f t="shared" si="28"/>
        <v xml:space="preserve">Onshore Wind </v>
      </c>
      <c r="S205" s="221" t="str">
        <f t="shared" si="27"/>
        <v>//**Onshore Wind : **</v>
      </c>
      <c r="T205" s="206" t="str">
        <f t="shared" si="26"/>
        <v/>
      </c>
      <c r="U205" s="228"/>
    </row>
    <row r="206" spans="1:21" hidden="1" x14ac:dyDescent="0.3">
      <c r="A206" s="206" t="s">
        <v>1572</v>
      </c>
      <c r="C206" s="206" t="s">
        <v>224</v>
      </c>
      <c r="D206" s="206" t="s">
        <v>540</v>
      </c>
      <c r="E206" s="206" t="s">
        <v>1549</v>
      </c>
      <c r="F206" s="206" t="s">
        <v>240</v>
      </c>
      <c r="H206" s="206" t="s">
        <v>241</v>
      </c>
      <c r="J206" s="206">
        <v>881</v>
      </c>
      <c r="K206" s="206" t="s">
        <v>76</v>
      </c>
      <c r="N206" s="219" t="s">
        <v>1570</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1571</v>
      </c>
      <c r="Q206" s="221" t="s">
        <v>63</v>
      </c>
      <c r="R206" s="221" t="str">
        <f t="shared" si="28"/>
        <v xml:space="preserve">Solar PV </v>
      </c>
      <c r="S206" s="221" t="str">
        <f t="shared" si="27"/>
        <v>//**Solar PV : **</v>
      </c>
      <c r="T206" s="206" t="str">
        <f t="shared" si="26"/>
        <v/>
      </c>
      <c r="U206" s="228"/>
    </row>
    <row r="207" spans="1:21" hidden="1" x14ac:dyDescent="0.3">
      <c r="A207" s="206" t="s">
        <v>1572</v>
      </c>
      <c r="C207" s="206" t="s">
        <v>224</v>
      </c>
      <c r="D207" s="206" t="s">
        <v>540</v>
      </c>
      <c r="E207" s="206" t="s">
        <v>1549</v>
      </c>
      <c r="F207" s="206" t="s">
        <v>242</v>
      </c>
      <c r="H207" s="206" t="s">
        <v>243</v>
      </c>
      <c r="J207" s="206">
        <v>882</v>
      </c>
      <c r="K207" s="206" t="s">
        <v>76</v>
      </c>
      <c r="N207" s="219" t="s">
        <v>1570</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1571</v>
      </c>
      <c r="Q207" s="221" t="s">
        <v>63</v>
      </c>
      <c r="R207" s="221" t="str">
        <f t="shared" si="28"/>
        <v xml:space="preserve">Solar Thermal </v>
      </c>
      <c r="S207" s="221" t="str">
        <f t="shared" si="27"/>
        <v>//**Solar Thermal : **</v>
      </c>
      <c r="T207" s="206" t="str">
        <f t="shared" si="26"/>
        <v/>
      </c>
      <c r="U207" s="228"/>
    </row>
    <row r="208" spans="1:21" hidden="1" x14ac:dyDescent="0.3">
      <c r="A208" s="206" t="s">
        <v>1572</v>
      </c>
      <c r="C208" s="206" t="s">
        <v>224</v>
      </c>
      <c r="D208" s="206" t="s">
        <v>540</v>
      </c>
      <c r="E208" s="206" t="s">
        <v>1549</v>
      </c>
      <c r="F208" s="206" t="s">
        <v>244</v>
      </c>
      <c r="H208" s="206" t="s">
        <v>245</v>
      </c>
      <c r="J208" s="206">
        <v>883</v>
      </c>
      <c r="K208" s="206" t="s">
        <v>63</v>
      </c>
      <c r="L208" s="206" t="s">
        <v>1588</v>
      </c>
      <c r="N208" s="219" t="s">
        <v>1570</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1571</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3">
      <c r="A209" s="206" t="s">
        <v>1572</v>
      </c>
      <c r="C209" s="206" t="s">
        <v>224</v>
      </c>
      <c r="D209" s="206" t="s">
        <v>540</v>
      </c>
      <c r="E209" s="206" t="s">
        <v>1549</v>
      </c>
      <c r="F209" s="206" t="s">
        <v>246</v>
      </c>
      <c r="H209" s="206" t="s">
        <v>247</v>
      </c>
      <c r="J209" s="206">
        <v>884</v>
      </c>
      <c r="K209" s="206" t="s">
        <v>76</v>
      </c>
      <c r="N209" s="219" t="s">
        <v>1570</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1571</v>
      </c>
      <c r="Q209" s="221" t="s">
        <v>63</v>
      </c>
      <c r="R209" s="221" t="str">
        <f t="shared" si="28"/>
        <v xml:space="preserve">Geothermal </v>
      </c>
      <c r="S209" s="221" t="str">
        <f t="shared" si="27"/>
        <v>//**Geothermal : **</v>
      </c>
      <c r="T209" s="206" t="str">
        <f t="shared" si="26"/>
        <v/>
      </c>
      <c r="U209" s="228"/>
    </row>
    <row r="210" spans="1:21" hidden="1" x14ac:dyDescent="0.3">
      <c r="A210" s="206" t="s">
        <v>1572</v>
      </c>
      <c r="C210" s="206" t="s">
        <v>224</v>
      </c>
      <c r="D210" s="206" t="s">
        <v>540</v>
      </c>
      <c r="E210" s="206" t="s">
        <v>1549</v>
      </c>
      <c r="F210" s="206" t="s">
        <v>248</v>
      </c>
      <c r="H210" s="206" t="s">
        <v>249</v>
      </c>
      <c r="J210" s="206">
        <v>885</v>
      </c>
      <c r="K210" s="206" t="s">
        <v>63</v>
      </c>
      <c r="L210" s="206" t="s">
        <v>1589</v>
      </c>
      <c r="N210" s="219" t="s">
        <v>1570</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1571</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3">
      <c r="A211" s="206" t="s">
        <v>1572</v>
      </c>
      <c r="C211" s="206" t="s">
        <v>224</v>
      </c>
      <c r="D211" s="206" t="s">
        <v>540</v>
      </c>
      <c r="E211" s="206" t="s">
        <v>1549</v>
      </c>
      <c r="F211" s="206" t="s">
        <v>250</v>
      </c>
      <c r="H211" s="206" t="s">
        <v>251</v>
      </c>
      <c r="J211" s="206">
        <v>886</v>
      </c>
      <c r="K211" s="206" t="s">
        <v>63</v>
      </c>
      <c r="L211" s="206" t="s">
        <v>1590</v>
      </c>
      <c r="N211" s="219" t="s">
        <v>1570</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1571</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3">
      <c r="A212" s="206" t="s">
        <v>1572</v>
      </c>
      <c r="C212" s="206" t="s">
        <v>224</v>
      </c>
      <c r="D212" s="206" t="s">
        <v>540</v>
      </c>
      <c r="E212" s="206" t="s">
        <v>1549</v>
      </c>
      <c r="F212" s="206" t="s">
        <v>252</v>
      </c>
      <c r="H212" s="206" t="s">
        <v>253</v>
      </c>
      <c r="J212" s="206">
        <v>887</v>
      </c>
      <c r="K212" s="206" t="s">
        <v>63</v>
      </c>
      <c r="L212" s="206" t="s">
        <v>1591</v>
      </c>
      <c r="N212" s="219" t="s">
        <v>1570</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1571</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3">
      <c r="A213" s="206" t="s">
        <v>1572</v>
      </c>
      <c r="C213" s="206" t="s">
        <v>224</v>
      </c>
      <c r="D213" s="206" t="s">
        <v>540</v>
      </c>
      <c r="E213" s="206" t="s">
        <v>1549</v>
      </c>
      <c r="F213" s="206" t="s">
        <v>254</v>
      </c>
      <c r="H213" s="206" t="s">
        <v>255</v>
      </c>
      <c r="J213" s="206">
        <v>888</v>
      </c>
      <c r="K213" s="206" t="s">
        <v>76</v>
      </c>
      <c r="N213" s="219" t="s">
        <v>1570</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1571</v>
      </c>
      <c r="Q213" s="221" t="s">
        <v>63</v>
      </c>
      <c r="R213" s="221" t="str">
        <f t="shared" si="28"/>
        <v xml:space="preserve">Offshore Wind </v>
      </c>
      <c r="S213" s="221" t="str">
        <f t="shared" si="27"/>
        <v>//**Offshore Wind : **</v>
      </c>
      <c r="T213" s="206" t="str">
        <f t="shared" si="26"/>
        <v/>
      </c>
      <c r="U213" s="228"/>
    </row>
    <row r="214" spans="1:21" hidden="1" x14ac:dyDescent="0.3">
      <c r="A214" s="206" t="s">
        <v>1572</v>
      </c>
      <c r="C214" s="206" t="s">
        <v>224</v>
      </c>
      <c r="D214" s="206" t="s">
        <v>540</v>
      </c>
      <c r="E214" s="206" t="s">
        <v>1549</v>
      </c>
      <c r="F214" s="206" t="s">
        <v>256</v>
      </c>
      <c r="H214" s="206" t="s">
        <v>257</v>
      </c>
      <c r="J214" s="206">
        <v>889</v>
      </c>
      <c r="K214" s="206" t="s">
        <v>76</v>
      </c>
      <c r="N214" s="219" t="s">
        <v>1570</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1571</v>
      </c>
      <c r="Q214" s="221" t="s">
        <v>63</v>
      </c>
      <c r="R214" s="221" t="str">
        <f t="shared" si="28"/>
        <v xml:space="preserve">Crude Oil </v>
      </c>
      <c r="S214" s="221" t="str">
        <f t="shared" si="27"/>
        <v>//**Crude Oil : **</v>
      </c>
      <c r="T214" s="206" t="str">
        <f t="shared" si="26"/>
        <v/>
      </c>
      <c r="U214" s="228"/>
    </row>
    <row r="215" spans="1:21" hidden="1" x14ac:dyDescent="0.3">
      <c r="A215" s="206" t="s">
        <v>1572</v>
      </c>
      <c r="C215" s="206" t="s">
        <v>224</v>
      </c>
      <c r="D215" s="206" t="s">
        <v>540</v>
      </c>
      <c r="E215" s="206" t="s">
        <v>1549</v>
      </c>
      <c r="F215" s="206" t="s">
        <v>258</v>
      </c>
      <c r="H215" s="206" t="s">
        <v>259</v>
      </c>
      <c r="J215" s="206">
        <v>890</v>
      </c>
      <c r="K215" s="206" t="s">
        <v>76</v>
      </c>
      <c r="N215" s="219" t="s">
        <v>1570</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1571</v>
      </c>
      <c r="Q215" s="221" t="s">
        <v>63</v>
      </c>
      <c r="R215" s="221" t="str">
        <f t="shared" si="28"/>
        <v xml:space="preserve">Heavy or Residual Fuel Oil </v>
      </c>
      <c r="S215" s="221" t="str">
        <f t="shared" si="27"/>
        <v>//**Heavy or Residual Fuel Oil : **</v>
      </c>
      <c r="T215" s="206" t="str">
        <f t="shared" si="26"/>
        <v/>
      </c>
      <c r="U215" s="228"/>
    </row>
    <row r="216" spans="1:21" hidden="1" x14ac:dyDescent="0.3">
      <c r="A216" s="206" t="s">
        <v>1572</v>
      </c>
      <c r="C216" s="206" t="s">
        <v>224</v>
      </c>
      <c r="D216" s="206" t="s">
        <v>540</v>
      </c>
      <c r="E216" s="206" t="s">
        <v>1549</v>
      </c>
      <c r="F216" s="206" t="s">
        <v>260</v>
      </c>
      <c r="H216" s="206" t="s">
        <v>261</v>
      </c>
      <c r="J216" s="206">
        <v>891</v>
      </c>
      <c r="K216" s="206" t="s">
        <v>63</v>
      </c>
      <c r="L216" s="206" t="s">
        <v>1592</v>
      </c>
      <c r="N216" s="219" t="s">
        <v>1570</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1571</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3">
      <c r="A217" s="224" t="s">
        <v>1569</v>
      </c>
      <c r="B217" s="215" t="str">
        <f t="shared" ref="B217:B219" si="29">C217&amp;D217&amp;E217</f>
        <v>Electricity SupplyCarbon-free Electricity StandardRenewable Portfolio Std Percentage</v>
      </c>
      <c r="C217" s="224" t="s">
        <v>224</v>
      </c>
      <c r="D217" s="224" t="s">
        <v>262</v>
      </c>
      <c r="E217" s="224" t="s">
        <v>263</v>
      </c>
      <c r="J217" s="224">
        <v>508</v>
      </c>
      <c r="K217" s="224" t="s">
        <v>63</v>
      </c>
      <c r="L217" s="224" t="s">
        <v>1727</v>
      </c>
      <c r="M217" s="208"/>
      <c r="N217" s="225" t="s">
        <v>1570</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24" t="s">
        <v>1571</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3">
      <c r="A218" s="224" t="s">
        <v>1569</v>
      </c>
      <c r="B218" s="215" t="str">
        <f t="shared" si="29"/>
        <v>Electricity SupplyChange Electricity ExportsPercent Change in Electricity Exports</v>
      </c>
      <c r="C218" s="224" t="s">
        <v>224</v>
      </c>
      <c r="D218" s="224" t="s">
        <v>268</v>
      </c>
      <c r="E218" s="224" t="s">
        <v>269</v>
      </c>
      <c r="J218" s="224">
        <v>148</v>
      </c>
      <c r="K218" s="224" t="s">
        <v>63</v>
      </c>
      <c r="L218" s="224" t="s">
        <v>1728</v>
      </c>
      <c r="M218" s="208"/>
      <c r="N218" s="225" t="s">
        <v>1570</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1571</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58" x14ac:dyDescent="0.3">
      <c r="A219" s="224" t="s">
        <v>1569</v>
      </c>
      <c r="B219" s="215" t="str">
        <f t="shared" si="29"/>
        <v>Electricity SupplyChange Electricity ImportsPercent Change in Electricity Imports</v>
      </c>
      <c r="C219" s="224" t="s">
        <v>224</v>
      </c>
      <c r="D219" s="224" t="s">
        <v>276</v>
      </c>
      <c r="E219" s="224" t="str">
        <f>E220</f>
        <v>Percent Change in Electricity Imports</v>
      </c>
      <c r="M219" s="208"/>
      <c r="N219" s="225" t="s">
        <v>1570</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1571</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3">
      <c r="A220" s="206" t="s">
        <v>1572</v>
      </c>
      <c r="C220" s="206" t="s">
        <v>224</v>
      </c>
      <c r="D220" s="206" t="s">
        <v>276</v>
      </c>
      <c r="E220" s="206" t="s">
        <v>277</v>
      </c>
      <c r="F220" s="206" t="s">
        <v>227</v>
      </c>
      <c r="H220" s="206" t="s">
        <v>228</v>
      </c>
      <c r="J220" s="206">
        <v>149</v>
      </c>
      <c r="K220" s="206" t="s">
        <v>76</v>
      </c>
      <c r="L220" s="206" t="s">
        <v>1729</v>
      </c>
      <c r="N220" s="219" t="s">
        <v>1570</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1571</v>
      </c>
      <c r="Q220" s="221" t="s">
        <v>63</v>
      </c>
      <c r="R220" s="221" t="str">
        <f t="shared" ref="R220:R237" si="30">H220&amp;" "&amp;I220</f>
        <v xml:space="preserve">Hard Coal </v>
      </c>
      <c r="S220" s="221" t="str">
        <f t="shared" si="27"/>
        <v>//**Hard Coal : **</v>
      </c>
      <c r="T220" s="206" t="str">
        <f t="shared" si="26"/>
        <v/>
      </c>
    </row>
    <row r="221" spans="1:21" x14ac:dyDescent="0.3">
      <c r="A221" s="206" t="s">
        <v>1572</v>
      </c>
      <c r="C221" s="206" t="s">
        <v>224</v>
      </c>
      <c r="D221" s="206" t="s">
        <v>276</v>
      </c>
      <c r="E221" s="206" t="s">
        <v>277</v>
      </c>
      <c r="F221" s="206" t="s">
        <v>232</v>
      </c>
      <c r="H221" s="206" t="s">
        <v>233</v>
      </c>
      <c r="J221" s="206">
        <v>526</v>
      </c>
      <c r="K221" s="206" t="s">
        <v>76</v>
      </c>
      <c r="L221" s="206" t="s">
        <v>1729</v>
      </c>
      <c r="N221" s="219" t="s">
        <v>1570</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1571</v>
      </c>
      <c r="Q221" s="221" t="s">
        <v>63</v>
      </c>
      <c r="R221" s="221" t="str">
        <f t="shared" si="30"/>
        <v xml:space="preserve">Natural Gas Nonpeaker </v>
      </c>
      <c r="S221" s="221" t="str">
        <f t="shared" si="27"/>
        <v>//**Natural Gas Nonpeaker : **</v>
      </c>
      <c r="T221" s="206" t="str">
        <f t="shared" si="26"/>
        <v/>
      </c>
    </row>
    <row r="222" spans="1:21" x14ac:dyDescent="0.3">
      <c r="A222" s="206" t="s">
        <v>1572</v>
      </c>
      <c r="C222" s="206" t="s">
        <v>224</v>
      </c>
      <c r="D222" s="206" t="s">
        <v>276</v>
      </c>
      <c r="E222" s="206" t="s">
        <v>277</v>
      </c>
      <c r="F222" s="206" t="s">
        <v>234</v>
      </c>
      <c r="H222" s="206" t="s">
        <v>235</v>
      </c>
      <c r="J222" s="206">
        <v>527</v>
      </c>
      <c r="K222" s="206" t="s">
        <v>76</v>
      </c>
      <c r="L222" s="206" t="s">
        <v>1729</v>
      </c>
      <c r="N222" s="219" t="s">
        <v>1570</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1571</v>
      </c>
      <c r="Q222" s="221" t="s">
        <v>63</v>
      </c>
      <c r="R222" s="221" t="str">
        <f t="shared" si="30"/>
        <v xml:space="preserve">Nuclear </v>
      </c>
      <c r="S222" s="221" t="str">
        <f t="shared" si="27"/>
        <v>//**Nuclear : **</v>
      </c>
      <c r="T222" s="206" t="str">
        <f t="shared" si="26"/>
        <v/>
      </c>
    </row>
    <row r="223" spans="1:21" x14ac:dyDescent="0.3">
      <c r="A223" s="206" t="s">
        <v>1572</v>
      </c>
      <c r="C223" s="206" t="s">
        <v>224</v>
      </c>
      <c r="D223" s="206" t="s">
        <v>276</v>
      </c>
      <c r="E223" s="206" t="s">
        <v>277</v>
      </c>
      <c r="F223" s="206" t="s">
        <v>236</v>
      </c>
      <c r="H223" s="206" t="s">
        <v>237</v>
      </c>
      <c r="J223" s="206">
        <v>528</v>
      </c>
      <c r="K223" s="206" t="s">
        <v>76</v>
      </c>
      <c r="L223" s="206" t="s">
        <v>1729</v>
      </c>
      <c r="N223" s="219" t="s">
        <v>1570</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1571</v>
      </c>
      <c r="Q223" s="221" t="s">
        <v>63</v>
      </c>
      <c r="R223" s="221" t="str">
        <f t="shared" si="30"/>
        <v xml:space="preserve">Hydro </v>
      </c>
      <c r="S223" s="221" t="str">
        <f t="shared" si="27"/>
        <v>//**Hydro : **</v>
      </c>
      <c r="T223" s="206" t="str">
        <f t="shared" si="26"/>
        <v/>
      </c>
    </row>
    <row r="224" spans="1:21" x14ac:dyDescent="0.3">
      <c r="A224" s="206" t="s">
        <v>1572</v>
      </c>
      <c r="C224" s="206" t="s">
        <v>224</v>
      </c>
      <c r="D224" s="206" t="s">
        <v>276</v>
      </c>
      <c r="E224" s="206" t="s">
        <v>277</v>
      </c>
      <c r="F224" s="206" t="s">
        <v>238</v>
      </c>
      <c r="H224" s="206" t="s">
        <v>239</v>
      </c>
      <c r="J224" s="206">
        <v>529</v>
      </c>
      <c r="K224" s="206" t="s">
        <v>76</v>
      </c>
      <c r="L224" s="206" t="s">
        <v>1729</v>
      </c>
      <c r="N224" s="219" t="s">
        <v>1570</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1571</v>
      </c>
      <c r="Q224" s="221" t="s">
        <v>63</v>
      </c>
      <c r="R224" s="221" t="str">
        <f t="shared" si="30"/>
        <v xml:space="preserve">Onshore Wind </v>
      </c>
      <c r="S224" s="221" t="str">
        <f t="shared" si="27"/>
        <v>//**Onshore Wind : **</v>
      </c>
      <c r="T224" s="206" t="str">
        <f t="shared" si="26"/>
        <v/>
      </c>
    </row>
    <row r="225" spans="1:21" x14ac:dyDescent="0.3">
      <c r="A225" s="206" t="s">
        <v>1572</v>
      </c>
      <c r="C225" s="206" t="s">
        <v>224</v>
      </c>
      <c r="D225" s="206" t="s">
        <v>276</v>
      </c>
      <c r="E225" s="206" t="s">
        <v>277</v>
      </c>
      <c r="F225" s="206" t="s">
        <v>240</v>
      </c>
      <c r="H225" s="206" t="s">
        <v>241</v>
      </c>
      <c r="J225" s="206">
        <v>530</v>
      </c>
      <c r="K225" s="206" t="s">
        <v>76</v>
      </c>
      <c r="L225" s="206" t="s">
        <v>1729</v>
      </c>
      <c r="N225" s="219" t="s">
        <v>1570</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1571</v>
      </c>
      <c r="Q225" s="221" t="s">
        <v>63</v>
      </c>
      <c r="R225" s="221" t="str">
        <f t="shared" si="30"/>
        <v xml:space="preserve">Solar PV </v>
      </c>
      <c r="S225" s="221" t="str">
        <f t="shared" si="27"/>
        <v>//**Solar PV : **</v>
      </c>
      <c r="T225" s="206" t="str">
        <f t="shared" si="26"/>
        <v/>
      </c>
    </row>
    <row r="226" spans="1:21" x14ac:dyDescent="0.3">
      <c r="A226" s="206" t="s">
        <v>1572</v>
      </c>
      <c r="C226" s="206" t="s">
        <v>224</v>
      </c>
      <c r="D226" s="206" t="s">
        <v>276</v>
      </c>
      <c r="E226" s="206" t="s">
        <v>277</v>
      </c>
      <c r="F226" s="206" t="s">
        <v>242</v>
      </c>
      <c r="H226" s="206" t="s">
        <v>243</v>
      </c>
      <c r="J226" s="206">
        <v>531</v>
      </c>
      <c r="K226" s="206" t="s">
        <v>76</v>
      </c>
      <c r="N226" s="219" t="s">
        <v>1570</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1571</v>
      </c>
      <c r="Q226" s="221" t="s">
        <v>63</v>
      </c>
      <c r="R226" s="221" t="str">
        <f t="shared" si="30"/>
        <v xml:space="preserve">Solar Thermal </v>
      </c>
      <c r="S226" s="221" t="str">
        <f t="shared" si="27"/>
        <v>//**Solar Thermal : **</v>
      </c>
      <c r="T226" s="206" t="str">
        <f t="shared" si="26"/>
        <v/>
      </c>
    </row>
    <row r="227" spans="1:21" x14ac:dyDescent="0.3">
      <c r="A227" s="206" t="s">
        <v>1572</v>
      </c>
      <c r="C227" s="206" t="s">
        <v>224</v>
      </c>
      <c r="D227" s="206" t="s">
        <v>276</v>
      </c>
      <c r="E227" s="206" t="s">
        <v>277</v>
      </c>
      <c r="F227" s="206" t="s">
        <v>244</v>
      </c>
      <c r="H227" s="206" t="s">
        <v>245</v>
      </c>
      <c r="J227" s="206">
        <v>532</v>
      </c>
      <c r="K227" s="206" t="s">
        <v>76</v>
      </c>
      <c r="L227" s="206" t="s">
        <v>1729</v>
      </c>
      <c r="N227" s="219" t="s">
        <v>1570</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1571</v>
      </c>
      <c r="Q227" s="221" t="s">
        <v>63</v>
      </c>
      <c r="R227" s="221" t="str">
        <f t="shared" si="30"/>
        <v xml:space="preserve">Biomass </v>
      </c>
      <c r="S227" s="221" t="str">
        <f t="shared" si="27"/>
        <v>//**Biomass : **</v>
      </c>
      <c r="T227" s="206" t="str">
        <f t="shared" si="26"/>
        <v/>
      </c>
    </row>
    <row r="228" spans="1:21" x14ac:dyDescent="0.3">
      <c r="A228" s="206" t="s">
        <v>1572</v>
      </c>
      <c r="C228" s="206" t="s">
        <v>224</v>
      </c>
      <c r="D228" s="206" t="s">
        <v>276</v>
      </c>
      <c r="E228" s="206" t="s">
        <v>277</v>
      </c>
      <c r="F228" s="206" t="s">
        <v>246</v>
      </c>
      <c r="H228" s="206" t="s">
        <v>247</v>
      </c>
      <c r="J228" s="206">
        <v>533</v>
      </c>
      <c r="K228" s="206" t="s">
        <v>76</v>
      </c>
      <c r="N228" s="219" t="s">
        <v>1570</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1571</v>
      </c>
      <c r="Q228" s="221" t="s">
        <v>63</v>
      </c>
      <c r="R228" s="221" t="str">
        <f t="shared" si="30"/>
        <v xml:space="preserve">Geothermal </v>
      </c>
      <c r="S228" s="221" t="str">
        <f t="shared" si="27"/>
        <v>//**Geothermal : **</v>
      </c>
      <c r="T228" s="206" t="str">
        <f t="shared" si="26"/>
        <v/>
      </c>
    </row>
    <row r="229" spans="1:21" x14ac:dyDescent="0.3">
      <c r="A229" s="206" t="s">
        <v>1572</v>
      </c>
      <c r="C229" s="206" t="s">
        <v>224</v>
      </c>
      <c r="D229" s="206" t="s">
        <v>276</v>
      </c>
      <c r="E229" s="206" t="s">
        <v>277</v>
      </c>
      <c r="F229" s="206" t="s">
        <v>248</v>
      </c>
      <c r="H229" s="206" t="s">
        <v>249</v>
      </c>
      <c r="J229" s="206">
        <v>534</v>
      </c>
      <c r="K229" s="206" t="s">
        <v>76</v>
      </c>
      <c r="L229" s="206" t="s">
        <v>1729</v>
      </c>
      <c r="N229" s="219" t="s">
        <v>1570</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1571</v>
      </c>
      <c r="Q229" s="221" t="s">
        <v>63</v>
      </c>
      <c r="R229" s="221" t="str">
        <f t="shared" si="30"/>
        <v xml:space="preserve">Petroleum </v>
      </c>
      <c r="S229" s="221" t="str">
        <f t="shared" si="27"/>
        <v>//**Petroleum : **</v>
      </c>
      <c r="T229" s="206" t="str">
        <f t="shared" si="26"/>
        <v/>
      </c>
    </row>
    <row r="230" spans="1:21" x14ac:dyDescent="0.3">
      <c r="A230" s="206" t="s">
        <v>1572</v>
      </c>
      <c r="C230" s="206" t="s">
        <v>224</v>
      </c>
      <c r="D230" s="206" t="s">
        <v>276</v>
      </c>
      <c r="E230" s="206" t="s">
        <v>277</v>
      </c>
      <c r="F230" s="206" t="s">
        <v>250</v>
      </c>
      <c r="H230" s="206" t="s">
        <v>251</v>
      </c>
      <c r="J230" s="206">
        <v>535</v>
      </c>
      <c r="K230" s="206" t="s">
        <v>76</v>
      </c>
      <c r="N230" s="219" t="s">
        <v>1570</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1571</v>
      </c>
      <c r="Q230" s="221" t="s">
        <v>63</v>
      </c>
      <c r="R230" s="221" t="str">
        <f t="shared" si="30"/>
        <v xml:space="preserve">Natural Gas Peaker </v>
      </c>
      <c r="S230" s="221" t="str">
        <f t="shared" si="27"/>
        <v>//**Natural Gas Peaker : **</v>
      </c>
      <c r="T230" s="206" t="str">
        <f t="shared" si="26"/>
        <v/>
      </c>
    </row>
    <row r="231" spans="1:21" x14ac:dyDescent="0.3">
      <c r="A231" s="206" t="s">
        <v>1572</v>
      </c>
      <c r="C231" s="206" t="s">
        <v>224</v>
      </c>
      <c r="D231" s="206" t="s">
        <v>276</v>
      </c>
      <c r="E231" s="206" t="s">
        <v>277</v>
      </c>
      <c r="F231" s="206" t="s">
        <v>252</v>
      </c>
      <c r="H231" s="206" t="s">
        <v>253</v>
      </c>
      <c r="J231" s="206">
        <v>536</v>
      </c>
      <c r="K231" s="206" t="s">
        <v>76</v>
      </c>
      <c r="N231" s="219" t="s">
        <v>1570</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1571</v>
      </c>
      <c r="Q231" s="221" t="s">
        <v>63</v>
      </c>
      <c r="R231" s="221" t="str">
        <f t="shared" si="30"/>
        <v xml:space="preserve">Lignite </v>
      </c>
      <c r="S231" s="221" t="str">
        <f t="shared" si="27"/>
        <v>//**Lignite : **</v>
      </c>
      <c r="T231" s="206" t="str">
        <f t="shared" si="26"/>
        <v/>
      </c>
    </row>
    <row r="232" spans="1:21" x14ac:dyDescent="0.3">
      <c r="A232" s="206" t="s">
        <v>1572</v>
      </c>
      <c r="C232" s="206" t="s">
        <v>224</v>
      </c>
      <c r="D232" s="206" t="s">
        <v>276</v>
      </c>
      <c r="E232" s="206" t="s">
        <v>277</v>
      </c>
      <c r="F232" s="206" t="s">
        <v>254</v>
      </c>
      <c r="H232" s="206" t="s">
        <v>255</v>
      </c>
      <c r="J232" s="206">
        <v>537</v>
      </c>
      <c r="K232" s="206" t="s">
        <v>76</v>
      </c>
      <c r="N232" s="219" t="s">
        <v>1570</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1571</v>
      </c>
      <c r="Q232" s="221" t="s">
        <v>63</v>
      </c>
      <c r="R232" s="221" t="str">
        <f t="shared" si="30"/>
        <v xml:space="preserve">Offshore Wind </v>
      </c>
      <c r="S232" s="221" t="str">
        <f t="shared" si="27"/>
        <v>//**Offshore Wind : **</v>
      </c>
      <c r="T232" s="206" t="str">
        <f t="shared" si="26"/>
        <v/>
      </c>
    </row>
    <row r="233" spans="1:21" x14ac:dyDescent="0.3">
      <c r="A233" s="206" t="s">
        <v>1572</v>
      </c>
      <c r="C233" s="206" t="s">
        <v>224</v>
      </c>
      <c r="D233" s="206" t="s">
        <v>276</v>
      </c>
      <c r="E233" s="206" t="s">
        <v>277</v>
      </c>
      <c r="F233" s="206" t="s">
        <v>256</v>
      </c>
      <c r="H233" s="206" t="s">
        <v>257</v>
      </c>
      <c r="J233" s="206">
        <v>538</v>
      </c>
      <c r="K233" s="206" t="s">
        <v>76</v>
      </c>
      <c r="N233" s="219" t="s">
        <v>1570</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1571</v>
      </c>
      <c r="Q233" s="221" t="s">
        <v>63</v>
      </c>
      <c r="R233" s="221" t="str">
        <f t="shared" si="30"/>
        <v xml:space="preserve">Crude Oil </v>
      </c>
      <c r="S233" s="221" t="str">
        <f t="shared" si="27"/>
        <v>//**Crude Oil : **</v>
      </c>
      <c r="T233" s="206" t="str">
        <f t="shared" si="26"/>
        <v/>
      </c>
    </row>
    <row r="234" spans="1:21" x14ac:dyDescent="0.3">
      <c r="A234" s="206" t="s">
        <v>1572</v>
      </c>
      <c r="C234" s="206" t="s">
        <v>224</v>
      </c>
      <c r="D234" s="206" t="s">
        <v>276</v>
      </c>
      <c r="E234" s="206" t="s">
        <v>277</v>
      </c>
      <c r="F234" s="206" t="s">
        <v>258</v>
      </c>
      <c r="H234" s="206" t="s">
        <v>259</v>
      </c>
      <c r="J234" s="206">
        <v>539</v>
      </c>
      <c r="K234" s="206" t="s">
        <v>76</v>
      </c>
      <c r="N234" s="219" t="s">
        <v>1570</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1571</v>
      </c>
      <c r="Q234" s="221" t="s">
        <v>63</v>
      </c>
      <c r="R234" s="221" t="str">
        <f t="shared" si="30"/>
        <v xml:space="preserve">Heavy or Residual Fuel Oil </v>
      </c>
      <c r="S234" s="221" t="str">
        <f t="shared" si="27"/>
        <v>//**Heavy or Residual Fuel Oil : **</v>
      </c>
      <c r="T234" s="206" t="str">
        <f t="shared" si="26"/>
        <v/>
      </c>
    </row>
    <row r="235" spans="1:21" x14ac:dyDescent="0.3">
      <c r="A235" s="206" t="s">
        <v>1572</v>
      </c>
      <c r="C235" s="206" t="s">
        <v>224</v>
      </c>
      <c r="D235" s="206" t="s">
        <v>276</v>
      </c>
      <c r="E235" s="206" t="s">
        <v>277</v>
      </c>
      <c r="F235" s="206" t="s">
        <v>260</v>
      </c>
      <c r="H235" s="206" t="s">
        <v>261</v>
      </c>
      <c r="J235" s="206">
        <v>540</v>
      </c>
      <c r="K235" s="206" t="s">
        <v>76</v>
      </c>
      <c r="N235" s="219" t="s">
        <v>1570</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1571</v>
      </c>
      <c r="Q235" s="221" t="s">
        <v>63</v>
      </c>
      <c r="R235" s="221" t="str">
        <f t="shared" si="30"/>
        <v xml:space="preserve">Municipal Solid Waste </v>
      </c>
      <c r="S235" s="221" t="str">
        <f t="shared" si="27"/>
        <v>//**Municipal Solid Waste : **</v>
      </c>
      <c r="T235" s="206" t="str">
        <f t="shared" si="26"/>
        <v/>
      </c>
    </row>
    <row r="236" spans="1:21" s="224" customFormat="1" x14ac:dyDescent="0.3">
      <c r="A236" s="224" t="s">
        <v>1569</v>
      </c>
      <c r="B236" s="215" t="str">
        <f t="shared" ref="B236:B238" si="31">C236&amp;D236&amp;E236</f>
        <v>Electricity SupplyNon BAU Guaranteed DispatchBoolean Use Non BAU Guaranteed Dispatch Settings</v>
      </c>
      <c r="C236" s="224" t="s">
        <v>224</v>
      </c>
      <c r="D236" s="224" t="s">
        <v>281</v>
      </c>
      <c r="E236" s="224" t="s">
        <v>282</v>
      </c>
      <c r="J236" s="224" t="s">
        <v>223</v>
      </c>
      <c r="K236" s="224" t="s">
        <v>76</v>
      </c>
      <c r="M236" s="208"/>
      <c r="N236" s="225" t="s">
        <v>1570</v>
      </c>
      <c r="O236" s="229">
        <f>INDEX('Standard Descriptions'!$E:$E,MATCH(Guidance!E236,'Standard Descriptions'!$C:$C,0))</f>
        <v>0</v>
      </c>
      <c r="P236" s="224" t="s">
        <v>1571</v>
      </c>
      <c r="Q236" s="224" t="s">
        <v>76</v>
      </c>
      <c r="R236" s="224" t="str">
        <f t="shared" si="30"/>
        <v xml:space="preserve"> </v>
      </c>
      <c r="S236" s="223"/>
      <c r="T236" s="223" t="str">
        <f t="shared" si="26"/>
        <v/>
      </c>
      <c r="U236" s="214" t="str">
        <f>N236&amp;O236</f>
        <v>**Description:**0</v>
      </c>
    </row>
    <row r="237" spans="1:21" s="224" customFormat="1" x14ac:dyDescent="0.3">
      <c r="A237" s="224" t="s">
        <v>1569</v>
      </c>
      <c r="B237" s="215" t="str">
        <f t="shared" si="31"/>
        <v>Electricity SupplyDemand ResponseFraction of Additional Demand Response Potential Achieved</v>
      </c>
      <c r="C237" s="224" t="s">
        <v>224</v>
      </c>
      <c r="D237" s="224" t="s">
        <v>284</v>
      </c>
      <c r="E237" s="224" t="s">
        <v>285</v>
      </c>
      <c r="J237" s="224">
        <v>30</v>
      </c>
      <c r="K237" s="224" t="s">
        <v>63</v>
      </c>
      <c r="L237" s="224" t="s">
        <v>1730</v>
      </c>
      <c r="M237" s="208"/>
      <c r="N237" s="225" t="s">
        <v>1570</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1571</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3">
      <c r="A238" s="224" t="s">
        <v>1569</v>
      </c>
      <c r="B238" s="215" t="str">
        <f t="shared" si="31"/>
        <v>Electricity SupplyEarly Retirement of Power PlantsAnnual Additional Capacity Retired due to Early Retirement Policy</v>
      </c>
      <c r="C238" s="224" t="s">
        <v>224</v>
      </c>
      <c r="D238" s="224" t="s">
        <v>290</v>
      </c>
      <c r="E238" s="224" t="str">
        <f>E239</f>
        <v>Annual Additional Capacity Retired due to Early Retirement Policy</v>
      </c>
      <c r="M238" s="208"/>
      <c r="N238" s="227" t="s">
        <v>1570</v>
      </c>
      <c r="O238" s="227" t="str">
        <f>INDEX('Standard Descriptions'!$E:$E,MATCH(Guidance!E238,'Standard Descriptions'!$C:$C,0))</f>
        <v xml:space="preserve"> This policy causes the specified quantity of otherwise non-retiring capacity of the selected type(s) to be retired each year. // </v>
      </c>
      <c r="P238" s="224" t="s">
        <v>1571</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row>
    <row r="239" spans="1:21" x14ac:dyDescent="0.3">
      <c r="A239" s="206" t="s">
        <v>1572</v>
      </c>
      <c r="C239" s="206" t="s">
        <v>224</v>
      </c>
      <c r="D239" s="206" t="s">
        <v>290</v>
      </c>
      <c r="E239" s="206" t="s">
        <v>291</v>
      </c>
      <c r="F239" s="206" t="s">
        <v>227</v>
      </c>
      <c r="H239" s="206" t="s">
        <v>228</v>
      </c>
      <c r="J239" s="206">
        <v>31</v>
      </c>
      <c r="K239" s="206" t="s">
        <v>63</v>
      </c>
      <c r="L239" s="206" t="s">
        <v>1731</v>
      </c>
      <c r="N239" s="219" t="s">
        <v>1570</v>
      </c>
      <c r="O239" s="219" t="str">
        <f>INDEX('Standard Descriptions'!$E:$E,MATCH(Guidance!E239,'Standard Descriptions'!$C:$C,0))</f>
        <v xml:space="preserve"> This policy causes the specified quantity of otherwise non-retiring capacity of the selected type(s) to be retired each year. // </v>
      </c>
      <c r="P239" s="221" t="s">
        <v>1571</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3">
      <c r="A240" s="206" t="s">
        <v>1572</v>
      </c>
      <c r="C240" s="206" t="s">
        <v>224</v>
      </c>
      <c r="D240" s="206" t="s">
        <v>290</v>
      </c>
      <c r="E240" s="206" t="s">
        <v>291</v>
      </c>
      <c r="F240" s="206" t="s">
        <v>232</v>
      </c>
      <c r="H240" s="206" t="s">
        <v>233</v>
      </c>
      <c r="J240" s="206">
        <v>600</v>
      </c>
      <c r="K240" s="206" t="s">
        <v>63</v>
      </c>
      <c r="N240" s="219" t="s">
        <v>1570</v>
      </c>
      <c r="O240" s="219" t="str">
        <f>INDEX('Standard Descriptions'!$E:$E,MATCH(Guidance!E240,'Standard Descriptions'!$C:$C,0))</f>
        <v xml:space="preserve"> This policy causes the specified quantity of otherwise non-retiring capacity of the selected type(s) to be retired each year. // </v>
      </c>
      <c r="P240" s="221" t="s">
        <v>1571</v>
      </c>
      <c r="Q240" s="221" t="s">
        <v>63</v>
      </c>
      <c r="R240" s="221" t="str">
        <f t="shared" si="32"/>
        <v xml:space="preserve">Natural Gas Nonpeaker </v>
      </c>
      <c r="S240" s="221" t="str">
        <f t="shared" si="27"/>
        <v>//**Natural Gas Nonpeaker : **</v>
      </c>
      <c r="T240" s="206" t="str">
        <f t="shared" si="26"/>
        <v>//**Natural Gas Nonpeaker : **</v>
      </c>
    </row>
    <row r="241" spans="1:21" x14ac:dyDescent="0.3">
      <c r="A241" s="206" t="s">
        <v>1572</v>
      </c>
      <c r="C241" s="206" t="s">
        <v>224</v>
      </c>
      <c r="D241" s="206" t="s">
        <v>290</v>
      </c>
      <c r="E241" s="206" t="s">
        <v>291</v>
      </c>
      <c r="F241" s="206" t="s">
        <v>234</v>
      </c>
      <c r="H241" s="206" t="s">
        <v>235</v>
      </c>
      <c r="J241" s="206">
        <v>32</v>
      </c>
      <c r="K241" s="206" t="s">
        <v>63</v>
      </c>
      <c r="L241" s="206" t="s">
        <v>1732</v>
      </c>
      <c r="N241" s="219" t="s">
        <v>1570</v>
      </c>
      <c r="O241" s="219" t="str">
        <f>INDEX('Standard Descriptions'!$E:$E,MATCH(Guidance!E241,'Standard Descriptions'!$C:$C,0))</f>
        <v xml:space="preserve"> This policy causes the specified quantity of otherwise non-retiring capacity of the selected type(s) to be retired each year. // </v>
      </c>
      <c r="P241" s="221" t="s">
        <v>1571</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3">
      <c r="A242" s="206" t="s">
        <v>1572</v>
      </c>
      <c r="C242" s="206" t="s">
        <v>224</v>
      </c>
      <c r="D242" s="206" t="s">
        <v>290</v>
      </c>
      <c r="E242" s="206" t="s">
        <v>291</v>
      </c>
      <c r="F242" s="206" t="s">
        <v>236</v>
      </c>
      <c r="H242" s="206" t="s">
        <v>237</v>
      </c>
      <c r="J242" s="206" t="s">
        <v>223</v>
      </c>
      <c r="K242" s="206" t="s">
        <v>76</v>
      </c>
      <c r="N242" s="219" t="s">
        <v>1570</v>
      </c>
      <c r="O242" s="219" t="str">
        <f>INDEX('Standard Descriptions'!$E:$E,MATCH(Guidance!E242,'Standard Descriptions'!$C:$C,0))</f>
        <v xml:space="preserve"> This policy causes the specified quantity of otherwise non-retiring capacity of the selected type(s) to be retired each year. // </v>
      </c>
      <c r="P242" s="221" t="s">
        <v>1571</v>
      </c>
      <c r="Q242" s="221" t="s">
        <v>63</v>
      </c>
      <c r="R242" s="221" t="str">
        <f t="shared" si="32"/>
        <v xml:space="preserve">Hydro </v>
      </c>
      <c r="S242" s="221" t="str">
        <f t="shared" si="27"/>
        <v>//**Hydro : **</v>
      </c>
      <c r="T242" s="206" t="str">
        <f t="shared" si="26"/>
        <v/>
      </c>
    </row>
    <row r="243" spans="1:21" x14ac:dyDescent="0.3">
      <c r="A243" s="206" t="s">
        <v>1572</v>
      </c>
      <c r="C243" s="206" t="s">
        <v>224</v>
      </c>
      <c r="D243" s="206" t="s">
        <v>290</v>
      </c>
      <c r="E243" s="206" t="s">
        <v>291</v>
      </c>
      <c r="F243" s="206" t="s">
        <v>238</v>
      </c>
      <c r="H243" s="206" t="s">
        <v>239</v>
      </c>
      <c r="J243" s="206" t="s">
        <v>223</v>
      </c>
      <c r="K243" s="206" t="s">
        <v>76</v>
      </c>
      <c r="N243" s="219" t="s">
        <v>1570</v>
      </c>
      <c r="O243" s="219" t="str">
        <f>INDEX('Standard Descriptions'!$E:$E,MATCH(Guidance!E243,'Standard Descriptions'!$C:$C,0))</f>
        <v xml:space="preserve"> This policy causes the specified quantity of otherwise non-retiring capacity of the selected type(s) to be retired each year. // </v>
      </c>
      <c r="P243" s="221" t="s">
        <v>1571</v>
      </c>
      <c r="Q243" s="221" t="s">
        <v>63</v>
      </c>
      <c r="R243" s="221" t="str">
        <f t="shared" si="32"/>
        <v xml:space="preserve">Onshore Wind </v>
      </c>
      <c r="S243" s="221" t="str">
        <f t="shared" si="27"/>
        <v>//**Onshore Wind : **</v>
      </c>
      <c r="T243" s="206" t="str">
        <f t="shared" si="26"/>
        <v/>
      </c>
    </row>
    <row r="244" spans="1:21" x14ac:dyDescent="0.3">
      <c r="A244" s="206" t="s">
        <v>1572</v>
      </c>
      <c r="C244" s="206" t="s">
        <v>224</v>
      </c>
      <c r="D244" s="206" t="s">
        <v>290</v>
      </c>
      <c r="E244" s="206" t="s">
        <v>291</v>
      </c>
      <c r="F244" s="206" t="s">
        <v>240</v>
      </c>
      <c r="H244" s="206" t="s">
        <v>241</v>
      </c>
      <c r="J244" s="206" t="s">
        <v>223</v>
      </c>
      <c r="K244" s="206" t="s">
        <v>76</v>
      </c>
      <c r="N244" s="219" t="s">
        <v>1570</v>
      </c>
      <c r="O244" s="219" t="str">
        <f>INDEX('Standard Descriptions'!$E:$E,MATCH(Guidance!E244,'Standard Descriptions'!$C:$C,0))</f>
        <v xml:space="preserve"> This policy causes the specified quantity of otherwise non-retiring capacity of the selected type(s) to be retired each year. // </v>
      </c>
      <c r="P244" s="221" t="s">
        <v>1571</v>
      </c>
      <c r="Q244" s="221" t="s">
        <v>63</v>
      </c>
      <c r="R244" s="221" t="str">
        <f t="shared" si="32"/>
        <v xml:space="preserve">Solar PV </v>
      </c>
      <c r="S244" s="221" t="str">
        <f t="shared" si="27"/>
        <v>//**Solar PV : **</v>
      </c>
      <c r="T244" s="206" t="str">
        <f t="shared" si="26"/>
        <v/>
      </c>
    </row>
    <row r="245" spans="1:21" x14ac:dyDescent="0.3">
      <c r="A245" s="206" t="s">
        <v>1572</v>
      </c>
      <c r="C245" s="206" t="s">
        <v>224</v>
      </c>
      <c r="D245" s="206" t="s">
        <v>290</v>
      </c>
      <c r="E245" s="206" t="s">
        <v>291</v>
      </c>
      <c r="F245" s="206" t="s">
        <v>242</v>
      </c>
      <c r="H245" s="206" t="s">
        <v>243</v>
      </c>
      <c r="J245" s="206" t="s">
        <v>223</v>
      </c>
      <c r="K245" s="206" t="s">
        <v>76</v>
      </c>
      <c r="N245" s="219" t="s">
        <v>1570</v>
      </c>
      <c r="O245" s="219" t="str">
        <f>INDEX('Standard Descriptions'!$E:$E,MATCH(Guidance!E245,'Standard Descriptions'!$C:$C,0))</f>
        <v xml:space="preserve"> This policy causes the specified quantity of otherwise non-retiring capacity of the selected type(s) to be retired each year. // </v>
      </c>
      <c r="P245" s="221" t="s">
        <v>1571</v>
      </c>
      <c r="Q245" s="221" t="s">
        <v>63</v>
      </c>
      <c r="R245" s="221" t="str">
        <f t="shared" si="32"/>
        <v xml:space="preserve">Solar Thermal </v>
      </c>
      <c r="S245" s="221" t="str">
        <f t="shared" si="27"/>
        <v>//**Solar Thermal : **</v>
      </c>
      <c r="T245" s="206" t="str">
        <f t="shared" si="26"/>
        <v/>
      </c>
    </row>
    <row r="246" spans="1:21" x14ac:dyDescent="0.3">
      <c r="A246" s="206" t="s">
        <v>1572</v>
      </c>
      <c r="C246" s="206" t="s">
        <v>224</v>
      </c>
      <c r="D246" s="206" t="s">
        <v>290</v>
      </c>
      <c r="E246" s="206" t="s">
        <v>291</v>
      </c>
      <c r="F246" s="206" t="s">
        <v>244</v>
      </c>
      <c r="H246" s="206" t="s">
        <v>245</v>
      </c>
      <c r="J246" s="206" t="s">
        <v>223</v>
      </c>
      <c r="K246" s="206" t="s">
        <v>76</v>
      </c>
      <c r="N246" s="219" t="s">
        <v>1570</v>
      </c>
      <c r="O246" s="219" t="str">
        <f>INDEX('Standard Descriptions'!$E:$E,MATCH(Guidance!E246,'Standard Descriptions'!$C:$C,0))</f>
        <v xml:space="preserve"> This policy causes the specified quantity of otherwise non-retiring capacity of the selected type(s) to be retired each year. // </v>
      </c>
      <c r="P246" s="221" t="s">
        <v>1571</v>
      </c>
      <c r="Q246" s="221" t="s">
        <v>63</v>
      </c>
      <c r="R246" s="221" t="str">
        <f t="shared" si="32"/>
        <v xml:space="preserve">Biomass </v>
      </c>
      <c r="S246" s="221" t="str">
        <f t="shared" si="27"/>
        <v>//**Biomass : **</v>
      </c>
      <c r="T246" s="206" t="str">
        <f t="shared" si="26"/>
        <v/>
      </c>
    </row>
    <row r="247" spans="1:21" x14ac:dyDescent="0.3">
      <c r="A247" s="206" t="s">
        <v>1572</v>
      </c>
      <c r="C247" s="206" t="s">
        <v>224</v>
      </c>
      <c r="D247" s="206" t="s">
        <v>290</v>
      </c>
      <c r="E247" s="206" t="s">
        <v>291</v>
      </c>
      <c r="F247" s="206" t="s">
        <v>246</v>
      </c>
      <c r="H247" s="206" t="s">
        <v>247</v>
      </c>
      <c r="K247" s="206" t="s">
        <v>76</v>
      </c>
      <c r="N247" s="219" t="s">
        <v>1570</v>
      </c>
      <c r="O247" s="219" t="str">
        <f>INDEX('Standard Descriptions'!$E:$E,MATCH(Guidance!E247,'Standard Descriptions'!$C:$C,0))</f>
        <v xml:space="preserve"> This policy causes the specified quantity of otherwise non-retiring capacity of the selected type(s) to be retired each year. // </v>
      </c>
      <c r="P247" s="221" t="s">
        <v>1571</v>
      </c>
      <c r="Q247" s="221" t="s">
        <v>63</v>
      </c>
      <c r="R247" s="221" t="str">
        <f t="shared" si="32"/>
        <v xml:space="preserve">Geothermal </v>
      </c>
      <c r="S247" s="221" t="str">
        <f t="shared" si="27"/>
        <v>//**Geothermal : **</v>
      </c>
      <c r="T247" s="206" t="str">
        <f t="shared" si="26"/>
        <v/>
      </c>
    </row>
    <row r="248" spans="1:21" x14ac:dyDescent="0.3">
      <c r="A248" s="206" t="s">
        <v>1572</v>
      </c>
      <c r="C248" s="206" t="s">
        <v>224</v>
      </c>
      <c r="D248" s="206" t="s">
        <v>290</v>
      </c>
      <c r="E248" s="206" t="s">
        <v>291</v>
      </c>
      <c r="F248" s="206" t="s">
        <v>248</v>
      </c>
      <c r="H248" s="206" t="s">
        <v>249</v>
      </c>
      <c r="J248" s="206">
        <v>594</v>
      </c>
      <c r="K248" s="206" t="s">
        <v>63</v>
      </c>
      <c r="N248" s="219" t="s">
        <v>1570</v>
      </c>
      <c r="O248" s="219" t="str">
        <f>INDEX('Standard Descriptions'!$E:$E,MATCH(Guidance!E248,'Standard Descriptions'!$C:$C,0))</f>
        <v xml:space="preserve"> This policy causes the specified quantity of otherwise non-retiring capacity of the selected type(s) to be retired each year. // </v>
      </c>
      <c r="P248" s="221" t="s">
        <v>1571</v>
      </c>
      <c r="Q248" s="221" t="s">
        <v>63</v>
      </c>
      <c r="R248" s="221" t="str">
        <f t="shared" si="32"/>
        <v xml:space="preserve">Petroleum </v>
      </c>
      <c r="S248" s="221" t="str">
        <f t="shared" si="27"/>
        <v>//**Petroleum : **</v>
      </c>
      <c r="T248" s="206" t="str">
        <f t="shared" si="26"/>
        <v>//**Petroleum : **</v>
      </c>
    </row>
    <row r="249" spans="1:21" x14ac:dyDescent="0.3">
      <c r="A249" s="206" t="s">
        <v>1572</v>
      </c>
      <c r="C249" s="206" t="s">
        <v>224</v>
      </c>
      <c r="D249" s="206" t="s">
        <v>290</v>
      </c>
      <c r="E249" s="206" t="s">
        <v>291</v>
      </c>
      <c r="F249" s="206" t="s">
        <v>250</v>
      </c>
      <c r="H249" s="206" t="s">
        <v>251</v>
      </c>
      <c r="K249" s="206" t="s">
        <v>76</v>
      </c>
      <c r="N249" s="219" t="s">
        <v>1570</v>
      </c>
      <c r="O249" s="219" t="str">
        <f>INDEX('Standard Descriptions'!$E:$E,MATCH(Guidance!E249,'Standard Descriptions'!$C:$C,0))</f>
        <v xml:space="preserve"> This policy causes the specified quantity of otherwise non-retiring capacity of the selected type(s) to be retired each year. // </v>
      </c>
      <c r="P249" s="221" t="s">
        <v>1571</v>
      </c>
      <c r="Q249" s="221" t="s">
        <v>63</v>
      </c>
      <c r="R249" s="221" t="str">
        <f t="shared" si="32"/>
        <v xml:space="preserve">Natural Gas Peaker </v>
      </c>
      <c r="S249" s="221" t="str">
        <f t="shared" si="27"/>
        <v>//**Natural Gas Peaker : **</v>
      </c>
      <c r="T249" s="206" t="str">
        <f t="shared" si="26"/>
        <v/>
      </c>
    </row>
    <row r="250" spans="1:21" x14ac:dyDescent="0.3">
      <c r="A250" s="206" t="s">
        <v>1572</v>
      </c>
      <c r="C250" s="206" t="s">
        <v>224</v>
      </c>
      <c r="D250" s="206" t="s">
        <v>290</v>
      </c>
      <c r="E250" s="206" t="s">
        <v>291</v>
      </c>
      <c r="F250" s="206" t="s">
        <v>252</v>
      </c>
      <c r="H250" s="206" t="s">
        <v>253</v>
      </c>
      <c r="J250" s="206">
        <v>595</v>
      </c>
      <c r="K250" s="206" t="s">
        <v>63</v>
      </c>
      <c r="N250" s="219" t="s">
        <v>1570</v>
      </c>
      <c r="O250" s="219" t="str">
        <f>INDEX('Standard Descriptions'!$E:$E,MATCH(Guidance!E250,'Standard Descriptions'!$C:$C,0))</f>
        <v xml:space="preserve"> This policy causes the specified quantity of otherwise non-retiring capacity of the selected type(s) to be retired each year. // </v>
      </c>
      <c r="P250" s="221" t="s">
        <v>1571</v>
      </c>
      <c r="Q250" s="221" t="s">
        <v>63</v>
      </c>
      <c r="R250" s="221" t="str">
        <f t="shared" si="32"/>
        <v xml:space="preserve">Lignite </v>
      </c>
      <c r="S250" s="221" t="str">
        <f t="shared" si="27"/>
        <v>//**Lignite : **</v>
      </c>
      <c r="T250" s="206" t="str">
        <f t="shared" si="26"/>
        <v>//**Lignite : **</v>
      </c>
    </row>
    <row r="251" spans="1:21" x14ac:dyDescent="0.3">
      <c r="A251" s="206" t="s">
        <v>1572</v>
      </c>
      <c r="C251" s="206" t="s">
        <v>224</v>
      </c>
      <c r="D251" s="206" t="s">
        <v>290</v>
      </c>
      <c r="E251" s="206" t="s">
        <v>291</v>
      </c>
      <c r="F251" s="206" t="s">
        <v>254</v>
      </c>
      <c r="H251" s="206" t="s">
        <v>255</v>
      </c>
      <c r="K251" s="206" t="s">
        <v>76</v>
      </c>
      <c r="N251" s="219" t="s">
        <v>1570</v>
      </c>
      <c r="O251" s="219" t="str">
        <f>INDEX('Standard Descriptions'!$E:$E,MATCH(Guidance!E251,'Standard Descriptions'!$C:$C,0))</f>
        <v xml:space="preserve"> This policy causes the specified quantity of otherwise non-retiring capacity of the selected type(s) to be retired each year. // </v>
      </c>
      <c r="P251" s="221" t="s">
        <v>1571</v>
      </c>
      <c r="Q251" s="221" t="s">
        <v>63</v>
      </c>
      <c r="R251" s="221" t="str">
        <f t="shared" si="32"/>
        <v xml:space="preserve">Offshore Wind </v>
      </c>
      <c r="S251" s="221" t="str">
        <f t="shared" si="27"/>
        <v>//**Offshore Wind : **</v>
      </c>
      <c r="T251" s="206" t="str">
        <f t="shared" si="26"/>
        <v/>
      </c>
    </row>
    <row r="252" spans="1:21" x14ac:dyDescent="0.3">
      <c r="A252" s="206" t="s">
        <v>1572</v>
      </c>
      <c r="C252" s="206" t="s">
        <v>224</v>
      </c>
      <c r="D252" s="206" t="s">
        <v>290</v>
      </c>
      <c r="E252" s="206" t="s">
        <v>291</v>
      </c>
      <c r="F252" s="206" t="s">
        <v>256</v>
      </c>
      <c r="H252" s="206" t="s">
        <v>257</v>
      </c>
      <c r="J252" s="206">
        <v>597</v>
      </c>
      <c r="K252" s="206" t="s">
        <v>76</v>
      </c>
      <c r="N252" s="219" t="s">
        <v>1570</v>
      </c>
      <c r="O252" s="219" t="str">
        <f>INDEX('Standard Descriptions'!$E:$E,MATCH(Guidance!E252,'Standard Descriptions'!$C:$C,0))</f>
        <v xml:space="preserve"> This policy causes the specified quantity of otherwise non-retiring capacity of the selected type(s) to be retired each year. // </v>
      </c>
      <c r="P252" s="221" t="s">
        <v>1571</v>
      </c>
      <c r="Q252" s="221" t="s">
        <v>63</v>
      </c>
      <c r="R252" s="221" t="str">
        <f t="shared" si="32"/>
        <v xml:space="preserve">Crude Oil </v>
      </c>
      <c r="S252" s="221" t="str">
        <f t="shared" si="27"/>
        <v>//**Crude Oil : **</v>
      </c>
      <c r="T252" s="206" t="str">
        <f t="shared" si="26"/>
        <v/>
      </c>
    </row>
    <row r="253" spans="1:21" x14ac:dyDescent="0.3">
      <c r="A253" s="206" t="s">
        <v>1572</v>
      </c>
      <c r="C253" s="206" t="s">
        <v>224</v>
      </c>
      <c r="D253" s="206" t="s">
        <v>290</v>
      </c>
      <c r="E253" s="206" t="s">
        <v>291</v>
      </c>
      <c r="F253" s="206" t="s">
        <v>258</v>
      </c>
      <c r="H253" s="206" t="s">
        <v>259</v>
      </c>
      <c r="J253" s="206">
        <v>598</v>
      </c>
      <c r="K253" s="206" t="s">
        <v>76</v>
      </c>
      <c r="N253" s="219" t="s">
        <v>1570</v>
      </c>
      <c r="O253" s="219" t="str">
        <f>INDEX('Standard Descriptions'!$E:$E,MATCH(Guidance!E253,'Standard Descriptions'!$C:$C,0))</f>
        <v xml:space="preserve"> This policy causes the specified quantity of otherwise non-retiring capacity of the selected type(s) to be retired each year. // </v>
      </c>
      <c r="P253" s="221" t="s">
        <v>1571</v>
      </c>
      <c r="Q253" s="221" t="s">
        <v>63</v>
      </c>
      <c r="R253" s="221" t="str">
        <f t="shared" si="32"/>
        <v xml:space="preserve">Heavy or Residual Fuel Oil </v>
      </c>
      <c r="S253" s="221" t="str">
        <f t="shared" si="27"/>
        <v>//**Heavy or Residual Fuel Oil : **</v>
      </c>
      <c r="T253" s="206" t="str">
        <f t="shared" si="26"/>
        <v/>
      </c>
    </row>
    <row r="254" spans="1:21" x14ac:dyDescent="0.3">
      <c r="A254" s="206" t="s">
        <v>1572</v>
      </c>
      <c r="C254" s="206" t="s">
        <v>224</v>
      </c>
      <c r="D254" s="206" t="s">
        <v>290</v>
      </c>
      <c r="E254" s="206" t="s">
        <v>291</v>
      </c>
      <c r="F254" s="206" t="s">
        <v>260</v>
      </c>
      <c r="H254" s="206" t="s">
        <v>261</v>
      </c>
      <c r="K254" s="206" t="s">
        <v>76</v>
      </c>
      <c r="N254" s="219" t="s">
        <v>1570</v>
      </c>
      <c r="O254" s="219" t="str">
        <f>INDEX('Standard Descriptions'!$E:$E,MATCH(Guidance!E254,'Standard Descriptions'!$C:$C,0))</f>
        <v xml:space="preserve"> This policy causes the specified quantity of otherwise non-retiring capacity of the selected type(s) to be retired each year. // </v>
      </c>
      <c r="P254" s="221" t="s">
        <v>1571</v>
      </c>
      <c r="Q254" s="221" t="s">
        <v>63</v>
      </c>
      <c r="R254" s="221" t="str">
        <f t="shared" si="32"/>
        <v xml:space="preserve">Municipal Solid Waste </v>
      </c>
      <c r="S254" s="221" t="str">
        <f t="shared" si="27"/>
        <v>//**Municipal Solid Waste : **</v>
      </c>
      <c r="T254" s="206" t="str">
        <f t="shared" si="26"/>
        <v/>
      </c>
    </row>
    <row r="255" spans="1:21" s="224" customFormat="1" x14ac:dyDescent="0.3">
      <c r="A255" s="224" t="s">
        <v>1569</v>
      </c>
      <c r="B255" s="215" t="str">
        <f t="shared" ref="B255:B258" si="33">C255&amp;D255&amp;E255</f>
        <v>Electricity SupplyGrid-Scale Electricity StorageAdditional Battery Storage Annual Growth Percentage</v>
      </c>
      <c r="C255" s="224" t="s">
        <v>224</v>
      </c>
      <c r="D255" s="238" t="s">
        <v>296</v>
      </c>
      <c r="E255" s="238" t="s">
        <v>297</v>
      </c>
      <c r="F255" s="238"/>
      <c r="G255" s="238"/>
      <c r="H255" s="238"/>
      <c r="J255" s="224">
        <v>33</v>
      </c>
      <c r="K255" s="224" t="s">
        <v>63</v>
      </c>
      <c r="L255" s="224" t="s">
        <v>1733</v>
      </c>
      <c r="M255" s="208"/>
      <c r="N255" s="225" t="s">
        <v>1570</v>
      </c>
      <c r="O255" s="225" t="str">
        <f>INDEX('Standard Descriptions'!$E:$E,MATCH(Guidance!E255,'Standard Descriptions'!$C:$C,0))</f>
        <v xml:space="preserve"> This policy causes grid-scale electricity storage from chemical batteries to increase above the amount predicted in the BAU Scenario. // </v>
      </c>
      <c r="P255" s="224" t="s">
        <v>1571</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3">
      <c r="A256" s="224" t="s">
        <v>1569</v>
      </c>
      <c r="B256" s="215" t="str">
        <f t="shared" si="33"/>
        <v>Electricity SupplyIncrease TransmissionPercentage Increase in Transmission Capacity vs BAU</v>
      </c>
      <c r="C256" s="224" t="s">
        <v>224</v>
      </c>
      <c r="D256" s="224" t="s">
        <v>302</v>
      </c>
      <c r="E256" s="224" t="s">
        <v>303</v>
      </c>
      <c r="J256" s="224">
        <v>34</v>
      </c>
      <c r="K256" s="224" t="s">
        <v>63</v>
      </c>
      <c r="L256" s="224" t="s">
        <v>1734</v>
      </c>
      <c r="M256" s="208"/>
      <c r="N256" s="225" t="s">
        <v>1570</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1571</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3">
      <c r="A257" s="224" t="s">
        <v>1569</v>
      </c>
      <c r="B257" s="215" t="str">
        <f t="shared" si="33"/>
        <v>Electricity SupplyNon BAU Capacity Retirement ScheduleBoolean Use Non BAU Capacity Retirement Schedule</v>
      </c>
      <c r="C257" s="224" t="s">
        <v>224</v>
      </c>
      <c r="D257" s="224" t="s">
        <v>1550</v>
      </c>
      <c r="E257" s="224" t="s">
        <v>1551</v>
      </c>
      <c r="F257" s="224" t="s">
        <v>227</v>
      </c>
      <c r="H257" s="224" t="s">
        <v>228</v>
      </c>
      <c r="J257" s="224">
        <v>860</v>
      </c>
      <c r="K257" s="224" t="s">
        <v>76</v>
      </c>
      <c r="M257" s="208"/>
      <c r="N257" s="225" t="s">
        <v>1570</v>
      </c>
      <c r="O257" s="225" t="str">
        <f>INDEX('Standard Descriptions'!$E:$E,MATCH(Guidance!E257,'Standard Descriptions'!$C:$C,0))</f>
        <v xml:space="preserve"> This policy uses an alternative retirement schedule for existing capacity of the selected type(s). // </v>
      </c>
      <c r="P257" s="224" t="s">
        <v>1571</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3">
      <c r="A258" s="224" t="s">
        <v>1569</v>
      </c>
      <c r="B258" s="215" t="str">
        <f t="shared" si="33"/>
        <v>Electricity SupplyNon BAU Mandated Capacity ConstructionBoolean Use Non BAU Mandated Capacity Construction Schedule</v>
      </c>
      <c r="C258" s="224" t="s">
        <v>224</v>
      </c>
      <c r="D258" s="224" t="str">
        <f>D259</f>
        <v>Non BAU Mandated Capacity Construction</v>
      </c>
      <c r="E258" s="224" t="str">
        <f>E259</f>
        <v>Boolean Use Non BAU Mandated Capacity Construction Schedule</v>
      </c>
      <c r="M258" s="208"/>
      <c r="N258" s="225" t="s">
        <v>1570</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1571</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3">
      <c r="A259" s="206" t="s">
        <v>1572</v>
      </c>
      <c r="C259" s="206" t="s">
        <v>224</v>
      </c>
      <c r="D259" s="206" t="s">
        <v>309</v>
      </c>
      <c r="E259" s="206" t="s">
        <v>310</v>
      </c>
      <c r="F259" s="206" t="s">
        <v>227</v>
      </c>
      <c r="H259" s="206" t="s">
        <v>228</v>
      </c>
      <c r="J259" s="206" t="s">
        <v>223</v>
      </c>
      <c r="K259" s="206" t="s">
        <v>76</v>
      </c>
      <c r="N259" s="219" t="s">
        <v>1570</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1571</v>
      </c>
      <c r="Q259" s="221" t="s">
        <v>63</v>
      </c>
      <c r="R259" s="221" t="str">
        <f t="shared" ref="R259:R291" si="34">H259&amp;" "&amp;I259</f>
        <v xml:space="preserve">Hard Coal </v>
      </c>
      <c r="S259" s="221" t="str">
        <f t="shared" si="27"/>
        <v>//**Hard Coal : **</v>
      </c>
      <c r="T259" s="206" t="str">
        <f t="shared" si="26"/>
        <v/>
      </c>
    </row>
    <row r="260" spans="1:21" x14ac:dyDescent="0.3">
      <c r="A260" s="206" t="s">
        <v>1572</v>
      </c>
      <c r="C260" s="206" t="s">
        <v>224</v>
      </c>
      <c r="D260" s="206" t="s">
        <v>309</v>
      </c>
      <c r="E260" s="206" t="s">
        <v>310</v>
      </c>
      <c r="F260" s="206" t="s">
        <v>232</v>
      </c>
      <c r="H260" s="206" t="s">
        <v>233</v>
      </c>
      <c r="K260" s="206" t="s">
        <v>76</v>
      </c>
      <c r="N260" s="219" t="s">
        <v>1570</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1571</v>
      </c>
      <c r="Q260" s="221" t="s">
        <v>63</v>
      </c>
      <c r="R260" s="221" t="str">
        <f t="shared" si="34"/>
        <v xml:space="preserve">Natural Gas Nonpeaker </v>
      </c>
      <c r="S260" s="221" t="str">
        <f t="shared" si="27"/>
        <v>//**Natural Gas Nonpeaker : **</v>
      </c>
      <c r="T260" s="206" t="str">
        <f t="shared" ref="T260:T323" si="35">IF(K260="Yes",S260&amp;L260,"")</f>
        <v/>
      </c>
    </row>
    <row r="261" spans="1:21" x14ac:dyDescent="0.3">
      <c r="A261" s="206" t="s">
        <v>1572</v>
      </c>
      <c r="C261" s="206" t="s">
        <v>224</v>
      </c>
      <c r="D261" s="206" t="s">
        <v>309</v>
      </c>
      <c r="E261" s="206" t="s">
        <v>310</v>
      </c>
      <c r="F261" s="206" t="s">
        <v>234</v>
      </c>
      <c r="H261" s="206" t="s">
        <v>235</v>
      </c>
      <c r="K261" s="206" t="s">
        <v>76</v>
      </c>
      <c r="N261" s="219" t="s">
        <v>1570</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1571</v>
      </c>
      <c r="Q261" s="221" t="s">
        <v>63</v>
      </c>
      <c r="R261" s="221" t="str">
        <f t="shared" si="34"/>
        <v xml:space="preserve">Nuclear </v>
      </c>
      <c r="S261" s="221" t="str">
        <f t="shared" ref="S261:S310" si="36">IF(R261="","","//**"&amp;R261&amp;": **")</f>
        <v>//**Nuclear : **</v>
      </c>
      <c r="T261" s="206" t="str">
        <f t="shared" si="35"/>
        <v/>
      </c>
    </row>
    <row r="262" spans="1:21" x14ac:dyDescent="0.3">
      <c r="A262" s="206" t="s">
        <v>1572</v>
      </c>
      <c r="C262" s="206" t="s">
        <v>224</v>
      </c>
      <c r="D262" s="206" t="s">
        <v>309</v>
      </c>
      <c r="E262" s="206" t="s">
        <v>310</v>
      </c>
      <c r="F262" s="206" t="s">
        <v>236</v>
      </c>
      <c r="H262" s="206" t="s">
        <v>237</v>
      </c>
      <c r="K262" s="206" t="s">
        <v>76</v>
      </c>
      <c r="N262" s="219" t="s">
        <v>1570</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1571</v>
      </c>
      <c r="Q262" s="221" t="s">
        <v>63</v>
      </c>
      <c r="R262" s="221" t="str">
        <f t="shared" si="34"/>
        <v xml:space="preserve">Hydro </v>
      </c>
      <c r="S262" s="221" t="str">
        <f t="shared" si="36"/>
        <v>//**Hydro : **</v>
      </c>
      <c r="T262" s="206" t="str">
        <f t="shared" si="35"/>
        <v/>
      </c>
    </row>
    <row r="263" spans="1:21" x14ac:dyDescent="0.3">
      <c r="A263" s="206" t="s">
        <v>1572</v>
      </c>
      <c r="C263" s="206" t="s">
        <v>224</v>
      </c>
      <c r="D263" s="206" t="s">
        <v>309</v>
      </c>
      <c r="E263" s="206" t="s">
        <v>310</v>
      </c>
      <c r="F263" s="206" t="s">
        <v>238</v>
      </c>
      <c r="H263" s="206" t="s">
        <v>239</v>
      </c>
      <c r="K263" s="206" t="s">
        <v>76</v>
      </c>
      <c r="N263" s="219" t="s">
        <v>1570</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1571</v>
      </c>
      <c r="Q263" s="221" t="s">
        <v>63</v>
      </c>
      <c r="R263" s="221" t="str">
        <f t="shared" si="34"/>
        <v xml:space="preserve">Onshore Wind </v>
      </c>
      <c r="S263" s="221" t="str">
        <f t="shared" si="36"/>
        <v>//**Onshore Wind : **</v>
      </c>
      <c r="T263" s="206" t="str">
        <f t="shared" si="35"/>
        <v/>
      </c>
    </row>
    <row r="264" spans="1:21" x14ac:dyDescent="0.3">
      <c r="A264" s="206" t="s">
        <v>1572</v>
      </c>
      <c r="C264" s="206" t="s">
        <v>224</v>
      </c>
      <c r="D264" s="206" t="s">
        <v>309</v>
      </c>
      <c r="E264" s="206" t="s">
        <v>310</v>
      </c>
      <c r="F264" s="206" t="s">
        <v>240</v>
      </c>
      <c r="H264" s="206" t="s">
        <v>241</v>
      </c>
      <c r="K264" s="206" t="s">
        <v>76</v>
      </c>
      <c r="N264" s="219" t="s">
        <v>1570</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1571</v>
      </c>
      <c r="Q264" s="221" t="s">
        <v>63</v>
      </c>
      <c r="R264" s="221" t="str">
        <f t="shared" si="34"/>
        <v xml:space="preserve">Solar PV </v>
      </c>
      <c r="S264" s="221" t="str">
        <f t="shared" si="36"/>
        <v>//**Solar PV : **</v>
      </c>
      <c r="T264" s="206" t="str">
        <f t="shared" si="35"/>
        <v/>
      </c>
    </row>
    <row r="265" spans="1:21" x14ac:dyDescent="0.3">
      <c r="A265" s="206" t="s">
        <v>1572</v>
      </c>
      <c r="C265" s="206" t="s">
        <v>224</v>
      </c>
      <c r="D265" s="206" t="s">
        <v>309</v>
      </c>
      <c r="E265" s="206" t="s">
        <v>310</v>
      </c>
      <c r="F265" s="206" t="s">
        <v>242</v>
      </c>
      <c r="H265" s="206" t="s">
        <v>243</v>
      </c>
      <c r="K265" s="206" t="s">
        <v>76</v>
      </c>
      <c r="N265" s="219" t="s">
        <v>1570</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1571</v>
      </c>
      <c r="Q265" s="221" t="s">
        <v>63</v>
      </c>
      <c r="R265" s="221" t="str">
        <f t="shared" si="34"/>
        <v xml:space="preserve">Solar Thermal </v>
      </c>
      <c r="S265" s="221" t="str">
        <f t="shared" si="36"/>
        <v>//**Solar Thermal : **</v>
      </c>
      <c r="T265" s="206" t="str">
        <f t="shared" si="35"/>
        <v/>
      </c>
    </row>
    <row r="266" spans="1:21" x14ac:dyDescent="0.3">
      <c r="A266" s="206" t="s">
        <v>1572</v>
      </c>
      <c r="C266" s="206" t="s">
        <v>224</v>
      </c>
      <c r="D266" s="206" t="s">
        <v>309</v>
      </c>
      <c r="E266" s="206" t="s">
        <v>310</v>
      </c>
      <c r="F266" s="206" t="s">
        <v>244</v>
      </c>
      <c r="H266" s="206" t="s">
        <v>245</v>
      </c>
      <c r="K266" s="206" t="s">
        <v>76</v>
      </c>
      <c r="N266" s="219" t="s">
        <v>1570</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1571</v>
      </c>
      <c r="Q266" s="221" t="s">
        <v>63</v>
      </c>
      <c r="R266" s="221" t="str">
        <f t="shared" si="34"/>
        <v xml:space="preserve">Biomass </v>
      </c>
      <c r="S266" s="221" t="str">
        <f t="shared" si="36"/>
        <v>//**Biomass : **</v>
      </c>
      <c r="T266" s="206" t="str">
        <f t="shared" si="35"/>
        <v/>
      </c>
    </row>
    <row r="267" spans="1:21" x14ac:dyDescent="0.3">
      <c r="A267" s="206" t="s">
        <v>1572</v>
      </c>
      <c r="C267" s="206" t="s">
        <v>224</v>
      </c>
      <c r="D267" s="206" t="s">
        <v>309</v>
      </c>
      <c r="E267" s="206" t="s">
        <v>310</v>
      </c>
      <c r="F267" s="206" t="s">
        <v>246</v>
      </c>
      <c r="H267" s="206" t="s">
        <v>247</v>
      </c>
      <c r="K267" s="206" t="s">
        <v>76</v>
      </c>
      <c r="N267" s="219" t="s">
        <v>1570</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1571</v>
      </c>
      <c r="Q267" s="221" t="s">
        <v>63</v>
      </c>
      <c r="R267" s="221" t="str">
        <f t="shared" si="34"/>
        <v xml:space="preserve">Geothermal </v>
      </c>
      <c r="S267" s="221" t="str">
        <f t="shared" si="36"/>
        <v>//**Geothermal : **</v>
      </c>
      <c r="T267" s="206" t="str">
        <f t="shared" si="35"/>
        <v/>
      </c>
    </row>
    <row r="268" spans="1:21" x14ac:dyDescent="0.3">
      <c r="A268" s="206" t="s">
        <v>1572</v>
      </c>
      <c r="C268" s="206" t="s">
        <v>224</v>
      </c>
      <c r="D268" s="206" t="s">
        <v>309</v>
      </c>
      <c r="E268" s="206" t="s">
        <v>310</v>
      </c>
      <c r="F268" s="206" t="s">
        <v>248</v>
      </c>
      <c r="H268" s="206" t="s">
        <v>249</v>
      </c>
      <c r="K268" s="206" t="s">
        <v>76</v>
      </c>
      <c r="N268" s="219" t="s">
        <v>1570</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1571</v>
      </c>
      <c r="Q268" s="221" t="s">
        <v>63</v>
      </c>
      <c r="R268" s="221" t="str">
        <f t="shared" si="34"/>
        <v xml:space="preserve">Petroleum </v>
      </c>
      <c r="S268" s="221" t="str">
        <f t="shared" si="36"/>
        <v>//**Petroleum : **</v>
      </c>
      <c r="T268" s="206" t="str">
        <f t="shared" si="35"/>
        <v/>
      </c>
    </row>
    <row r="269" spans="1:21" x14ac:dyDescent="0.3">
      <c r="A269" s="206" t="s">
        <v>1572</v>
      </c>
      <c r="C269" s="206" t="s">
        <v>224</v>
      </c>
      <c r="D269" s="206" t="s">
        <v>309</v>
      </c>
      <c r="E269" s="206" t="s">
        <v>310</v>
      </c>
      <c r="F269" s="206" t="s">
        <v>250</v>
      </c>
      <c r="H269" s="206" t="s">
        <v>251</v>
      </c>
      <c r="K269" s="206" t="s">
        <v>76</v>
      </c>
      <c r="N269" s="219" t="s">
        <v>1570</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1571</v>
      </c>
      <c r="Q269" s="221" t="s">
        <v>63</v>
      </c>
      <c r="R269" s="221" t="str">
        <f t="shared" si="34"/>
        <v xml:space="preserve">Natural Gas Peaker </v>
      </c>
      <c r="S269" s="221" t="str">
        <f t="shared" si="36"/>
        <v>//**Natural Gas Peaker : **</v>
      </c>
      <c r="T269" s="206" t="str">
        <f t="shared" si="35"/>
        <v/>
      </c>
    </row>
    <row r="270" spans="1:21" x14ac:dyDescent="0.3">
      <c r="A270" s="206" t="s">
        <v>1572</v>
      </c>
      <c r="C270" s="206" t="s">
        <v>224</v>
      </c>
      <c r="D270" s="206" t="s">
        <v>309</v>
      </c>
      <c r="E270" s="206" t="s">
        <v>310</v>
      </c>
      <c r="F270" s="206" t="s">
        <v>252</v>
      </c>
      <c r="H270" s="206" t="s">
        <v>253</v>
      </c>
      <c r="K270" s="206" t="s">
        <v>76</v>
      </c>
      <c r="N270" s="219" t="s">
        <v>1570</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1571</v>
      </c>
      <c r="Q270" s="221" t="s">
        <v>63</v>
      </c>
      <c r="R270" s="221" t="str">
        <f t="shared" si="34"/>
        <v xml:space="preserve">Lignite </v>
      </c>
      <c r="S270" s="221" t="str">
        <f t="shared" si="36"/>
        <v>//**Lignite : **</v>
      </c>
      <c r="T270" s="206" t="str">
        <f t="shared" si="35"/>
        <v/>
      </c>
    </row>
    <row r="271" spans="1:21" x14ac:dyDescent="0.3">
      <c r="A271" s="206" t="s">
        <v>1572</v>
      </c>
      <c r="C271" s="206" t="s">
        <v>224</v>
      </c>
      <c r="D271" s="206" t="s">
        <v>309</v>
      </c>
      <c r="E271" s="206" t="s">
        <v>310</v>
      </c>
      <c r="F271" s="206" t="s">
        <v>254</v>
      </c>
      <c r="H271" s="206" t="s">
        <v>255</v>
      </c>
      <c r="K271" s="206" t="s">
        <v>76</v>
      </c>
      <c r="N271" s="219" t="s">
        <v>1570</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1571</v>
      </c>
      <c r="Q271" s="221" t="s">
        <v>63</v>
      </c>
      <c r="R271" s="221" t="str">
        <f t="shared" si="34"/>
        <v xml:space="preserve">Offshore Wind </v>
      </c>
      <c r="S271" s="221" t="str">
        <f t="shared" si="36"/>
        <v>//**Offshore Wind : **</v>
      </c>
      <c r="T271" s="206" t="str">
        <f t="shared" si="35"/>
        <v/>
      </c>
    </row>
    <row r="272" spans="1:21" x14ac:dyDescent="0.3">
      <c r="A272" s="206" t="s">
        <v>1572</v>
      </c>
      <c r="C272" s="206" t="s">
        <v>224</v>
      </c>
      <c r="D272" s="206" t="s">
        <v>309</v>
      </c>
      <c r="E272" s="206" t="s">
        <v>310</v>
      </c>
      <c r="F272" s="206" t="s">
        <v>256</v>
      </c>
      <c r="H272" s="206" t="s">
        <v>257</v>
      </c>
      <c r="K272" s="206" t="s">
        <v>76</v>
      </c>
      <c r="N272" s="219" t="s">
        <v>1570</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1571</v>
      </c>
      <c r="Q272" s="221" t="s">
        <v>63</v>
      </c>
      <c r="R272" s="221" t="str">
        <f t="shared" si="34"/>
        <v xml:space="preserve">Crude Oil </v>
      </c>
      <c r="S272" s="221" t="str">
        <f t="shared" si="36"/>
        <v>//**Crude Oil : **</v>
      </c>
      <c r="T272" s="206" t="str">
        <f t="shared" si="35"/>
        <v/>
      </c>
    </row>
    <row r="273" spans="1:20" x14ac:dyDescent="0.3">
      <c r="A273" s="206" t="s">
        <v>1572</v>
      </c>
      <c r="C273" s="206" t="s">
        <v>224</v>
      </c>
      <c r="D273" s="206" t="s">
        <v>309</v>
      </c>
      <c r="E273" s="206" t="s">
        <v>310</v>
      </c>
      <c r="F273" s="206" t="s">
        <v>258</v>
      </c>
      <c r="H273" s="206" t="s">
        <v>259</v>
      </c>
      <c r="K273" s="206" t="s">
        <v>76</v>
      </c>
      <c r="N273" s="219" t="s">
        <v>1570</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1571</v>
      </c>
      <c r="Q273" s="221" t="s">
        <v>63</v>
      </c>
      <c r="R273" s="221" t="str">
        <f t="shared" si="34"/>
        <v xml:space="preserve">Heavy or Residual Fuel Oil </v>
      </c>
      <c r="S273" s="221" t="str">
        <f t="shared" si="36"/>
        <v>//**Heavy or Residual Fuel Oil : **</v>
      </c>
      <c r="T273" s="206" t="str">
        <f t="shared" si="35"/>
        <v/>
      </c>
    </row>
    <row r="274" spans="1:20" x14ac:dyDescent="0.3">
      <c r="A274" s="206" t="s">
        <v>1572</v>
      </c>
      <c r="C274" s="206" t="s">
        <v>224</v>
      </c>
      <c r="D274" s="206" t="s">
        <v>309</v>
      </c>
      <c r="E274" s="206" t="s">
        <v>310</v>
      </c>
      <c r="F274" s="206" t="s">
        <v>260</v>
      </c>
      <c r="H274" s="206" t="s">
        <v>261</v>
      </c>
      <c r="K274" s="206" t="s">
        <v>76</v>
      </c>
      <c r="N274" s="219" t="s">
        <v>1570</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1571</v>
      </c>
      <c r="Q274" s="221" t="s">
        <v>63</v>
      </c>
      <c r="R274" s="221" t="str">
        <f t="shared" si="34"/>
        <v xml:space="preserve">Municipal Solid Waste </v>
      </c>
      <c r="S274" s="221" t="str">
        <f t="shared" si="36"/>
        <v>//**Municipal Solid Waste : **</v>
      </c>
      <c r="T274" s="206" t="str">
        <f t="shared" si="35"/>
        <v/>
      </c>
    </row>
    <row r="275" spans="1:20" x14ac:dyDescent="0.3">
      <c r="N275" s="219"/>
      <c r="O275" s="219"/>
      <c r="P275" s="221"/>
      <c r="Q275" s="221"/>
      <c r="R275" s="221"/>
      <c r="S275" s="221"/>
    </row>
    <row r="276" spans="1:20" x14ac:dyDescent="0.3">
      <c r="N276" s="219"/>
      <c r="O276" s="219"/>
      <c r="P276" s="221"/>
      <c r="Q276" s="221"/>
      <c r="R276" s="221"/>
      <c r="S276" s="221"/>
    </row>
    <row r="277" spans="1:20" x14ac:dyDescent="0.3">
      <c r="N277" s="219"/>
      <c r="O277" s="219"/>
      <c r="P277" s="221"/>
      <c r="Q277" s="221"/>
      <c r="R277" s="221"/>
      <c r="S277" s="221"/>
    </row>
    <row r="278" spans="1:20" x14ac:dyDescent="0.3">
      <c r="N278" s="219"/>
      <c r="O278" s="219"/>
      <c r="P278" s="221"/>
      <c r="Q278" s="221"/>
      <c r="R278" s="221"/>
      <c r="S278" s="221"/>
    </row>
    <row r="279" spans="1:20" x14ac:dyDescent="0.3">
      <c r="N279" s="219"/>
      <c r="O279" s="219"/>
      <c r="P279" s="221"/>
      <c r="Q279" s="221"/>
      <c r="R279" s="221"/>
      <c r="S279" s="221"/>
    </row>
    <row r="280" spans="1:20" x14ac:dyDescent="0.3">
      <c r="N280" s="219"/>
      <c r="O280" s="219"/>
      <c r="P280" s="221"/>
      <c r="Q280" s="221"/>
      <c r="R280" s="221"/>
      <c r="S280" s="221"/>
    </row>
    <row r="281" spans="1:20" x14ac:dyDescent="0.3">
      <c r="N281" s="219"/>
      <c r="O281" s="219"/>
      <c r="P281" s="221"/>
      <c r="Q281" s="221"/>
      <c r="R281" s="221"/>
      <c r="S281" s="221"/>
    </row>
    <row r="282" spans="1:20" x14ac:dyDescent="0.3">
      <c r="N282" s="219"/>
      <c r="O282" s="219"/>
      <c r="P282" s="221"/>
      <c r="Q282" s="221"/>
      <c r="R282" s="221"/>
      <c r="S282" s="221"/>
    </row>
    <row r="283" spans="1:20" x14ac:dyDescent="0.3">
      <c r="N283" s="219"/>
      <c r="O283" s="219"/>
      <c r="P283" s="221"/>
      <c r="Q283" s="221"/>
      <c r="R283" s="221"/>
      <c r="S283" s="221"/>
    </row>
    <row r="284" spans="1:20" x14ac:dyDescent="0.3">
      <c r="N284" s="219"/>
      <c r="O284" s="219"/>
      <c r="P284" s="221"/>
      <c r="Q284" s="221"/>
      <c r="R284" s="221"/>
      <c r="S284" s="221"/>
    </row>
    <row r="285" spans="1:20" x14ac:dyDescent="0.3">
      <c r="N285" s="219"/>
      <c r="O285" s="219"/>
      <c r="P285" s="221"/>
      <c r="Q285" s="221"/>
      <c r="R285" s="221"/>
      <c r="S285" s="221"/>
    </row>
    <row r="286" spans="1:20" x14ac:dyDescent="0.3">
      <c r="N286" s="219"/>
      <c r="O286" s="219"/>
      <c r="P286" s="221"/>
      <c r="Q286" s="221"/>
      <c r="R286" s="221"/>
      <c r="S286" s="221"/>
    </row>
    <row r="287" spans="1:20" x14ac:dyDescent="0.3">
      <c r="N287" s="219"/>
      <c r="O287" s="219"/>
      <c r="P287" s="221"/>
      <c r="Q287" s="221"/>
      <c r="R287" s="221"/>
      <c r="S287" s="221"/>
    </row>
    <row r="288" spans="1:20" x14ac:dyDescent="0.3">
      <c r="N288" s="219"/>
      <c r="O288" s="219"/>
      <c r="P288" s="221"/>
      <c r="Q288" s="221"/>
      <c r="R288" s="221"/>
      <c r="S288" s="221"/>
    </row>
    <row r="289" spans="1:21" x14ac:dyDescent="0.3">
      <c r="N289" s="219"/>
      <c r="O289" s="219"/>
      <c r="P289" s="221"/>
      <c r="Q289" s="221"/>
      <c r="R289" s="221"/>
      <c r="S289" s="221"/>
    </row>
    <row r="290" spans="1:21" s="224" customFormat="1" x14ac:dyDescent="0.3">
      <c r="A290" s="224" t="s">
        <v>1569</v>
      </c>
      <c r="B290" s="215" t="str">
        <f t="shared" ref="B290:B292" si="37">C290&amp;D290&amp;E290</f>
        <v>Electricity SupplyNon BAU RPS Qualifying ResourcesBoolean Use Non BAU RPS Qualifying Resource Definitions</v>
      </c>
      <c r="C290" s="224" t="s">
        <v>224</v>
      </c>
      <c r="D290" s="224" t="s">
        <v>311</v>
      </c>
      <c r="E290" s="224" t="s">
        <v>312</v>
      </c>
      <c r="J290" s="224" t="s">
        <v>223</v>
      </c>
      <c r="K290" s="224" t="s">
        <v>76</v>
      </c>
      <c r="M290" s="208"/>
      <c r="N290" s="225" t="s">
        <v>1570</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1571</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3">
      <c r="A291" s="224" t="s">
        <v>1569</v>
      </c>
      <c r="B291" s="215" t="str">
        <f t="shared" si="37"/>
        <v>Electricity SupplyNuclear Plant Lifetime ExtensionNuclear Capacity Lifetime Extension</v>
      </c>
      <c r="C291" s="224" t="s">
        <v>224</v>
      </c>
      <c r="D291" s="224" t="s">
        <v>314</v>
      </c>
      <c r="E291" s="224" t="s">
        <v>315</v>
      </c>
      <c r="J291" s="224">
        <v>35</v>
      </c>
      <c r="K291" s="224" t="s">
        <v>76</v>
      </c>
      <c r="M291" s="208"/>
      <c r="N291" s="225" t="s">
        <v>1570</v>
      </c>
      <c r="O291" s="225" t="str">
        <f>INDEX('Standard Descriptions'!$E:$E,MATCH(Guidance!E291,'Standard Descriptions'!$C:$C,0))</f>
        <v xml:space="preserve"> This policy extends the lifetime of all nuclear plants by the specified number of years.//</v>
      </c>
      <c r="P291" s="224" t="s">
        <v>1571</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3">
      <c r="A292" s="224" t="s">
        <v>1569</v>
      </c>
      <c r="B292" s="215" t="str">
        <f t="shared" si="37"/>
        <v>Electricity SupplyReduce Plant DowntimePercentage Reduction in Plant Downtime</v>
      </c>
      <c r="C292" s="224" t="s">
        <v>224</v>
      </c>
      <c r="D292" s="224" t="s">
        <v>321</v>
      </c>
      <c r="E292" s="224" t="str">
        <f>E293</f>
        <v>Percentage Reduction in Plant Downtime</v>
      </c>
      <c r="M292" s="208"/>
      <c r="N292" s="225" t="s">
        <v>1570</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1571</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3">
      <c r="A293" s="206" t="s">
        <v>1572</v>
      </c>
      <c r="C293" s="206" t="s">
        <v>224</v>
      </c>
      <c r="D293" s="206" t="s">
        <v>321</v>
      </c>
      <c r="E293" s="206" t="s">
        <v>322</v>
      </c>
      <c r="F293" s="206" t="s">
        <v>227</v>
      </c>
      <c r="G293" s="206" t="s">
        <v>323</v>
      </c>
      <c r="K293" s="206" t="s">
        <v>76</v>
      </c>
      <c r="N293" s="219" t="s">
        <v>1570</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1571</v>
      </c>
      <c r="Q293" s="221" t="s">
        <v>63</v>
      </c>
      <c r="R293" s="221" t="str">
        <f t="shared" ref="R293:R337" si="38">H293&amp;" "&amp;I293</f>
        <v xml:space="preserve"> </v>
      </c>
      <c r="S293" s="221"/>
      <c r="T293" s="206" t="str">
        <f t="shared" si="35"/>
        <v/>
      </c>
    </row>
    <row r="294" spans="1:21" x14ac:dyDescent="0.3">
      <c r="A294" s="206" t="s">
        <v>1572</v>
      </c>
      <c r="C294" s="206" t="s">
        <v>224</v>
      </c>
      <c r="D294" s="206" t="s">
        <v>321</v>
      </c>
      <c r="E294" s="206" t="s">
        <v>322</v>
      </c>
      <c r="F294" s="206" t="s">
        <v>227</v>
      </c>
      <c r="G294" s="206" t="s">
        <v>325</v>
      </c>
      <c r="K294" s="206" t="s">
        <v>76</v>
      </c>
      <c r="N294" s="219" t="s">
        <v>1570</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1571</v>
      </c>
      <c r="Q294" s="221" t="s">
        <v>63</v>
      </c>
      <c r="R294" s="221" t="str">
        <f t="shared" si="38"/>
        <v xml:space="preserve"> </v>
      </c>
      <c r="S294" s="221"/>
      <c r="T294" s="206" t="str">
        <f t="shared" si="35"/>
        <v/>
      </c>
    </row>
    <row r="295" spans="1:21" x14ac:dyDescent="0.3">
      <c r="A295" s="206" t="s">
        <v>1572</v>
      </c>
      <c r="C295" s="206" t="s">
        <v>224</v>
      </c>
      <c r="D295" s="206" t="s">
        <v>321</v>
      </c>
      <c r="E295" s="206" t="s">
        <v>322</v>
      </c>
      <c r="F295" s="206" t="s">
        <v>227</v>
      </c>
      <c r="G295" s="206" t="s">
        <v>326</v>
      </c>
      <c r="K295" s="206" t="s">
        <v>76</v>
      </c>
      <c r="N295" s="219" t="s">
        <v>1570</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1571</v>
      </c>
      <c r="Q295" s="221" t="s">
        <v>63</v>
      </c>
      <c r="R295" s="221" t="str">
        <f t="shared" si="38"/>
        <v xml:space="preserve"> </v>
      </c>
      <c r="S295" s="221"/>
      <c r="T295" s="206" t="str">
        <f t="shared" si="35"/>
        <v/>
      </c>
    </row>
    <row r="296" spans="1:21" x14ac:dyDescent="0.3">
      <c r="A296" s="206" t="s">
        <v>1572</v>
      </c>
      <c r="C296" s="206" t="s">
        <v>224</v>
      </c>
      <c r="D296" s="206" t="s">
        <v>321</v>
      </c>
      <c r="E296" s="206" t="s">
        <v>322</v>
      </c>
      <c r="F296" s="206" t="s">
        <v>232</v>
      </c>
      <c r="G296" s="206" t="s">
        <v>323</v>
      </c>
      <c r="H296" s="206" t="s">
        <v>327</v>
      </c>
      <c r="I296" s="206" t="s">
        <v>233</v>
      </c>
      <c r="J296" s="206">
        <v>141</v>
      </c>
      <c r="K296" s="206" t="s">
        <v>63</v>
      </c>
      <c r="L296" s="206" t="s">
        <v>1735</v>
      </c>
      <c r="N296" s="219" t="s">
        <v>1570</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1571</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3">
      <c r="A297" s="206" t="s">
        <v>1572</v>
      </c>
      <c r="C297" s="206" t="s">
        <v>224</v>
      </c>
      <c r="D297" s="206" t="s">
        <v>321</v>
      </c>
      <c r="E297" s="206" t="s">
        <v>322</v>
      </c>
      <c r="F297" s="206" t="s">
        <v>232</v>
      </c>
      <c r="G297" s="206" t="s">
        <v>325</v>
      </c>
      <c r="K297" s="206" t="s">
        <v>76</v>
      </c>
      <c r="N297" s="219" t="s">
        <v>1570</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1571</v>
      </c>
      <c r="Q297" s="221" t="s">
        <v>63</v>
      </c>
      <c r="R297" s="221" t="str">
        <f t="shared" si="38"/>
        <v xml:space="preserve"> </v>
      </c>
      <c r="S297" s="221"/>
      <c r="T297" s="206" t="str">
        <f t="shared" si="35"/>
        <v/>
      </c>
    </row>
    <row r="298" spans="1:21" x14ac:dyDescent="0.3">
      <c r="A298" s="206" t="s">
        <v>1572</v>
      </c>
      <c r="C298" s="206" t="s">
        <v>224</v>
      </c>
      <c r="D298" s="206" t="s">
        <v>321</v>
      </c>
      <c r="E298" s="206" t="s">
        <v>322</v>
      </c>
      <c r="F298" s="206" t="s">
        <v>232</v>
      </c>
      <c r="G298" s="206" t="s">
        <v>326</v>
      </c>
      <c r="K298" s="206" t="s">
        <v>76</v>
      </c>
      <c r="N298" s="219" t="s">
        <v>1570</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1571</v>
      </c>
      <c r="Q298" s="221" t="s">
        <v>63</v>
      </c>
      <c r="R298" s="221" t="str">
        <f t="shared" si="38"/>
        <v xml:space="preserve"> </v>
      </c>
      <c r="S298" s="221"/>
      <c r="T298" s="206" t="str">
        <f t="shared" si="35"/>
        <v/>
      </c>
    </row>
    <row r="299" spans="1:21" x14ac:dyDescent="0.3">
      <c r="A299" s="206" t="s">
        <v>1572</v>
      </c>
      <c r="C299" s="206" t="s">
        <v>224</v>
      </c>
      <c r="D299" s="206" t="s">
        <v>321</v>
      </c>
      <c r="E299" s="206" t="s">
        <v>322</v>
      </c>
      <c r="F299" s="206" t="s">
        <v>234</v>
      </c>
      <c r="G299" s="206" t="s">
        <v>323</v>
      </c>
      <c r="K299" s="206" t="s">
        <v>76</v>
      </c>
      <c r="N299" s="219" t="s">
        <v>1570</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1571</v>
      </c>
      <c r="Q299" s="221" t="s">
        <v>63</v>
      </c>
      <c r="R299" s="221" t="str">
        <f t="shared" si="38"/>
        <v xml:space="preserve"> </v>
      </c>
      <c r="S299" s="221"/>
      <c r="T299" s="206" t="str">
        <f t="shared" si="35"/>
        <v/>
      </c>
    </row>
    <row r="300" spans="1:21" x14ac:dyDescent="0.3">
      <c r="A300" s="206" t="s">
        <v>1572</v>
      </c>
      <c r="C300" s="206" t="s">
        <v>224</v>
      </c>
      <c r="D300" s="206" t="s">
        <v>321</v>
      </c>
      <c r="E300" s="206" t="s">
        <v>322</v>
      </c>
      <c r="F300" s="206" t="s">
        <v>234</v>
      </c>
      <c r="G300" s="206" t="s">
        <v>325</v>
      </c>
      <c r="K300" s="206" t="s">
        <v>76</v>
      </c>
      <c r="N300" s="219" t="s">
        <v>1570</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1571</v>
      </c>
      <c r="Q300" s="221" t="s">
        <v>63</v>
      </c>
      <c r="R300" s="221" t="str">
        <f t="shared" si="38"/>
        <v xml:space="preserve"> </v>
      </c>
      <c r="S300" s="221"/>
      <c r="T300" s="206" t="str">
        <f t="shared" si="35"/>
        <v/>
      </c>
    </row>
    <row r="301" spans="1:21" x14ac:dyDescent="0.3">
      <c r="A301" s="206" t="s">
        <v>1572</v>
      </c>
      <c r="C301" s="206" t="s">
        <v>224</v>
      </c>
      <c r="D301" s="206" t="s">
        <v>321</v>
      </c>
      <c r="E301" s="206" t="s">
        <v>322</v>
      </c>
      <c r="F301" s="206" t="s">
        <v>234</v>
      </c>
      <c r="G301" s="206" t="s">
        <v>326</v>
      </c>
      <c r="K301" s="206" t="s">
        <v>76</v>
      </c>
      <c r="N301" s="219" t="s">
        <v>1570</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1571</v>
      </c>
      <c r="Q301" s="221" t="s">
        <v>63</v>
      </c>
      <c r="R301" s="221" t="str">
        <f t="shared" si="38"/>
        <v xml:space="preserve"> </v>
      </c>
      <c r="S301" s="221"/>
      <c r="T301" s="206" t="str">
        <f t="shared" si="35"/>
        <v/>
      </c>
    </row>
    <row r="302" spans="1:21" x14ac:dyDescent="0.3">
      <c r="A302" s="206" t="s">
        <v>1572</v>
      </c>
      <c r="C302" s="206" t="s">
        <v>224</v>
      </c>
      <c r="D302" s="206" t="s">
        <v>321</v>
      </c>
      <c r="E302" s="206" t="s">
        <v>322</v>
      </c>
      <c r="F302" s="206" t="s">
        <v>236</v>
      </c>
      <c r="G302" s="206" t="s">
        <v>323</v>
      </c>
      <c r="K302" s="206" t="s">
        <v>76</v>
      </c>
      <c r="N302" s="219" t="s">
        <v>1570</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1571</v>
      </c>
      <c r="Q302" s="221" t="s">
        <v>63</v>
      </c>
      <c r="R302" s="221" t="str">
        <f t="shared" si="38"/>
        <v xml:space="preserve"> </v>
      </c>
      <c r="S302" s="221"/>
      <c r="T302" s="206" t="str">
        <f t="shared" si="35"/>
        <v/>
      </c>
    </row>
    <row r="303" spans="1:21" x14ac:dyDescent="0.3">
      <c r="A303" s="206" t="s">
        <v>1572</v>
      </c>
      <c r="C303" s="206" t="s">
        <v>224</v>
      </c>
      <c r="D303" s="206" t="s">
        <v>321</v>
      </c>
      <c r="E303" s="206" t="s">
        <v>322</v>
      </c>
      <c r="F303" s="206" t="s">
        <v>236</v>
      </c>
      <c r="G303" s="206" t="s">
        <v>325</v>
      </c>
      <c r="K303" s="206" t="s">
        <v>76</v>
      </c>
      <c r="N303" s="219" t="s">
        <v>1570</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1571</v>
      </c>
      <c r="Q303" s="221" t="s">
        <v>63</v>
      </c>
      <c r="R303" s="221" t="str">
        <f t="shared" si="38"/>
        <v xml:space="preserve"> </v>
      </c>
      <c r="S303" s="221"/>
      <c r="T303" s="206" t="str">
        <f t="shared" si="35"/>
        <v/>
      </c>
    </row>
    <row r="304" spans="1:21" x14ac:dyDescent="0.3">
      <c r="A304" s="206" t="s">
        <v>1572</v>
      </c>
      <c r="C304" s="206" t="s">
        <v>224</v>
      </c>
      <c r="D304" s="206" t="s">
        <v>321</v>
      </c>
      <c r="E304" s="206" t="s">
        <v>322</v>
      </c>
      <c r="F304" s="206" t="s">
        <v>236</v>
      </c>
      <c r="G304" s="206" t="s">
        <v>326</v>
      </c>
      <c r="K304" s="206" t="s">
        <v>76</v>
      </c>
      <c r="N304" s="219" t="s">
        <v>1570</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1571</v>
      </c>
      <c r="Q304" s="221" t="s">
        <v>63</v>
      </c>
      <c r="R304" s="221" t="str">
        <f t="shared" si="38"/>
        <v xml:space="preserve"> </v>
      </c>
      <c r="S304" s="221"/>
      <c r="T304" s="206" t="str">
        <f t="shared" si="35"/>
        <v/>
      </c>
    </row>
    <row r="305" spans="1:20" x14ac:dyDescent="0.3">
      <c r="A305" s="206" t="s">
        <v>1572</v>
      </c>
      <c r="C305" s="206" t="s">
        <v>224</v>
      </c>
      <c r="D305" s="206" t="s">
        <v>321</v>
      </c>
      <c r="E305" s="206" t="s">
        <v>322</v>
      </c>
      <c r="F305" s="206" t="s">
        <v>238</v>
      </c>
      <c r="G305" s="206" t="s">
        <v>323</v>
      </c>
      <c r="K305" s="206" t="s">
        <v>76</v>
      </c>
      <c r="N305" s="219" t="s">
        <v>1570</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1571</v>
      </c>
      <c r="Q305" s="221" t="s">
        <v>63</v>
      </c>
      <c r="R305" s="221" t="str">
        <f t="shared" si="38"/>
        <v xml:space="preserve"> </v>
      </c>
      <c r="S305" s="221"/>
      <c r="T305" s="206" t="str">
        <f t="shared" si="35"/>
        <v/>
      </c>
    </row>
    <row r="306" spans="1:20" x14ac:dyDescent="0.3">
      <c r="A306" s="206" t="s">
        <v>1572</v>
      </c>
      <c r="C306" s="206" t="s">
        <v>224</v>
      </c>
      <c r="D306" s="206" t="s">
        <v>321</v>
      </c>
      <c r="E306" s="206" t="s">
        <v>322</v>
      </c>
      <c r="F306" s="206" t="s">
        <v>238</v>
      </c>
      <c r="G306" s="206" t="s">
        <v>325</v>
      </c>
      <c r="K306" s="206" t="s">
        <v>76</v>
      </c>
      <c r="N306" s="219" t="s">
        <v>1570</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1571</v>
      </c>
      <c r="Q306" s="221" t="s">
        <v>63</v>
      </c>
      <c r="R306" s="221" t="str">
        <f t="shared" si="38"/>
        <v xml:space="preserve"> </v>
      </c>
      <c r="S306" s="221"/>
      <c r="T306" s="206" t="str">
        <f t="shared" si="35"/>
        <v/>
      </c>
    </row>
    <row r="307" spans="1:20" x14ac:dyDescent="0.3">
      <c r="A307" s="206" t="s">
        <v>1572</v>
      </c>
      <c r="C307" s="206" t="s">
        <v>224</v>
      </c>
      <c r="D307" s="206" t="s">
        <v>321</v>
      </c>
      <c r="E307" s="206" t="s">
        <v>322</v>
      </c>
      <c r="F307" s="206" t="s">
        <v>238</v>
      </c>
      <c r="G307" s="206" t="s">
        <v>326</v>
      </c>
      <c r="H307" s="206" t="s">
        <v>328</v>
      </c>
      <c r="I307" s="206" t="s">
        <v>239</v>
      </c>
      <c r="J307" s="206">
        <v>143</v>
      </c>
      <c r="K307" s="206" t="s">
        <v>63</v>
      </c>
      <c r="L307" s="206" t="s">
        <v>1736</v>
      </c>
      <c r="N307" s="219" t="s">
        <v>1570</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1571</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3">
      <c r="A308" s="206" t="s">
        <v>1572</v>
      </c>
      <c r="C308" s="206" t="s">
        <v>224</v>
      </c>
      <c r="D308" s="206" t="s">
        <v>321</v>
      </c>
      <c r="E308" s="206" t="s">
        <v>322</v>
      </c>
      <c r="F308" s="206" t="s">
        <v>240</v>
      </c>
      <c r="G308" s="206" t="s">
        <v>323</v>
      </c>
      <c r="K308" s="206" t="s">
        <v>76</v>
      </c>
      <c r="N308" s="219" t="s">
        <v>1570</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1571</v>
      </c>
      <c r="Q308" s="221" t="s">
        <v>63</v>
      </c>
      <c r="R308" s="221" t="str">
        <f t="shared" si="38"/>
        <v xml:space="preserve"> </v>
      </c>
      <c r="S308" s="221"/>
      <c r="T308" s="206" t="str">
        <f t="shared" si="35"/>
        <v/>
      </c>
    </row>
    <row r="309" spans="1:20" x14ac:dyDescent="0.3">
      <c r="A309" s="206" t="s">
        <v>1572</v>
      </c>
      <c r="C309" s="206" t="s">
        <v>224</v>
      </c>
      <c r="D309" s="206" t="s">
        <v>321</v>
      </c>
      <c r="E309" s="206" t="s">
        <v>322</v>
      </c>
      <c r="F309" s="206" t="s">
        <v>240</v>
      </c>
      <c r="G309" s="206" t="s">
        <v>325</v>
      </c>
      <c r="K309" s="206" t="s">
        <v>76</v>
      </c>
      <c r="N309" s="219" t="s">
        <v>1570</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1571</v>
      </c>
      <c r="Q309" s="221" t="s">
        <v>63</v>
      </c>
      <c r="R309" s="221" t="str">
        <f t="shared" si="38"/>
        <v xml:space="preserve"> </v>
      </c>
      <c r="S309" s="221"/>
      <c r="T309" s="206" t="str">
        <f t="shared" si="35"/>
        <v/>
      </c>
    </row>
    <row r="310" spans="1:20" x14ac:dyDescent="0.3">
      <c r="A310" s="206" t="s">
        <v>1572</v>
      </c>
      <c r="C310" s="206" t="s">
        <v>224</v>
      </c>
      <c r="D310" s="206" t="s">
        <v>321</v>
      </c>
      <c r="E310" s="206" t="s">
        <v>322</v>
      </c>
      <c r="F310" s="206" t="s">
        <v>240</v>
      </c>
      <c r="G310" s="206" t="s">
        <v>326</v>
      </c>
      <c r="H310" s="206" t="s">
        <v>328</v>
      </c>
      <c r="I310" s="206" t="s">
        <v>241</v>
      </c>
      <c r="J310" s="206">
        <v>144</v>
      </c>
      <c r="K310" s="206" t="s">
        <v>63</v>
      </c>
      <c r="L310" s="206" t="s">
        <v>1593</v>
      </c>
      <c r="N310" s="219" t="s">
        <v>1570</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1571</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3">
      <c r="A311" s="206" t="s">
        <v>1572</v>
      </c>
      <c r="C311" s="206" t="s">
        <v>224</v>
      </c>
      <c r="D311" s="206" t="s">
        <v>321</v>
      </c>
      <c r="E311" s="206" t="s">
        <v>322</v>
      </c>
      <c r="F311" s="206" t="s">
        <v>242</v>
      </c>
      <c r="G311" s="206" t="s">
        <v>323</v>
      </c>
      <c r="K311" s="206" t="s">
        <v>76</v>
      </c>
      <c r="N311" s="219" t="s">
        <v>1570</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1571</v>
      </c>
      <c r="Q311" s="221" t="s">
        <v>63</v>
      </c>
      <c r="R311" s="221" t="str">
        <f t="shared" si="38"/>
        <v xml:space="preserve"> </v>
      </c>
      <c r="S311" s="221"/>
      <c r="T311" s="206" t="str">
        <f t="shared" si="35"/>
        <v/>
      </c>
    </row>
    <row r="312" spans="1:20" x14ac:dyDescent="0.3">
      <c r="A312" s="206" t="s">
        <v>1572</v>
      </c>
      <c r="C312" s="206" t="s">
        <v>224</v>
      </c>
      <c r="D312" s="206" t="s">
        <v>321</v>
      </c>
      <c r="E312" s="206" t="s">
        <v>322</v>
      </c>
      <c r="F312" s="206" t="s">
        <v>242</v>
      </c>
      <c r="G312" s="206" t="s">
        <v>325</v>
      </c>
      <c r="K312" s="206" t="s">
        <v>76</v>
      </c>
      <c r="N312" s="219" t="s">
        <v>1570</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1571</v>
      </c>
      <c r="Q312" s="221" t="s">
        <v>63</v>
      </c>
      <c r="R312" s="221" t="str">
        <f t="shared" si="38"/>
        <v xml:space="preserve"> </v>
      </c>
      <c r="S312" s="221"/>
      <c r="T312" s="206" t="str">
        <f t="shared" si="35"/>
        <v/>
      </c>
    </row>
    <row r="313" spans="1:20" x14ac:dyDescent="0.3">
      <c r="A313" s="206" t="s">
        <v>1572</v>
      </c>
      <c r="C313" s="206" t="s">
        <v>224</v>
      </c>
      <c r="D313" s="206" t="s">
        <v>321</v>
      </c>
      <c r="E313" s="206" t="s">
        <v>322</v>
      </c>
      <c r="F313" s="206" t="s">
        <v>242</v>
      </c>
      <c r="G313" s="206" t="s">
        <v>326</v>
      </c>
      <c r="K313" s="206" t="s">
        <v>76</v>
      </c>
      <c r="N313" s="219" t="s">
        <v>1570</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1571</v>
      </c>
      <c r="Q313" s="221" t="s">
        <v>63</v>
      </c>
      <c r="R313" s="221" t="str">
        <f t="shared" si="38"/>
        <v xml:space="preserve"> </v>
      </c>
      <c r="S313" s="221"/>
      <c r="T313" s="206" t="str">
        <f t="shared" si="35"/>
        <v/>
      </c>
    </row>
    <row r="314" spans="1:20" x14ac:dyDescent="0.3">
      <c r="A314" s="206" t="s">
        <v>1572</v>
      </c>
      <c r="C314" s="206" t="s">
        <v>224</v>
      </c>
      <c r="D314" s="206" t="s">
        <v>321</v>
      </c>
      <c r="E314" s="206" t="s">
        <v>322</v>
      </c>
      <c r="F314" s="206" t="s">
        <v>244</v>
      </c>
      <c r="G314" s="206" t="s">
        <v>323</v>
      </c>
      <c r="K314" s="206" t="s">
        <v>76</v>
      </c>
      <c r="N314" s="219" t="s">
        <v>1570</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1571</v>
      </c>
      <c r="Q314" s="221" t="s">
        <v>63</v>
      </c>
      <c r="R314" s="221" t="str">
        <f t="shared" si="38"/>
        <v xml:space="preserve"> </v>
      </c>
      <c r="S314" s="221"/>
      <c r="T314" s="206" t="str">
        <f t="shared" si="35"/>
        <v/>
      </c>
    </row>
    <row r="315" spans="1:20" x14ac:dyDescent="0.3">
      <c r="A315" s="206" t="s">
        <v>1572</v>
      </c>
      <c r="C315" s="206" t="s">
        <v>224</v>
      </c>
      <c r="D315" s="206" t="s">
        <v>321</v>
      </c>
      <c r="E315" s="206" t="s">
        <v>322</v>
      </c>
      <c r="F315" s="206" t="s">
        <v>244</v>
      </c>
      <c r="G315" s="206" t="s">
        <v>325</v>
      </c>
      <c r="K315" s="206" t="s">
        <v>76</v>
      </c>
      <c r="N315" s="219" t="s">
        <v>1570</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1571</v>
      </c>
      <c r="Q315" s="221" t="s">
        <v>63</v>
      </c>
      <c r="R315" s="221" t="str">
        <f t="shared" si="38"/>
        <v xml:space="preserve"> </v>
      </c>
      <c r="S315" s="221"/>
      <c r="T315" s="206" t="str">
        <f t="shared" si="35"/>
        <v/>
      </c>
    </row>
    <row r="316" spans="1:20" x14ac:dyDescent="0.3">
      <c r="A316" s="206" t="s">
        <v>1572</v>
      </c>
      <c r="C316" s="206" t="s">
        <v>224</v>
      </c>
      <c r="D316" s="206" t="s">
        <v>321</v>
      </c>
      <c r="E316" s="206" t="s">
        <v>322</v>
      </c>
      <c r="F316" s="206" t="s">
        <v>244</v>
      </c>
      <c r="G316" s="206" t="s">
        <v>326</v>
      </c>
      <c r="K316" s="206" t="s">
        <v>76</v>
      </c>
      <c r="N316" s="219" t="s">
        <v>1570</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1571</v>
      </c>
      <c r="Q316" s="221" t="s">
        <v>63</v>
      </c>
      <c r="R316" s="221" t="str">
        <f t="shared" si="38"/>
        <v xml:space="preserve"> </v>
      </c>
      <c r="S316" s="221"/>
      <c r="T316" s="206" t="str">
        <f t="shared" si="35"/>
        <v/>
      </c>
    </row>
    <row r="317" spans="1:20" x14ac:dyDescent="0.3">
      <c r="A317" s="206" t="s">
        <v>1572</v>
      </c>
      <c r="C317" s="206" t="s">
        <v>224</v>
      </c>
      <c r="D317" s="206" t="s">
        <v>321</v>
      </c>
      <c r="E317" s="206" t="s">
        <v>322</v>
      </c>
      <c r="F317" s="206" t="s">
        <v>248</v>
      </c>
      <c r="G317" s="206" t="s">
        <v>323</v>
      </c>
      <c r="K317" s="206" t="s">
        <v>76</v>
      </c>
      <c r="N317" s="219" t="s">
        <v>1570</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1571</v>
      </c>
      <c r="Q317" s="221" t="s">
        <v>63</v>
      </c>
      <c r="R317" s="221" t="str">
        <f t="shared" si="38"/>
        <v xml:space="preserve"> </v>
      </c>
      <c r="S317" s="221"/>
      <c r="T317" s="206" t="str">
        <f t="shared" si="35"/>
        <v/>
      </c>
    </row>
    <row r="318" spans="1:20" x14ac:dyDescent="0.3">
      <c r="A318" s="206" t="s">
        <v>1572</v>
      </c>
      <c r="C318" s="206" t="s">
        <v>224</v>
      </c>
      <c r="D318" s="206" t="s">
        <v>321</v>
      </c>
      <c r="E318" s="206" t="s">
        <v>322</v>
      </c>
      <c r="F318" s="206" t="s">
        <v>248</v>
      </c>
      <c r="G318" s="206" t="s">
        <v>325</v>
      </c>
      <c r="K318" s="206" t="s">
        <v>76</v>
      </c>
      <c r="N318" s="219" t="s">
        <v>1570</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1571</v>
      </c>
      <c r="Q318" s="221" t="s">
        <v>63</v>
      </c>
      <c r="R318" s="221" t="str">
        <f t="shared" si="38"/>
        <v xml:space="preserve"> </v>
      </c>
      <c r="S318" s="221"/>
      <c r="T318" s="206" t="str">
        <f t="shared" si="35"/>
        <v/>
      </c>
    </row>
    <row r="319" spans="1:20" x14ac:dyDescent="0.3">
      <c r="A319" s="206" t="s">
        <v>1572</v>
      </c>
      <c r="C319" s="206" t="s">
        <v>224</v>
      </c>
      <c r="D319" s="206" t="s">
        <v>321</v>
      </c>
      <c r="E319" s="206" t="s">
        <v>322</v>
      </c>
      <c r="F319" s="206" t="s">
        <v>248</v>
      </c>
      <c r="G319" s="206" t="s">
        <v>326</v>
      </c>
      <c r="K319" s="206" t="s">
        <v>76</v>
      </c>
      <c r="N319" s="219" t="s">
        <v>1570</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1571</v>
      </c>
      <c r="Q319" s="221" t="s">
        <v>63</v>
      </c>
      <c r="R319" s="221" t="str">
        <f t="shared" si="38"/>
        <v xml:space="preserve"> </v>
      </c>
      <c r="S319" s="221"/>
      <c r="T319" s="206" t="str">
        <f t="shared" si="35"/>
        <v/>
      </c>
    </row>
    <row r="320" spans="1:20" x14ac:dyDescent="0.3">
      <c r="A320" s="206" t="s">
        <v>1572</v>
      </c>
      <c r="C320" s="206" t="s">
        <v>224</v>
      </c>
      <c r="D320" s="206" t="s">
        <v>321</v>
      </c>
      <c r="E320" s="206" t="s">
        <v>322</v>
      </c>
      <c r="F320" s="206" t="s">
        <v>250</v>
      </c>
      <c r="G320" s="206" t="s">
        <v>323</v>
      </c>
      <c r="K320" s="206" t="s">
        <v>76</v>
      </c>
      <c r="N320" s="219" t="s">
        <v>1570</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1571</v>
      </c>
      <c r="Q320" s="221" t="s">
        <v>63</v>
      </c>
      <c r="R320" s="221" t="str">
        <f t="shared" si="38"/>
        <v xml:space="preserve"> </v>
      </c>
      <c r="S320" s="221"/>
      <c r="T320" s="206" t="str">
        <f t="shared" si="35"/>
        <v/>
      </c>
    </row>
    <row r="321" spans="1:20" x14ac:dyDescent="0.3">
      <c r="A321" s="206" t="s">
        <v>1572</v>
      </c>
      <c r="C321" s="206" t="s">
        <v>224</v>
      </c>
      <c r="D321" s="206" t="s">
        <v>321</v>
      </c>
      <c r="E321" s="206" t="s">
        <v>322</v>
      </c>
      <c r="F321" s="206" t="s">
        <v>250</v>
      </c>
      <c r="G321" s="206" t="s">
        <v>325</v>
      </c>
      <c r="K321" s="206" t="s">
        <v>76</v>
      </c>
      <c r="N321" s="219" t="s">
        <v>1570</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1571</v>
      </c>
      <c r="Q321" s="221" t="s">
        <v>63</v>
      </c>
      <c r="R321" s="221" t="str">
        <f t="shared" si="38"/>
        <v xml:space="preserve"> </v>
      </c>
      <c r="S321" s="221"/>
      <c r="T321" s="206" t="str">
        <f t="shared" si="35"/>
        <v/>
      </c>
    </row>
    <row r="322" spans="1:20" x14ac:dyDescent="0.3">
      <c r="A322" s="206" t="s">
        <v>1572</v>
      </c>
      <c r="C322" s="206" t="s">
        <v>224</v>
      </c>
      <c r="D322" s="206" t="s">
        <v>321</v>
      </c>
      <c r="E322" s="206" t="s">
        <v>322</v>
      </c>
      <c r="F322" s="206" t="s">
        <v>250</v>
      </c>
      <c r="G322" s="206" t="s">
        <v>326</v>
      </c>
      <c r="K322" s="206" t="s">
        <v>76</v>
      </c>
      <c r="N322" s="219" t="s">
        <v>1570</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1571</v>
      </c>
      <c r="Q322" s="221" t="s">
        <v>63</v>
      </c>
      <c r="R322" s="221" t="str">
        <f t="shared" si="38"/>
        <v xml:space="preserve"> </v>
      </c>
      <c r="S322" s="221"/>
      <c r="T322" s="206" t="str">
        <f t="shared" si="35"/>
        <v/>
      </c>
    </row>
    <row r="323" spans="1:20" x14ac:dyDescent="0.3">
      <c r="A323" s="206" t="s">
        <v>1572</v>
      </c>
      <c r="C323" s="206" t="s">
        <v>224</v>
      </c>
      <c r="D323" s="206" t="s">
        <v>321</v>
      </c>
      <c r="E323" s="206" t="s">
        <v>322</v>
      </c>
      <c r="F323" s="206" t="s">
        <v>252</v>
      </c>
      <c r="G323" s="206" t="s">
        <v>323</v>
      </c>
      <c r="K323" s="206" t="s">
        <v>76</v>
      </c>
      <c r="N323" s="219" t="s">
        <v>1570</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1571</v>
      </c>
      <c r="Q323" s="221" t="s">
        <v>63</v>
      </c>
      <c r="R323" s="221" t="str">
        <f t="shared" si="38"/>
        <v xml:space="preserve"> </v>
      </c>
      <c r="S323" s="221"/>
      <c r="T323" s="206" t="str">
        <f t="shared" si="35"/>
        <v/>
      </c>
    </row>
    <row r="324" spans="1:20" x14ac:dyDescent="0.3">
      <c r="A324" s="206" t="s">
        <v>1572</v>
      </c>
      <c r="C324" s="206" t="s">
        <v>224</v>
      </c>
      <c r="D324" s="206" t="s">
        <v>321</v>
      </c>
      <c r="E324" s="206" t="s">
        <v>322</v>
      </c>
      <c r="F324" s="206" t="s">
        <v>252</v>
      </c>
      <c r="G324" s="206" t="s">
        <v>325</v>
      </c>
      <c r="K324" s="206" t="s">
        <v>76</v>
      </c>
      <c r="N324" s="219" t="s">
        <v>1570</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1571</v>
      </c>
      <c r="Q324" s="221" t="s">
        <v>63</v>
      </c>
      <c r="R324" s="221" t="str">
        <f t="shared" si="38"/>
        <v xml:space="preserve"> </v>
      </c>
      <c r="S324" s="221"/>
      <c r="T324" s="206" t="str">
        <f t="shared" ref="T324:T387" si="39">IF(K324="Yes",S324&amp;L324,"")</f>
        <v/>
      </c>
    </row>
    <row r="325" spans="1:20" x14ac:dyDescent="0.3">
      <c r="A325" s="206" t="s">
        <v>1572</v>
      </c>
      <c r="C325" s="206" t="s">
        <v>224</v>
      </c>
      <c r="D325" s="206" t="s">
        <v>321</v>
      </c>
      <c r="E325" s="206" t="s">
        <v>322</v>
      </c>
      <c r="F325" s="206" t="s">
        <v>252</v>
      </c>
      <c r="G325" s="206" t="s">
        <v>326</v>
      </c>
      <c r="K325" s="206" t="s">
        <v>76</v>
      </c>
      <c r="N325" s="219" t="s">
        <v>1570</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1571</v>
      </c>
      <c r="Q325" s="221" t="s">
        <v>63</v>
      </c>
      <c r="R325" s="221" t="str">
        <f t="shared" si="38"/>
        <v xml:space="preserve"> </v>
      </c>
      <c r="S325" s="221"/>
      <c r="T325" s="206" t="str">
        <f t="shared" si="39"/>
        <v/>
      </c>
    </row>
    <row r="326" spans="1:20" x14ac:dyDescent="0.3">
      <c r="A326" s="206" t="s">
        <v>1572</v>
      </c>
      <c r="C326" s="206" t="s">
        <v>224</v>
      </c>
      <c r="D326" s="206" t="s">
        <v>321</v>
      </c>
      <c r="E326" s="206" t="s">
        <v>322</v>
      </c>
      <c r="F326" s="206" t="s">
        <v>254</v>
      </c>
      <c r="G326" s="206" t="s">
        <v>323</v>
      </c>
      <c r="K326" s="206" t="s">
        <v>76</v>
      </c>
      <c r="N326" s="219" t="s">
        <v>1570</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1571</v>
      </c>
      <c r="Q326" s="221" t="s">
        <v>63</v>
      </c>
      <c r="R326" s="221" t="str">
        <f t="shared" si="38"/>
        <v xml:space="preserve"> </v>
      </c>
      <c r="S326" s="221"/>
      <c r="T326" s="206" t="str">
        <f t="shared" si="39"/>
        <v/>
      </c>
    </row>
    <row r="327" spans="1:20" x14ac:dyDescent="0.3">
      <c r="A327" s="206" t="s">
        <v>1572</v>
      </c>
      <c r="C327" s="206" t="s">
        <v>224</v>
      </c>
      <c r="D327" s="206" t="s">
        <v>321</v>
      </c>
      <c r="E327" s="206" t="s">
        <v>322</v>
      </c>
      <c r="F327" s="206" t="s">
        <v>254</v>
      </c>
      <c r="G327" s="206" t="s">
        <v>325</v>
      </c>
      <c r="K327" s="206" t="s">
        <v>76</v>
      </c>
      <c r="N327" s="219" t="s">
        <v>1570</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1571</v>
      </c>
      <c r="Q327" s="221" t="s">
        <v>63</v>
      </c>
      <c r="R327" s="221" t="str">
        <f t="shared" si="38"/>
        <v xml:space="preserve"> </v>
      </c>
      <c r="S327" s="221"/>
      <c r="T327" s="206" t="str">
        <f t="shared" si="39"/>
        <v/>
      </c>
    </row>
    <row r="328" spans="1:20" x14ac:dyDescent="0.3">
      <c r="A328" s="206" t="s">
        <v>1572</v>
      </c>
      <c r="C328" s="206" t="s">
        <v>224</v>
      </c>
      <c r="D328" s="206" t="s">
        <v>321</v>
      </c>
      <c r="E328" s="206" t="s">
        <v>322</v>
      </c>
      <c r="F328" s="206" t="s">
        <v>254</v>
      </c>
      <c r="G328" s="206" t="s">
        <v>326</v>
      </c>
      <c r="H328" s="206" t="s">
        <v>328</v>
      </c>
      <c r="I328" s="206" t="s">
        <v>255</v>
      </c>
      <c r="J328" s="206">
        <v>182</v>
      </c>
      <c r="K328" s="206" t="s">
        <v>63</v>
      </c>
      <c r="L328" s="206" t="s">
        <v>1737</v>
      </c>
      <c r="N328" s="219" t="s">
        <v>1570</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1571</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3">
      <c r="A329" s="206" t="s">
        <v>1572</v>
      </c>
      <c r="C329" s="206" t="s">
        <v>224</v>
      </c>
      <c r="D329" s="206" t="s">
        <v>321</v>
      </c>
      <c r="E329" s="206" t="s">
        <v>322</v>
      </c>
      <c r="F329" s="206" t="s">
        <v>256</v>
      </c>
      <c r="G329" s="206" t="s">
        <v>323</v>
      </c>
      <c r="K329" s="206" t="s">
        <v>76</v>
      </c>
      <c r="N329" s="219" t="s">
        <v>1570</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1571</v>
      </c>
      <c r="Q329" s="221" t="s">
        <v>63</v>
      </c>
      <c r="R329" s="221" t="str">
        <f t="shared" si="38"/>
        <v xml:space="preserve"> </v>
      </c>
      <c r="S329" s="221"/>
      <c r="T329" s="206" t="str">
        <f t="shared" si="39"/>
        <v/>
      </c>
    </row>
    <row r="330" spans="1:20" x14ac:dyDescent="0.3">
      <c r="A330" s="206" t="s">
        <v>1572</v>
      </c>
      <c r="C330" s="206" t="s">
        <v>224</v>
      </c>
      <c r="D330" s="206" t="s">
        <v>321</v>
      </c>
      <c r="E330" s="206" t="s">
        <v>322</v>
      </c>
      <c r="F330" s="206" t="s">
        <v>256</v>
      </c>
      <c r="G330" s="206" t="s">
        <v>325</v>
      </c>
      <c r="K330" s="206" t="s">
        <v>76</v>
      </c>
      <c r="N330" s="219" t="s">
        <v>1570</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1571</v>
      </c>
      <c r="Q330" s="221" t="s">
        <v>63</v>
      </c>
      <c r="R330" s="221" t="str">
        <f t="shared" si="38"/>
        <v xml:space="preserve"> </v>
      </c>
      <c r="S330" s="221"/>
      <c r="T330" s="206" t="str">
        <f t="shared" si="39"/>
        <v/>
      </c>
    </row>
    <row r="331" spans="1:20" x14ac:dyDescent="0.3">
      <c r="A331" s="206" t="s">
        <v>1572</v>
      </c>
      <c r="C331" s="206" t="s">
        <v>224</v>
      </c>
      <c r="D331" s="206" t="s">
        <v>321</v>
      </c>
      <c r="E331" s="206" t="s">
        <v>322</v>
      </c>
      <c r="F331" s="206" t="s">
        <v>256</v>
      </c>
      <c r="G331" s="206" t="s">
        <v>326</v>
      </c>
      <c r="K331" s="206" t="s">
        <v>76</v>
      </c>
      <c r="N331" s="219" t="s">
        <v>1570</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1571</v>
      </c>
      <c r="Q331" s="221" t="s">
        <v>63</v>
      </c>
      <c r="R331" s="221" t="str">
        <f t="shared" si="38"/>
        <v xml:space="preserve"> </v>
      </c>
      <c r="S331" s="221"/>
      <c r="T331" s="206" t="str">
        <f t="shared" si="39"/>
        <v/>
      </c>
    </row>
    <row r="332" spans="1:20" x14ac:dyDescent="0.3">
      <c r="A332" s="206" t="s">
        <v>1572</v>
      </c>
      <c r="C332" s="206" t="s">
        <v>224</v>
      </c>
      <c r="D332" s="206" t="s">
        <v>321</v>
      </c>
      <c r="E332" s="206" t="s">
        <v>322</v>
      </c>
      <c r="F332" s="206" t="s">
        <v>258</v>
      </c>
      <c r="G332" s="206" t="s">
        <v>323</v>
      </c>
      <c r="K332" s="206" t="s">
        <v>76</v>
      </c>
      <c r="N332" s="219" t="s">
        <v>1570</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1571</v>
      </c>
      <c r="Q332" s="221" t="s">
        <v>63</v>
      </c>
      <c r="R332" s="221" t="str">
        <f t="shared" si="38"/>
        <v xml:space="preserve"> </v>
      </c>
      <c r="S332" s="221"/>
      <c r="T332" s="206" t="str">
        <f t="shared" si="39"/>
        <v/>
      </c>
    </row>
    <row r="333" spans="1:20" x14ac:dyDescent="0.3">
      <c r="A333" s="206" t="s">
        <v>1572</v>
      </c>
      <c r="C333" s="206" t="s">
        <v>224</v>
      </c>
      <c r="D333" s="206" t="s">
        <v>321</v>
      </c>
      <c r="E333" s="206" t="s">
        <v>322</v>
      </c>
      <c r="F333" s="206" t="s">
        <v>258</v>
      </c>
      <c r="G333" s="206" t="s">
        <v>325</v>
      </c>
      <c r="K333" s="206" t="s">
        <v>76</v>
      </c>
      <c r="N333" s="219" t="s">
        <v>1570</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1571</v>
      </c>
      <c r="Q333" s="221" t="s">
        <v>63</v>
      </c>
      <c r="R333" s="221" t="str">
        <f t="shared" si="38"/>
        <v xml:space="preserve"> </v>
      </c>
      <c r="S333" s="221"/>
      <c r="T333" s="206" t="str">
        <f t="shared" si="39"/>
        <v/>
      </c>
    </row>
    <row r="334" spans="1:20" x14ac:dyDescent="0.3">
      <c r="A334" s="206" t="s">
        <v>1572</v>
      </c>
      <c r="C334" s="206" t="s">
        <v>224</v>
      </c>
      <c r="D334" s="206" t="s">
        <v>321</v>
      </c>
      <c r="E334" s="206" t="s">
        <v>322</v>
      </c>
      <c r="F334" s="206" t="s">
        <v>258</v>
      </c>
      <c r="G334" s="206" t="s">
        <v>326</v>
      </c>
      <c r="K334" s="206" t="s">
        <v>76</v>
      </c>
      <c r="N334" s="219" t="s">
        <v>1570</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1571</v>
      </c>
      <c r="Q334" s="221" t="s">
        <v>63</v>
      </c>
      <c r="R334" s="221" t="str">
        <f t="shared" si="38"/>
        <v xml:space="preserve"> </v>
      </c>
      <c r="S334" s="221"/>
      <c r="T334" s="206" t="str">
        <f t="shared" si="39"/>
        <v/>
      </c>
    </row>
    <row r="335" spans="1:20" x14ac:dyDescent="0.3">
      <c r="A335" s="206" t="s">
        <v>1572</v>
      </c>
      <c r="C335" s="206" t="s">
        <v>224</v>
      </c>
      <c r="D335" s="206" t="s">
        <v>321</v>
      </c>
      <c r="E335" s="206" t="s">
        <v>322</v>
      </c>
      <c r="F335" s="206" t="s">
        <v>260</v>
      </c>
      <c r="G335" s="206" t="s">
        <v>323</v>
      </c>
      <c r="K335" s="206" t="s">
        <v>76</v>
      </c>
      <c r="N335" s="219" t="s">
        <v>1570</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1571</v>
      </c>
      <c r="Q335" s="221" t="s">
        <v>63</v>
      </c>
      <c r="R335" s="221" t="str">
        <f t="shared" si="38"/>
        <v xml:space="preserve"> </v>
      </c>
      <c r="S335" s="221"/>
      <c r="T335" s="206" t="str">
        <f t="shared" si="39"/>
        <v/>
      </c>
    </row>
    <row r="336" spans="1:20" x14ac:dyDescent="0.3">
      <c r="A336" s="206" t="s">
        <v>1572</v>
      </c>
      <c r="C336" s="206" t="s">
        <v>224</v>
      </c>
      <c r="D336" s="206" t="s">
        <v>321</v>
      </c>
      <c r="E336" s="206" t="s">
        <v>322</v>
      </c>
      <c r="F336" s="206" t="s">
        <v>260</v>
      </c>
      <c r="G336" s="206" t="s">
        <v>325</v>
      </c>
      <c r="K336" s="206" t="s">
        <v>76</v>
      </c>
      <c r="N336" s="219" t="s">
        <v>1570</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1571</v>
      </c>
      <c r="Q336" s="221" t="s">
        <v>63</v>
      </c>
      <c r="R336" s="221" t="str">
        <f t="shared" si="38"/>
        <v xml:space="preserve"> </v>
      </c>
      <c r="S336" s="221"/>
      <c r="T336" s="206" t="str">
        <f t="shared" si="39"/>
        <v/>
      </c>
    </row>
    <row r="337" spans="1:21" x14ac:dyDescent="0.3">
      <c r="A337" s="206" t="s">
        <v>1572</v>
      </c>
      <c r="C337" s="206" t="s">
        <v>224</v>
      </c>
      <c r="D337" s="206" t="s">
        <v>321</v>
      </c>
      <c r="E337" s="206" t="s">
        <v>322</v>
      </c>
      <c r="F337" s="206" t="s">
        <v>260</v>
      </c>
      <c r="G337" s="206" t="s">
        <v>326</v>
      </c>
      <c r="K337" s="206" t="s">
        <v>76</v>
      </c>
      <c r="N337" s="219" t="s">
        <v>1570</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1571</v>
      </c>
      <c r="Q337" s="221" t="s">
        <v>63</v>
      </c>
      <c r="R337" s="221" t="str">
        <f t="shared" si="38"/>
        <v xml:space="preserve"> </v>
      </c>
      <c r="S337" s="221"/>
      <c r="T337" s="206" t="str">
        <f t="shared" si="39"/>
        <v/>
      </c>
    </row>
    <row r="338" spans="1:21" s="224" customFormat="1" x14ac:dyDescent="0.3">
      <c r="A338" s="224" t="s">
        <v>1569</v>
      </c>
      <c r="B338" s="215" t="str">
        <f t="shared" ref="B338" si="41">C338&amp;D338&amp;E338</f>
        <v>Electricity SupplyReduce Soft CostsPercent Reduction in Soft Costs of Capacity Construction</v>
      </c>
      <c r="C338" s="224" t="s">
        <v>224</v>
      </c>
      <c r="D338" s="224" t="s">
        <v>329</v>
      </c>
      <c r="E338" s="224" t="str">
        <f>E339</f>
        <v>Percent Reduction in Soft Costs of Capacity Construction</v>
      </c>
      <c r="M338" s="208"/>
      <c r="N338" s="227" t="s">
        <v>1570</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1571</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3">
      <c r="A339" s="206" t="s">
        <v>1572</v>
      </c>
      <c r="C339" s="206" t="s">
        <v>224</v>
      </c>
      <c r="D339" s="206" t="s">
        <v>329</v>
      </c>
      <c r="E339" s="206" t="s">
        <v>330</v>
      </c>
      <c r="F339" s="206" t="s">
        <v>238</v>
      </c>
      <c r="H339" s="206" t="s">
        <v>239</v>
      </c>
      <c r="J339" s="206">
        <v>194</v>
      </c>
      <c r="K339" s="206" t="s">
        <v>63</v>
      </c>
      <c r="L339" s="206" t="s">
        <v>1738</v>
      </c>
      <c r="N339" s="219" t="s">
        <v>1570</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1571</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3">
      <c r="A340" s="206" t="s">
        <v>1572</v>
      </c>
      <c r="C340" s="206" t="s">
        <v>224</v>
      </c>
      <c r="D340" s="206" t="s">
        <v>329</v>
      </c>
      <c r="E340" s="206" t="s">
        <v>330</v>
      </c>
      <c r="F340" s="206" t="s">
        <v>240</v>
      </c>
      <c r="H340" s="206" t="s">
        <v>241</v>
      </c>
      <c r="J340" s="206">
        <v>195</v>
      </c>
      <c r="K340" s="206" t="s">
        <v>63</v>
      </c>
      <c r="L340" s="206" t="s">
        <v>1738</v>
      </c>
      <c r="N340" s="219" t="s">
        <v>1570</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1571</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3">
      <c r="A341" s="206" t="s">
        <v>1572</v>
      </c>
      <c r="C341" s="206" t="s">
        <v>224</v>
      </c>
      <c r="D341" s="206" t="s">
        <v>329</v>
      </c>
      <c r="E341" s="206" t="s">
        <v>330</v>
      </c>
      <c r="F341" s="206" t="s">
        <v>254</v>
      </c>
      <c r="H341" s="206" t="s">
        <v>255</v>
      </c>
      <c r="J341" s="206">
        <v>196</v>
      </c>
      <c r="K341" s="206" t="s">
        <v>63</v>
      </c>
      <c r="L341" s="206" t="s">
        <v>1738</v>
      </c>
      <c r="N341" s="219" t="s">
        <v>1570</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1571</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3">
      <c r="A342" s="224" t="s">
        <v>1569</v>
      </c>
      <c r="B342" s="215" t="str">
        <f t="shared" ref="B342:B343" si="42">C342&amp;D342&amp;E342</f>
        <v>Electricity SupplyReduce Transmission &amp; Distribution LossesPercentage TnD Losses Avoided</v>
      </c>
      <c r="C342" s="224" t="s">
        <v>224</v>
      </c>
      <c r="D342" s="224" t="s">
        <v>335</v>
      </c>
      <c r="E342" s="224" t="s">
        <v>336</v>
      </c>
      <c r="F342" s="224"/>
      <c r="G342" s="224"/>
      <c r="H342" s="224"/>
      <c r="I342" s="224"/>
      <c r="J342" s="224">
        <v>145</v>
      </c>
      <c r="K342" s="224" t="s">
        <v>63</v>
      </c>
      <c r="L342" s="224" t="s">
        <v>1739</v>
      </c>
      <c r="M342" s="208"/>
      <c r="N342" s="227" t="s">
        <v>1570</v>
      </c>
      <c r="O342" s="227" t="str">
        <f>INDEX('Standard Descriptions'!$E:$E,MATCH(Guidance!E342,'Standard Descriptions'!$C:$C,0))</f>
        <v xml:space="preserve"> This policy specifies the reduction in transmission and distribution losses that will be achieved by 2050. // </v>
      </c>
      <c r="P342" s="224" t="s">
        <v>1571</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3">
      <c r="A343" s="224" t="s">
        <v>1569</v>
      </c>
      <c r="B343" s="215" t="str">
        <f t="shared" si="42"/>
        <v>Electricity SupplySubsidy for Capacity ConstructionPerc Subsidy for Elec Capacity Construction</v>
      </c>
      <c r="C343" s="224" t="s">
        <v>224</v>
      </c>
      <c r="D343" s="224" t="s">
        <v>342</v>
      </c>
      <c r="E343" s="224" t="str">
        <f>E344</f>
        <v>Perc Subsidy for Elec Capacity Construction</v>
      </c>
      <c r="F343" s="224"/>
      <c r="G343" s="224"/>
      <c r="H343" s="224"/>
      <c r="I343" s="224"/>
      <c r="J343" s="224"/>
      <c r="K343" s="224"/>
      <c r="L343" s="224"/>
      <c r="M343" s="208"/>
      <c r="N343" s="227" t="s">
        <v>1570</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1571</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3">
      <c r="A344" s="206" t="s">
        <v>1572</v>
      </c>
      <c r="C344" s="206" t="s">
        <v>224</v>
      </c>
      <c r="D344" s="206" t="s">
        <v>342</v>
      </c>
      <c r="E344" s="206" t="s">
        <v>343</v>
      </c>
      <c r="F344" s="206" t="s">
        <v>227</v>
      </c>
      <c r="H344" s="206" t="s">
        <v>228</v>
      </c>
      <c r="K344" s="206" t="s">
        <v>76</v>
      </c>
      <c r="N344" s="219" t="s">
        <v>1570</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1571</v>
      </c>
      <c r="Q344" s="221" t="s">
        <v>63</v>
      </c>
      <c r="R344" s="221" t="str">
        <f t="shared" ref="R344:R356" si="43">H344&amp;" "&amp;I344</f>
        <v xml:space="preserve">Hard Coal </v>
      </c>
      <c r="S344" s="221" t="str">
        <f t="shared" si="40"/>
        <v>//**Hard Coal : **</v>
      </c>
      <c r="T344" s="206" t="str">
        <f t="shared" si="39"/>
        <v/>
      </c>
    </row>
    <row r="345" spans="1:21" x14ac:dyDescent="0.3">
      <c r="A345" s="206" t="s">
        <v>1572</v>
      </c>
      <c r="C345" s="206" t="s">
        <v>224</v>
      </c>
      <c r="D345" s="206" t="s">
        <v>342</v>
      </c>
      <c r="E345" s="206" t="s">
        <v>343</v>
      </c>
      <c r="F345" s="206" t="s">
        <v>347</v>
      </c>
      <c r="H345" s="206" t="s">
        <v>348</v>
      </c>
      <c r="K345" s="206" t="s">
        <v>76</v>
      </c>
      <c r="N345" s="219" t="s">
        <v>1570</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1571</v>
      </c>
      <c r="Q345" s="221" t="s">
        <v>63</v>
      </c>
      <c r="R345" s="221" t="str">
        <f t="shared" si="43"/>
        <v xml:space="preserve">Natural Gas </v>
      </c>
      <c r="S345" s="221" t="str">
        <f t="shared" si="40"/>
        <v>//**Natural Gas : **</v>
      </c>
      <c r="T345" s="206" t="str">
        <f t="shared" si="39"/>
        <v/>
      </c>
    </row>
    <row r="346" spans="1:21" x14ac:dyDescent="0.3">
      <c r="A346" s="206" t="s">
        <v>1572</v>
      </c>
      <c r="C346" s="206" t="s">
        <v>224</v>
      </c>
      <c r="D346" s="206" t="s">
        <v>342</v>
      </c>
      <c r="E346" s="206" t="s">
        <v>343</v>
      </c>
      <c r="F346" s="206" t="s">
        <v>234</v>
      </c>
      <c r="H346" s="206" t="s">
        <v>235</v>
      </c>
      <c r="J346" s="206">
        <v>517</v>
      </c>
      <c r="K346" s="206" t="s">
        <v>76</v>
      </c>
      <c r="L346" s="206" t="s">
        <v>1594</v>
      </c>
      <c r="N346" s="219" t="s">
        <v>1570</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1571</v>
      </c>
      <c r="Q346" s="221" t="s">
        <v>63</v>
      </c>
      <c r="R346" s="221" t="str">
        <f t="shared" si="43"/>
        <v xml:space="preserve">Nuclear </v>
      </c>
      <c r="S346" s="221" t="str">
        <f t="shared" si="40"/>
        <v>//**Nuclear : **</v>
      </c>
      <c r="T346" s="206" t="str">
        <f t="shared" si="39"/>
        <v/>
      </c>
    </row>
    <row r="347" spans="1:21" x14ac:dyDescent="0.3">
      <c r="A347" s="206" t="s">
        <v>1572</v>
      </c>
      <c r="C347" s="206" t="s">
        <v>224</v>
      </c>
      <c r="D347" s="206" t="s">
        <v>342</v>
      </c>
      <c r="E347" s="206" t="s">
        <v>343</v>
      </c>
      <c r="F347" s="206" t="s">
        <v>236</v>
      </c>
      <c r="H347" s="206" t="s">
        <v>237</v>
      </c>
      <c r="K347" s="206" t="s">
        <v>76</v>
      </c>
      <c r="N347" s="219" t="s">
        <v>1570</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1571</v>
      </c>
      <c r="Q347" s="221" t="s">
        <v>63</v>
      </c>
      <c r="R347" s="221" t="str">
        <f t="shared" si="43"/>
        <v xml:space="preserve">Hydro </v>
      </c>
      <c r="S347" s="221" t="str">
        <f t="shared" si="40"/>
        <v>//**Hydro : **</v>
      </c>
      <c r="T347" s="206" t="str">
        <f t="shared" si="39"/>
        <v/>
      </c>
    </row>
    <row r="348" spans="1:21" x14ac:dyDescent="0.3">
      <c r="A348" s="206" t="s">
        <v>1572</v>
      </c>
      <c r="C348" s="206" t="s">
        <v>224</v>
      </c>
      <c r="D348" s="206" t="s">
        <v>342</v>
      </c>
      <c r="E348" s="206" t="s">
        <v>343</v>
      </c>
      <c r="F348" s="206" t="s">
        <v>238</v>
      </c>
      <c r="H348" s="206" t="s">
        <v>239</v>
      </c>
      <c r="J348" s="206">
        <v>518</v>
      </c>
      <c r="K348" s="206" t="s">
        <v>63</v>
      </c>
      <c r="L348" s="206" t="s">
        <v>1740</v>
      </c>
      <c r="N348" s="219" t="s">
        <v>1570</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1571</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3">
      <c r="A349" s="206" t="s">
        <v>1572</v>
      </c>
      <c r="C349" s="206" t="s">
        <v>224</v>
      </c>
      <c r="D349" s="206" t="s">
        <v>342</v>
      </c>
      <c r="E349" s="206" t="s">
        <v>343</v>
      </c>
      <c r="F349" s="206" t="s">
        <v>240</v>
      </c>
      <c r="H349" s="206" t="s">
        <v>241</v>
      </c>
      <c r="J349" s="206">
        <v>519</v>
      </c>
      <c r="K349" s="206" t="s">
        <v>63</v>
      </c>
      <c r="L349" s="206" t="s">
        <v>1741</v>
      </c>
      <c r="N349" s="219" t="s">
        <v>1570</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1571</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3">
      <c r="A350" s="206" t="s">
        <v>1572</v>
      </c>
      <c r="C350" s="206" t="s">
        <v>224</v>
      </c>
      <c r="D350" s="206" t="s">
        <v>342</v>
      </c>
      <c r="E350" s="206" t="s">
        <v>343</v>
      </c>
      <c r="F350" s="206" t="s">
        <v>242</v>
      </c>
      <c r="H350" s="206" t="s">
        <v>243</v>
      </c>
      <c r="J350" s="206">
        <v>520</v>
      </c>
      <c r="K350" s="206" t="s">
        <v>63</v>
      </c>
      <c r="L350" s="206" t="s">
        <v>1742</v>
      </c>
      <c r="N350" s="219" t="s">
        <v>1570</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1571</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3">
      <c r="A351" s="206" t="s">
        <v>1572</v>
      </c>
      <c r="C351" s="206" t="s">
        <v>224</v>
      </c>
      <c r="D351" s="206" t="s">
        <v>342</v>
      </c>
      <c r="E351" s="206" t="s">
        <v>343</v>
      </c>
      <c r="F351" s="206" t="s">
        <v>244</v>
      </c>
      <c r="H351" s="206" t="s">
        <v>245</v>
      </c>
      <c r="J351" s="206">
        <v>521</v>
      </c>
      <c r="K351" s="206" t="s">
        <v>63</v>
      </c>
      <c r="L351" s="206" t="s">
        <v>1743</v>
      </c>
      <c r="N351" s="219" t="s">
        <v>1570</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1571</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3">
      <c r="A352" s="206" t="s">
        <v>1572</v>
      </c>
      <c r="C352" s="206" t="s">
        <v>224</v>
      </c>
      <c r="D352" s="206" t="s">
        <v>342</v>
      </c>
      <c r="E352" s="206" t="s">
        <v>343</v>
      </c>
      <c r="F352" s="206" t="s">
        <v>252</v>
      </c>
      <c r="H352" s="206" t="s">
        <v>253</v>
      </c>
      <c r="K352" s="206" t="s">
        <v>76</v>
      </c>
      <c r="N352" s="219" t="s">
        <v>1570</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1571</v>
      </c>
      <c r="Q352" s="221" t="s">
        <v>63</v>
      </c>
      <c r="R352" s="221" t="str">
        <f t="shared" si="43"/>
        <v xml:space="preserve">Lignite </v>
      </c>
      <c r="S352" s="221" t="str">
        <f t="shared" si="40"/>
        <v>//**Lignite : **</v>
      </c>
      <c r="T352" s="206" t="str">
        <f t="shared" si="39"/>
        <v/>
      </c>
    </row>
    <row r="353" spans="1:21" x14ac:dyDescent="0.3">
      <c r="A353" s="206" t="s">
        <v>1572</v>
      </c>
      <c r="C353" s="206" t="s">
        <v>224</v>
      </c>
      <c r="D353" s="206" t="s">
        <v>342</v>
      </c>
      <c r="E353" s="206" t="s">
        <v>343</v>
      </c>
      <c r="F353" s="206" t="s">
        <v>254</v>
      </c>
      <c r="H353" s="206" t="s">
        <v>255</v>
      </c>
      <c r="J353" s="206">
        <v>522</v>
      </c>
      <c r="K353" s="206" t="s">
        <v>63</v>
      </c>
      <c r="L353" s="206" t="s">
        <v>1740</v>
      </c>
      <c r="N353" s="219" t="s">
        <v>1570</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1571</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3">
      <c r="A354" s="206" t="s">
        <v>1572</v>
      </c>
      <c r="C354" s="206" t="s">
        <v>224</v>
      </c>
      <c r="D354" s="206" t="s">
        <v>342</v>
      </c>
      <c r="E354" s="206" t="s">
        <v>343</v>
      </c>
      <c r="F354" s="206" t="s">
        <v>256</v>
      </c>
      <c r="H354" s="206" t="s">
        <v>257</v>
      </c>
      <c r="K354" s="206" t="s">
        <v>76</v>
      </c>
      <c r="N354" s="219" t="s">
        <v>1570</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1571</v>
      </c>
      <c r="Q354" s="221" t="s">
        <v>63</v>
      </c>
      <c r="R354" s="221" t="str">
        <f t="shared" si="43"/>
        <v xml:space="preserve">Crude Oil </v>
      </c>
      <c r="S354" s="221" t="str">
        <f t="shared" si="40"/>
        <v>//**Crude Oil : **</v>
      </c>
      <c r="T354" s="206" t="str">
        <f t="shared" si="39"/>
        <v/>
      </c>
    </row>
    <row r="355" spans="1:21" x14ac:dyDescent="0.3">
      <c r="A355" s="206" t="s">
        <v>1572</v>
      </c>
      <c r="C355" s="206" t="s">
        <v>224</v>
      </c>
      <c r="D355" s="206" t="s">
        <v>342</v>
      </c>
      <c r="E355" s="206" t="s">
        <v>343</v>
      </c>
      <c r="F355" s="206" t="s">
        <v>258</v>
      </c>
      <c r="H355" s="206" t="s">
        <v>259</v>
      </c>
      <c r="K355" s="206" t="s">
        <v>76</v>
      </c>
      <c r="N355" s="219" t="s">
        <v>1570</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1571</v>
      </c>
      <c r="Q355" s="221" t="s">
        <v>63</v>
      </c>
      <c r="R355" s="221" t="str">
        <f t="shared" si="43"/>
        <v xml:space="preserve">Heavy or Residual Fuel Oil </v>
      </c>
      <c r="S355" s="221" t="str">
        <f t="shared" si="40"/>
        <v>//**Heavy or Residual Fuel Oil : **</v>
      </c>
      <c r="T355" s="206" t="str">
        <f t="shared" si="39"/>
        <v/>
      </c>
    </row>
    <row r="356" spans="1:21" x14ac:dyDescent="0.3">
      <c r="A356" s="206" t="s">
        <v>1572</v>
      </c>
      <c r="C356" s="206" t="s">
        <v>224</v>
      </c>
      <c r="D356" s="206" t="s">
        <v>342</v>
      </c>
      <c r="E356" s="206" t="s">
        <v>343</v>
      </c>
      <c r="F356" s="206" t="s">
        <v>260</v>
      </c>
      <c r="H356" s="206" t="s">
        <v>261</v>
      </c>
      <c r="K356" s="206" t="s">
        <v>76</v>
      </c>
      <c r="N356" s="219" t="s">
        <v>1570</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1571</v>
      </c>
      <c r="Q356" s="221" t="s">
        <v>63</v>
      </c>
      <c r="R356" s="221" t="str">
        <f t="shared" si="43"/>
        <v xml:space="preserve">Municipal Solid Waste </v>
      </c>
      <c r="S356" s="221" t="str">
        <f t="shared" si="40"/>
        <v>//**Municipal Solid Waste : **</v>
      </c>
      <c r="T356" s="206" t="str">
        <f t="shared" si="39"/>
        <v/>
      </c>
    </row>
    <row r="357" spans="1:21" s="223" customFormat="1" x14ac:dyDescent="0.3">
      <c r="A357" s="223" t="s">
        <v>1569</v>
      </c>
      <c r="B357" s="215" t="str">
        <f t="shared" ref="B357" si="44">C357&amp;D357&amp;E357</f>
        <v>Electricity SupplySubsidy for Electricity ProductionSubsidy for Elec Production by Fuel</v>
      </c>
      <c r="C357" s="223" t="s">
        <v>224</v>
      </c>
      <c r="D357" s="223" t="s">
        <v>349</v>
      </c>
      <c r="E357" s="223" t="str">
        <f>E358</f>
        <v>Subsidy for Elec Production by Fuel</v>
      </c>
      <c r="M357" s="207"/>
      <c r="N357" s="225" t="s">
        <v>1570</v>
      </c>
      <c r="O357" s="225" t="str">
        <f>INDEX('Standard Descriptions'!$E:$E,MATCH(Guidance!E357,'Standard Descriptions'!$C:$C,0))</f>
        <v xml:space="preserve"> This policy is a subsidy paid by the government to suppliers of electricity per unit of electricity generated from the selected plant type(s). // </v>
      </c>
      <c r="P357" s="223" t="s">
        <v>1571</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3">
      <c r="A358" s="206" t="s">
        <v>1572</v>
      </c>
      <c r="C358" s="206" t="s">
        <v>224</v>
      </c>
      <c r="D358" s="206" t="s">
        <v>349</v>
      </c>
      <c r="E358" s="206" t="s">
        <v>350</v>
      </c>
      <c r="F358" s="206" t="s">
        <v>227</v>
      </c>
      <c r="H358" s="206" t="s">
        <v>228</v>
      </c>
      <c r="J358" s="206" t="s">
        <v>223</v>
      </c>
      <c r="K358" s="206" t="s">
        <v>76</v>
      </c>
      <c r="N358" s="219" t="s">
        <v>1570</v>
      </c>
      <c r="O358" s="219" t="str">
        <f>INDEX('Standard Descriptions'!$E:$E,MATCH(Guidance!E358,'Standard Descriptions'!$C:$C,0))</f>
        <v xml:space="preserve"> This policy is a subsidy paid by the government to suppliers of electricity per unit of electricity generated from the selected plant type(s). // </v>
      </c>
      <c r="P358" s="221" t="s">
        <v>1571</v>
      </c>
      <c r="Q358" s="221" t="s">
        <v>63</v>
      </c>
      <c r="R358" s="221" t="str">
        <f t="shared" ref="R358:R370" si="45">H358&amp;" "&amp;I358</f>
        <v xml:space="preserve">Hard Coal </v>
      </c>
      <c r="S358" s="221" t="str">
        <f t="shared" si="40"/>
        <v>//**Hard Coal : **</v>
      </c>
      <c r="T358" s="206" t="str">
        <f t="shared" si="39"/>
        <v/>
      </c>
    </row>
    <row r="359" spans="1:21" x14ac:dyDescent="0.3">
      <c r="A359" s="206" t="s">
        <v>1572</v>
      </c>
      <c r="C359" s="206" t="s">
        <v>224</v>
      </c>
      <c r="D359" s="206" t="s">
        <v>349</v>
      </c>
      <c r="E359" s="206" t="s">
        <v>350</v>
      </c>
      <c r="F359" s="206" t="s">
        <v>347</v>
      </c>
      <c r="H359" s="206" t="s">
        <v>348</v>
      </c>
      <c r="J359" s="206" t="s">
        <v>223</v>
      </c>
      <c r="K359" s="206" t="s">
        <v>76</v>
      </c>
      <c r="N359" s="219" t="s">
        <v>1570</v>
      </c>
      <c r="O359" s="219" t="str">
        <f>INDEX('Standard Descriptions'!$E:$E,MATCH(Guidance!E359,'Standard Descriptions'!$C:$C,0))</f>
        <v xml:space="preserve"> This policy is a subsidy paid by the government to suppliers of electricity per unit of electricity generated from the selected plant type(s). // </v>
      </c>
      <c r="P359" s="221" t="s">
        <v>1571</v>
      </c>
      <c r="Q359" s="221" t="s">
        <v>63</v>
      </c>
      <c r="R359" s="221" t="str">
        <f t="shared" si="45"/>
        <v xml:space="preserve">Natural Gas </v>
      </c>
      <c r="S359" s="221" t="str">
        <f t="shared" si="40"/>
        <v>//**Natural Gas : **</v>
      </c>
      <c r="T359" s="206" t="str">
        <f t="shared" si="39"/>
        <v/>
      </c>
    </row>
    <row r="360" spans="1:21" x14ac:dyDescent="0.3">
      <c r="A360" s="206" t="s">
        <v>1572</v>
      </c>
      <c r="C360" s="206" t="s">
        <v>224</v>
      </c>
      <c r="D360" s="206" t="s">
        <v>349</v>
      </c>
      <c r="E360" s="206" t="s">
        <v>350</v>
      </c>
      <c r="F360" s="206" t="s">
        <v>234</v>
      </c>
      <c r="H360" s="206" t="s">
        <v>235</v>
      </c>
      <c r="J360" s="206">
        <v>37</v>
      </c>
      <c r="K360" s="206" t="s">
        <v>352</v>
      </c>
      <c r="L360" s="206" t="s">
        <v>1744</v>
      </c>
      <c r="N360" s="219" t="s">
        <v>1570</v>
      </c>
      <c r="O360" s="219" t="str">
        <f>INDEX('Standard Descriptions'!$E:$E,MATCH(Guidance!E360,'Standard Descriptions'!$C:$C,0))</f>
        <v xml:space="preserve"> This policy is a subsidy paid by the government to suppliers of electricity per unit of electricity generated from the selected plant type(s). // </v>
      </c>
      <c r="P360" s="221" t="s">
        <v>1571</v>
      </c>
      <c r="Q360" s="221" t="s">
        <v>63</v>
      </c>
      <c r="R360" s="221" t="str">
        <f t="shared" si="45"/>
        <v xml:space="preserve">Nuclear </v>
      </c>
      <c r="S360" s="221" t="str">
        <f t="shared" si="40"/>
        <v>//**Nuclear : **</v>
      </c>
      <c r="T360" s="206" t="str">
        <f t="shared" si="39"/>
        <v/>
      </c>
    </row>
    <row r="361" spans="1:21" x14ac:dyDescent="0.3">
      <c r="A361" s="206" t="s">
        <v>1572</v>
      </c>
      <c r="C361" s="206" t="s">
        <v>224</v>
      </c>
      <c r="D361" s="206" t="s">
        <v>349</v>
      </c>
      <c r="E361" s="206" t="s">
        <v>350</v>
      </c>
      <c r="F361" s="206" t="s">
        <v>236</v>
      </c>
      <c r="H361" s="206" t="s">
        <v>237</v>
      </c>
      <c r="K361" s="206" t="s">
        <v>76</v>
      </c>
      <c r="N361" s="219" t="s">
        <v>1570</v>
      </c>
      <c r="O361" s="219" t="str">
        <f>INDEX('Standard Descriptions'!$E:$E,MATCH(Guidance!E361,'Standard Descriptions'!$C:$C,0))</f>
        <v xml:space="preserve"> This policy is a subsidy paid by the government to suppliers of electricity per unit of electricity generated from the selected plant type(s). // </v>
      </c>
      <c r="P361" s="221" t="s">
        <v>1571</v>
      </c>
      <c r="Q361" s="221" t="s">
        <v>63</v>
      </c>
      <c r="R361" s="221" t="str">
        <f t="shared" si="45"/>
        <v xml:space="preserve">Hydro </v>
      </c>
      <c r="S361" s="221" t="str">
        <f t="shared" si="40"/>
        <v>//**Hydro : **</v>
      </c>
      <c r="T361" s="206" t="str">
        <f t="shared" si="39"/>
        <v/>
      </c>
    </row>
    <row r="362" spans="1:21" x14ac:dyDescent="0.3">
      <c r="A362" s="206" t="s">
        <v>1572</v>
      </c>
      <c r="C362" s="206" t="s">
        <v>224</v>
      </c>
      <c r="D362" s="206" t="s">
        <v>349</v>
      </c>
      <c r="E362" s="206" t="s">
        <v>350</v>
      </c>
      <c r="F362" s="206" t="s">
        <v>238</v>
      </c>
      <c r="H362" s="206" t="s">
        <v>239</v>
      </c>
      <c r="J362" s="206">
        <v>39</v>
      </c>
      <c r="K362" s="206" t="s">
        <v>63</v>
      </c>
      <c r="L362" s="206" t="s">
        <v>1745</v>
      </c>
      <c r="N362" s="219" t="s">
        <v>1570</v>
      </c>
      <c r="O362" s="219" t="str">
        <f>INDEX('Standard Descriptions'!$E:$E,MATCH(Guidance!E362,'Standard Descriptions'!$C:$C,0))</f>
        <v xml:space="preserve"> This policy is a subsidy paid by the government to suppliers of electricity per unit of electricity generated from the selected plant type(s). // </v>
      </c>
      <c r="P362" s="221" t="s">
        <v>1571</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3">
      <c r="A363" s="206" t="s">
        <v>1572</v>
      </c>
      <c r="C363" s="206" t="s">
        <v>224</v>
      </c>
      <c r="D363" s="206" t="s">
        <v>349</v>
      </c>
      <c r="E363" s="206" t="s">
        <v>350</v>
      </c>
      <c r="F363" s="206" t="s">
        <v>240</v>
      </c>
      <c r="H363" s="206" t="s">
        <v>241</v>
      </c>
      <c r="J363" s="206">
        <v>40</v>
      </c>
      <c r="K363" s="206" t="s">
        <v>63</v>
      </c>
      <c r="L363" s="206" t="s">
        <v>1745</v>
      </c>
      <c r="N363" s="219" t="s">
        <v>1570</v>
      </c>
      <c r="O363" s="219" t="str">
        <f>INDEX('Standard Descriptions'!$E:$E,MATCH(Guidance!E363,'Standard Descriptions'!$C:$C,0))</f>
        <v xml:space="preserve"> This policy is a subsidy paid by the government to suppliers of electricity per unit of electricity generated from the selected plant type(s). // </v>
      </c>
      <c r="P363" s="221" t="s">
        <v>1571</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3">
      <c r="A364" s="206" t="s">
        <v>1572</v>
      </c>
      <c r="C364" s="206" t="s">
        <v>224</v>
      </c>
      <c r="D364" s="206" t="s">
        <v>349</v>
      </c>
      <c r="E364" s="206" t="s">
        <v>350</v>
      </c>
      <c r="F364" s="206" t="s">
        <v>242</v>
      </c>
      <c r="H364" s="206" t="s">
        <v>243</v>
      </c>
      <c r="J364" s="206">
        <v>41</v>
      </c>
      <c r="K364" s="206" t="s">
        <v>63</v>
      </c>
      <c r="L364" s="206" t="s">
        <v>1746</v>
      </c>
      <c r="N364" s="219" t="s">
        <v>1570</v>
      </c>
      <c r="O364" s="219" t="str">
        <f>INDEX('Standard Descriptions'!$E:$E,MATCH(Guidance!E364,'Standard Descriptions'!$C:$C,0))</f>
        <v xml:space="preserve"> This policy is a subsidy paid by the government to suppliers of electricity per unit of electricity generated from the selected plant type(s). // </v>
      </c>
      <c r="P364" s="221" t="s">
        <v>1571</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3">
      <c r="A365" s="206" t="s">
        <v>1572</v>
      </c>
      <c r="C365" s="206" t="s">
        <v>224</v>
      </c>
      <c r="D365" s="206" t="s">
        <v>349</v>
      </c>
      <c r="E365" s="206" t="s">
        <v>350</v>
      </c>
      <c r="F365" s="206" t="s">
        <v>244</v>
      </c>
      <c r="H365" s="206" t="s">
        <v>245</v>
      </c>
      <c r="J365" s="206">
        <v>42</v>
      </c>
      <c r="K365" s="206" t="s">
        <v>63</v>
      </c>
      <c r="L365" s="206" t="s">
        <v>1745</v>
      </c>
      <c r="N365" s="219" t="s">
        <v>1570</v>
      </c>
      <c r="O365" s="219" t="str">
        <f>INDEX('Standard Descriptions'!$E:$E,MATCH(Guidance!E365,'Standard Descriptions'!$C:$C,0))</f>
        <v xml:space="preserve"> This policy is a subsidy paid by the government to suppliers of electricity per unit of electricity generated from the selected plant type(s). // </v>
      </c>
      <c r="P365" s="221" t="s">
        <v>1571</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3">
      <c r="A366" s="206" t="s">
        <v>1572</v>
      </c>
      <c r="C366" s="206" t="s">
        <v>224</v>
      </c>
      <c r="D366" s="206" t="s">
        <v>349</v>
      </c>
      <c r="E366" s="206" t="s">
        <v>350</v>
      </c>
      <c r="F366" s="206" t="s">
        <v>252</v>
      </c>
      <c r="H366" s="206" t="s">
        <v>253</v>
      </c>
      <c r="K366" s="206" t="s">
        <v>76</v>
      </c>
      <c r="N366" s="219" t="s">
        <v>1570</v>
      </c>
      <c r="O366" s="219" t="str">
        <f>INDEX('Standard Descriptions'!$E:$E,MATCH(Guidance!E366,'Standard Descriptions'!$C:$C,0))</f>
        <v xml:space="preserve"> This policy is a subsidy paid by the government to suppliers of electricity per unit of electricity generated from the selected plant type(s). // </v>
      </c>
      <c r="P366" s="221" t="s">
        <v>1571</v>
      </c>
      <c r="Q366" s="221" t="s">
        <v>63</v>
      </c>
      <c r="R366" s="221" t="str">
        <f t="shared" si="45"/>
        <v xml:space="preserve">Lignite </v>
      </c>
      <c r="S366" s="221" t="str">
        <f t="shared" si="40"/>
        <v>//**Lignite : **</v>
      </c>
      <c r="T366" s="206" t="str">
        <f t="shared" si="39"/>
        <v/>
      </c>
    </row>
    <row r="367" spans="1:21" x14ac:dyDescent="0.3">
      <c r="A367" s="206" t="s">
        <v>1572</v>
      </c>
      <c r="C367" s="206" t="s">
        <v>224</v>
      </c>
      <c r="D367" s="206" t="s">
        <v>349</v>
      </c>
      <c r="E367" s="206" t="s">
        <v>350</v>
      </c>
      <c r="F367" s="206" t="s">
        <v>254</v>
      </c>
      <c r="H367" s="206" t="s">
        <v>255</v>
      </c>
      <c r="J367" s="206">
        <v>184</v>
      </c>
      <c r="K367" s="206" t="s">
        <v>76</v>
      </c>
      <c r="N367" s="219" t="s">
        <v>1570</v>
      </c>
      <c r="O367" s="219" t="str">
        <f>INDEX('Standard Descriptions'!$E:$E,MATCH(Guidance!E367,'Standard Descriptions'!$C:$C,0))</f>
        <v xml:space="preserve"> This policy is a subsidy paid by the government to suppliers of electricity per unit of electricity generated from the selected plant type(s). // </v>
      </c>
      <c r="P367" s="221" t="s">
        <v>1571</v>
      </c>
      <c r="Q367" s="221" t="s">
        <v>63</v>
      </c>
      <c r="R367" s="221" t="str">
        <f t="shared" si="45"/>
        <v xml:space="preserve">Offshore Wind </v>
      </c>
      <c r="S367" s="221" t="str">
        <f t="shared" si="40"/>
        <v>//**Offshore Wind : **</v>
      </c>
      <c r="T367" s="206" t="str">
        <f t="shared" si="39"/>
        <v/>
      </c>
    </row>
    <row r="368" spans="1:21" x14ac:dyDescent="0.3">
      <c r="A368" s="206" t="s">
        <v>1572</v>
      </c>
      <c r="C368" s="206" t="s">
        <v>224</v>
      </c>
      <c r="D368" s="206" t="s">
        <v>349</v>
      </c>
      <c r="E368" s="206" t="s">
        <v>350</v>
      </c>
      <c r="F368" s="206" t="s">
        <v>256</v>
      </c>
      <c r="H368" s="206" t="s">
        <v>257</v>
      </c>
      <c r="K368" s="206" t="s">
        <v>76</v>
      </c>
      <c r="N368" s="219" t="s">
        <v>1570</v>
      </c>
      <c r="O368" s="219" t="str">
        <f>INDEX('Standard Descriptions'!$E:$E,MATCH(Guidance!E368,'Standard Descriptions'!$C:$C,0))</f>
        <v xml:space="preserve"> This policy is a subsidy paid by the government to suppliers of electricity per unit of electricity generated from the selected plant type(s). // </v>
      </c>
      <c r="P368" s="221" t="s">
        <v>1571</v>
      </c>
      <c r="Q368" s="221" t="s">
        <v>63</v>
      </c>
      <c r="R368" s="221" t="str">
        <f t="shared" si="45"/>
        <v xml:space="preserve">Crude Oil </v>
      </c>
      <c r="S368" s="221" t="str">
        <f t="shared" si="40"/>
        <v>//**Crude Oil : **</v>
      </c>
      <c r="T368" s="206" t="str">
        <f t="shared" si="39"/>
        <v/>
      </c>
    </row>
    <row r="369" spans="1:21" x14ac:dyDescent="0.3">
      <c r="A369" s="206" t="s">
        <v>1572</v>
      </c>
      <c r="C369" s="206" t="s">
        <v>224</v>
      </c>
      <c r="D369" s="206" t="s">
        <v>349</v>
      </c>
      <c r="E369" s="206" t="s">
        <v>350</v>
      </c>
      <c r="F369" s="206" t="s">
        <v>258</v>
      </c>
      <c r="H369" s="206" t="s">
        <v>259</v>
      </c>
      <c r="K369" s="206" t="s">
        <v>76</v>
      </c>
      <c r="N369" s="219" t="s">
        <v>1570</v>
      </c>
      <c r="O369" s="219" t="str">
        <f>INDEX('Standard Descriptions'!$E:$E,MATCH(Guidance!E369,'Standard Descriptions'!$C:$C,0))</f>
        <v xml:space="preserve"> This policy is a subsidy paid by the government to suppliers of electricity per unit of electricity generated from the selected plant type(s). // </v>
      </c>
      <c r="P369" s="221" t="s">
        <v>1571</v>
      </c>
      <c r="Q369" s="221" t="s">
        <v>63</v>
      </c>
      <c r="R369" s="221" t="str">
        <f t="shared" si="45"/>
        <v xml:space="preserve">Heavy or Residual Fuel Oil </v>
      </c>
      <c r="S369" s="221" t="str">
        <f t="shared" si="40"/>
        <v>//**Heavy or Residual Fuel Oil : **</v>
      </c>
      <c r="T369" s="206" t="str">
        <f t="shared" si="39"/>
        <v/>
      </c>
    </row>
    <row r="370" spans="1:21" x14ac:dyDescent="0.3">
      <c r="A370" s="206" t="s">
        <v>1572</v>
      </c>
      <c r="C370" s="206" t="s">
        <v>224</v>
      </c>
      <c r="D370" s="206" t="s">
        <v>349</v>
      </c>
      <c r="E370" s="206" t="s">
        <v>350</v>
      </c>
      <c r="F370" s="206" t="s">
        <v>260</v>
      </c>
      <c r="H370" s="206" t="s">
        <v>261</v>
      </c>
      <c r="K370" s="206" t="s">
        <v>76</v>
      </c>
      <c r="N370" s="219" t="s">
        <v>1570</v>
      </c>
      <c r="O370" s="219" t="str">
        <f>INDEX('Standard Descriptions'!$E:$E,MATCH(Guidance!E370,'Standard Descriptions'!$C:$C,0))</f>
        <v xml:space="preserve"> This policy is a subsidy paid by the government to suppliers of electricity per unit of electricity generated from the selected plant type(s). // </v>
      </c>
      <c r="P370" s="221" t="s">
        <v>1571</v>
      </c>
      <c r="Q370" s="221" t="s">
        <v>63</v>
      </c>
      <c r="R370" s="221" t="str">
        <f t="shared" si="45"/>
        <v xml:space="preserve">Municipal Solid Waste </v>
      </c>
      <c r="S370" s="221" t="str">
        <f t="shared" si="40"/>
        <v>//**Municipal Solid Waste : **</v>
      </c>
      <c r="T370" s="206" t="str">
        <f t="shared" si="39"/>
        <v/>
      </c>
    </row>
    <row r="371" spans="1:21" s="214" customFormat="1" x14ac:dyDescent="0.3">
      <c r="A371" s="214" t="s">
        <v>1569</v>
      </c>
      <c r="B371" s="215" t="str">
        <f t="shared" ref="B371" si="46">C371&amp;D371&amp;E371</f>
        <v>IndustryCarbon Capture and Sequestration0</v>
      </c>
      <c r="C371" s="214" t="s">
        <v>353</v>
      </c>
      <c r="D371" s="214" t="s">
        <v>540</v>
      </c>
      <c r="E371" s="214">
        <f>E372</f>
        <v>0</v>
      </c>
      <c r="M371" s="215"/>
      <c r="N371" s="214" t="s">
        <v>1570</v>
      </c>
      <c r="O371" s="230" t="e">
        <f>INDEX('Standard Descriptions'!$E:$E,MATCH(Guidance!E371,'Standard Descriptions'!$C:$C,0))</f>
        <v>#N/A</v>
      </c>
      <c r="P371" s="214" t="s">
        <v>1571</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3">
      <c r="A372" s="206" t="s">
        <v>1572</v>
      </c>
      <c r="N372" s="219" t="s">
        <v>1570</v>
      </c>
      <c r="O372" s="219" t="e">
        <f>INDEX('Standard Descriptions'!$E:$E,MATCH(Guidance!E372,'Standard Descriptions'!$C:$C,0))</f>
        <v>#N/A</v>
      </c>
      <c r="P372" s="221" t="s">
        <v>1571</v>
      </c>
      <c r="Q372" s="221" t="s">
        <v>63</v>
      </c>
      <c r="R372" s="221" t="str">
        <f t="shared" ref="R372:R390" si="47">H372&amp;" "&amp;I372</f>
        <v xml:space="preserve"> </v>
      </c>
      <c r="S372" s="221" t="str">
        <f t="shared" si="40"/>
        <v>//** : **</v>
      </c>
      <c r="T372" s="206" t="str">
        <f t="shared" si="39"/>
        <v/>
      </c>
    </row>
    <row r="373" spans="1:21" x14ac:dyDescent="0.3">
      <c r="A373" s="206" t="s">
        <v>1572</v>
      </c>
      <c r="N373" s="219" t="s">
        <v>1570</v>
      </c>
      <c r="O373" s="219" t="e">
        <f>INDEX('Standard Descriptions'!$E:$E,MATCH(Guidance!E373,'Standard Descriptions'!$C:$C,0))</f>
        <v>#N/A</v>
      </c>
      <c r="P373" s="221" t="s">
        <v>1571</v>
      </c>
      <c r="Q373" s="221" t="s">
        <v>63</v>
      </c>
      <c r="R373" s="221" t="str">
        <f t="shared" si="47"/>
        <v xml:space="preserve"> </v>
      </c>
      <c r="S373" s="221" t="str">
        <f t="shared" si="40"/>
        <v>//** : **</v>
      </c>
      <c r="T373" s="206" t="str">
        <f t="shared" si="39"/>
        <v/>
      </c>
    </row>
    <row r="374" spans="1:21" x14ac:dyDescent="0.3">
      <c r="A374" s="206" t="s">
        <v>1572</v>
      </c>
      <c r="N374" s="219" t="s">
        <v>1570</v>
      </c>
      <c r="O374" s="219" t="e">
        <f>INDEX('Standard Descriptions'!$E:$E,MATCH(Guidance!E374,'Standard Descriptions'!$C:$C,0))</f>
        <v>#N/A</v>
      </c>
      <c r="P374" s="221" t="s">
        <v>1571</v>
      </c>
      <c r="Q374" s="221" t="s">
        <v>63</v>
      </c>
      <c r="R374" s="221" t="str">
        <f t="shared" si="47"/>
        <v xml:space="preserve"> </v>
      </c>
      <c r="S374" s="221" t="str">
        <f t="shared" si="40"/>
        <v>//** : **</v>
      </c>
      <c r="T374" s="206" t="str">
        <f t="shared" si="39"/>
        <v/>
      </c>
    </row>
    <row r="375" spans="1:21" x14ac:dyDescent="0.3">
      <c r="A375" s="206" t="s">
        <v>1572</v>
      </c>
      <c r="N375" s="219" t="s">
        <v>1570</v>
      </c>
      <c r="O375" s="219" t="e">
        <f>INDEX('Standard Descriptions'!$E:$E,MATCH(Guidance!E375,'Standard Descriptions'!$C:$C,0))</f>
        <v>#N/A</v>
      </c>
      <c r="P375" s="221" t="s">
        <v>1571</v>
      </c>
      <c r="Q375" s="221" t="s">
        <v>63</v>
      </c>
      <c r="R375" s="221" t="str">
        <f t="shared" si="47"/>
        <v xml:space="preserve"> </v>
      </c>
      <c r="S375" s="221" t="str">
        <f t="shared" si="40"/>
        <v>//** : **</v>
      </c>
      <c r="T375" s="206" t="str">
        <f t="shared" si="39"/>
        <v/>
      </c>
    </row>
    <row r="376" spans="1:21" x14ac:dyDescent="0.3">
      <c r="A376" s="206" t="s">
        <v>1572</v>
      </c>
      <c r="N376" s="219" t="s">
        <v>1570</v>
      </c>
      <c r="O376" s="219" t="e">
        <f>INDEX('Standard Descriptions'!$E:$E,MATCH(Guidance!E376,'Standard Descriptions'!$C:$C,0))</f>
        <v>#N/A</v>
      </c>
      <c r="P376" s="221" t="s">
        <v>1571</v>
      </c>
      <c r="Q376" s="221" t="s">
        <v>63</v>
      </c>
      <c r="R376" s="221" t="str">
        <f t="shared" si="47"/>
        <v xml:space="preserve"> </v>
      </c>
      <c r="S376" s="221" t="str">
        <f t="shared" si="40"/>
        <v>//** : **</v>
      </c>
      <c r="T376" s="206" t="str">
        <f t="shared" si="39"/>
        <v/>
      </c>
    </row>
    <row r="377" spans="1:21" x14ac:dyDescent="0.3">
      <c r="A377" s="206" t="s">
        <v>1572</v>
      </c>
      <c r="N377" s="219" t="s">
        <v>1570</v>
      </c>
      <c r="O377" s="219" t="e">
        <f>INDEX('Standard Descriptions'!$E:$E,MATCH(Guidance!E377,'Standard Descriptions'!$C:$C,0))</f>
        <v>#N/A</v>
      </c>
      <c r="P377" s="221" t="s">
        <v>1571</v>
      </c>
      <c r="Q377" s="221" t="s">
        <v>63</v>
      </c>
      <c r="R377" s="221" t="str">
        <f t="shared" si="47"/>
        <v xml:space="preserve"> </v>
      </c>
      <c r="S377" s="221" t="str">
        <f t="shared" si="40"/>
        <v>//** : **</v>
      </c>
      <c r="T377" s="206" t="str">
        <f t="shared" si="39"/>
        <v/>
      </c>
    </row>
    <row r="378" spans="1:21" x14ac:dyDescent="0.3">
      <c r="A378" s="206" t="s">
        <v>1572</v>
      </c>
      <c r="N378" s="219" t="s">
        <v>1570</v>
      </c>
      <c r="O378" s="219" t="e">
        <f>INDEX('Standard Descriptions'!$E:$E,MATCH(Guidance!E378,'Standard Descriptions'!$C:$C,0))</f>
        <v>#N/A</v>
      </c>
      <c r="P378" s="221" t="s">
        <v>1571</v>
      </c>
      <c r="Q378" s="221" t="s">
        <v>63</v>
      </c>
      <c r="R378" s="221" t="str">
        <f t="shared" si="47"/>
        <v xml:space="preserve"> </v>
      </c>
      <c r="S378" s="221" t="str">
        <f t="shared" si="40"/>
        <v>//** : **</v>
      </c>
      <c r="T378" s="206" t="str">
        <f t="shared" si="39"/>
        <v/>
      </c>
    </row>
    <row r="379" spans="1:21" x14ac:dyDescent="0.3">
      <c r="A379" s="206" t="s">
        <v>1572</v>
      </c>
      <c r="N379" s="219" t="s">
        <v>1570</v>
      </c>
      <c r="O379" s="219" t="e">
        <f>INDEX('Standard Descriptions'!$E:$E,MATCH(Guidance!E379,'Standard Descriptions'!$C:$C,0))</f>
        <v>#N/A</v>
      </c>
      <c r="P379" s="221" t="s">
        <v>1571</v>
      </c>
      <c r="Q379" s="221" t="s">
        <v>63</v>
      </c>
      <c r="R379" s="221" t="str">
        <f t="shared" si="47"/>
        <v xml:space="preserve"> </v>
      </c>
      <c r="S379" s="221" t="str">
        <f t="shared" si="40"/>
        <v>//** : **</v>
      </c>
      <c r="T379" s="206" t="str">
        <f t="shared" si="39"/>
        <v/>
      </c>
    </row>
    <row r="380" spans="1:21" x14ac:dyDescent="0.3">
      <c r="A380" s="206" t="s">
        <v>1572</v>
      </c>
      <c r="N380" s="219" t="s">
        <v>1570</v>
      </c>
      <c r="O380" s="219" t="e">
        <f>INDEX('Standard Descriptions'!$E:$E,MATCH(Guidance!E380,'Standard Descriptions'!$C:$C,0))</f>
        <v>#N/A</v>
      </c>
      <c r="P380" s="221" t="s">
        <v>1571</v>
      </c>
      <c r="Q380" s="221" t="s">
        <v>63</v>
      </c>
      <c r="R380" s="221" t="str">
        <f t="shared" si="47"/>
        <v xml:space="preserve"> </v>
      </c>
      <c r="S380" s="221" t="str">
        <f t="shared" si="40"/>
        <v>//** : **</v>
      </c>
      <c r="T380" s="206" t="str">
        <f t="shared" si="39"/>
        <v/>
      </c>
    </row>
    <row r="381" spans="1:21" x14ac:dyDescent="0.3">
      <c r="A381" s="206" t="s">
        <v>1572</v>
      </c>
      <c r="N381" s="219" t="s">
        <v>1570</v>
      </c>
      <c r="O381" s="219" t="e">
        <f>INDEX('Standard Descriptions'!$E:$E,MATCH(Guidance!E381,'Standard Descriptions'!$C:$C,0))</f>
        <v>#N/A</v>
      </c>
      <c r="P381" s="221" t="s">
        <v>1571</v>
      </c>
      <c r="Q381" s="221" t="s">
        <v>63</v>
      </c>
      <c r="R381" s="221" t="str">
        <f t="shared" si="47"/>
        <v xml:space="preserve"> </v>
      </c>
      <c r="S381" s="221" t="str">
        <f t="shared" si="40"/>
        <v>//** : **</v>
      </c>
      <c r="T381" s="206" t="str">
        <f t="shared" si="39"/>
        <v/>
      </c>
    </row>
    <row r="382" spans="1:21" x14ac:dyDescent="0.3">
      <c r="A382" s="206" t="s">
        <v>1572</v>
      </c>
      <c r="N382" s="219" t="s">
        <v>1570</v>
      </c>
      <c r="O382" s="219" t="e">
        <f>INDEX('Standard Descriptions'!$E:$E,MATCH(Guidance!E382,'Standard Descriptions'!$C:$C,0))</f>
        <v>#N/A</v>
      </c>
      <c r="P382" s="221" t="s">
        <v>1571</v>
      </c>
      <c r="Q382" s="221" t="s">
        <v>63</v>
      </c>
      <c r="R382" s="221" t="str">
        <f t="shared" si="47"/>
        <v xml:space="preserve"> </v>
      </c>
      <c r="S382" s="221" t="str">
        <f t="shared" si="40"/>
        <v>//** : **</v>
      </c>
      <c r="T382" s="206" t="str">
        <f t="shared" si="39"/>
        <v/>
      </c>
    </row>
    <row r="383" spans="1:21" x14ac:dyDescent="0.3">
      <c r="A383" s="206" t="s">
        <v>1572</v>
      </c>
      <c r="N383" s="219" t="s">
        <v>1570</v>
      </c>
      <c r="O383" s="219" t="e">
        <f>INDEX('Standard Descriptions'!$E:$E,MATCH(Guidance!E383,'Standard Descriptions'!$C:$C,0))</f>
        <v>#N/A</v>
      </c>
      <c r="P383" s="221" t="s">
        <v>1571</v>
      </c>
      <c r="Q383" s="221" t="s">
        <v>63</v>
      </c>
      <c r="R383" s="221" t="str">
        <f t="shared" si="47"/>
        <v xml:space="preserve"> </v>
      </c>
      <c r="S383" s="221" t="str">
        <f t="shared" si="40"/>
        <v>//** : **</v>
      </c>
      <c r="T383" s="206" t="str">
        <f t="shared" si="39"/>
        <v/>
      </c>
    </row>
    <row r="384" spans="1:21" x14ac:dyDescent="0.3">
      <c r="A384" s="206" t="s">
        <v>1572</v>
      </c>
      <c r="N384" s="219" t="s">
        <v>1570</v>
      </c>
      <c r="O384" s="219" t="e">
        <f>INDEX('Standard Descriptions'!$E:$E,MATCH(Guidance!E384,'Standard Descriptions'!$C:$C,0))</f>
        <v>#N/A</v>
      </c>
      <c r="P384" s="221" t="s">
        <v>1571</v>
      </c>
      <c r="Q384" s="221" t="s">
        <v>63</v>
      </c>
      <c r="R384" s="221" t="str">
        <f t="shared" si="47"/>
        <v xml:space="preserve"> </v>
      </c>
      <c r="S384" s="221" t="str">
        <f t="shared" si="40"/>
        <v>//** : **</v>
      </c>
      <c r="T384" s="206" t="str">
        <f t="shared" si="39"/>
        <v/>
      </c>
    </row>
    <row r="385" spans="1:21" x14ac:dyDescent="0.3">
      <c r="A385" s="206" t="s">
        <v>1572</v>
      </c>
      <c r="N385" s="219" t="s">
        <v>1570</v>
      </c>
      <c r="O385" s="219" t="e">
        <f>INDEX('Standard Descriptions'!$E:$E,MATCH(Guidance!E385,'Standard Descriptions'!$C:$C,0))</f>
        <v>#N/A</v>
      </c>
      <c r="P385" s="221" t="s">
        <v>1571</v>
      </c>
      <c r="Q385" s="221" t="s">
        <v>63</v>
      </c>
      <c r="R385" s="221" t="str">
        <f t="shared" si="47"/>
        <v xml:space="preserve"> </v>
      </c>
      <c r="S385" s="221" t="str">
        <f t="shared" si="40"/>
        <v>//** : **</v>
      </c>
      <c r="T385" s="206" t="str">
        <f t="shared" si="39"/>
        <v/>
      </c>
    </row>
    <row r="386" spans="1:21" x14ac:dyDescent="0.3">
      <c r="A386" s="206" t="s">
        <v>1572</v>
      </c>
      <c r="N386" s="219" t="s">
        <v>1570</v>
      </c>
      <c r="O386" s="219" t="e">
        <f>INDEX('Standard Descriptions'!$E:$E,MATCH(Guidance!E386,'Standard Descriptions'!$C:$C,0))</f>
        <v>#N/A</v>
      </c>
      <c r="P386" s="221" t="s">
        <v>1571</v>
      </c>
      <c r="Q386" s="221" t="s">
        <v>63</v>
      </c>
      <c r="R386" s="221" t="str">
        <f t="shared" si="47"/>
        <v xml:space="preserve"> </v>
      </c>
      <c r="S386" s="221" t="str">
        <f t="shared" si="40"/>
        <v>//** : **</v>
      </c>
      <c r="T386" s="206" t="str">
        <f t="shared" si="39"/>
        <v/>
      </c>
    </row>
    <row r="387" spans="1:21" x14ac:dyDescent="0.3">
      <c r="A387" s="206" t="s">
        <v>1572</v>
      </c>
      <c r="N387" s="219" t="s">
        <v>1570</v>
      </c>
      <c r="O387" s="219" t="e">
        <f>INDEX('Standard Descriptions'!$E:$E,MATCH(Guidance!E387,'Standard Descriptions'!$C:$C,0))</f>
        <v>#N/A</v>
      </c>
      <c r="P387" s="221" t="s">
        <v>1571</v>
      </c>
      <c r="Q387" s="221" t="s">
        <v>63</v>
      </c>
      <c r="R387" s="221" t="str">
        <f t="shared" si="47"/>
        <v xml:space="preserve"> </v>
      </c>
      <c r="S387" s="221" t="str">
        <f t="shared" si="40"/>
        <v>//** : **</v>
      </c>
      <c r="T387" s="206" t="str">
        <f t="shared" si="39"/>
        <v/>
      </c>
    </row>
    <row r="388" spans="1:21" s="224" customFormat="1" x14ac:dyDescent="0.3">
      <c r="A388" s="224" t="s">
        <v>1569</v>
      </c>
      <c r="B388" s="215" t="str">
        <f t="shared" ref="B388:B391" si="48">C388&amp;D388&amp;E388</f>
        <v>IndustryCement Clinker SubstitutionFraction of Cement Measures Achieved</v>
      </c>
      <c r="C388" s="224" t="s">
        <v>353</v>
      </c>
      <c r="D388" s="224" t="s">
        <v>354</v>
      </c>
      <c r="E388" s="224" t="s">
        <v>355</v>
      </c>
      <c r="J388" s="224">
        <v>43</v>
      </c>
      <c r="K388" s="224" t="s">
        <v>63</v>
      </c>
      <c r="L388" s="224" t="s">
        <v>1747</v>
      </c>
      <c r="M388" s="208"/>
      <c r="N388" s="227" t="s">
        <v>1570</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1571</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3">
      <c r="A389" s="224" t="s">
        <v>1569</v>
      </c>
      <c r="B389" s="215" t="str">
        <f t="shared" si="48"/>
        <v>IndustryCogeneration and Waste Heat RecoveryFraction of Potential Cogeneration and Waste Heat Recovery Adopted</v>
      </c>
      <c r="C389" s="224" t="s">
        <v>353</v>
      </c>
      <c r="D389" s="224" t="s">
        <v>359</v>
      </c>
      <c r="E389" s="224" t="s">
        <v>360</v>
      </c>
      <c r="J389" s="224">
        <v>44</v>
      </c>
      <c r="K389" s="224" t="s">
        <v>63</v>
      </c>
      <c r="L389" s="224" t="s">
        <v>1748</v>
      </c>
      <c r="M389" s="208"/>
      <c r="N389" s="227" t="s">
        <v>1570</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1571</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3">
      <c r="A390" s="224" t="s">
        <v>1569</v>
      </c>
      <c r="B390" s="215" t="str">
        <f t="shared" si="48"/>
        <v>IndustryEarly Retirement of Industrial FacilitiesFraction of Energy Savings from Early Facility Retirement Achieved</v>
      </c>
      <c r="C390" s="224" t="s">
        <v>353</v>
      </c>
      <c r="D390" s="224" t="s">
        <v>364</v>
      </c>
      <c r="E390" s="224" t="s">
        <v>365</v>
      </c>
      <c r="J390" s="224">
        <v>45</v>
      </c>
      <c r="K390" s="224" t="s">
        <v>76</v>
      </c>
      <c r="L390" s="224" t="s">
        <v>1595</v>
      </c>
      <c r="M390" s="208"/>
      <c r="N390" s="227" t="s">
        <v>1570</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1571</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3">
      <c r="A391" s="224" t="s">
        <v>1569</v>
      </c>
      <c r="B391" s="215" t="str">
        <f t="shared" si="48"/>
        <v>IndustryIndustry Energy Efficiency StandardsPercentage Improvement in Eqpt Efficiency Standards above BAU</v>
      </c>
      <c r="C391" s="224" t="s">
        <v>353</v>
      </c>
      <c r="D391" s="224" t="s">
        <v>369</v>
      </c>
      <c r="E391" s="224" t="str">
        <f>E392</f>
        <v>Percentage Improvement in Eqpt Efficiency Standards above BAU</v>
      </c>
      <c r="M391" s="208"/>
      <c r="N391" s="227" t="s">
        <v>1570</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1571</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3">
      <c r="A392" s="206" t="s">
        <v>1572</v>
      </c>
      <c r="C392" s="206" t="s">
        <v>353</v>
      </c>
      <c r="D392" s="206" t="s">
        <v>369</v>
      </c>
      <c r="E392" s="206" t="s">
        <v>370</v>
      </c>
      <c r="F392" s="206" t="s">
        <v>371</v>
      </c>
      <c r="H392" s="206" t="s">
        <v>372</v>
      </c>
      <c r="J392" s="206">
        <v>46</v>
      </c>
      <c r="K392" s="206" t="s">
        <v>63</v>
      </c>
      <c r="L392" s="206" t="s">
        <v>1749</v>
      </c>
      <c r="N392" s="219" t="s">
        <v>1570</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1571</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3">
      <c r="A393" s="206" t="s">
        <v>1572</v>
      </c>
      <c r="C393" s="206" t="s">
        <v>353</v>
      </c>
      <c r="D393" s="206" t="s">
        <v>369</v>
      </c>
      <c r="E393" s="206" t="s">
        <v>370</v>
      </c>
      <c r="F393" s="206" t="s">
        <v>376</v>
      </c>
      <c r="H393" s="206" t="s">
        <v>377</v>
      </c>
      <c r="J393" s="206">
        <v>47</v>
      </c>
      <c r="K393" s="206" t="s">
        <v>63</v>
      </c>
      <c r="L393" s="206" t="s">
        <v>1749</v>
      </c>
      <c r="N393" s="219" t="s">
        <v>1570</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1571</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3">
      <c r="A394" s="206" t="s">
        <v>1572</v>
      </c>
      <c r="C394" s="206" t="s">
        <v>353</v>
      </c>
      <c r="D394" s="206" t="s">
        <v>369</v>
      </c>
      <c r="E394" s="206" t="s">
        <v>370</v>
      </c>
      <c r="F394" s="206" t="s">
        <v>378</v>
      </c>
      <c r="H394" s="206" t="s">
        <v>379</v>
      </c>
      <c r="J394" s="206">
        <v>48</v>
      </c>
      <c r="K394" s="206" t="s">
        <v>63</v>
      </c>
      <c r="L394" s="206" t="s">
        <v>1749</v>
      </c>
      <c r="N394" s="219" t="s">
        <v>1570</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1571</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3">
      <c r="A395" s="206" t="s">
        <v>1572</v>
      </c>
      <c r="C395" s="206" t="s">
        <v>353</v>
      </c>
      <c r="D395" s="206" t="s">
        <v>369</v>
      </c>
      <c r="E395" s="206" t="s">
        <v>370</v>
      </c>
      <c r="F395" s="206" t="s">
        <v>380</v>
      </c>
      <c r="H395" s="206" t="s">
        <v>381</v>
      </c>
      <c r="J395" s="206">
        <v>49</v>
      </c>
      <c r="K395" s="206" t="s">
        <v>63</v>
      </c>
      <c r="L395" s="206" t="s">
        <v>1749</v>
      </c>
      <c r="N395" s="219" t="s">
        <v>1570</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1571</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3">
      <c r="A396" s="206" t="s">
        <v>1572</v>
      </c>
      <c r="C396" s="206" t="s">
        <v>353</v>
      </c>
      <c r="D396" s="206" t="s">
        <v>369</v>
      </c>
      <c r="E396" s="206" t="s">
        <v>370</v>
      </c>
      <c r="F396" s="206" t="s">
        <v>382</v>
      </c>
      <c r="H396" s="206" t="s">
        <v>383</v>
      </c>
      <c r="J396" s="206">
        <v>50</v>
      </c>
      <c r="K396" s="206" t="s">
        <v>63</v>
      </c>
      <c r="L396" s="206" t="s">
        <v>1749</v>
      </c>
      <c r="N396" s="219" t="s">
        <v>1570</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1571</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3">
      <c r="A397" s="206" t="s">
        <v>1572</v>
      </c>
      <c r="C397" s="206" t="s">
        <v>353</v>
      </c>
      <c r="D397" s="206" t="s">
        <v>369</v>
      </c>
      <c r="E397" s="206" t="s">
        <v>370</v>
      </c>
      <c r="F397" s="206" t="s">
        <v>384</v>
      </c>
      <c r="H397" s="206" t="s">
        <v>385</v>
      </c>
      <c r="J397" s="206">
        <v>51</v>
      </c>
      <c r="K397" s="206" t="s">
        <v>63</v>
      </c>
      <c r="L397" s="206" t="s">
        <v>1749</v>
      </c>
      <c r="N397" s="219" t="s">
        <v>1570</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1571</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3">
      <c r="A398" s="206" t="s">
        <v>1572</v>
      </c>
      <c r="C398" s="206" t="s">
        <v>353</v>
      </c>
      <c r="D398" s="206" t="s">
        <v>369</v>
      </c>
      <c r="E398" s="206" t="s">
        <v>370</v>
      </c>
      <c r="F398" s="206" t="s">
        <v>386</v>
      </c>
      <c r="H398" s="206" t="s">
        <v>387</v>
      </c>
      <c r="J398" s="206">
        <v>52</v>
      </c>
      <c r="K398" s="206" t="s">
        <v>63</v>
      </c>
      <c r="L398" s="206" t="s">
        <v>1749</v>
      </c>
      <c r="N398" s="219" t="s">
        <v>1570</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1571</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3">
      <c r="A399" s="206" t="s">
        <v>1572</v>
      </c>
      <c r="C399" s="206" t="s">
        <v>353</v>
      </c>
      <c r="D399" s="206" t="s">
        <v>369</v>
      </c>
      <c r="E399" s="206" t="s">
        <v>370</v>
      </c>
      <c r="F399" s="206" t="s">
        <v>388</v>
      </c>
      <c r="H399" s="206" t="s">
        <v>389</v>
      </c>
      <c r="J399" s="206">
        <v>53</v>
      </c>
      <c r="K399" s="206" t="s">
        <v>63</v>
      </c>
      <c r="L399" s="206" t="s">
        <v>1749</v>
      </c>
      <c r="N399" s="219" t="s">
        <v>1570</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1571</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3">
      <c r="A400" s="206" t="s">
        <v>1572</v>
      </c>
      <c r="N400" s="219" t="s">
        <v>1570</v>
      </c>
      <c r="O400" s="219" t="e">
        <f>INDEX('Standard Descriptions'!$E:$E,MATCH(Guidance!E400,'Standard Descriptions'!$C:$C,0))</f>
        <v>#N/A</v>
      </c>
      <c r="P400" s="221" t="s">
        <v>1571</v>
      </c>
      <c r="Q400" s="221" t="s">
        <v>63</v>
      </c>
      <c r="R400" s="221" t="str">
        <f t="shared" si="50"/>
        <v xml:space="preserve"> </v>
      </c>
      <c r="S400" s="221" t="str">
        <f t="shared" si="51"/>
        <v>//** : **</v>
      </c>
      <c r="T400" s="206" t="str">
        <f t="shared" si="49"/>
        <v/>
      </c>
    </row>
    <row r="401" spans="1:20" x14ac:dyDescent="0.3">
      <c r="A401" s="206" t="s">
        <v>1572</v>
      </c>
      <c r="N401" s="219" t="s">
        <v>1570</v>
      </c>
      <c r="O401" s="219" t="e">
        <f>INDEX('Standard Descriptions'!$E:$E,MATCH(Guidance!E401,'Standard Descriptions'!$C:$C,0))</f>
        <v>#N/A</v>
      </c>
      <c r="P401" s="221" t="s">
        <v>1571</v>
      </c>
      <c r="Q401" s="221" t="s">
        <v>63</v>
      </c>
      <c r="R401" s="221" t="str">
        <f t="shared" si="50"/>
        <v xml:space="preserve"> </v>
      </c>
      <c r="S401" s="221" t="str">
        <f t="shared" si="51"/>
        <v>//** : **</v>
      </c>
      <c r="T401" s="206" t="str">
        <f t="shared" si="49"/>
        <v/>
      </c>
    </row>
    <row r="402" spans="1:20" x14ac:dyDescent="0.3">
      <c r="A402" s="206" t="s">
        <v>1572</v>
      </c>
      <c r="N402" s="219" t="s">
        <v>1570</v>
      </c>
      <c r="O402" s="219" t="e">
        <f>INDEX('Standard Descriptions'!$E:$E,MATCH(Guidance!E402,'Standard Descriptions'!$C:$C,0))</f>
        <v>#N/A</v>
      </c>
      <c r="P402" s="221" t="s">
        <v>1571</v>
      </c>
      <c r="Q402" s="221" t="s">
        <v>63</v>
      </c>
      <c r="R402" s="221" t="str">
        <f t="shared" si="50"/>
        <v xml:space="preserve"> </v>
      </c>
      <c r="S402" s="221" t="str">
        <f t="shared" si="51"/>
        <v>//** : **</v>
      </c>
      <c r="T402" s="206" t="str">
        <f t="shared" si="49"/>
        <v/>
      </c>
    </row>
    <row r="403" spans="1:20" x14ac:dyDescent="0.3">
      <c r="A403" s="206" t="s">
        <v>1572</v>
      </c>
      <c r="N403" s="219" t="s">
        <v>1570</v>
      </c>
      <c r="O403" s="219" t="e">
        <f>INDEX('Standard Descriptions'!$E:$E,MATCH(Guidance!E403,'Standard Descriptions'!$C:$C,0))</f>
        <v>#N/A</v>
      </c>
      <c r="P403" s="221" t="s">
        <v>1571</v>
      </c>
      <c r="Q403" s="221" t="s">
        <v>63</v>
      </c>
      <c r="R403" s="221" t="str">
        <f t="shared" si="50"/>
        <v xml:space="preserve"> </v>
      </c>
      <c r="S403" s="221" t="str">
        <f t="shared" si="51"/>
        <v>//** : **</v>
      </c>
      <c r="T403" s="206" t="str">
        <f t="shared" si="49"/>
        <v/>
      </c>
    </row>
    <row r="404" spans="1:20" x14ac:dyDescent="0.3">
      <c r="A404" s="206" t="s">
        <v>1572</v>
      </c>
      <c r="N404" s="219" t="s">
        <v>1570</v>
      </c>
      <c r="O404" s="219" t="e">
        <f>INDEX('Standard Descriptions'!$E:$E,MATCH(Guidance!E404,'Standard Descriptions'!$C:$C,0))</f>
        <v>#N/A</v>
      </c>
      <c r="P404" s="221" t="s">
        <v>1571</v>
      </c>
      <c r="Q404" s="221" t="s">
        <v>63</v>
      </c>
      <c r="R404" s="221" t="str">
        <f t="shared" si="50"/>
        <v xml:space="preserve"> </v>
      </c>
      <c r="S404" s="221" t="str">
        <f t="shared" si="51"/>
        <v>//** : **</v>
      </c>
      <c r="T404" s="206" t="str">
        <f t="shared" si="49"/>
        <v/>
      </c>
    </row>
    <row r="405" spans="1:20" x14ac:dyDescent="0.3">
      <c r="A405" s="206" t="s">
        <v>1572</v>
      </c>
      <c r="N405" s="219" t="s">
        <v>1570</v>
      </c>
      <c r="O405" s="219" t="e">
        <f>INDEX('Standard Descriptions'!$E:$E,MATCH(Guidance!E405,'Standard Descriptions'!$C:$C,0))</f>
        <v>#N/A</v>
      </c>
      <c r="P405" s="221" t="s">
        <v>1571</v>
      </c>
      <c r="Q405" s="221" t="s">
        <v>63</v>
      </c>
      <c r="R405" s="221" t="str">
        <f t="shared" si="50"/>
        <v xml:space="preserve"> </v>
      </c>
      <c r="S405" s="221" t="str">
        <f t="shared" si="51"/>
        <v>//** : **</v>
      </c>
      <c r="T405" s="206" t="str">
        <f t="shared" si="49"/>
        <v/>
      </c>
    </row>
    <row r="406" spans="1:20" x14ac:dyDescent="0.3">
      <c r="A406" s="206" t="s">
        <v>1572</v>
      </c>
      <c r="N406" s="219" t="s">
        <v>1570</v>
      </c>
      <c r="O406" s="219" t="e">
        <f>INDEX('Standard Descriptions'!$E:$E,MATCH(Guidance!E406,'Standard Descriptions'!$C:$C,0))</f>
        <v>#N/A</v>
      </c>
      <c r="P406" s="221" t="s">
        <v>1571</v>
      </c>
      <c r="Q406" s="221" t="s">
        <v>63</v>
      </c>
      <c r="R406" s="221" t="str">
        <f t="shared" si="50"/>
        <v xml:space="preserve"> </v>
      </c>
      <c r="S406" s="221" t="str">
        <f t="shared" si="51"/>
        <v>//** : **</v>
      </c>
      <c r="T406" s="206" t="str">
        <f t="shared" si="49"/>
        <v/>
      </c>
    </row>
    <row r="407" spans="1:20" x14ac:dyDescent="0.3">
      <c r="A407" s="206" t="s">
        <v>1572</v>
      </c>
      <c r="N407" s="219" t="s">
        <v>1570</v>
      </c>
      <c r="O407" s="219" t="e">
        <f>INDEX('Standard Descriptions'!$E:$E,MATCH(Guidance!E407,'Standard Descriptions'!$C:$C,0))</f>
        <v>#N/A</v>
      </c>
      <c r="P407" s="221" t="s">
        <v>1571</v>
      </c>
      <c r="Q407" s="221" t="s">
        <v>63</v>
      </c>
      <c r="R407" s="221" t="str">
        <f t="shared" si="50"/>
        <v xml:space="preserve"> </v>
      </c>
      <c r="S407" s="221" t="str">
        <f t="shared" si="51"/>
        <v>//** : **</v>
      </c>
      <c r="T407" s="206" t="str">
        <f t="shared" si="49"/>
        <v/>
      </c>
    </row>
    <row r="408" spans="1:20" x14ac:dyDescent="0.3">
      <c r="A408" s="206" t="s">
        <v>1572</v>
      </c>
      <c r="N408" s="219" t="s">
        <v>1570</v>
      </c>
      <c r="O408" s="219" t="e">
        <f>INDEX('Standard Descriptions'!$E:$E,MATCH(Guidance!E408,'Standard Descriptions'!$C:$C,0))</f>
        <v>#N/A</v>
      </c>
      <c r="P408" s="221" t="s">
        <v>1571</v>
      </c>
      <c r="Q408" s="221" t="s">
        <v>63</v>
      </c>
      <c r="R408" s="221" t="str">
        <f t="shared" si="50"/>
        <v xml:space="preserve"> </v>
      </c>
      <c r="S408" s="221" t="str">
        <f t="shared" si="51"/>
        <v>//** : **</v>
      </c>
      <c r="T408" s="206" t="str">
        <f t="shared" si="49"/>
        <v/>
      </c>
    </row>
    <row r="409" spans="1:20" x14ac:dyDescent="0.3">
      <c r="A409" s="206" t="s">
        <v>1572</v>
      </c>
      <c r="N409" s="219" t="s">
        <v>1570</v>
      </c>
      <c r="O409" s="219" t="e">
        <f>INDEX('Standard Descriptions'!$E:$E,MATCH(Guidance!E409,'Standard Descriptions'!$C:$C,0))</f>
        <v>#N/A</v>
      </c>
      <c r="P409" s="221" t="s">
        <v>1571</v>
      </c>
      <c r="Q409" s="221" t="s">
        <v>63</v>
      </c>
      <c r="R409" s="221" t="str">
        <f t="shared" si="50"/>
        <v xml:space="preserve"> </v>
      </c>
      <c r="S409" s="221" t="str">
        <f t="shared" si="51"/>
        <v>//** : **</v>
      </c>
      <c r="T409" s="206" t="str">
        <f t="shared" si="49"/>
        <v/>
      </c>
    </row>
    <row r="410" spans="1:20" x14ac:dyDescent="0.3">
      <c r="A410" s="206" t="s">
        <v>1572</v>
      </c>
      <c r="N410" s="219" t="s">
        <v>1570</v>
      </c>
      <c r="O410" s="219" t="e">
        <f>INDEX('Standard Descriptions'!$E:$E,MATCH(Guidance!E410,'Standard Descriptions'!$C:$C,0))</f>
        <v>#N/A</v>
      </c>
      <c r="P410" s="221" t="s">
        <v>1571</v>
      </c>
      <c r="Q410" s="221" t="s">
        <v>63</v>
      </c>
      <c r="R410" s="221" t="str">
        <f t="shared" si="50"/>
        <v xml:space="preserve"> </v>
      </c>
      <c r="S410" s="221" t="str">
        <f t="shared" si="51"/>
        <v>//** : **</v>
      </c>
      <c r="T410" s="206" t="str">
        <f t="shared" si="49"/>
        <v/>
      </c>
    </row>
    <row r="411" spans="1:20" x14ac:dyDescent="0.3">
      <c r="A411" s="206" t="s">
        <v>1572</v>
      </c>
      <c r="N411" s="219" t="s">
        <v>1570</v>
      </c>
      <c r="O411" s="219" t="e">
        <f>INDEX('Standard Descriptions'!$E:$E,MATCH(Guidance!E411,'Standard Descriptions'!$C:$C,0))</f>
        <v>#N/A</v>
      </c>
      <c r="P411" s="221" t="s">
        <v>1571</v>
      </c>
      <c r="Q411" s="221" t="s">
        <v>63</v>
      </c>
      <c r="R411" s="221" t="str">
        <f t="shared" si="50"/>
        <v xml:space="preserve"> </v>
      </c>
      <c r="S411" s="221" t="str">
        <f t="shared" si="51"/>
        <v>//** : **</v>
      </c>
      <c r="T411" s="206" t="str">
        <f t="shared" si="49"/>
        <v/>
      </c>
    </row>
    <row r="412" spans="1:20" x14ac:dyDescent="0.3">
      <c r="A412" s="206" t="s">
        <v>1572</v>
      </c>
      <c r="N412" s="219" t="s">
        <v>1570</v>
      </c>
      <c r="O412" s="219" t="e">
        <f>INDEX('Standard Descriptions'!$E:$E,MATCH(Guidance!E412,'Standard Descriptions'!$C:$C,0))</f>
        <v>#N/A</v>
      </c>
      <c r="P412" s="221" t="s">
        <v>1571</v>
      </c>
      <c r="Q412" s="221" t="s">
        <v>63</v>
      </c>
      <c r="R412" s="221" t="str">
        <f t="shared" si="50"/>
        <v xml:space="preserve"> </v>
      </c>
      <c r="S412" s="221" t="str">
        <f t="shared" si="51"/>
        <v>//** : **</v>
      </c>
      <c r="T412" s="206" t="str">
        <f t="shared" si="49"/>
        <v/>
      </c>
    </row>
    <row r="413" spans="1:20" x14ac:dyDescent="0.3">
      <c r="A413" s="206" t="s">
        <v>1572</v>
      </c>
      <c r="N413" s="219" t="s">
        <v>1570</v>
      </c>
      <c r="O413" s="219" t="e">
        <f>INDEX('Standard Descriptions'!$E:$E,MATCH(Guidance!E413,'Standard Descriptions'!$C:$C,0))</f>
        <v>#N/A</v>
      </c>
      <c r="P413" s="221" t="s">
        <v>1571</v>
      </c>
      <c r="Q413" s="221" t="s">
        <v>63</v>
      </c>
      <c r="R413" s="221" t="str">
        <f t="shared" si="50"/>
        <v xml:space="preserve"> </v>
      </c>
      <c r="S413" s="221" t="str">
        <f t="shared" si="51"/>
        <v>//** : **</v>
      </c>
      <c r="T413" s="206" t="str">
        <f t="shared" si="49"/>
        <v/>
      </c>
    </row>
    <row r="414" spans="1:20" x14ac:dyDescent="0.3">
      <c r="A414" s="206" t="s">
        <v>1572</v>
      </c>
      <c r="N414" s="219" t="s">
        <v>1570</v>
      </c>
      <c r="O414" s="219" t="e">
        <f>INDEX('Standard Descriptions'!$E:$E,MATCH(Guidance!E414,'Standard Descriptions'!$C:$C,0))</f>
        <v>#N/A</v>
      </c>
      <c r="P414" s="221" t="s">
        <v>1571</v>
      </c>
      <c r="Q414" s="221" t="s">
        <v>63</v>
      </c>
      <c r="R414" s="221" t="str">
        <f t="shared" si="50"/>
        <v xml:space="preserve"> </v>
      </c>
      <c r="S414" s="221" t="str">
        <f t="shared" si="51"/>
        <v>//** : **</v>
      </c>
      <c r="T414" s="206" t="str">
        <f t="shared" si="49"/>
        <v/>
      </c>
    </row>
    <row r="415" spans="1:20" x14ac:dyDescent="0.3">
      <c r="A415" s="206" t="s">
        <v>1572</v>
      </c>
      <c r="N415" s="219" t="s">
        <v>1570</v>
      </c>
      <c r="O415" s="219" t="e">
        <f>INDEX('Standard Descriptions'!$E:$E,MATCH(Guidance!E415,'Standard Descriptions'!$C:$C,0))</f>
        <v>#N/A</v>
      </c>
      <c r="P415" s="221" t="s">
        <v>1571</v>
      </c>
      <c r="Q415" s="221" t="s">
        <v>63</v>
      </c>
      <c r="R415" s="221" t="str">
        <f t="shared" si="50"/>
        <v xml:space="preserve"> </v>
      </c>
      <c r="S415" s="221" t="str">
        <f t="shared" si="51"/>
        <v>//** : **</v>
      </c>
      <c r="T415" s="206" t="str">
        <f t="shared" si="49"/>
        <v/>
      </c>
    </row>
    <row r="416" spans="1:20" x14ac:dyDescent="0.3">
      <c r="A416" s="206" t="s">
        <v>1572</v>
      </c>
      <c r="N416" s="219" t="s">
        <v>1570</v>
      </c>
      <c r="O416" s="219" t="e">
        <f>INDEX('Standard Descriptions'!$E:$E,MATCH(Guidance!E416,'Standard Descriptions'!$C:$C,0))</f>
        <v>#N/A</v>
      </c>
      <c r="P416" s="221" t="s">
        <v>1571</v>
      </c>
      <c r="Q416" s="221" t="s">
        <v>63</v>
      </c>
      <c r="R416" s="221" t="str">
        <f t="shared" si="50"/>
        <v xml:space="preserve"> </v>
      </c>
      <c r="S416" s="221" t="str">
        <f t="shared" si="51"/>
        <v>//** : **</v>
      </c>
      <c r="T416" s="206" t="str">
        <f t="shared" si="49"/>
        <v/>
      </c>
    </row>
    <row r="417" spans="1:20" x14ac:dyDescent="0.3">
      <c r="A417" s="206" t="s">
        <v>1572</v>
      </c>
      <c r="N417" s="219" t="s">
        <v>1570</v>
      </c>
      <c r="O417" s="219" t="e">
        <f>INDEX('Standard Descriptions'!$E:$E,MATCH(Guidance!E417,'Standard Descriptions'!$C:$C,0))</f>
        <v>#N/A</v>
      </c>
      <c r="P417" s="221" t="s">
        <v>1571</v>
      </c>
      <c r="Q417" s="221" t="s">
        <v>63</v>
      </c>
      <c r="R417" s="221" t="str">
        <f t="shared" si="50"/>
        <v xml:space="preserve"> </v>
      </c>
      <c r="S417" s="221" t="str">
        <f t="shared" si="51"/>
        <v>//** : **</v>
      </c>
      <c r="T417" s="206" t="str">
        <f t="shared" si="49"/>
        <v/>
      </c>
    </row>
    <row r="418" spans="1:20" x14ac:dyDescent="0.3">
      <c r="A418" s="206" t="s">
        <v>1572</v>
      </c>
      <c r="N418" s="219" t="s">
        <v>1570</v>
      </c>
      <c r="O418" s="219" t="e">
        <f>INDEX('Standard Descriptions'!$E:$E,MATCH(Guidance!E418,'Standard Descriptions'!$C:$C,0))</f>
        <v>#N/A</v>
      </c>
      <c r="P418" s="221" t="s">
        <v>1571</v>
      </c>
      <c r="Q418" s="221" t="s">
        <v>63</v>
      </c>
      <c r="R418" s="221" t="str">
        <f t="shared" si="50"/>
        <v xml:space="preserve"> </v>
      </c>
      <c r="S418" s="221" t="str">
        <f t="shared" si="51"/>
        <v>//** : **</v>
      </c>
      <c r="T418" s="206" t="str">
        <f t="shared" si="49"/>
        <v/>
      </c>
    </row>
    <row r="419" spans="1:20" x14ac:dyDescent="0.3">
      <c r="A419" s="206" t="s">
        <v>1572</v>
      </c>
      <c r="N419" s="219" t="s">
        <v>1570</v>
      </c>
      <c r="O419" s="219" t="e">
        <f>INDEX('Standard Descriptions'!$E:$E,MATCH(Guidance!E419,'Standard Descriptions'!$C:$C,0))</f>
        <v>#N/A</v>
      </c>
      <c r="P419" s="221" t="s">
        <v>1571</v>
      </c>
      <c r="Q419" s="221" t="s">
        <v>63</v>
      </c>
      <c r="R419" s="221" t="str">
        <f t="shared" si="50"/>
        <v xml:space="preserve"> </v>
      </c>
      <c r="S419" s="221" t="str">
        <f t="shared" si="51"/>
        <v>//** : **</v>
      </c>
      <c r="T419" s="206" t="str">
        <f t="shared" si="49"/>
        <v/>
      </c>
    </row>
    <row r="420" spans="1:20" x14ac:dyDescent="0.3">
      <c r="A420" s="206" t="s">
        <v>1572</v>
      </c>
      <c r="N420" s="219" t="s">
        <v>1570</v>
      </c>
      <c r="O420" s="219" t="e">
        <f>INDEX('Standard Descriptions'!$E:$E,MATCH(Guidance!E420,'Standard Descriptions'!$C:$C,0))</f>
        <v>#N/A</v>
      </c>
      <c r="P420" s="221" t="s">
        <v>1571</v>
      </c>
      <c r="Q420" s="221" t="s">
        <v>63</v>
      </c>
      <c r="R420" s="221" t="str">
        <f t="shared" si="50"/>
        <v xml:space="preserve"> </v>
      </c>
      <c r="S420" s="221" t="str">
        <f t="shared" si="51"/>
        <v>//** : **</v>
      </c>
      <c r="T420" s="206" t="str">
        <f t="shared" si="49"/>
        <v/>
      </c>
    </row>
    <row r="421" spans="1:20" x14ac:dyDescent="0.3">
      <c r="A421" s="206" t="s">
        <v>1572</v>
      </c>
      <c r="N421" s="219" t="s">
        <v>1570</v>
      </c>
      <c r="O421" s="219" t="e">
        <f>INDEX('Standard Descriptions'!$E:$E,MATCH(Guidance!E421,'Standard Descriptions'!$C:$C,0))</f>
        <v>#N/A</v>
      </c>
      <c r="P421" s="221" t="s">
        <v>1571</v>
      </c>
      <c r="Q421" s="221" t="s">
        <v>63</v>
      </c>
      <c r="R421" s="221" t="str">
        <f t="shared" si="50"/>
        <v xml:space="preserve"> </v>
      </c>
      <c r="S421" s="221" t="str">
        <f t="shared" si="51"/>
        <v>//** : **</v>
      </c>
      <c r="T421" s="206" t="str">
        <f t="shared" si="49"/>
        <v/>
      </c>
    </row>
    <row r="422" spans="1:20" x14ac:dyDescent="0.3">
      <c r="A422" s="206" t="s">
        <v>1572</v>
      </c>
      <c r="N422" s="219" t="s">
        <v>1570</v>
      </c>
      <c r="O422" s="219" t="e">
        <f>INDEX('Standard Descriptions'!$E:$E,MATCH(Guidance!E422,'Standard Descriptions'!$C:$C,0))</f>
        <v>#N/A</v>
      </c>
      <c r="P422" s="221" t="s">
        <v>1571</v>
      </c>
      <c r="Q422" s="221" t="s">
        <v>63</v>
      </c>
      <c r="R422" s="221" t="str">
        <f t="shared" si="50"/>
        <v xml:space="preserve"> </v>
      </c>
      <c r="S422" s="221" t="str">
        <f t="shared" si="51"/>
        <v>//** : **</v>
      </c>
      <c r="T422" s="206" t="str">
        <f t="shared" si="49"/>
        <v/>
      </c>
    </row>
    <row r="423" spans="1:20" x14ac:dyDescent="0.3">
      <c r="A423" s="206" t="s">
        <v>1572</v>
      </c>
      <c r="N423" s="219" t="s">
        <v>1570</v>
      </c>
      <c r="O423" s="219" t="e">
        <f>INDEX('Standard Descriptions'!$E:$E,MATCH(Guidance!E423,'Standard Descriptions'!$C:$C,0))</f>
        <v>#N/A</v>
      </c>
      <c r="P423" s="221" t="s">
        <v>1571</v>
      </c>
      <c r="Q423" s="221" t="s">
        <v>63</v>
      </c>
      <c r="R423" s="221" t="str">
        <f t="shared" si="50"/>
        <v xml:space="preserve"> </v>
      </c>
      <c r="S423" s="221" t="str">
        <f t="shared" si="51"/>
        <v>//** : **</v>
      </c>
      <c r="T423" s="206" t="str">
        <f t="shared" si="49"/>
        <v/>
      </c>
    </row>
    <row r="424" spans="1:20" x14ac:dyDescent="0.3">
      <c r="A424" s="206" t="s">
        <v>1572</v>
      </c>
      <c r="N424" s="219" t="s">
        <v>1570</v>
      </c>
      <c r="O424" s="219" t="e">
        <f>INDEX('Standard Descriptions'!$E:$E,MATCH(Guidance!E424,'Standard Descriptions'!$C:$C,0))</f>
        <v>#N/A</v>
      </c>
      <c r="P424" s="221" t="s">
        <v>1571</v>
      </c>
      <c r="Q424" s="221" t="s">
        <v>63</v>
      </c>
      <c r="R424" s="221" t="str">
        <f t="shared" si="50"/>
        <v xml:space="preserve"> </v>
      </c>
      <c r="S424" s="221" t="str">
        <f t="shared" si="51"/>
        <v>//** : **</v>
      </c>
      <c r="T424" s="206" t="str">
        <f t="shared" si="49"/>
        <v/>
      </c>
    </row>
    <row r="425" spans="1:20" x14ac:dyDescent="0.3">
      <c r="A425" s="206" t="s">
        <v>1572</v>
      </c>
      <c r="N425" s="219" t="s">
        <v>1570</v>
      </c>
      <c r="O425" s="219" t="e">
        <f>INDEX('Standard Descriptions'!$E:$E,MATCH(Guidance!E425,'Standard Descriptions'!$C:$C,0))</f>
        <v>#N/A</v>
      </c>
      <c r="P425" s="221" t="s">
        <v>1571</v>
      </c>
      <c r="Q425" s="221" t="s">
        <v>63</v>
      </c>
      <c r="R425" s="221" t="str">
        <f t="shared" si="50"/>
        <v xml:space="preserve"> </v>
      </c>
      <c r="S425" s="221" t="str">
        <f t="shared" si="51"/>
        <v>//** : **</v>
      </c>
      <c r="T425" s="206" t="str">
        <f t="shared" si="49"/>
        <v/>
      </c>
    </row>
    <row r="426" spans="1:20" x14ac:dyDescent="0.3">
      <c r="A426" s="206" t="s">
        <v>1572</v>
      </c>
      <c r="N426" s="219" t="s">
        <v>1570</v>
      </c>
      <c r="O426" s="219" t="e">
        <f>INDEX('Standard Descriptions'!$E:$E,MATCH(Guidance!E426,'Standard Descriptions'!$C:$C,0))</f>
        <v>#N/A</v>
      </c>
      <c r="P426" s="221" t="s">
        <v>1571</v>
      </c>
      <c r="Q426" s="221" t="s">
        <v>63</v>
      </c>
      <c r="R426" s="221" t="str">
        <f t="shared" si="50"/>
        <v xml:space="preserve"> </v>
      </c>
      <c r="S426" s="221" t="str">
        <f t="shared" si="51"/>
        <v>//** : **</v>
      </c>
      <c r="T426" s="206" t="str">
        <f t="shared" si="49"/>
        <v/>
      </c>
    </row>
    <row r="427" spans="1:20" x14ac:dyDescent="0.3">
      <c r="A427" s="206" t="s">
        <v>1572</v>
      </c>
      <c r="N427" s="219" t="s">
        <v>1570</v>
      </c>
      <c r="O427" s="219" t="e">
        <f>INDEX('Standard Descriptions'!$E:$E,MATCH(Guidance!E427,'Standard Descriptions'!$C:$C,0))</f>
        <v>#N/A</v>
      </c>
      <c r="P427" s="221" t="s">
        <v>1571</v>
      </c>
      <c r="Q427" s="221" t="s">
        <v>63</v>
      </c>
      <c r="R427" s="221" t="str">
        <f t="shared" si="50"/>
        <v xml:space="preserve"> </v>
      </c>
      <c r="S427" s="221" t="str">
        <f t="shared" si="51"/>
        <v>//** : **</v>
      </c>
      <c r="T427" s="206" t="str">
        <f t="shared" si="49"/>
        <v/>
      </c>
    </row>
    <row r="428" spans="1:20" x14ac:dyDescent="0.3">
      <c r="A428" s="206" t="s">
        <v>1572</v>
      </c>
      <c r="N428" s="219" t="s">
        <v>1570</v>
      </c>
      <c r="O428" s="219" t="e">
        <f>INDEX('Standard Descriptions'!$E:$E,MATCH(Guidance!E428,'Standard Descriptions'!$C:$C,0))</f>
        <v>#N/A</v>
      </c>
      <c r="P428" s="221" t="s">
        <v>1571</v>
      </c>
      <c r="Q428" s="221" t="s">
        <v>63</v>
      </c>
      <c r="R428" s="221" t="str">
        <f t="shared" si="50"/>
        <v xml:space="preserve"> </v>
      </c>
      <c r="S428" s="221" t="str">
        <f t="shared" si="51"/>
        <v>//** : **</v>
      </c>
      <c r="T428" s="206" t="str">
        <f t="shared" si="49"/>
        <v/>
      </c>
    </row>
    <row r="429" spans="1:20" x14ac:dyDescent="0.3">
      <c r="A429" s="206" t="s">
        <v>1572</v>
      </c>
      <c r="N429" s="219" t="s">
        <v>1570</v>
      </c>
      <c r="O429" s="219" t="e">
        <f>INDEX('Standard Descriptions'!$E:$E,MATCH(Guidance!E429,'Standard Descriptions'!$C:$C,0))</f>
        <v>#N/A</v>
      </c>
      <c r="P429" s="221" t="s">
        <v>1571</v>
      </c>
      <c r="Q429" s="221" t="s">
        <v>63</v>
      </c>
      <c r="R429" s="221" t="str">
        <f t="shared" si="50"/>
        <v xml:space="preserve"> </v>
      </c>
      <c r="S429" s="221" t="str">
        <f t="shared" si="51"/>
        <v>//** : **</v>
      </c>
      <c r="T429" s="206" t="str">
        <f t="shared" si="49"/>
        <v/>
      </c>
    </row>
    <row r="430" spans="1:20" x14ac:dyDescent="0.3">
      <c r="A430" s="206" t="s">
        <v>1572</v>
      </c>
      <c r="N430" s="219" t="s">
        <v>1570</v>
      </c>
      <c r="O430" s="219" t="e">
        <f>INDEX('Standard Descriptions'!$E:$E,MATCH(Guidance!E430,'Standard Descriptions'!$C:$C,0))</f>
        <v>#N/A</v>
      </c>
      <c r="P430" s="221" t="s">
        <v>1571</v>
      </c>
      <c r="Q430" s="221" t="s">
        <v>63</v>
      </c>
      <c r="R430" s="221" t="str">
        <f t="shared" si="50"/>
        <v xml:space="preserve"> </v>
      </c>
      <c r="S430" s="221" t="str">
        <f t="shared" si="51"/>
        <v>//** : **</v>
      </c>
      <c r="T430" s="206" t="str">
        <f t="shared" si="49"/>
        <v/>
      </c>
    </row>
    <row r="431" spans="1:20" x14ac:dyDescent="0.3">
      <c r="A431" s="206" t="s">
        <v>1572</v>
      </c>
      <c r="N431" s="219" t="s">
        <v>1570</v>
      </c>
      <c r="O431" s="219" t="e">
        <f>INDEX('Standard Descriptions'!$E:$E,MATCH(Guidance!E431,'Standard Descriptions'!$C:$C,0))</f>
        <v>#N/A</v>
      </c>
      <c r="P431" s="221" t="s">
        <v>1571</v>
      </c>
      <c r="Q431" s="221" t="s">
        <v>63</v>
      </c>
      <c r="R431" s="221" t="str">
        <f t="shared" si="50"/>
        <v xml:space="preserve"> </v>
      </c>
      <c r="S431" s="221" t="str">
        <f t="shared" si="51"/>
        <v>//** : **</v>
      </c>
      <c r="T431" s="206" t="str">
        <f t="shared" si="49"/>
        <v/>
      </c>
    </row>
    <row r="432" spans="1:20" x14ac:dyDescent="0.3">
      <c r="A432" s="206" t="s">
        <v>1572</v>
      </c>
      <c r="N432" s="219" t="s">
        <v>1570</v>
      </c>
      <c r="O432" s="219" t="e">
        <f>INDEX('Standard Descriptions'!$E:$E,MATCH(Guidance!E432,'Standard Descriptions'!$C:$C,0))</f>
        <v>#N/A</v>
      </c>
      <c r="P432" s="221" t="s">
        <v>1571</v>
      </c>
      <c r="Q432" s="221" t="s">
        <v>63</v>
      </c>
      <c r="R432" s="221" t="str">
        <f t="shared" si="50"/>
        <v xml:space="preserve"> </v>
      </c>
      <c r="S432" s="221" t="str">
        <f t="shared" si="51"/>
        <v>//** : **</v>
      </c>
      <c r="T432" s="206" t="str">
        <f t="shared" si="49"/>
        <v/>
      </c>
    </row>
    <row r="433" spans="1:20" x14ac:dyDescent="0.3">
      <c r="A433" s="206" t="s">
        <v>1572</v>
      </c>
      <c r="N433" s="219" t="s">
        <v>1570</v>
      </c>
      <c r="O433" s="219" t="e">
        <f>INDEX('Standard Descriptions'!$E:$E,MATCH(Guidance!E433,'Standard Descriptions'!$C:$C,0))</f>
        <v>#N/A</v>
      </c>
      <c r="P433" s="221" t="s">
        <v>1571</v>
      </c>
      <c r="Q433" s="221" t="s">
        <v>63</v>
      </c>
      <c r="R433" s="221" t="str">
        <f t="shared" si="50"/>
        <v xml:space="preserve"> </v>
      </c>
      <c r="S433" s="221" t="str">
        <f t="shared" si="51"/>
        <v>//** : **</v>
      </c>
      <c r="T433" s="206" t="str">
        <f t="shared" si="49"/>
        <v/>
      </c>
    </row>
    <row r="434" spans="1:20" x14ac:dyDescent="0.3">
      <c r="A434" s="206" t="s">
        <v>1572</v>
      </c>
      <c r="N434" s="219" t="s">
        <v>1570</v>
      </c>
      <c r="O434" s="219" t="e">
        <f>INDEX('Standard Descriptions'!$E:$E,MATCH(Guidance!E434,'Standard Descriptions'!$C:$C,0))</f>
        <v>#N/A</v>
      </c>
      <c r="P434" s="221" t="s">
        <v>1571</v>
      </c>
      <c r="Q434" s="221" t="s">
        <v>63</v>
      </c>
      <c r="R434" s="221" t="str">
        <f t="shared" si="50"/>
        <v xml:space="preserve"> </v>
      </c>
      <c r="S434" s="221" t="str">
        <f t="shared" si="51"/>
        <v>//** : **</v>
      </c>
      <c r="T434" s="206" t="str">
        <f t="shared" si="49"/>
        <v/>
      </c>
    </row>
    <row r="435" spans="1:20" x14ac:dyDescent="0.3">
      <c r="A435" s="206" t="s">
        <v>1572</v>
      </c>
      <c r="N435" s="219" t="s">
        <v>1570</v>
      </c>
      <c r="O435" s="219" t="e">
        <f>INDEX('Standard Descriptions'!$E:$E,MATCH(Guidance!E435,'Standard Descriptions'!$C:$C,0))</f>
        <v>#N/A</v>
      </c>
      <c r="P435" s="221" t="s">
        <v>1571</v>
      </c>
      <c r="Q435" s="221" t="s">
        <v>63</v>
      </c>
      <c r="R435" s="221" t="str">
        <f t="shared" si="50"/>
        <v xml:space="preserve"> </v>
      </c>
      <c r="S435" s="221" t="str">
        <f t="shared" si="51"/>
        <v>//** : **</v>
      </c>
      <c r="T435" s="206" t="str">
        <f t="shared" si="49"/>
        <v/>
      </c>
    </row>
    <row r="436" spans="1:20" x14ac:dyDescent="0.3">
      <c r="A436" s="206" t="s">
        <v>1572</v>
      </c>
      <c r="N436" s="219" t="s">
        <v>1570</v>
      </c>
      <c r="O436" s="219" t="e">
        <f>INDEX('Standard Descriptions'!$E:$E,MATCH(Guidance!E436,'Standard Descriptions'!$C:$C,0))</f>
        <v>#N/A</v>
      </c>
      <c r="P436" s="221" t="s">
        <v>1571</v>
      </c>
      <c r="Q436" s="221" t="s">
        <v>63</v>
      </c>
      <c r="R436" s="221" t="str">
        <f t="shared" si="50"/>
        <v xml:space="preserve"> </v>
      </c>
      <c r="S436" s="221" t="str">
        <f t="shared" si="51"/>
        <v>//** : **</v>
      </c>
      <c r="T436" s="206" t="str">
        <f t="shared" si="49"/>
        <v/>
      </c>
    </row>
    <row r="437" spans="1:20" x14ac:dyDescent="0.3">
      <c r="A437" s="206" t="s">
        <v>1572</v>
      </c>
      <c r="N437" s="219" t="s">
        <v>1570</v>
      </c>
      <c r="O437" s="219" t="e">
        <f>INDEX('Standard Descriptions'!$E:$E,MATCH(Guidance!E437,'Standard Descriptions'!$C:$C,0))</f>
        <v>#N/A</v>
      </c>
      <c r="P437" s="221" t="s">
        <v>1571</v>
      </c>
      <c r="Q437" s="221" t="s">
        <v>63</v>
      </c>
      <c r="R437" s="221" t="str">
        <f t="shared" si="50"/>
        <v xml:space="preserve"> </v>
      </c>
      <c r="S437" s="221" t="str">
        <f t="shared" si="51"/>
        <v>//** : **</v>
      </c>
      <c r="T437" s="206" t="str">
        <f t="shared" si="49"/>
        <v/>
      </c>
    </row>
    <row r="438" spans="1:20" x14ac:dyDescent="0.3">
      <c r="A438" s="206" t="s">
        <v>1572</v>
      </c>
      <c r="N438" s="219" t="s">
        <v>1570</v>
      </c>
      <c r="O438" s="219" t="e">
        <f>INDEX('Standard Descriptions'!$E:$E,MATCH(Guidance!E438,'Standard Descriptions'!$C:$C,0))</f>
        <v>#N/A</v>
      </c>
      <c r="P438" s="221" t="s">
        <v>1571</v>
      </c>
      <c r="Q438" s="221" t="s">
        <v>63</v>
      </c>
      <c r="R438" s="221" t="str">
        <f t="shared" si="50"/>
        <v xml:space="preserve"> </v>
      </c>
      <c r="S438" s="221" t="str">
        <f t="shared" si="51"/>
        <v>//** : **</v>
      </c>
      <c r="T438" s="206" t="str">
        <f t="shared" si="49"/>
        <v/>
      </c>
    </row>
    <row r="439" spans="1:20" x14ac:dyDescent="0.3">
      <c r="A439" s="206" t="s">
        <v>1572</v>
      </c>
      <c r="N439" s="219" t="s">
        <v>1570</v>
      </c>
      <c r="O439" s="219" t="e">
        <f>INDEX('Standard Descriptions'!$E:$E,MATCH(Guidance!E439,'Standard Descriptions'!$C:$C,0))</f>
        <v>#N/A</v>
      </c>
      <c r="P439" s="221" t="s">
        <v>1571</v>
      </c>
      <c r="Q439" s="221" t="s">
        <v>63</v>
      </c>
      <c r="R439" s="221" t="str">
        <f t="shared" si="50"/>
        <v xml:space="preserve"> </v>
      </c>
      <c r="S439" s="221" t="str">
        <f t="shared" si="51"/>
        <v>//** : **</v>
      </c>
      <c r="T439" s="206" t="str">
        <f t="shared" si="49"/>
        <v/>
      </c>
    </row>
    <row r="440" spans="1:20" x14ac:dyDescent="0.3">
      <c r="A440" s="206" t="s">
        <v>1572</v>
      </c>
      <c r="N440" s="219" t="s">
        <v>1570</v>
      </c>
      <c r="O440" s="219" t="e">
        <f>INDEX('Standard Descriptions'!$E:$E,MATCH(Guidance!E440,'Standard Descriptions'!$C:$C,0))</f>
        <v>#N/A</v>
      </c>
      <c r="P440" s="221" t="s">
        <v>1571</v>
      </c>
      <c r="Q440" s="221" t="s">
        <v>63</v>
      </c>
      <c r="R440" s="221" t="str">
        <f t="shared" si="50"/>
        <v xml:space="preserve"> </v>
      </c>
      <c r="S440" s="221" t="str">
        <f t="shared" si="51"/>
        <v>//** : **</v>
      </c>
      <c r="T440" s="206" t="str">
        <f t="shared" si="49"/>
        <v/>
      </c>
    </row>
    <row r="441" spans="1:20" x14ac:dyDescent="0.3">
      <c r="A441" s="206" t="s">
        <v>1572</v>
      </c>
      <c r="N441" s="219" t="s">
        <v>1570</v>
      </c>
      <c r="O441" s="219" t="e">
        <f>INDEX('Standard Descriptions'!$E:$E,MATCH(Guidance!E441,'Standard Descriptions'!$C:$C,0))</f>
        <v>#N/A</v>
      </c>
      <c r="P441" s="221" t="s">
        <v>1571</v>
      </c>
      <c r="Q441" s="221" t="s">
        <v>63</v>
      </c>
      <c r="R441" s="221" t="str">
        <f t="shared" si="50"/>
        <v xml:space="preserve"> </v>
      </c>
      <c r="S441" s="221" t="str">
        <f t="shared" si="51"/>
        <v>//** : **</v>
      </c>
      <c r="T441" s="206" t="str">
        <f t="shared" si="49"/>
        <v/>
      </c>
    </row>
    <row r="442" spans="1:20" x14ac:dyDescent="0.3">
      <c r="A442" s="206" t="s">
        <v>1572</v>
      </c>
      <c r="N442" s="219" t="s">
        <v>1570</v>
      </c>
      <c r="O442" s="219" t="e">
        <f>INDEX('Standard Descriptions'!$E:$E,MATCH(Guidance!E442,'Standard Descriptions'!$C:$C,0))</f>
        <v>#N/A</v>
      </c>
      <c r="P442" s="221" t="s">
        <v>1571</v>
      </c>
      <c r="Q442" s="221" t="s">
        <v>63</v>
      </c>
      <c r="R442" s="221" t="str">
        <f t="shared" si="50"/>
        <v xml:space="preserve"> </v>
      </c>
      <c r="S442" s="221" t="str">
        <f t="shared" si="51"/>
        <v>//** : **</v>
      </c>
      <c r="T442" s="206" t="str">
        <f t="shared" si="49"/>
        <v/>
      </c>
    </row>
    <row r="443" spans="1:20" x14ac:dyDescent="0.3">
      <c r="A443" s="206" t="s">
        <v>1572</v>
      </c>
      <c r="N443" s="219" t="s">
        <v>1570</v>
      </c>
      <c r="O443" s="219" t="e">
        <f>INDEX('Standard Descriptions'!$E:$E,MATCH(Guidance!E443,'Standard Descriptions'!$C:$C,0))</f>
        <v>#N/A</v>
      </c>
      <c r="P443" s="221" t="s">
        <v>1571</v>
      </c>
      <c r="Q443" s="221" t="s">
        <v>63</v>
      </c>
      <c r="R443" s="221" t="str">
        <f t="shared" si="50"/>
        <v xml:space="preserve"> </v>
      </c>
      <c r="S443" s="221" t="str">
        <f t="shared" si="51"/>
        <v>//** : **</v>
      </c>
      <c r="T443" s="206" t="str">
        <f t="shared" si="49"/>
        <v/>
      </c>
    </row>
    <row r="444" spans="1:20" x14ac:dyDescent="0.3">
      <c r="A444" s="206" t="s">
        <v>1572</v>
      </c>
      <c r="N444" s="219" t="s">
        <v>1570</v>
      </c>
      <c r="O444" s="219" t="e">
        <f>INDEX('Standard Descriptions'!$E:$E,MATCH(Guidance!E444,'Standard Descriptions'!$C:$C,0))</f>
        <v>#N/A</v>
      </c>
      <c r="P444" s="221" t="s">
        <v>1571</v>
      </c>
      <c r="Q444" s="221" t="s">
        <v>63</v>
      </c>
      <c r="R444" s="221" t="str">
        <f t="shared" si="50"/>
        <v xml:space="preserve"> </v>
      </c>
      <c r="S444" s="221" t="str">
        <f t="shared" si="51"/>
        <v>//** : **</v>
      </c>
      <c r="T444" s="206" t="str">
        <f t="shared" si="49"/>
        <v/>
      </c>
    </row>
    <row r="445" spans="1:20" x14ac:dyDescent="0.3">
      <c r="A445" s="206" t="s">
        <v>1572</v>
      </c>
      <c r="N445" s="219" t="s">
        <v>1570</v>
      </c>
      <c r="O445" s="219" t="e">
        <f>INDEX('Standard Descriptions'!$E:$E,MATCH(Guidance!E445,'Standard Descriptions'!$C:$C,0))</f>
        <v>#N/A</v>
      </c>
      <c r="P445" s="221" t="s">
        <v>1571</v>
      </c>
      <c r="Q445" s="221" t="s">
        <v>63</v>
      </c>
      <c r="R445" s="221" t="str">
        <f t="shared" si="50"/>
        <v xml:space="preserve"> </v>
      </c>
      <c r="S445" s="221" t="str">
        <f t="shared" si="51"/>
        <v>//** : **</v>
      </c>
      <c r="T445" s="206" t="str">
        <f t="shared" si="49"/>
        <v/>
      </c>
    </row>
    <row r="446" spans="1:20" x14ac:dyDescent="0.3">
      <c r="A446" s="206" t="s">
        <v>1572</v>
      </c>
      <c r="N446" s="219" t="s">
        <v>1570</v>
      </c>
      <c r="O446" s="219" t="e">
        <f>INDEX('Standard Descriptions'!$E:$E,MATCH(Guidance!E446,'Standard Descriptions'!$C:$C,0))</f>
        <v>#N/A</v>
      </c>
      <c r="P446" s="221" t="s">
        <v>1571</v>
      </c>
      <c r="Q446" s="221" t="s">
        <v>63</v>
      </c>
      <c r="R446" s="221" t="str">
        <f t="shared" si="50"/>
        <v xml:space="preserve"> </v>
      </c>
      <c r="S446" s="221" t="str">
        <f t="shared" si="51"/>
        <v>//** : **</v>
      </c>
      <c r="T446" s="206" t="str">
        <f t="shared" si="49"/>
        <v/>
      </c>
    </row>
    <row r="447" spans="1:20" x14ac:dyDescent="0.3">
      <c r="A447" s="206" t="s">
        <v>1572</v>
      </c>
      <c r="N447" s="219" t="s">
        <v>1570</v>
      </c>
      <c r="O447" s="219" t="e">
        <f>INDEX('Standard Descriptions'!$E:$E,MATCH(Guidance!E447,'Standard Descriptions'!$C:$C,0))</f>
        <v>#N/A</v>
      </c>
      <c r="P447" s="221" t="s">
        <v>1571</v>
      </c>
      <c r="Q447" s="221" t="s">
        <v>63</v>
      </c>
      <c r="R447" s="221" t="str">
        <f t="shared" si="50"/>
        <v xml:space="preserve"> </v>
      </c>
      <c r="S447" s="221" t="str">
        <f t="shared" si="51"/>
        <v>//** : **</v>
      </c>
      <c r="T447" s="206" t="str">
        <f t="shared" si="49"/>
        <v/>
      </c>
    </row>
    <row r="448" spans="1:20" x14ac:dyDescent="0.3">
      <c r="A448" s="206" t="s">
        <v>1572</v>
      </c>
      <c r="N448" s="219" t="s">
        <v>1570</v>
      </c>
      <c r="O448" s="219" t="e">
        <f>INDEX('Standard Descriptions'!$E:$E,MATCH(Guidance!E448,'Standard Descriptions'!$C:$C,0))</f>
        <v>#N/A</v>
      </c>
      <c r="P448" s="221" t="s">
        <v>1571</v>
      </c>
      <c r="Q448" s="221" t="s">
        <v>63</v>
      </c>
      <c r="R448" s="221" t="str">
        <f t="shared" si="50"/>
        <v xml:space="preserve"> </v>
      </c>
      <c r="S448" s="221" t="str">
        <f t="shared" si="51"/>
        <v>//** : **</v>
      </c>
      <c r="T448" s="206" t="str">
        <f t="shared" si="49"/>
        <v/>
      </c>
    </row>
    <row r="449" spans="1:20" x14ac:dyDescent="0.3">
      <c r="A449" s="206" t="s">
        <v>1572</v>
      </c>
      <c r="N449" s="219" t="s">
        <v>1570</v>
      </c>
      <c r="O449" s="219" t="e">
        <f>INDEX('Standard Descriptions'!$E:$E,MATCH(Guidance!E449,'Standard Descriptions'!$C:$C,0))</f>
        <v>#N/A</v>
      </c>
      <c r="P449" s="221" t="s">
        <v>1571</v>
      </c>
      <c r="Q449" s="221" t="s">
        <v>63</v>
      </c>
      <c r="R449" s="221" t="str">
        <f t="shared" si="50"/>
        <v xml:space="preserve"> </v>
      </c>
      <c r="S449" s="221" t="str">
        <f t="shared" si="51"/>
        <v>//** : **</v>
      </c>
      <c r="T449" s="206" t="str">
        <f t="shared" si="49"/>
        <v/>
      </c>
    </row>
    <row r="450" spans="1:20" x14ac:dyDescent="0.3">
      <c r="A450" s="206" t="s">
        <v>1572</v>
      </c>
      <c r="N450" s="219" t="s">
        <v>1570</v>
      </c>
      <c r="O450" s="219" t="e">
        <f>INDEX('Standard Descriptions'!$E:$E,MATCH(Guidance!E450,'Standard Descriptions'!$C:$C,0))</f>
        <v>#N/A</v>
      </c>
      <c r="P450" s="221" t="s">
        <v>1571</v>
      </c>
      <c r="Q450" s="221" t="s">
        <v>63</v>
      </c>
      <c r="R450" s="221" t="str">
        <f t="shared" si="50"/>
        <v xml:space="preserve"> </v>
      </c>
      <c r="S450" s="221" t="str">
        <f t="shared" si="51"/>
        <v>//** : **</v>
      </c>
      <c r="T450" s="206" t="str">
        <f t="shared" si="49"/>
        <v/>
      </c>
    </row>
    <row r="451" spans="1:20" x14ac:dyDescent="0.3">
      <c r="A451" s="206" t="s">
        <v>1572</v>
      </c>
      <c r="N451" s="219" t="s">
        <v>1570</v>
      </c>
      <c r="O451" s="219" t="e">
        <f>INDEX('Standard Descriptions'!$E:$E,MATCH(Guidance!E451,'Standard Descriptions'!$C:$C,0))</f>
        <v>#N/A</v>
      </c>
      <c r="P451" s="221" t="s">
        <v>1571</v>
      </c>
      <c r="Q451" s="221" t="s">
        <v>63</v>
      </c>
      <c r="R451" s="221" t="str">
        <f t="shared" si="50"/>
        <v xml:space="preserve"> </v>
      </c>
      <c r="S451" s="221" t="str">
        <f t="shared" si="51"/>
        <v>//** : **</v>
      </c>
      <c r="T451" s="206" t="str">
        <f t="shared" si="49"/>
        <v/>
      </c>
    </row>
    <row r="452" spans="1:20" x14ac:dyDescent="0.3">
      <c r="A452" s="206" t="s">
        <v>1572</v>
      </c>
      <c r="N452" s="219" t="s">
        <v>1570</v>
      </c>
      <c r="O452" s="219" t="e">
        <f>INDEX('Standard Descriptions'!$E:$E,MATCH(Guidance!E452,'Standard Descriptions'!$C:$C,0))</f>
        <v>#N/A</v>
      </c>
      <c r="P452" s="221" t="s">
        <v>1571</v>
      </c>
      <c r="Q452" s="221" t="s">
        <v>63</v>
      </c>
      <c r="R452" s="221" t="str">
        <f t="shared" si="50"/>
        <v xml:space="preserve"> </v>
      </c>
      <c r="S452" s="221" t="str">
        <f t="shared" si="51"/>
        <v>//** : **</v>
      </c>
      <c r="T452" s="206" t="str">
        <f t="shared" ref="T452:T515" si="52">IF(K452="Yes",S452&amp;L452,"")</f>
        <v/>
      </c>
    </row>
    <row r="453" spans="1:20" x14ac:dyDescent="0.3">
      <c r="A453" s="206" t="s">
        <v>1572</v>
      </c>
      <c r="N453" s="219" t="s">
        <v>1570</v>
      </c>
      <c r="O453" s="219" t="e">
        <f>INDEX('Standard Descriptions'!$E:$E,MATCH(Guidance!E453,'Standard Descriptions'!$C:$C,0))</f>
        <v>#N/A</v>
      </c>
      <c r="P453" s="221" t="s">
        <v>1571</v>
      </c>
      <c r="Q453" s="221" t="s">
        <v>63</v>
      </c>
      <c r="R453" s="221" t="str">
        <f t="shared" si="50"/>
        <v xml:space="preserve"> </v>
      </c>
      <c r="S453" s="221" t="str">
        <f t="shared" si="51"/>
        <v>//** : **</v>
      </c>
      <c r="T453" s="206" t="str">
        <f t="shared" si="52"/>
        <v/>
      </c>
    </row>
    <row r="454" spans="1:20" x14ac:dyDescent="0.3">
      <c r="A454" s="206" t="s">
        <v>1572</v>
      </c>
      <c r="N454" s="219" t="s">
        <v>1570</v>
      </c>
      <c r="O454" s="219" t="e">
        <f>INDEX('Standard Descriptions'!$E:$E,MATCH(Guidance!E454,'Standard Descriptions'!$C:$C,0))</f>
        <v>#N/A</v>
      </c>
      <c r="P454" s="221" t="s">
        <v>1571</v>
      </c>
      <c r="Q454" s="221" t="s">
        <v>63</v>
      </c>
      <c r="R454" s="221" t="str">
        <f t="shared" si="50"/>
        <v xml:space="preserve"> </v>
      </c>
      <c r="S454" s="221" t="str">
        <f t="shared" si="51"/>
        <v>//** : **</v>
      </c>
      <c r="T454" s="206" t="str">
        <f t="shared" si="52"/>
        <v/>
      </c>
    </row>
    <row r="455" spans="1:20" x14ac:dyDescent="0.3">
      <c r="A455" s="206" t="s">
        <v>1572</v>
      </c>
      <c r="N455" s="219" t="s">
        <v>1570</v>
      </c>
      <c r="O455" s="219" t="e">
        <f>INDEX('Standard Descriptions'!$E:$E,MATCH(Guidance!E455,'Standard Descriptions'!$C:$C,0))</f>
        <v>#N/A</v>
      </c>
      <c r="P455" s="221" t="s">
        <v>1571</v>
      </c>
      <c r="Q455" s="221" t="s">
        <v>63</v>
      </c>
      <c r="R455" s="221" t="str">
        <f t="shared" si="50"/>
        <v xml:space="preserve"> </v>
      </c>
      <c r="S455" s="221" t="str">
        <f t="shared" si="51"/>
        <v>//** : **</v>
      </c>
      <c r="T455" s="206" t="str">
        <f t="shared" si="52"/>
        <v/>
      </c>
    </row>
    <row r="456" spans="1:20" x14ac:dyDescent="0.3">
      <c r="A456" s="206" t="s">
        <v>1572</v>
      </c>
      <c r="N456" s="219" t="s">
        <v>1570</v>
      </c>
      <c r="O456" s="219" t="e">
        <f>INDEX('Standard Descriptions'!$E:$E,MATCH(Guidance!E456,'Standard Descriptions'!$C:$C,0))</f>
        <v>#N/A</v>
      </c>
      <c r="P456" s="221" t="s">
        <v>1571</v>
      </c>
      <c r="Q456" s="221" t="s">
        <v>63</v>
      </c>
      <c r="R456" s="221" t="str">
        <f t="shared" ref="R456:R472" si="53">H456&amp;" "&amp;I456</f>
        <v xml:space="preserve"> </v>
      </c>
      <c r="S456" s="221" t="str">
        <f t="shared" ref="S456:S519" si="54">IF(R456="","","//**"&amp;R456&amp;": **")</f>
        <v>//** : **</v>
      </c>
      <c r="T456" s="206" t="str">
        <f t="shared" si="52"/>
        <v/>
      </c>
    </row>
    <row r="457" spans="1:20" x14ac:dyDescent="0.3">
      <c r="A457" s="206" t="s">
        <v>1572</v>
      </c>
      <c r="N457" s="219" t="s">
        <v>1570</v>
      </c>
      <c r="O457" s="219" t="e">
        <f>INDEX('Standard Descriptions'!$E:$E,MATCH(Guidance!E457,'Standard Descriptions'!$C:$C,0))</f>
        <v>#N/A</v>
      </c>
      <c r="P457" s="221" t="s">
        <v>1571</v>
      </c>
      <c r="Q457" s="221" t="s">
        <v>63</v>
      </c>
      <c r="R457" s="221" t="str">
        <f t="shared" si="53"/>
        <v xml:space="preserve"> </v>
      </c>
      <c r="S457" s="221" t="str">
        <f t="shared" si="54"/>
        <v>//** : **</v>
      </c>
      <c r="T457" s="206" t="str">
        <f t="shared" si="52"/>
        <v/>
      </c>
    </row>
    <row r="458" spans="1:20" x14ac:dyDescent="0.3">
      <c r="A458" s="206" t="s">
        <v>1572</v>
      </c>
      <c r="N458" s="219" t="s">
        <v>1570</v>
      </c>
      <c r="O458" s="219" t="e">
        <f>INDEX('Standard Descriptions'!$E:$E,MATCH(Guidance!E458,'Standard Descriptions'!$C:$C,0))</f>
        <v>#N/A</v>
      </c>
      <c r="P458" s="221" t="s">
        <v>1571</v>
      </c>
      <c r="Q458" s="221" t="s">
        <v>63</v>
      </c>
      <c r="R458" s="221" t="str">
        <f t="shared" si="53"/>
        <v xml:space="preserve"> </v>
      </c>
      <c r="S458" s="221" t="str">
        <f t="shared" si="54"/>
        <v>//** : **</v>
      </c>
      <c r="T458" s="206" t="str">
        <f t="shared" si="52"/>
        <v/>
      </c>
    </row>
    <row r="459" spans="1:20" x14ac:dyDescent="0.3">
      <c r="A459" s="206" t="s">
        <v>1572</v>
      </c>
      <c r="N459" s="219" t="s">
        <v>1570</v>
      </c>
      <c r="O459" s="219" t="e">
        <f>INDEX('Standard Descriptions'!$E:$E,MATCH(Guidance!E459,'Standard Descriptions'!$C:$C,0))</f>
        <v>#N/A</v>
      </c>
      <c r="P459" s="221" t="s">
        <v>1571</v>
      </c>
      <c r="Q459" s="221" t="s">
        <v>63</v>
      </c>
      <c r="R459" s="221" t="str">
        <f t="shared" si="53"/>
        <v xml:space="preserve"> </v>
      </c>
      <c r="S459" s="221" t="str">
        <f t="shared" si="54"/>
        <v>//** : **</v>
      </c>
      <c r="T459" s="206" t="str">
        <f t="shared" si="52"/>
        <v/>
      </c>
    </row>
    <row r="460" spans="1:20" x14ac:dyDescent="0.3">
      <c r="A460" s="206" t="s">
        <v>1572</v>
      </c>
      <c r="N460" s="219" t="s">
        <v>1570</v>
      </c>
      <c r="O460" s="219" t="e">
        <f>INDEX('Standard Descriptions'!$E:$E,MATCH(Guidance!E460,'Standard Descriptions'!$C:$C,0))</f>
        <v>#N/A</v>
      </c>
      <c r="P460" s="221" t="s">
        <v>1571</v>
      </c>
      <c r="Q460" s="221" t="s">
        <v>63</v>
      </c>
      <c r="R460" s="221" t="str">
        <f t="shared" si="53"/>
        <v xml:space="preserve"> </v>
      </c>
      <c r="S460" s="221" t="str">
        <f t="shared" si="54"/>
        <v>//** : **</v>
      </c>
      <c r="T460" s="206" t="str">
        <f t="shared" si="52"/>
        <v/>
      </c>
    </row>
    <row r="461" spans="1:20" x14ac:dyDescent="0.3">
      <c r="A461" s="206" t="s">
        <v>1572</v>
      </c>
      <c r="N461" s="219" t="s">
        <v>1570</v>
      </c>
      <c r="O461" s="219" t="e">
        <f>INDEX('Standard Descriptions'!$E:$E,MATCH(Guidance!E461,'Standard Descriptions'!$C:$C,0))</f>
        <v>#N/A</v>
      </c>
      <c r="P461" s="221" t="s">
        <v>1571</v>
      </c>
      <c r="Q461" s="221" t="s">
        <v>63</v>
      </c>
      <c r="R461" s="221" t="str">
        <f t="shared" si="53"/>
        <v xml:space="preserve"> </v>
      </c>
      <c r="S461" s="221" t="str">
        <f t="shared" si="54"/>
        <v>//** : **</v>
      </c>
      <c r="T461" s="206" t="str">
        <f t="shared" si="52"/>
        <v/>
      </c>
    </row>
    <row r="462" spans="1:20" x14ac:dyDescent="0.3">
      <c r="A462" s="206" t="s">
        <v>1572</v>
      </c>
      <c r="N462" s="219" t="s">
        <v>1570</v>
      </c>
      <c r="O462" s="219" t="e">
        <f>INDEX('Standard Descriptions'!$E:$E,MATCH(Guidance!E462,'Standard Descriptions'!$C:$C,0))</f>
        <v>#N/A</v>
      </c>
      <c r="P462" s="221" t="s">
        <v>1571</v>
      </c>
      <c r="Q462" s="221" t="s">
        <v>63</v>
      </c>
      <c r="R462" s="221" t="str">
        <f t="shared" si="53"/>
        <v xml:space="preserve"> </v>
      </c>
      <c r="S462" s="221" t="str">
        <f t="shared" si="54"/>
        <v>//** : **</v>
      </c>
      <c r="T462" s="206" t="str">
        <f t="shared" si="52"/>
        <v/>
      </c>
    </row>
    <row r="463" spans="1:20" x14ac:dyDescent="0.3">
      <c r="A463" s="206" t="s">
        <v>1572</v>
      </c>
      <c r="N463" s="219" t="s">
        <v>1570</v>
      </c>
      <c r="O463" s="219" t="e">
        <f>INDEX('Standard Descriptions'!$E:$E,MATCH(Guidance!E463,'Standard Descriptions'!$C:$C,0))</f>
        <v>#N/A</v>
      </c>
      <c r="P463" s="221" t="s">
        <v>1571</v>
      </c>
      <c r="Q463" s="221" t="s">
        <v>63</v>
      </c>
      <c r="R463" s="221" t="str">
        <f t="shared" si="53"/>
        <v xml:space="preserve"> </v>
      </c>
      <c r="S463" s="221" t="str">
        <f t="shared" si="54"/>
        <v>//** : **</v>
      </c>
      <c r="T463" s="206" t="str">
        <f t="shared" si="52"/>
        <v/>
      </c>
    </row>
    <row r="464" spans="1:20" x14ac:dyDescent="0.3">
      <c r="A464" s="206" t="s">
        <v>1572</v>
      </c>
      <c r="N464" s="219" t="s">
        <v>1570</v>
      </c>
      <c r="O464" s="219" t="e">
        <f>INDEX('Standard Descriptions'!$E:$E,MATCH(Guidance!E464,'Standard Descriptions'!$C:$C,0))</f>
        <v>#N/A</v>
      </c>
      <c r="P464" s="221" t="s">
        <v>1571</v>
      </c>
      <c r="Q464" s="221" t="s">
        <v>63</v>
      </c>
      <c r="R464" s="221" t="str">
        <f t="shared" si="53"/>
        <v xml:space="preserve"> </v>
      </c>
      <c r="S464" s="221" t="str">
        <f t="shared" si="54"/>
        <v>//** : **</v>
      </c>
      <c r="T464" s="206" t="str">
        <f t="shared" si="52"/>
        <v/>
      </c>
    </row>
    <row r="465" spans="1:21" x14ac:dyDescent="0.3">
      <c r="A465" s="206" t="s">
        <v>1572</v>
      </c>
      <c r="N465" s="219" t="s">
        <v>1570</v>
      </c>
      <c r="O465" s="219" t="e">
        <f>INDEX('Standard Descriptions'!$E:$E,MATCH(Guidance!E465,'Standard Descriptions'!$C:$C,0))</f>
        <v>#N/A</v>
      </c>
      <c r="P465" s="221" t="s">
        <v>1571</v>
      </c>
      <c r="Q465" s="221" t="s">
        <v>63</v>
      </c>
      <c r="R465" s="221" t="str">
        <f t="shared" si="53"/>
        <v xml:space="preserve"> </v>
      </c>
      <c r="S465" s="221" t="str">
        <f t="shared" si="54"/>
        <v>//** : **</v>
      </c>
      <c r="T465" s="206" t="str">
        <f t="shared" si="52"/>
        <v/>
      </c>
    </row>
    <row r="466" spans="1:21" x14ac:dyDescent="0.3">
      <c r="A466" s="206" t="s">
        <v>1572</v>
      </c>
      <c r="N466" s="219" t="s">
        <v>1570</v>
      </c>
      <c r="O466" s="219" t="e">
        <f>INDEX('Standard Descriptions'!$E:$E,MATCH(Guidance!E466,'Standard Descriptions'!$C:$C,0))</f>
        <v>#N/A</v>
      </c>
      <c r="P466" s="221" t="s">
        <v>1571</v>
      </c>
      <c r="Q466" s="221" t="s">
        <v>63</v>
      </c>
      <c r="R466" s="221" t="str">
        <f t="shared" si="53"/>
        <v xml:space="preserve"> </v>
      </c>
      <c r="S466" s="221" t="str">
        <f t="shared" si="54"/>
        <v>//** : **</v>
      </c>
      <c r="T466" s="206" t="str">
        <f t="shared" si="52"/>
        <v/>
      </c>
    </row>
    <row r="467" spans="1:21" x14ac:dyDescent="0.3">
      <c r="A467" s="206" t="s">
        <v>1572</v>
      </c>
      <c r="N467" s="219" t="s">
        <v>1570</v>
      </c>
      <c r="O467" s="219" t="e">
        <f>INDEX('Standard Descriptions'!$E:$E,MATCH(Guidance!E467,'Standard Descriptions'!$C:$C,0))</f>
        <v>#N/A</v>
      </c>
      <c r="P467" s="221" t="s">
        <v>1571</v>
      </c>
      <c r="Q467" s="221" t="s">
        <v>63</v>
      </c>
      <c r="R467" s="221" t="str">
        <f t="shared" si="53"/>
        <v xml:space="preserve"> </v>
      </c>
      <c r="S467" s="221" t="str">
        <f t="shared" si="54"/>
        <v>//** : **</v>
      </c>
      <c r="T467" s="206" t="str">
        <f t="shared" si="52"/>
        <v/>
      </c>
    </row>
    <row r="468" spans="1:21" x14ac:dyDescent="0.3">
      <c r="A468" s="206" t="s">
        <v>1572</v>
      </c>
      <c r="N468" s="219" t="s">
        <v>1570</v>
      </c>
      <c r="O468" s="219" t="e">
        <f>INDEX('Standard Descriptions'!$E:$E,MATCH(Guidance!E468,'Standard Descriptions'!$C:$C,0))</f>
        <v>#N/A</v>
      </c>
      <c r="P468" s="221" t="s">
        <v>1571</v>
      </c>
      <c r="Q468" s="221" t="s">
        <v>63</v>
      </c>
      <c r="R468" s="221" t="str">
        <f t="shared" si="53"/>
        <v xml:space="preserve"> </v>
      </c>
      <c r="S468" s="221" t="str">
        <f t="shared" si="54"/>
        <v>//** : **</v>
      </c>
      <c r="T468" s="206" t="str">
        <f t="shared" si="52"/>
        <v/>
      </c>
    </row>
    <row r="469" spans="1:21" x14ac:dyDescent="0.3">
      <c r="A469" s="206" t="s">
        <v>1572</v>
      </c>
      <c r="N469" s="219" t="s">
        <v>1570</v>
      </c>
      <c r="O469" s="219" t="e">
        <f>INDEX('Standard Descriptions'!$E:$E,MATCH(Guidance!E469,'Standard Descriptions'!$C:$C,0))</f>
        <v>#N/A</v>
      </c>
      <c r="P469" s="221" t="s">
        <v>1571</v>
      </c>
      <c r="Q469" s="221" t="s">
        <v>63</v>
      </c>
      <c r="R469" s="221" t="str">
        <f t="shared" si="53"/>
        <v xml:space="preserve"> </v>
      </c>
      <c r="S469" s="221" t="str">
        <f t="shared" si="54"/>
        <v>//** : **</v>
      </c>
      <c r="T469" s="206" t="str">
        <f t="shared" si="52"/>
        <v/>
      </c>
    </row>
    <row r="470" spans="1:21" x14ac:dyDescent="0.3">
      <c r="A470" s="206" t="s">
        <v>1572</v>
      </c>
      <c r="N470" s="219" t="s">
        <v>1570</v>
      </c>
      <c r="O470" s="219" t="e">
        <f>INDEX('Standard Descriptions'!$E:$E,MATCH(Guidance!E470,'Standard Descriptions'!$C:$C,0))</f>
        <v>#N/A</v>
      </c>
      <c r="P470" s="221" t="s">
        <v>1571</v>
      </c>
      <c r="Q470" s="221" t="s">
        <v>63</v>
      </c>
      <c r="R470" s="221" t="str">
        <f t="shared" si="53"/>
        <v xml:space="preserve"> </v>
      </c>
      <c r="S470" s="221" t="str">
        <f t="shared" si="54"/>
        <v>//** : **</v>
      </c>
      <c r="T470" s="206" t="str">
        <f t="shared" si="52"/>
        <v/>
      </c>
    </row>
    <row r="471" spans="1:21" x14ac:dyDescent="0.3">
      <c r="A471" s="206" t="s">
        <v>1572</v>
      </c>
      <c r="N471" s="219" t="s">
        <v>1570</v>
      </c>
      <c r="O471" s="219" t="e">
        <f>INDEX('Standard Descriptions'!$E:$E,MATCH(Guidance!E471,'Standard Descriptions'!$C:$C,0))</f>
        <v>#N/A</v>
      </c>
      <c r="P471" s="221" t="s">
        <v>1571</v>
      </c>
      <c r="Q471" s="221" t="s">
        <v>63</v>
      </c>
      <c r="R471" s="221" t="str">
        <f t="shared" si="53"/>
        <v xml:space="preserve"> </v>
      </c>
      <c r="S471" s="221" t="str">
        <f t="shared" si="54"/>
        <v>//** : **</v>
      </c>
      <c r="T471" s="206" t="str">
        <f t="shared" si="52"/>
        <v/>
      </c>
    </row>
    <row r="472" spans="1:21" s="216" customFormat="1" x14ac:dyDescent="0.3">
      <c r="A472" s="216" t="s">
        <v>1569</v>
      </c>
      <c r="B472" s="215" t="str">
        <f t="shared" ref="B472:B473" si="55">C472&amp;D472&amp;E472</f>
        <v>IndustryImproved System DesignFraction of Installation and System Integration Issues Remedied</v>
      </c>
      <c r="C472" s="216" t="s">
        <v>353</v>
      </c>
      <c r="D472" s="216" t="s">
        <v>390</v>
      </c>
      <c r="E472" s="216" t="s">
        <v>391</v>
      </c>
      <c r="J472" s="216">
        <v>54</v>
      </c>
      <c r="K472" s="216" t="s">
        <v>76</v>
      </c>
      <c r="L472" s="216" t="s">
        <v>1596</v>
      </c>
      <c r="M472" s="217"/>
      <c r="N472" s="216" t="s">
        <v>1570</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1571</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1" s="216" customFormat="1" x14ac:dyDescent="0.3">
      <c r="A473" s="216" t="s">
        <v>1569</v>
      </c>
      <c r="B473" s="215" t="str">
        <f t="shared" si="55"/>
        <v>IndustryElectrification + HydrogenFraction of Industrial Fuel Use Shifted to Other Fuels</v>
      </c>
      <c r="C473" s="216" t="s">
        <v>353</v>
      </c>
      <c r="D473" s="216" t="s">
        <v>395</v>
      </c>
      <c r="E473" s="216" t="str">
        <f>E474</f>
        <v>Fraction of Industrial Fuel Use Shifted to Other Fuels</v>
      </c>
      <c r="M473" s="217"/>
      <c r="N473" s="216" t="s">
        <v>1570</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1571</v>
      </c>
      <c r="Q473" s="216" t="s">
        <v>63</v>
      </c>
      <c r="S473" s="216" t="str">
        <f t="shared" si="54"/>
        <v/>
      </c>
      <c r="T473" s="216" t="str">
        <f t="shared" si="52"/>
        <v/>
      </c>
      <c r="U473" s="214" t="str">
        <f>N473&amp;O473&amp;P473&amp;T474&amp;T475&amp;T476&amp;T477&amp;T478&amp;T479&amp;T480&amp;T481&amp;T482&amp;T483&amp;T484&amp;T485&amp;T486&amp;T487&amp;T488&amp;T489&amp;T490&amp;T491&amp;T492&amp;T493&amp;T494&amp;T495&amp;T496&amp;T497&amp;T498&amp;T499&amp;T500&amp;T501&amp;T502&amp;T503&amp;T504&amp;T505&amp;T506&amp;T507&amp;T508&amp;T509&amp;T510&amp;T511&amp;T512&amp;T513&amp;T514&amp;T515&amp;T516&amp;T517&amp;T518&amp;T519&amp;T520&amp;T521&amp;T522&amp;T523&amp;T524&amp;T525&amp;T526&amp;T527&amp;T528&amp;T529&amp;T530&amp;T531&amp;T532&amp;T533&amp;T534&amp;T535&amp;T536&amp;T537&amp;T538&amp;T539&amp;T540&amp;T541&amp;T542&amp;T543&amp;T544&amp;T545&amp;T546&amp;T547&amp;T548&amp;T549&amp;T550&amp;T551&amp;T552&amp;T553</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operations.//**Natural Gas and Petroleum Industry Heavy or Residual Fuel Oil Use: **//**Natural Gas and Petroleum Industry LPG Propane or Butane Use: **//**Iron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operations.//**Water &amp; Waste Petroleum Use: **//**Agriculture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Crude Oil Use: **//**Other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4" spans="1:21" x14ac:dyDescent="0.3">
      <c r="A474" s="206" t="s">
        <v>1572</v>
      </c>
      <c r="C474" s="206" t="s">
        <v>353</v>
      </c>
      <c r="D474" s="206" t="s">
        <v>395</v>
      </c>
      <c r="E474" s="206" t="s">
        <v>396</v>
      </c>
      <c r="F474" s="206" t="s">
        <v>371</v>
      </c>
      <c r="G474" s="206" t="s">
        <v>397</v>
      </c>
      <c r="H474" s="206" t="s">
        <v>372</v>
      </c>
      <c r="I474" s="206" t="s">
        <v>398</v>
      </c>
      <c r="J474" s="206">
        <v>381</v>
      </c>
      <c r="K474" s="206" t="s">
        <v>76</v>
      </c>
      <c r="N474" s="219" t="s">
        <v>1570</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1571</v>
      </c>
      <c r="Q474" s="221" t="s">
        <v>63</v>
      </c>
      <c r="R474" s="221" t="str">
        <f t="shared" ref="R474:R537" si="56">H474&amp;" "&amp;I474</f>
        <v>Cement Industry Electricity Use</v>
      </c>
      <c r="S474" s="221" t="str">
        <f t="shared" si="54"/>
        <v>//**Cement Industry Electricity Use: **</v>
      </c>
      <c r="T474" s="206" t="str">
        <f t="shared" si="52"/>
        <v/>
      </c>
    </row>
    <row r="475" spans="1:21" x14ac:dyDescent="0.3">
      <c r="A475" s="206" t="s">
        <v>1572</v>
      </c>
      <c r="C475" s="206" t="s">
        <v>353</v>
      </c>
      <c r="D475" s="206" t="s">
        <v>395</v>
      </c>
      <c r="E475" s="206" t="s">
        <v>396</v>
      </c>
      <c r="F475" s="206" t="s">
        <v>371</v>
      </c>
      <c r="G475" s="206" t="s">
        <v>403</v>
      </c>
      <c r="H475" s="206" t="s">
        <v>372</v>
      </c>
      <c r="I475" s="206" t="s">
        <v>404</v>
      </c>
      <c r="J475" s="206">
        <v>382</v>
      </c>
      <c r="K475" s="206" t="s">
        <v>63</v>
      </c>
      <c r="L475" s="206" t="s">
        <v>1597</v>
      </c>
      <c r="N475" s="219" t="s">
        <v>1570</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1571</v>
      </c>
      <c r="Q475" s="221" t="s">
        <v>63</v>
      </c>
      <c r="R475" s="221" t="str">
        <f t="shared" si="56"/>
        <v>Cement Industry Coal Use</v>
      </c>
      <c r="S475" s="221" t="str">
        <f t="shared" si="54"/>
        <v>//**Cement Industry Coal Use: **</v>
      </c>
      <c r="T475" s="206" t="str">
        <f t="shared" si="52"/>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1" x14ac:dyDescent="0.3">
      <c r="A476" s="206" t="s">
        <v>1572</v>
      </c>
      <c r="C476" s="206" t="s">
        <v>353</v>
      </c>
      <c r="D476" s="206" t="s">
        <v>395</v>
      </c>
      <c r="E476" s="206" t="s">
        <v>396</v>
      </c>
      <c r="F476" s="206" t="s">
        <v>371</v>
      </c>
      <c r="G476" s="206" t="s">
        <v>405</v>
      </c>
      <c r="H476" s="206" t="s">
        <v>372</v>
      </c>
      <c r="I476" s="206" t="s">
        <v>406</v>
      </c>
      <c r="J476" s="206">
        <v>383</v>
      </c>
      <c r="K476" s="206" t="s">
        <v>63</v>
      </c>
      <c r="L476" s="206" t="s">
        <v>1597</v>
      </c>
      <c r="N476" s="219" t="s">
        <v>1570</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1571</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1" x14ac:dyDescent="0.3">
      <c r="A477" s="206" t="s">
        <v>1572</v>
      </c>
      <c r="C477" s="206" t="s">
        <v>353</v>
      </c>
      <c r="D477" s="206" t="s">
        <v>395</v>
      </c>
      <c r="E477" s="206" t="s">
        <v>396</v>
      </c>
      <c r="F477" s="206" t="s">
        <v>371</v>
      </c>
      <c r="G477" s="206" t="s">
        <v>407</v>
      </c>
      <c r="H477" s="206" t="s">
        <v>372</v>
      </c>
      <c r="I477" s="206" t="s">
        <v>408</v>
      </c>
      <c r="J477" s="206">
        <v>384</v>
      </c>
      <c r="K477" s="206" t="s">
        <v>76</v>
      </c>
      <c r="L477" s="206" t="s">
        <v>1597</v>
      </c>
      <c r="N477" s="219" t="s">
        <v>1570</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1571</v>
      </c>
      <c r="Q477" s="221" t="s">
        <v>63</v>
      </c>
      <c r="R477" s="221" t="str">
        <f t="shared" si="56"/>
        <v>Cement Industry Biomass Use</v>
      </c>
      <c r="S477" s="221" t="str">
        <f t="shared" si="54"/>
        <v>//**Cement Industry Biomass Use: **</v>
      </c>
      <c r="T477" s="206" t="str">
        <f t="shared" si="52"/>
        <v/>
      </c>
    </row>
    <row r="478" spans="1:21" x14ac:dyDescent="0.3">
      <c r="A478" s="206" t="s">
        <v>1572</v>
      </c>
      <c r="C478" s="206" t="s">
        <v>353</v>
      </c>
      <c r="D478" s="206" t="s">
        <v>395</v>
      </c>
      <c r="E478" s="206" t="s">
        <v>396</v>
      </c>
      <c r="F478" s="206" t="s">
        <v>371</v>
      </c>
      <c r="G478" s="206" t="s">
        <v>409</v>
      </c>
      <c r="H478" s="206" t="s">
        <v>372</v>
      </c>
      <c r="I478" s="206" t="s">
        <v>410</v>
      </c>
      <c r="J478" s="206">
        <v>385</v>
      </c>
      <c r="K478" s="206" t="s">
        <v>63</v>
      </c>
      <c r="L478" s="206" t="s">
        <v>1597</v>
      </c>
      <c r="N478" s="219" t="s">
        <v>1570</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1571</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1" x14ac:dyDescent="0.3">
      <c r="A479" s="206" t="s">
        <v>1572</v>
      </c>
      <c r="C479" s="206" t="s">
        <v>353</v>
      </c>
      <c r="D479" s="206" t="s">
        <v>395</v>
      </c>
      <c r="E479" s="206" t="s">
        <v>396</v>
      </c>
      <c r="F479" s="206" t="s">
        <v>371</v>
      </c>
      <c r="G479" s="206" t="s">
        <v>411</v>
      </c>
      <c r="H479" s="206" t="s">
        <v>372</v>
      </c>
      <c r="I479" s="206" t="s">
        <v>412</v>
      </c>
      <c r="J479" s="206">
        <v>386</v>
      </c>
      <c r="K479" s="206" t="s">
        <v>76</v>
      </c>
      <c r="N479" s="219" t="s">
        <v>1570</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1571</v>
      </c>
      <c r="Q479" s="221" t="s">
        <v>63</v>
      </c>
      <c r="R479" s="221" t="str">
        <f t="shared" si="56"/>
        <v>Cement Industry Purchased Heat Use</v>
      </c>
      <c r="S479" s="221" t="str">
        <f t="shared" si="54"/>
        <v>//**Cement Industry Purchased Heat Use: **</v>
      </c>
      <c r="T479" s="206" t="str">
        <f t="shared" si="52"/>
        <v/>
      </c>
    </row>
    <row r="480" spans="1:21" x14ac:dyDescent="0.3">
      <c r="A480" s="206" t="s">
        <v>1572</v>
      </c>
      <c r="C480" s="206" t="s">
        <v>353</v>
      </c>
      <c r="D480" s="206" t="s">
        <v>395</v>
      </c>
      <c r="E480" s="206" t="s">
        <v>396</v>
      </c>
      <c r="F480" s="206" t="s">
        <v>371</v>
      </c>
      <c r="G480" s="206" t="s">
        <v>413</v>
      </c>
      <c r="H480" s="206" t="s">
        <v>372</v>
      </c>
      <c r="I480" s="206" t="s">
        <v>414</v>
      </c>
      <c r="J480" s="206">
        <v>387</v>
      </c>
      <c r="K480" s="206" t="s">
        <v>76</v>
      </c>
      <c r="N480" s="219" t="s">
        <v>1570</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1571</v>
      </c>
      <c r="Q480" s="221" t="s">
        <v>63</v>
      </c>
      <c r="R480" s="221" t="str">
        <f t="shared" si="56"/>
        <v>Cement Industry Crude Oil Use</v>
      </c>
      <c r="S480" s="221" t="str">
        <f t="shared" si="54"/>
        <v>//**Cement Industry Crude Oil Use: **</v>
      </c>
      <c r="T480" s="206" t="str">
        <f t="shared" si="52"/>
        <v/>
      </c>
    </row>
    <row r="481" spans="1:20" x14ac:dyDescent="0.3">
      <c r="A481" s="206" t="s">
        <v>1572</v>
      </c>
      <c r="C481" s="206" t="s">
        <v>353</v>
      </c>
      <c r="D481" s="206" t="s">
        <v>395</v>
      </c>
      <c r="E481" s="206" t="s">
        <v>396</v>
      </c>
      <c r="F481" s="206" t="s">
        <v>371</v>
      </c>
      <c r="G481" s="206" t="s">
        <v>415</v>
      </c>
      <c r="H481" s="206" t="s">
        <v>372</v>
      </c>
      <c r="I481" s="206" t="s">
        <v>416</v>
      </c>
      <c r="J481" s="206">
        <v>388</v>
      </c>
      <c r="K481" s="206" t="s">
        <v>63</v>
      </c>
      <c r="L481" s="206" t="s">
        <v>1597</v>
      </c>
      <c r="N481" s="219" t="s">
        <v>1570</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1571</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3">
      <c r="A482" s="206" t="s">
        <v>1572</v>
      </c>
      <c r="C482" s="206" t="s">
        <v>353</v>
      </c>
      <c r="D482" s="206" t="s">
        <v>395</v>
      </c>
      <c r="E482" s="206" t="s">
        <v>396</v>
      </c>
      <c r="F482" s="206" t="s">
        <v>371</v>
      </c>
      <c r="G482" s="206" t="s">
        <v>417</v>
      </c>
      <c r="H482" s="206" t="s">
        <v>372</v>
      </c>
      <c r="I482" s="206" t="s">
        <v>418</v>
      </c>
      <c r="J482" s="206">
        <v>389</v>
      </c>
      <c r="K482" s="206" t="s">
        <v>76</v>
      </c>
      <c r="L482" s="206" t="s">
        <v>1597</v>
      </c>
      <c r="N482" s="219" t="s">
        <v>1570</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1571</v>
      </c>
      <c r="Q482" s="221" t="s">
        <v>63</v>
      </c>
      <c r="R482" s="221" t="str">
        <f t="shared" si="56"/>
        <v>Cement Industry LPG Propane or Butane Use</v>
      </c>
      <c r="S482" s="221" t="str">
        <f t="shared" si="54"/>
        <v>//**Cement Industry LPG Propane or Butane Use: **</v>
      </c>
      <c r="T482" s="206" t="str">
        <f t="shared" si="52"/>
        <v/>
      </c>
    </row>
    <row r="483" spans="1:20" x14ac:dyDescent="0.3">
      <c r="A483" s="206" t="s">
        <v>1572</v>
      </c>
      <c r="C483" s="206" t="s">
        <v>353</v>
      </c>
      <c r="D483" s="206" t="s">
        <v>395</v>
      </c>
      <c r="E483" s="206" t="s">
        <v>396</v>
      </c>
      <c r="F483" s="206" t="s">
        <v>371</v>
      </c>
      <c r="G483" s="206" t="s">
        <v>419</v>
      </c>
      <c r="H483" s="206" t="s">
        <v>372</v>
      </c>
      <c r="I483" s="206" t="s">
        <v>420</v>
      </c>
      <c r="J483" s="206">
        <v>390</v>
      </c>
      <c r="K483" s="206" t="s">
        <v>76</v>
      </c>
      <c r="N483" s="219" t="s">
        <v>1570</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1571</v>
      </c>
      <c r="Q483" s="221" t="s">
        <v>63</v>
      </c>
      <c r="R483" s="221" t="str">
        <f t="shared" si="56"/>
        <v>Cement Industry Hydrogen Use</v>
      </c>
      <c r="S483" s="221" t="str">
        <f t="shared" si="54"/>
        <v>//**Cement Industry Hydrogen Use: **</v>
      </c>
      <c r="T483" s="206" t="str">
        <f t="shared" si="52"/>
        <v/>
      </c>
    </row>
    <row r="484" spans="1:20" x14ac:dyDescent="0.3">
      <c r="A484" s="206" t="s">
        <v>1572</v>
      </c>
      <c r="C484" s="206" t="s">
        <v>353</v>
      </c>
      <c r="D484" s="206" t="s">
        <v>395</v>
      </c>
      <c r="E484" s="206" t="s">
        <v>396</v>
      </c>
      <c r="F484" s="206" t="s">
        <v>376</v>
      </c>
      <c r="G484" s="206" t="s">
        <v>397</v>
      </c>
      <c r="H484" s="206" t="s">
        <v>377</v>
      </c>
      <c r="I484" s="206" t="s">
        <v>398</v>
      </c>
      <c r="J484" s="206">
        <v>391</v>
      </c>
      <c r="K484" s="206" t="s">
        <v>76</v>
      </c>
      <c r="N484" s="219" t="s">
        <v>1570</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1571</v>
      </c>
      <c r="Q484" s="221" t="s">
        <v>63</v>
      </c>
      <c r="R484" s="221" t="str">
        <f t="shared" si="56"/>
        <v>Natural Gas and Petroleum Industry Electricity Use</v>
      </c>
      <c r="S484" s="221" t="str">
        <f t="shared" si="54"/>
        <v>//**Natural Gas and Petroleum Industry Electricity Use: **</v>
      </c>
      <c r="T484" s="206" t="str">
        <f t="shared" si="52"/>
        <v/>
      </c>
    </row>
    <row r="485" spans="1:20" x14ac:dyDescent="0.3">
      <c r="A485" s="206" t="s">
        <v>1572</v>
      </c>
      <c r="C485" s="206" t="s">
        <v>353</v>
      </c>
      <c r="D485" s="206" t="s">
        <v>395</v>
      </c>
      <c r="E485" s="206" t="s">
        <v>396</v>
      </c>
      <c r="F485" s="206" t="s">
        <v>376</v>
      </c>
      <c r="G485" s="206" t="s">
        <v>403</v>
      </c>
      <c r="H485" s="206" t="s">
        <v>377</v>
      </c>
      <c r="I485" s="206" t="s">
        <v>404</v>
      </c>
      <c r="J485" s="206">
        <v>392</v>
      </c>
      <c r="K485" s="206" t="s">
        <v>76</v>
      </c>
      <c r="L485" s="206" t="s">
        <v>1598</v>
      </c>
      <c r="N485" s="219" t="s">
        <v>1570</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1571</v>
      </c>
      <c r="Q485" s="221" t="s">
        <v>63</v>
      </c>
      <c r="R485" s="221" t="str">
        <f t="shared" si="56"/>
        <v>Natural Gas and Petroleum Industry Coal Use</v>
      </c>
      <c r="S485" s="221" t="str">
        <f t="shared" si="54"/>
        <v>//**Natural Gas and Petroleum Industry Coal Use: **</v>
      </c>
      <c r="T485" s="206" t="str">
        <f t="shared" si="52"/>
        <v/>
      </c>
    </row>
    <row r="486" spans="1:20" x14ac:dyDescent="0.3">
      <c r="A486" s="206" t="s">
        <v>1572</v>
      </c>
      <c r="C486" s="206" t="s">
        <v>353</v>
      </c>
      <c r="D486" s="206" t="s">
        <v>395</v>
      </c>
      <c r="E486" s="206" t="s">
        <v>396</v>
      </c>
      <c r="F486" s="206" t="s">
        <v>376</v>
      </c>
      <c r="G486" s="206" t="s">
        <v>405</v>
      </c>
      <c r="H486" s="206" t="s">
        <v>377</v>
      </c>
      <c r="I486" s="206" t="s">
        <v>406</v>
      </c>
      <c r="J486" s="206">
        <v>393</v>
      </c>
      <c r="K486" s="206" t="s">
        <v>63</v>
      </c>
      <c r="L486" s="206" t="s">
        <v>1597</v>
      </c>
      <c r="N486" s="219" t="s">
        <v>1570</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1571</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3">
      <c r="A487" s="206" t="s">
        <v>1572</v>
      </c>
      <c r="C487" s="206" t="s">
        <v>353</v>
      </c>
      <c r="D487" s="206" t="s">
        <v>395</v>
      </c>
      <c r="E487" s="206" t="s">
        <v>396</v>
      </c>
      <c r="F487" s="206" t="s">
        <v>376</v>
      </c>
      <c r="G487" s="206" t="s">
        <v>407</v>
      </c>
      <c r="H487" s="206" t="s">
        <v>377</v>
      </c>
      <c r="I487" s="206" t="s">
        <v>408</v>
      </c>
      <c r="J487" s="206">
        <v>394</v>
      </c>
      <c r="K487" s="206" t="s">
        <v>76</v>
      </c>
      <c r="L487" s="206" t="s">
        <v>1597</v>
      </c>
      <c r="N487" s="219" t="s">
        <v>1570</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1571</v>
      </c>
      <c r="Q487" s="221" t="s">
        <v>63</v>
      </c>
      <c r="R487" s="221" t="str">
        <f t="shared" si="56"/>
        <v>Natural Gas and Petroleum Industry Biomass Use</v>
      </c>
      <c r="S487" s="221" t="str">
        <f t="shared" si="54"/>
        <v>//**Natural Gas and Petroleum Industry Biomass Use: **</v>
      </c>
      <c r="T487" s="206" t="str">
        <f t="shared" si="52"/>
        <v/>
      </c>
    </row>
    <row r="488" spans="1:20" x14ac:dyDescent="0.3">
      <c r="A488" s="206" t="s">
        <v>1572</v>
      </c>
      <c r="C488" s="206" t="s">
        <v>353</v>
      </c>
      <c r="D488" s="206" t="s">
        <v>395</v>
      </c>
      <c r="E488" s="206" t="s">
        <v>396</v>
      </c>
      <c r="F488" s="206" t="s">
        <v>376</v>
      </c>
      <c r="G488" s="206" t="s">
        <v>409</v>
      </c>
      <c r="H488" s="206" t="s">
        <v>377</v>
      </c>
      <c r="I488" s="206" t="s">
        <v>410</v>
      </c>
      <c r="J488" s="206">
        <v>395</v>
      </c>
      <c r="K488" s="206" t="s">
        <v>76</v>
      </c>
      <c r="N488" s="219" t="s">
        <v>1570</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1571</v>
      </c>
      <c r="Q488" s="221" t="s">
        <v>63</v>
      </c>
      <c r="R488" s="221" t="str">
        <f t="shared" si="56"/>
        <v>Natural Gas and Petroleum Industry Petroleum Use</v>
      </c>
      <c r="S488" s="221" t="str">
        <f t="shared" si="54"/>
        <v>//**Natural Gas and Petroleum Industry Petroleum Use: **</v>
      </c>
      <c r="T488" s="206" t="str">
        <f t="shared" si="52"/>
        <v/>
      </c>
    </row>
    <row r="489" spans="1:20" x14ac:dyDescent="0.3">
      <c r="A489" s="206" t="s">
        <v>1572</v>
      </c>
      <c r="C489" s="206" t="s">
        <v>353</v>
      </c>
      <c r="D489" s="206" t="s">
        <v>395</v>
      </c>
      <c r="E489" s="206" t="s">
        <v>396</v>
      </c>
      <c r="F489" s="206" t="s">
        <v>376</v>
      </c>
      <c r="G489" s="206" t="s">
        <v>411</v>
      </c>
      <c r="H489" s="206" t="s">
        <v>377</v>
      </c>
      <c r="I489" s="206" t="s">
        <v>412</v>
      </c>
      <c r="J489" s="206">
        <v>396</v>
      </c>
      <c r="K489" s="206" t="s">
        <v>76</v>
      </c>
      <c r="N489" s="219" t="s">
        <v>1570</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1571</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3">
      <c r="A490" s="206" t="s">
        <v>1572</v>
      </c>
      <c r="C490" s="206" t="s">
        <v>353</v>
      </c>
      <c r="D490" s="206" t="s">
        <v>395</v>
      </c>
      <c r="E490" s="206" t="s">
        <v>396</v>
      </c>
      <c r="F490" s="206" t="s">
        <v>376</v>
      </c>
      <c r="G490" s="206" t="s">
        <v>413</v>
      </c>
      <c r="H490" s="206" t="s">
        <v>377</v>
      </c>
      <c r="I490" s="206" t="s">
        <v>414</v>
      </c>
      <c r="J490" s="206">
        <v>397</v>
      </c>
      <c r="K490" s="206" t="s">
        <v>76</v>
      </c>
      <c r="L490" s="206" t="s">
        <v>1597</v>
      </c>
      <c r="N490" s="219" t="s">
        <v>1570</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1571</v>
      </c>
      <c r="Q490" s="221" t="s">
        <v>63</v>
      </c>
      <c r="R490" s="221" t="str">
        <f t="shared" si="56"/>
        <v>Natural Gas and Petroleum Industry Crude Oil Use</v>
      </c>
      <c r="S490" s="221" t="str">
        <f t="shared" si="54"/>
        <v>//**Natural Gas and Petroleum Industry Crude Oil Use: **</v>
      </c>
      <c r="T490" s="206" t="str">
        <f t="shared" si="52"/>
        <v/>
      </c>
    </row>
    <row r="491" spans="1:20" x14ac:dyDescent="0.3">
      <c r="A491" s="206" t="s">
        <v>1572</v>
      </c>
      <c r="C491" s="206" t="s">
        <v>353</v>
      </c>
      <c r="D491" s="206" t="s">
        <v>395</v>
      </c>
      <c r="E491" s="206" t="s">
        <v>396</v>
      </c>
      <c r="F491" s="206" t="s">
        <v>376</v>
      </c>
      <c r="G491" s="206" t="s">
        <v>415</v>
      </c>
      <c r="H491" s="206" t="s">
        <v>377</v>
      </c>
      <c r="I491" s="206" t="s">
        <v>416</v>
      </c>
      <c r="J491" s="206">
        <v>398</v>
      </c>
      <c r="K491" s="206" t="s">
        <v>63</v>
      </c>
      <c r="N491" s="219" t="s">
        <v>1570</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1571</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3">
      <c r="A492" s="206" t="s">
        <v>1572</v>
      </c>
      <c r="C492" s="206" t="s">
        <v>353</v>
      </c>
      <c r="D492" s="206" t="s">
        <v>395</v>
      </c>
      <c r="E492" s="206" t="s">
        <v>396</v>
      </c>
      <c r="F492" s="206" t="s">
        <v>376</v>
      </c>
      <c r="G492" s="206" t="s">
        <v>417</v>
      </c>
      <c r="H492" s="206" t="s">
        <v>377</v>
      </c>
      <c r="I492" s="206" t="s">
        <v>418</v>
      </c>
      <c r="J492" s="206">
        <v>399</v>
      </c>
      <c r="K492" s="206" t="s">
        <v>63</v>
      </c>
      <c r="N492" s="219" t="s">
        <v>1570</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1571</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3">
      <c r="A493" s="206" t="s">
        <v>1572</v>
      </c>
      <c r="C493" s="206" t="s">
        <v>353</v>
      </c>
      <c r="D493" s="206" t="s">
        <v>395</v>
      </c>
      <c r="E493" s="206" t="s">
        <v>396</v>
      </c>
      <c r="F493" s="206" t="s">
        <v>376</v>
      </c>
      <c r="G493" s="206" t="s">
        <v>419</v>
      </c>
      <c r="H493" s="206" t="s">
        <v>377</v>
      </c>
      <c r="I493" s="206" t="s">
        <v>420</v>
      </c>
      <c r="J493" s="206">
        <v>400</v>
      </c>
      <c r="K493" s="206" t="s">
        <v>76</v>
      </c>
      <c r="N493" s="219" t="s">
        <v>1570</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1571</v>
      </c>
      <c r="Q493" s="221" t="s">
        <v>63</v>
      </c>
      <c r="R493" s="221" t="str">
        <f t="shared" si="56"/>
        <v>Natural Gas and Petroleum Industry Hydrogen Use</v>
      </c>
      <c r="S493" s="221" t="str">
        <f t="shared" si="54"/>
        <v>//**Natural Gas and Petroleum Industry Hydrogen Use: **</v>
      </c>
      <c r="T493" s="206" t="str">
        <f t="shared" si="52"/>
        <v/>
      </c>
    </row>
    <row r="494" spans="1:20" x14ac:dyDescent="0.3">
      <c r="A494" s="206" t="s">
        <v>1572</v>
      </c>
      <c r="C494" s="206" t="s">
        <v>353</v>
      </c>
      <c r="D494" s="206" t="s">
        <v>395</v>
      </c>
      <c r="E494" s="206" t="s">
        <v>396</v>
      </c>
      <c r="F494" s="206" t="s">
        <v>378</v>
      </c>
      <c r="G494" s="206" t="s">
        <v>397</v>
      </c>
      <c r="H494" s="206" t="s">
        <v>379</v>
      </c>
      <c r="I494" s="206" t="s">
        <v>398</v>
      </c>
      <c r="J494" s="206">
        <v>401</v>
      </c>
      <c r="K494" s="206" t="s">
        <v>76</v>
      </c>
      <c r="N494" s="219" t="s">
        <v>1570</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1571</v>
      </c>
      <c r="Q494" s="221" t="s">
        <v>63</v>
      </c>
      <c r="R494" s="221" t="str">
        <f t="shared" si="56"/>
        <v>Iron and Steel Industry Electricity Use</v>
      </c>
      <c r="S494" s="221" t="str">
        <f t="shared" si="54"/>
        <v>//**Iron and Steel Industry Electricity Use: **</v>
      </c>
      <c r="T494" s="206" t="str">
        <f t="shared" si="52"/>
        <v/>
      </c>
    </row>
    <row r="495" spans="1:20" x14ac:dyDescent="0.3">
      <c r="A495" s="206" t="s">
        <v>1572</v>
      </c>
      <c r="C495" s="206" t="s">
        <v>353</v>
      </c>
      <c r="D495" s="206" t="s">
        <v>395</v>
      </c>
      <c r="E495" s="206" t="s">
        <v>396</v>
      </c>
      <c r="F495" s="206" t="s">
        <v>378</v>
      </c>
      <c r="G495" s="206" t="s">
        <v>403</v>
      </c>
      <c r="H495" s="206" t="s">
        <v>379</v>
      </c>
      <c r="I495" s="206" t="s">
        <v>404</v>
      </c>
      <c r="J495" s="206">
        <v>402</v>
      </c>
      <c r="K495" s="206" t="s">
        <v>63</v>
      </c>
      <c r="L495" s="206" t="s">
        <v>1598</v>
      </c>
      <c r="N495" s="219" t="s">
        <v>1570</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1571</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3">
      <c r="A496" s="206" t="s">
        <v>1572</v>
      </c>
      <c r="C496" s="206" t="s">
        <v>353</v>
      </c>
      <c r="D496" s="206" t="s">
        <v>395</v>
      </c>
      <c r="E496" s="206" t="s">
        <v>396</v>
      </c>
      <c r="F496" s="206" t="s">
        <v>378</v>
      </c>
      <c r="G496" s="206" t="s">
        <v>405</v>
      </c>
      <c r="H496" s="206" t="s">
        <v>379</v>
      </c>
      <c r="I496" s="206" t="s">
        <v>406</v>
      </c>
      <c r="J496" s="206">
        <v>403</v>
      </c>
      <c r="K496" s="206" t="s">
        <v>63</v>
      </c>
      <c r="L496" s="206" t="s">
        <v>1597</v>
      </c>
      <c r="N496" s="219" t="s">
        <v>1570</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1571</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3">
      <c r="A497" s="206" t="s">
        <v>1572</v>
      </c>
      <c r="C497" s="206" t="s">
        <v>353</v>
      </c>
      <c r="D497" s="206" t="s">
        <v>395</v>
      </c>
      <c r="E497" s="206" t="s">
        <v>396</v>
      </c>
      <c r="F497" s="206" t="s">
        <v>378</v>
      </c>
      <c r="G497" s="206" t="s">
        <v>407</v>
      </c>
      <c r="H497" s="206" t="s">
        <v>379</v>
      </c>
      <c r="I497" s="206" t="s">
        <v>408</v>
      </c>
      <c r="J497" s="206">
        <v>404</v>
      </c>
      <c r="K497" s="206" t="s">
        <v>76</v>
      </c>
      <c r="N497" s="219" t="s">
        <v>1570</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1571</v>
      </c>
      <c r="Q497" s="221" t="s">
        <v>63</v>
      </c>
      <c r="R497" s="221" t="str">
        <f t="shared" si="56"/>
        <v>Iron and Steel Industry Biomass Use</v>
      </c>
      <c r="S497" s="221" t="str">
        <f t="shared" si="54"/>
        <v>//**Iron and Steel Industry Biomass Use: **</v>
      </c>
      <c r="T497" s="206" t="str">
        <f t="shared" si="52"/>
        <v/>
      </c>
    </row>
    <row r="498" spans="1:20" x14ac:dyDescent="0.3">
      <c r="A498" s="206" t="s">
        <v>1572</v>
      </c>
      <c r="C498" s="206" t="s">
        <v>353</v>
      </c>
      <c r="D498" s="206" t="s">
        <v>395</v>
      </c>
      <c r="E498" s="206" t="s">
        <v>396</v>
      </c>
      <c r="F498" s="206" t="s">
        <v>378</v>
      </c>
      <c r="G498" s="206" t="s">
        <v>409</v>
      </c>
      <c r="H498" s="206" t="s">
        <v>379</v>
      </c>
      <c r="I498" s="206" t="s">
        <v>410</v>
      </c>
      <c r="J498" s="206">
        <v>405</v>
      </c>
      <c r="K498" s="206" t="s">
        <v>76</v>
      </c>
      <c r="L498" s="206" t="s">
        <v>1597</v>
      </c>
      <c r="N498" s="219" t="s">
        <v>1570</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1571</v>
      </c>
      <c r="Q498" s="221" t="s">
        <v>63</v>
      </c>
      <c r="R498" s="221" t="str">
        <f t="shared" si="56"/>
        <v>Iron and Steel Industry Petroleum Use</v>
      </c>
      <c r="S498" s="221" t="str">
        <f t="shared" si="54"/>
        <v>//**Iron and Steel Industry Petroleum Use: **</v>
      </c>
      <c r="T498" s="206" t="str">
        <f t="shared" si="52"/>
        <v/>
      </c>
    </row>
    <row r="499" spans="1:20" x14ac:dyDescent="0.3">
      <c r="A499" s="206" t="s">
        <v>1572</v>
      </c>
      <c r="C499" s="206" t="s">
        <v>353</v>
      </c>
      <c r="D499" s="206" t="s">
        <v>395</v>
      </c>
      <c r="E499" s="206" t="s">
        <v>396</v>
      </c>
      <c r="F499" s="206" t="s">
        <v>378</v>
      </c>
      <c r="G499" s="206" t="s">
        <v>411</v>
      </c>
      <c r="H499" s="206" t="s">
        <v>379</v>
      </c>
      <c r="I499" s="206" t="s">
        <v>412</v>
      </c>
      <c r="J499" s="206">
        <v>406</v>
      </c>
      <c r="K499" s="206" t="s">
        <v>76</v>
      </c>
      <c r="N499" s="219" t="s">
        <v>1570</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1571</v>
      </c>
      <c r="Q499" s="221" t="s">
        <v>63</v>
      </c>
      <c r="R499" s="221" t="str">
        <f t="shared" si="56"/>
        <v>Iron and Steel Industry Purchased Heat Use</v>
      </c>
      <c r="S499" s="221" t="str">
        <f t="shared" si="54"/>
        <v>//**Iron and Steel Industry Purchased Heat Use: **</v>
      </c>
      <c r="T499" s="206" t="str">
        <f t="shared" si="52"/>
        <v/>
      </c>
    </row>
    <row r="500" spans="1:20" x14ac:dyDescent="0.3">
      <c r="A500" s="206" t="s">
        <v>1572</v>
      </c>
      <c r="C500" s="206" t="s">
        <v>353</v>
      </c>
      <c r="D500" s="206" t="s">
        <v>395</v>
      </c>
      <c r="E500" s="206" t="s">
        <v>396</v>
      </c>
      <c r="F500" s="206" t="s">
        <v>378</v>
      </c>
      <c r="G500" s="206" t="s">
        <v>413</v>
      </c>
      <c r="H500" s="206" t="s">
        <v>379</v>
      </c>
      <c r="I500" s="206" t="s">
        <v>414</v>
      </c>
      <c r="J500" s="206">
        <v>407</v>
      </c>
      <c r="K500" s="206" t="s">
        <v>76</v>
      </c>
      <c r="N500" s="219" t="s">
        <v>1570</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1571</v>
      </c>
      <c r="Q500" s="221" t="s">
        <v>63</v>
      </c>
      <c r="R500" s="221" t="str">
        <f t="shared" si="56"/>
        <v>Iron and Steel Industry Crude Oil Use</v>
      </c>
      <c r="S500" s="221" t="str">
        <f t="shared" si="54"/>
        <v>//**Iron and Steel Industry Crude Oil Use: **</v>
      </c>
      <c r="T500" s="206" t="str">
        <f t="shared" si="52"/>
        <v/>
      </c>
    </row>
    <row r="501" spans="1:20" x14ac:dyDescent="0.3">
      <c r="A501" s="206" t="s">
        <v>1572</v>
      </c>
      <c r="C501" s="206" t="s">
        <v>353</v>
      </c>
      <c r="D501" s="206" t="s">
        <v>395</v>
      </c>
      <c r="E501" s="206" t="s">
        <v>396</v>
      </c>
      <c r="F501" s="206" t="s">
        <v>378</v>
      </c>
      <c r="G501" s="206" t="s">
        <v>415</v>
      </c>
      <c r="H501" s="206" t="s">
        <v>379</v>
      </c>
      <c r="I501" s="206" t="s">
        <v>416</v>
      </c>
      <c r="J501" s="206">
        <v>408</v>
      </c>
      <c r="K501" s="206" t="s">
        <v>63</v>
      </c>
      <c r="L501" s="206" t="s">
        <v>1597</v>
      </c>
      <c r="N501" s="219" t="s">
        <v>1570</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1571</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3">
      <c r="A502" s="206" t="s">
        <v>1572</v>
      </c>
      <c r="C502" s="206" t="s">
        <v>353</v>
      </c>
      <c r="D502" s="206" t="s">
        <v>395</v>
      </c>
      <c r="E502" s="206" t="s">
        <v>396</v>
      </c>
      <c r="F502" s="206" t="s">
        <v>378</v>
      </c>
      <c r="G502" s="206" t="s">
        <v>417</v>
      </c>
      <c r="H502" s="206" t="s">
        <v>379</v>
      </c>
      <c r="I502" s="206" t="s">
        <v>418</v>
      </c>
      <c r="J502" s="206">
        <v>409</v>
      </c>
      <c r="K502" s="206" t="s">
        <v>76</v>
      </c>
      <c r="L502" s="206" t="s">
        <v>1597</v>
      </c>
      <c r="N502" s="219" t="s">
        <v>1570</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1571</v>
      </c>
      <c r="Q502" s="221" t="s">
        <v>63</v>
      </c>
      <c r="R502" s="221" t="str">
        <f t="shared" si="56"/>
        <v>Iron and Steel Industry LPG Propane or Butane Use</v>
      </c>
      <c r="S502" s="221" t="str">
        <f t="shared" si="54"/>
        <v>//**Iron and Steel Industry LPG Propane or Butane Use: **</v>
      </c>
      <c r="T502" s="206" t="str">
        <f t="shared" si="52"/>
        <v/>
      </c>
    </row>
    <row r="503" spans="1:20" x14ac:dyDescent="0.3">
      <c r="A503" s="206" t="s">
        <v>1572</v>
      </c>
      <c r="C503" s="206" t="s">
        <v>353</v>
      </c>
      <c r="D503" s="206" t="s">
        <v>395</v>
      </c>
      <c r="E503" s="206" t="s">
        <v>396</v>
      </c>
      <c r="F503" s="206" t="s">
        <v>378</v>
      </c>
      <c r="G503" s="206" t="s">
        <v>419</v>
      </c>
      <c r="H503" s="206" t="s">
        <v>379</v>
      </c>
      <c r="I503" s="206" t="s">
        <v>420</v>
      </c>
      <c r="J503" s="206">
        <v>410</v>
      </c>
      <c r="K503" s="206" t="s">
        <v>76</v>
      </c>
      <c r="N503" s="219" t="s">
        <v>1570</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1571</v>
      </c>
      <c r="Q503" s="221" t="s">
        <v>63</v>
      </c>
      <c r="R503" s="221" t="str">
        <f t="shared" si="56"/>
        <v>Iron and Steel Industry Hydrogen Use</v>
      </c>
      <c r="S503" s="221" t="str">
        <f t="shared" si="54"/>
        <v>//**Iron and Steel Industry Hydrogen Use: **</v>
      </c>
      <c r="T503" s="206" t="str">
        <f t="shared" si="52"/>
        <v/>
      </c>
    </row>
    <row r="504" spans="1:20" x14ac:dyDescent="0.3">
      <c r="A504" s="206" t="s">
        <v>1572</v>
      </c>
      <c r="C504" s="206" t="s">
        <v>353</v>
      </c>
      <c r="D504" s="206" t="s">
        <v>395</v>
      </c>
      <c r="E504" s="206" t="s">
        <v>396</v>
      </c>
      <c r="F504" s="206" t="s">
        <v>380</v>
      </c>
      <c r="G504" s="206" t="s">
        <v>397</v>
      </c>
      <c r="H504" s="206" t="s">
        <v>381</v>
      </c>
      <c r="I504" s="206" t="s">
        <v>398</v>
      </c>
      <c r="J504" s="206">
        <v>411</v>
      </c>
      <c r="K504" s="206" t="s">
        <v>76</v>
      </c>
      <c r="N504" s="219" t="s">
        <v>1570</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1571</v>
      </c>
      <c r="Q504" s="221" t="s">
        <v>63</v>
      </c>
      <c r="R504" s="221" t="str">
        <f t="shared" si="56"/>
        <v>Chemicals Industry Electricity Use</v>
      </c>
      <c r="S504" s="221" t="str">
        <f t="shared" si="54"/>
        <v>//**Chemicals Industry Electricity Use: **</v>
      </c>
      <c r="T504" s="206" t="str">
        <f t="shared" si="52"/>
        <v/>
      </c>
    </row>
    <row r="505" spans="1:20" x14ac:dyDescent="0.3">
      <c r="A505" s="206" t="s">
        <v>1572</v>
      </c>
      <c r="C505" s="206" t="s">
        <v>353</v>
      </c>
      <c r="D505" s="206" t="s">
        <v>395</v>
      </c>
      <c r="E505" s="206" t="s">
        <v>396</v>
      </c>
      <c r="F505" s="206" t="s">
        <v>380</v>
      </c>
      <c r="G505" s="206" t="s">
        <v>403</v>
      </c>
      <c r="H505" s="206" t="s">
        <v>381</v>
      </c>
      <c r="I505" s="206" t="s">
        <v>404</v>
      </c>
      <c r="J505" s="206">
        <v>412</v>
      </c>
      <c r="K505" s="206" t="s">
        <v>63</v>
      </c>
      <c r="L505" s="206" t="s">
        <v>1598</v>
      </c>
      <c r="N505" s="219" t="s">
        <v>1570</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1571</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3">
      <c r="A506" s="206" t="s">
        <v>1572</v>
      </c>
      <c r="C506" s="206" t="s">
        <v>353</v>
      </c>
      <c r="D506" s="206" t="s">
        <v>395</v>
      </c>
      <c r="E506" s="206" t="s">
        <v>396</v>
      </c>
      <c r="F506" s="206" t="s">
        <v>380</v>
      </c>
      <c r="G506" s="206" t="s">
        <v>405</v>
      </c>
      <c r="H506" s="206" t="s">
        <v>381</v>
      </c>
      <c r="I506" s="206" t="s">
        <v>406</v>
      </c>
      <c r="J506" s="206">
        <v>413</v>
      </c>
      <c r="K506" s="206" t="s">
        <v>63</v>
      </c>
      <c r="L506" s="206" t="s">
        <v>1597</v>
      </c>
      <c r="N506" s="219" t="s">
        <v>1570</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1571</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3">
      <c r="A507" s="206" t="s">
        <v>1572</v>
      </c>
      <c r="C507" s="206" t="s">
        <v>353</v>
      </c>
      <c r="D507" s="206" t="s">
        <v>395</v>
      </c>
      <c r="E507" s="206" t="s">
        <v>396</v>
      </c>
      <c r="F507" s="206" t="s">
        <v>380</v>
      </c>
      <c r="G507" s="206" t="s">
        <v>407</v>
      </c>
      <c r="H507" s="206" t="s">
        <v>381</v>
      </c>
      <c r="I507" s="206" t="s">
        <v>408</v>
      </c>
      <c r="J507" s="206">
        <v>414</v>
      </c>
      <c r="K507" s="206" t="s">
        <v>76</v>
      </c>
      <c r="N507" s="219" t="s">
        <v>1570</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1571</v>
      </c>
      <c r="Q507" s="221" t="s">
        <v>63</v>
      </c>
      <c r="R507" s="221" t="str">
        <f t="shared" si="56"/>
        <v>Chemicals Industry Biomass Use</v>
      </c>
      <c r="S507" s="221" t="str">
        <f t="shared" si="54"/>
        <v>//**Chemicals Industry Biomass Use: **</v>
      </c>
      <c r="T507" s="206" t="str">
        <f t="shared" si="52"/>
        <v/>
      </c>
    </row>
    <row r="508" spans="1:20" x14ac:dyDescent="0.3">
      <c r="A508" s="206" t="s">
        <v>1572</v>
      </c>
      <c r="C508" s="206" t="s">
        <v>353</v>
      </c>
      <c r="D508" s="206" t="s">
        <v>395</v>
      </c>
      <c r="E508" s="206" t="s">
        <v>396</v>
      </c>
      <c r="F508" s="206" t="s">
        <v>380</v>
      </c>
      <c r="G508" s="206" t="s">
        <v>409</v>
      </c>
      <c r="H508" s="206" t="s">
        <v>381</v>
      </c>
      <c r="I508" s="206" t="s">
        <v>410</v>
      </c>
      <c r="J508" s="206">
        <v>415</v>
      </c>
      <c r="K508" s="206" t="s">
        <v>63</v>
      </c>
      <c r="L508" s="206" t="s">
        <v>1597</v>
      </c>
      <c r="N508" s="219" t="s">
        <v>1570</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1571</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3">
      <c r="A509" s="206" t="s">
        <v>1572</v>
      </c>
      <c r="C509" s="206" t="s">
        <v>353</v>
      </c>
      <c r="D509" s="206" t="s">
        <v>395</v>
      </c>
      <c r="E509" s="206" t="s">
        <v>396</v>
      </c>
      <c r="F509" s="206" t="s">
        <v>380</v>
      </c>
      <c r="G509" s="206" t="s">
        <v>411</v>
      </c>
      <c r="H509" s="206" t="s">
        <v>381</v>
      </c>
      <c r="I509" s="206" t="s">
        <v>412</v>
      </c>
      <c r="J509" s="206">
        <v>416</v>
      </c>
      <c r="K509" s="206" t="s">
        <v>76</v>
      </c>
      <c r="N509" s="219" t="s">
        <v>1570</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1571</v>
      </c>
      <c r="Q509" s="221" t="s">
        <v>63</v>
      </c>
      <c r="R509" s="221" t="str">
        <f t="shared" si="56"/>
        <v>Chemicals Industry Purchased Heat Use</v>
      </c>
      <c r="S509" s="221" t="str">
        <f t="shared" si="54"/>
        <v>//**Chemicals Industry Purchased Heat Use: **</v>
      </c>
      <c r="T509" s="206" t="str">
        <f t="shared" si="52"/>
        <v/>
      </c>
    </row>
    <row r="510" spans="1:20" x14ac:dyDescent="0.3">
      <c r="A510" s="206" t="s">
        <v>1572</v>
      </c>
      <c r="C510" s="206" t="s">
        <v>353</v>
      </c>
      <c r="D510" s="206" t="s">
        <v>395</v>
      </c>
      <c r="E510" s="206" t="s">
        <v>396</v>
      </c>
      <c r="F510" s="206" t="s">
        <v>380</v>
      </c>
      <c r="G510" s="206" t="s">
        <v>413</v>
      </c>
      <c r="H510" s="206" t="s">
        <v>381</v>
      </c>
      <c r="I510" s="206" t="s">
        <v>414</v>
      </c>
      <c r="J510" s="206">
        <v>417</v>
      </c>
      <c r="K510" s="206" t="s">
        <v>76</v>
      </c>
      <c r="N510" s="219" t="s">
        <v>1570</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1571</v>
      </c>
      <c r="Q510" s="221" t="s">
        <v>63</v>
      </c>
      <c r="R510" s="221" t="str">
        <f t="shared" si="56"/>
        <v>Chemicals Industry Crude Oil Use</v>
      </c>
      <c r="S510" s="221" t="str">
        <f t="shared" si="54"/>
        <v>//**Chemicals Industry Crude Oil Use: **</v>
      </c>
      <c r="T510" s="206" t="str">
        <f t="shared" si="52"/>
        <v/>
      </c>
    </row>
    <row r="511" spans="1:20" x14ac:dyDescent="0.3">
      <c r="A511" s="206" t="s">
        <v>1572</v>
      </c>
      <c r="C511" s="206" t="s">
        <v>353</v>
      </c>
      <c r="D511" s="206" t="s">
        <v>395</v>
      </c>
      <c r="E511" s="206" t="s">
        <v>396</v>
      </c>
      <c r="F511" s="206" t="s">
        <v>380</v>
      </c>
      <c r="G511" s="206" t="s">
        <v>415</v>
      </c>
      <c r="H511" s="206" t="s">
        <v>381</v>
      </c>
      <c r="I511" s="206" t="s">
        <v>416</v>
      </c>
      <c r="J511" s="206">
        <v>418</v>
      </c>
      <c r="K511" s="206" t="s">
        <v>63</v>
      </c>
      <c r="L511" s="206" t="s">
        <v>1597</v>
      </c>
      <c r="N511" s="219" t="s">
        <v>1570</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1571</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3">
      <c r="A512" s="206" t="s">
        <v>1572</v>
      </c>
      <c r="C512" s="206" t="s">
        <v>353</v>
      </c>
      <c r="D512" s="206" t="s">
        <v>395</v>
      </c>
      <c r="E512" s="206" t="s">
        <v>396</v>
      </c>
      <c r="F512" s="206" t="s">
        <v>380</v>
      </c>
      <c r="G512" s="206" t="s">
        <v>417</v>
      </c>
      <c r="H512" s="206" t="s">
        <v>381</v>
      </c>
      <c r="I512" s="206" t="s">
        <v>418</v>
      </c>
      <c r="J512" s="206">
        <v>419</v>
      </c>
      <c r="K512" s="206" t="s">
        <v>63</v>
      </c>
      <c r="L512" s="206" t="s">
        <v>1597</v>
      </c>
      <c r="N512" s="219" t="s">
        <v>1570</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1571</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3">
      <c r="A513" s="206" t="s">
        <v>1572</v>
      </c>
      <c r="C513" s="206" t="s">
        <v>353</v>
      </c>
      <c r="D513" s="206" t="s">
        <v>395</v>
      </c>
      <c r="E513" s="206" t="s">
        <v>396</v>
      </c>
      <c r="F513" s="206" t="s">
        <v>380</v>
      </c>
      <c r="G513" s="206" t="s">
        <v>419</v>
      </c>
      <c r="H513" s="206" t="s">
        <v>381</v>
      </c>
      <c r="I513" s="206" t="s">
        <v>420</v>
      </c>
      <c r="J513" s="206">
        <v>420</v>
      </c>
      <c r="K513" s="206" t="s">
        <v>76</v>
      </c>
      <c r="N513" s="219" t="s">
        <v>1570</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1571</v>
      </c>
      <c r="Q513" s="221" t="s">
        <v>63</v>
      </c>
      <c r="R513" s="221" t="str">
        <f t="shared" si="56"/>
        <v>Chemicals Industry Hydrogen Use</v>
      </c>
      <c r="S513" s="221" t="str">
        <f t="shared" si="54"/>
        <v>//**Chemicals Industry Hydrogen Use: **</v>
      </c>
      <c r="T513" s="206" t="str">
        <f t="shared" si="52"/>
        <v/>
      </c>
    </row>
    <row r="514" spans="1:20" x14ac:dyDescent="0.3">
      <c r="A514" s="206" t="s">
        <v>1572</v>
      </c>
      <c r="C514" s="206" t="s">
        <v>353</v>
      </c>
      <c r="D514" s="206" t="s">
        <v>395</v>
      </c>
      <c r="E514" s="206" t="s">
        <v>396</v>
      </c>
      <c r="F514" s="206" t="s">
        <v>382</v>
      </c>
      <c r="G514" s="206" t="s">
        <v>397</v>
      </c>
      <c r="H514" s="206" t="s">
        <v>383</v>
      </c>
      <c r="I514" s="206" t="s">
        <v>398</v>
      </c>
      <c r="J514" s="206">
        <v>421</v>
      </c>
      <c r="K514" s="206" t="s">
        <v>76</v>
      </c>
      <c r="N514" s="219" t="s">
        <v>1570</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1571</v>
      </c>
      <c r="Q514" s="221" t="s">
        <v>63</v>
      </c>
      <c r="R514" s="221" t="str">
        <f t="shared" si="56"/>
        <v>Coal Mining Industry Electricity Use</v>
      </c>
      <c r="S514" s="221" t="str">
        <f t="shared" si="54"/>
        <v>//**Coal Mining Industry Electricity Use: **</v>
      </c>
      <c r="T514" s="206" t="str">
        <f t="shared" si="52"/>
        <v/>
      </c>
    </row>
    <row r="515" spans="1:20" x14ac:dyDescent="0.3">
      <c r="A515" s="206" t="s">
        <v>1572</v>
      </c>
      <c r="C515" s="206" t="s">
        <v>353</v>
      </c>
      <c r="D515" s="206" t="s">
        <v>395</v>
      </c>
      <c r="E515" s="206" t="s">
        <v>396</v>
      </c>
      <c r="F515" s="206" t="s">
        <v>382</v>
      </c>
      <c r="G515" s="206" t="s">
        <v>403</v>
      </c>
      <c r="H515" s="206" t="s">
        <v>383</v>
      </c>
      <c r="I515" s="206" t="s">
        <v>404</v>
      </c>
      <c r="J515" s="206">
        <v>422</v>
      </c>
      <c r="K515" s="206" t="s">
        <v>76</v>
      </c>
      <c r="L515" s="206" t="s">
        <v>1598</v>
      </c>
      <c r="N515" s="219" t="s">
        <v>1570</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1571</v>
      </c>
      <c r="Q515" s="221" t="s">
        <v>63</v>
      </c>
      <c r="R515" s="221" t="str">
        <f t="shared" si="56"/>
        <v>Coal Mining Industry Coal Use</v>
      </c>
      <c r="S515" s="221" t="str">
        <f t="shared" si="54"/>
        <v>//**Coal Mining Industry Coal Use: **</v>
      </c>
      <c r="T515" s="206" t="str">
        <f t="shared" si="52"/>
        <v/>
      </c>
    </row>
    <row r="516" spans="1:20" x14ac:dyDescent="0.3">
      <c r="A516" s="206" t="s">
        <v>1572</v>
      </c>
      <c r="C516" s="206" t="s">
        <v>353</v>
      </c>
      <c r="D516" s="206" t="s">
        <v>395</v>
      </c>
      <c r="E516" s="206" t="s">
        <v>396</v>
      </c>
      <c r="F516" s="206" t="s">
        <v>382</v>
      </c>
      <c r="G516" s="206" t="s">
        <v>405</v>
      </c>
      <c r="H516" s="206" t="s">
        <v>383</v>
      </c>
      <c r="I516" s="206" t="s">
        <v>406</v>
      </c>
      <c r="J516" s="206">
        <v>423</v>
      </c>
      <c r="K516" s="206" t="s">
        <v>76</v>
      </c>
      <c r="L516" s="206" t="s">
        <v>1597</v>
      </c>
      <c r="N516" s="219" t="s">
        <v>1570</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1571</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3">
      <c r="A517" s="206" t="s">
        <v>1572</v>
      </c>
      <c r="C517" s="206" t="s">
        <v>353</v>
      </c>
      <c r="D517" s="206" t="s">
        <v>395</v>
      </c>
      <c r="E517" s="206" t="s">
        <v>396</v>
      </c>
      <c r="F517" s="206" t="s">
        <v>382</v>
      </c>
      <c r="G517" s="206" t="s">
        <v>407</v>
      </c>
      <c r="H517" s="206" t="s">
        <v>383</v>
      </c>
      <c r="I517" s="206" t="s">
        <v>408</v>
      </c>
      <c r="J517" s="206">
        <v>424</v>
      </c>
      <c r="K517" s="206" t="s">
        <v>76</v>
      </c>
      <c r="N517" s="219" t="s">
        <v>1570</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1571</v>
      </c>
      <c r="Q517" s="221" t="s">
        <v>63</v>
      </c>
      <c r="R517" s="221" t="str">
        <f t="shared" si="56"/>
        <v>Coal Mining Industry Biomass Use</v>
      </c>
      <c r="S517" s="221" t="str">
        <f t="shared" si="54"/>
        <v>//**Coal Mining Industry Biomass Use: **</v>
      </c>
      <c r="T517" s="206" t="str">
        <f t="shared" si="57"/>
        <v/>
      </c>
    </row>
    <row r="518" spans="1:20" x14ac:dyDescent="0.3">
      <c r="A518" s="206" t="s">
        <v>1572</v>
      </c>
      <c r="C518" s="206" t="s">
        <v>353</v>
      </c>
      <c r="D518" s="206" t="s">
        <v>395</v>
      </c>
      <c r="E518" s="206" t="s">
        <v>396</v>
      </c>
      <c r="F518" s="206" t="s">
        <v>382</v>
      </c>
      <c r="G518" s="206" t="s">
        <v>409</v>
      </c>
      <c r="H518" s="206" t="s">
        <v>383</v>
      </c>
      <c r="I518" s="206" t="s">
        <v>410</v>
      </c>
      <c r="J518" s="206">
        <v>425</v>
      </c>
      <c r="K518" s="206" t="s">
        <v>76</v>
      </c>
      <c r="L518" s="206" t="s">
        <v>1597</v>
      </c>
      <c r="N518" s="219" t="s">
        <v>1570</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1571</v>
      </c>
      <c r="Q518" s="221" t="s">
        <v>63</v>
      </c>
      <c r="R518" s="221" t="str">
        <f t="shared" si="56"/>
        <v>Coal Mining Industry Petroleum Use</v>
      </c>
      <c r="S518" s="221" t="str">
        <f t="shared" si="54"/>
        <v>//**Coal Mining Industry Petroleum Use: **</v>
      </c>
      <c r="T518" s="206" t="str">
        <f t="shared" si="57"/>
        <v/>
      </c>
    </row>
    <row r="519" spans="1:20" x14ac:dyDescent="0.3">
      <c r="A519" s="206" t="s">
        <v>1572</v>
      </c>
      <c r="C519" s="206" t="s">
        <v>353</v>
      </c>
      <c r="D519" s="206" t="s">
        <v>395</v>
      </c>
      <c r="E519" s="206" t="s">
        <v>396</v>
      </c>
      <c r="F519" s="206" t="s">
        <v>382</v>
      </c>
      <c r="G519" s="206" t="s">
        <v>411</v>
      </c>
      <c r="H519" s="206" t="s">
        <v>383</v>
      </c>
      <c r="I519" s="206" t="s">
        <v>412</v>
      </c>
      <c r="J519" s="206">
        <v>426</v>
      </c>
      <c r="K519" s="206" t="s">
        <v>76</v>
      </c>
      <c r="N519" s="219" t="s">
        <v>1570</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1571</v>
      </c>
      <c r="Q519" s="221" t="s">
        <v>63</v>
      </c>
      <c r="R519" s="221" t="str">
        <f t="shared" si="56"/>
        <v>Coal Mining Industry Purchased Heat Use</v>
      </c>
      <c r="S519" s="221" t="str">
        <f t="shared" si="54"/>
        <v>//**Coal Mining Industry Purchased Heat Use: **</v>
      </c>
      <c r="T519" s="206" t="str">
        <f t="shared" si="57"/>
        <v/>
      </c>
    </row>
    <row r="520" spans="1:20" x14ac:dyDescent="0.3">
      <c r="A520" s="206" t="s">
        <v>1572</v>
      </c>
      <c r="C520" s="206" t="s">
        <v>353</v>
      </c>
      <c r="D520" s="206" t="s">
        <v>395</v>
      </c>
      <c r="E520" s="206" t="s">
        <v>396</v>
      </c>
      <c r="F520" s="206" t="s">
        <v>382</v>
      </c>
      <c r="G520" s="206" t="s">
        <v>413</v>
      </c>
      <c r="H520" s="206" t="s">
        <v>383</v>
      </c>
      <c r="I520" s="206" t="s">
        <v>414</v>
      </c>
      <c r="J520" s="206">
        <v>427</v>
      </c>
      <c r="K520" s="206" t="s">
        <v>76</v>
      </c>
      <c r="N520" s="219" t="s">
        <v>1570</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1571</v>
      </c>
      <c r="Q520" s="221" t="s">
        <v>63</v>
      </c>
      <c r="R520" s="221" t="str">
        <f t="shared" si="56"/>
        <v>Coal Mining Industry Crude Oil Use</v>
      </c>
      <c r="S520" s="221" t="str">
        <f t="shared" ref="S520:S578" si="58">IF(R520="","","//**"&amp;R520&amp;": **")</f>
        <v>//**Coal Mining Industry Crude Oil Use: **</v>
      </c>
      <c r="T520" s="206" t="str">
        <f t="shared" si="57"/>
        <v/>
      </c>
    </row>
    <row r="521" spans="1:20" x14ac:dyDescent="0.3">
      <c r="A521" s="206" t="s">
        <v>1572</v>
      </c>
      <c r="C521" s="206" t="s">
        <v>353</v>
      </c>
      <c r="D521" s="206" t="s">
        <v>395</v>
      </c>
      <c r="E521" s="206" t="s">
        <v>396</v>
      </c>
      <c r="F521" s="206" t="s">
        <v>382</v>
      </c>
      <c r="G521" s="206" t="s">
        <v>415</v>
      </c>
      <c r="H521" s="206" t="s">
        <v>383</v>
      </c>
      <c r="I521" s="206" t="s">
        <v>416</v>
      </c>
      <c r="J521" s="206">
        <v>428</v>
      </c>
      <c r="K521" s="206" t="s">
        <v>76</v>
      </c>
      <c r="L521" s="206" t="s">
        <v>1597</v>
      </c>
      <c r="N521" s="219" t="s">
        <v>1570</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1571</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3">
      <c r="A522" s="206" t="s">
        <v>1572</v>
      </c>
      <c r="C522" s="206" t="s">
        <v>353</v>
      </c>
      <c r="D522" s="206" t="s">
        <v>395</v>
      </c>
      <c r="E522" s="206" t="s">
        <v>396</v>
      </c>
      <c r="F522" s="206" t="s">
        <v>382</v>
      </c>
      <c r="G522" s="206" t="s">
        <v>417</v>
      </c>
      <c r="H522" s="206" t="s">
        <v>383</v>
      </c>
      <c r="I522" s="206" t="s">
        <v>418</v>
      </c>
      <c r="J522" s="206">
        <v>464</v>
      </c>
      <c r="K522" s="206" t="s">
        <v>76</v>
      </c>
      <c r="N522" s="219" t="s">
        <v>1570</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1571</v>
      </c>
      <c r="Q522" s="221" t="s">
        <v>63</v>
      </c>
      <c r="R522" s="221" t="str">
        <f t="shared" si="56"/>
        <v>Coal Mining Industry LPG Propane or Butane Use</v>
      </c>
      <c r="S522" s="221" t="str">
        <f t="shared" si="58"/>
        <v>//**Coal Mining Industry LPG Propane or Butane Use: **</v>
      </c>
      <c r="T522" s="206" t="str">
        <f t="shared" si="57"/>
        <v/>
      </c>
    </row>
    <row r="523" spans="1:20" x14ac:dyDescent="0.3">
      <c r="A523" s="206" t="s">
        <v>1572</v>
      </c>
      <c r="C523" s="206" t="s">
        <v>353</v>
      </c>
      <c r="D523" s="206" t="s">
        <v>395</v>
      </c>
      <c r="E523" s="206" t="s">
        <v>396</v>
      </c>
      <c r="F523" s="206" t="s">
        <v>382</v>
      </c>
      <c r="G523" s="206" t="s">
        <v>419</v>
      </c>
      <c r="H523" s="206" t="s">
        <v>383</v>
      </c>
      <c r="I523" s="206" t="s">
        <v>420</v>
      </c>
      <c r="J523" s="206">
        <v>465</v>
      </c>
      <c r="K523" s="206" t="s">
        <v>76</v>
      </c>
      <c r="N523" s="219" t="s">
        <v>1570</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1571</v>
      </c>
      <c r="Q523" s="221" t="s">
        <v>63</v>
      </c>
      <c r="R523" s="221" t="str">
        <f t="shared" si="56"/>
        <v>Coal Mining Industry Hydrogen Use</v>
      </c>
      <c r="S523" s="221" t="str">
        <f t="shared" si="58"/>
        <v>//**Coal Mining Industry Hydrogen Use: **</v>
      </c>
      <c r="T523" s="206" t="str">
        <f t="shared" si="57"/>
        <v/>
      </c>
    </row>
    <row r="524" spans="1:20" x14ac:dyDescent="0.3">
      <c r="A524" s="206" t="s">
        <v>1572</v>
      </c>
      <c r="C524" s="206" t="s">
        <v>353</v>
      </c>
      <c r="D524" s="206" t="s">
        <v>395</v>
      </c>
      <c r="E524" s="206" t="s">
        <v>396</v>
      </c>
      <c r="F524" s="206" t="s">
        <v>384</v>
      </c>
      <c r="G524" s="206" t="s">
        <v>397</v>
      </c>
      <c r="H524" s="206" t="s">
        <v>385</v>
      </c>
      <c r="I524" s="206" t="s">
        <v>398</v>
      </c>
      <c r="J524" s="206">
        <v>466</v>
      </c>
      <c r="K524" s="206" t="s">
        <v>76</v>
      </c>
      <c r="N524" s="219" t="s">
        <v>1570</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1571</v>
      </c>
      <c r="Q524" s="221" t="s">
        <v>63</v>
      </c>
      <c r="R524" s="221" t="str">
        <f t="shared" si="56"/>
        <v>Water &amp; Waste Electricity Use</v>
      </c>
      <c r="S524" s="221" t="str">
        <f t="shared" si="58"/>
        <v>//**Water &amp; Waste Electricity Use: **</v>
      </c>
      <c r="T524" s="206" t="str">
        <f t="shared" si="57"/>
        <v/>
      </c>
    </row>
    <row r="525" spans="1:20" x14ac:dyDescent="0.3">
      <c r="A525" s="206" t="s">
        <v>1572</v>
      </c>
      <c r="C525" s="206" t="s">
        <v>353</v>
      </c>
      <c r="D525" s="206" t="s">
        <v>395</v>
      </c>
      <c r="E525" s="206" t="s">
        <v>396</v>
      </c>
      <c r="F525" s="206" t="s">
        <v>384</v>
      </c>
      <c r="G525" s="206" t="s">
        <v>403</v>
      </c>
      <c r="H525" s="206" t="s">
        <v>385</v>
      </c>
      <c r="I525" s="206" t="s">
        <v>404</v>
      </c>
      <c r="J525" s="206">
        <v>467</v>
      </c>
      <c r="K525" s="206" t="s">
        <v>76</v>
      </c>
      <c r="N525" s="219" t="s">
        <v>1570</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1571</v>
      </c>
      <c r="Q525" s="221" t="s">
        <v>63</v>
      </c>
      <c r="R525" s="221" t="str">
        <f t="shared" si="56"/>
        <v>Water &amp; Waste Coal Use</v>
      </c>
      <c r="S525" s="221" t="str">
        <f t="shared" si="58"/>
        <v>//**Water &amp; Waste Coal Use: **</v>
      </c>
      <c r="T525" s="206" t="str">
        <f t="shared" si="57"/>
        <v/>
      </c>
    </row>
    <row r="526" spans="1:20" x14ac:dyDescent="0.3">
      <c r="A526" s="206" t="s">
        <v>1572</v>
      </c>
      <c r="C526" s="206" t="s">
        <v>353</v>
      </c>
      <c r="D526" s="206" t="s">
        <v>395</v>
      </c>
      <c r="E526" s="206" t="s">
        <v>396</v>
      </c>
      <c r="F526" s="206" t="s">
        <v>384</v>
      </c>
      <c r="G526" s="206" t="s">
        <v>405</v>
      </c>
      <c r="H526" s="206" t="s">
        <v>385</v>
      </c>
      <c r="I526" s="206" t="s">
        <v>406</v>
      </c>
      <c r="J526" s="206">
        <v>468</v>
      </c>
      <c r="K526" s="206" t="s">
        <v>76</v>
      </c>
      <c r="N526" s="219" t="s">
        <v>1570</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1571</v>
      </c>
      <c r="Q526" s="221" t="s">
        <v>63</v>
      </c>
      <c r="R526" s="221" t="str">
        <f t="shared" si="56"/>
        <v>Water &amp; Waste Natural Gas Use</v>
      </c>
      <c r="S526" s="221" t="str">
        <f t="shared" si="58"/>
        <v>//**Water &amp; Waste Natural Gas Use: **</v>
      </c>
      <c r="T526" s="206" t="str">
        <f t="shared" si="57"/>
        <v/>
      </c>
    </row>
    <row r="527" spans="1:20" x14ac:dyDescent="0.3">
      <c r="A527" s="206" t="s">
        <v>1572</v>
      </c>
      <c r="C527" s="206" t="s">
        <v>353</v>
      </c>
      <c r="D527" s="206" t="s">
        <v>395</v>
      </c>
      <c r="E527" s="206" t="s">
        <v>396</v>
      </c>
      <c r="F527" s="206" t="s">
        <v>384</v>
      </c>
      <c r="G527" s="206" t="s">
        <v>407</v>
      </c>
      <c r="H527" s="206" t="s">
        <v>385</v>
      </c>
      <c r="I527" s="206" t="s">
        <v>408</v>
      </c>
      <c r="J527" s="206">
        <v>469</v>
      </c>
      <c r="K527" s="206" t="s">
        <v>76</v>
      </c>
      <c r="N527" s="219" t="s">
        <v>1570</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1571</v>
      </c>
      <c r="Q527" s="221" t="s">
        <v>63</v>
      </c>
      <c r="R527" s="221" t="str">
        <f t="shared" si="56"/>
        <v>Water &amp; Waste Biomass Use</v>
      </c>
      <c r="S527" s="221" t="str">
        <f t="shared" si="58"/>
        <v>//**Water &amp; Waste Biomass Use: **</v>
      </c>
      <c r="T527" s="206" t="str">
        <f t="shared" si="57"/>
        <v/>
      </c>
    </row>
    <row r="528" spans="1:20" x14ac:dyDescent="0.3">
      <c r="A528" s="206" t="s">
        <v>1572</v>
      </c>
      <c r="C528" s="206" t="s">
        <v>353</v>
      </c>
      <c r="D528" s="206" t="s">
        <v>395</v>
      </c>
      <c r="E528" s="206" t="s">
        <v>396</v>
      </c>
      <c r="F528" s="206" t="s">
        <v>384</v>
      </c>
      <c r="G528" s="206" t="s">
        <v>409</v>
      </c>
      <c r="H528" s="206" t="s">
        <v>385</v>
      </c>
      <c r="I528" s="206" t="s">
        <v>410</v>
      </c>
      <c r="J528" s="206">
        <v>470</v>
      </c>
      <c r="K528" s="206" t="s">
        <v>63</v>
      </c>
      <c r="N528" s="219" t="s">
        <v>1570</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1571</v>
      </c>
      <c r="Q528" s="221" t="s">
        <v>63</v>
      </c>
      <c r="R528" s="221" t="str">
        <f t="shared" si="56"/>
        <v>Water &amp; Waste Petroleum Use</v>
      </c>
      <c r="S528" s="221" t="str">
        <f t="shared" si="58"/>
        <v>//**Water &amp; Waste Petroleum Use: **</v>
      </c>
      <c r="T528" s="206" t="str">
        <f t="shared" si="57"/>
        <v>//**Water &amp; Waste Petroleum Use: **</v>
      </c>
    </row>
    <row r="529" spans="1:20" x14ac:dyDescent="0.3">
      <c r="A529" s="206" t="s">
        <v>1572</v>
      </c>
      <c r="C529" s="206" t="s">
        <v>353</v>
      </c>
      <c r="D529" s="206" t="s">
        <v>395</v>
      </c>
      <c r="E529" s="206" t="s">
        <v>396</v>
      </c>
      <c r="F529" s="206" t="s">
        <v>384</v>
      </c>
      <c r="G529" s="206" t="s">
        <v>411</v>
      </c>
      <c r="H529" s="206" t="s">
        <v>385</v>
      </c>
      <c r="I529" s="206" t="s">
        <v>412</v>
      </c>
      <c r="J529" s="206">
        <v>471</v>
      </c>
      <c r="K529" s="206" t="s">
        <v>76</v>
      </c>
      <c r="N529" s="219" t="s">
        <v>1570</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1571</v>
      </c>
      <c r="Q529" s="221" t="s">
        <v>63</v>
      </c>
      <c r="R529" s="221" t="str">
        <f t="shared" si="56"/>
        <v>Water &amp; Waste Purchased Heat Use</v>
      </c>
      <c r="S529" s="221" t="str">
        <f t="shared" si="58"/>
        <v>//**Water &amp; Waste Purchased Heat Use: **</v>
      </c>
      <c r="T529" s="206" t="str">
        <f t="shared" si="57"/>
        <v/>
      </c>
    </row>
    <row r="530" spans="1:20" x14ac:dyDescent="0.3">
      <c r="A530" s="206" t="s">
        <v>1572</v>
      </c>
      <c r="C530" s="206" t="s">
        <v>353</v>
      </c>
      <c r="D530" s="206" t="s">
        <v>395</v>
      </c>
      <c r="E530" s="206" t="s">
        <v>396</v>
      </c>
      <c r="F530" s="206" t="s">
        <v>384</v>
      </c>
      <c r="G530" s="206" t="s">
        <v>413</v>
      </c>
      <c r="H530" s="206" t="s">
        <v>385</v>
      </c>
      <c r="I530" s="206" t="s">
        <v>414</v>
      </c>
      <c r="J530" s="206">
        <v>472</v>
      </c>
      <c r="K530" s="206" t="s">
        <v>76</v>
      </c>
      <c r="N530" s="219" t="s">
        <v>1570</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1571</v>
      </c>
      <c r="Q530" s="221" t="s">
        <v>63</v>
      </c>
      <c r="R530" s="221" t="str">
        <f t="shared" si="56"/>
        <v>Water &amp; Waste Crude Oil Use</v>
      </c>
      <c r="S530" s="221" t="str">
        <f t="shared" si="58"/>
        <v>//**Water &amp; Waste Crude Oil Use: **</v>
      </c>
      <c r="T530" s="206" t="str">
        <f t="shared" si="57"/>
        <v/>
      </c>
    </row>
    <row r="531" spans="1:20" x14ac:dyDescent="0.3">
      <c r="A531" s="206" t="s">
        <v>1572</v>
      </c>
      <c r="C531" s="206" t="s">
        <v>353</v>
      </c>
      <c r="D531" s="206" t="s">
        <v>395</v>
      </c>
      <c r="E531" s="206" t="s">
        <v>396</v>
      </c>
      <c r="F531" s="206" t="s">
        <v>384</v>
      </c>
      <c r="G531" s="206" t="s">
        <v>415</v>
      </c>
      <c r="H531" s="206" t="s">
        <v>385</v>
      </c>
      <c r="I531" s="206" t="s">
        <v>416</v>
      </c>
      <c r="J531" s="206">
        <v>473</v>
      </c>
      <c r="K531" s="206" t="s">
        <v>76</v>
      </c>
      <c r="N531" s="219" t="s">
        <v>1570</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1571</v>
      </c>
      <c r="Q531" s="221" t="s">
        <v>63</v>
      </c>
      <c r="R531" s="221" t="str">
        <f t="shared" si="56"/>
        <v>Water &amp; Waste Heavy or Residual Fuel Oil Use</v>
      </c>
      <c r="S531" s="221" t="str">
        <f t="shared" si="58"/>
        <v>//**Water &amp; Waste Heavy or Residual Fuel Oil Use: **</v>
      </c>
      <c r="T531" s="206" t="str">
        <f t="shared" si="57"/>
        <v/>
      </c>
    </row>
    <row r="532" spans="1:20" x14ac:dyDescent="0.3">
      <c r="A532" s="206" t="s">
        <v>1572</v>
      </c>
      <c r="C532" s="206" t="s">
        <v>353</v>
      </c>
      <c r="D532" s="206" t="s">
        <v>395</v>
      </c>
      <c r="E532" s="206" t="s">
        <v>396</v>
      </c>
      <c r="F532" s="206" t="s">
        <v>384</v>
      </c>
      <c r="G532" s="206" t="s">
        <v>417</v>
      </c>
      <c r="H532" s="206" t="s">
        <v>385</v>
      </c>
      <c r="I532" s="206" t="s">
        <v>418</v>
      </c>
      <c r="J532" s="206">
        <v>474</v>
      </c>
      <c r="K532" s="206" t="s">
        <v>76</v>
      </c>
      <c r="N532" s="219" t="s">
        <v>1570</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1571</v>
      </c>
      <c r="Q532" s="221" t="s">
        <v>63</v>
      </c>
      <c r="R532" s="221" t="str">
        <f t="shared" si="56"/>
        <v>Water &amp; Waste LPG Propane or Butane Use</v>
      </c>
      <c r="S532" s="221" t="str">
        <f t="shared" si="58"/>
        <v>//**Water &amp; Waste LPG Propane or Butane Use: **</v>
      </c>
      <c r="T532" s="206" t="str">
        <f t="shared" si="57"/>
        <v/>
      </c>
    </row>
    <row r="533" spans="1:20" x14ac:dyDescent="0.3">
      <c r="A533" s="206" t="s">
        <v>1572</v>
      </c>
      <c r="C533" s="206" t="s">
        <v>353</v>
      </c>
      <c r="D533" s="206" t="s">
        <v>395</v>
      </c>
      <c r="E533" s="206" t="s">
        <v>396</v>
      </c>
      <c r="F533" s="206" t="s">
        <v>384</v>
      </c>
      <c r="G533" s="206" t="s">
        <v>419</v>
      </c>
      <c r="H533" s="206" t="s">
        <v>385</v>
      </c>
      <c r="I533" s="206" t="s">
        <v>420</v>
      </c>
      <c r="J533" s="206">
        <v>475</v>
      </c>
      <c r="K533" s="206" t="s">
        <v>76</v>
      </c>
      <c r="N533" s="219" t="s">
        <v>1570</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1571</v>
      </c>
      <c r="Q533" s="221" t="s">
        <v>63</v>
      </c>
      <c r="R533" s="221" t="str">
        <f t="shared" si="56"/>
        <v>Water &amp; Waste Hydrogen Use</v>
      </c>
      <c r="S533" s="221" t="str">
        <f t="shared" si="58"/>
        <v>//**Water &amp; Waste Hydrogen Use: **</v>
      </c>
      <c r="T533" s="206" t="str">
        <f t="shared" si="57"/>
        <v/>
      </c>
    </row>
    <row r="534" spans="1:20" x14ac:dyDescent="0.3">
      <c r="A534" s="206" t="s">
        <v>1572</v>
      </c>
      <c r="C534" s="206" t="s">
        <v>353</v>
      </c>
      <c r="D534" s="206" t="s">
        <v>395</v>
      </c>
      <c r="E534" s="206" t="s">
        <v>396</v>
      </c>
      <c r="F534" s="206" t="s">
        <v>386</v>
      </c>
      <c r="G534" s="206" t="s">
        <v>397</v>
      </c>
      <c r="H534" s="206" t="s">
        <v>387</v>
      </c>
      <c r="I534" s="206" t="s">
        <v>398</v>
      </c>
      <c r="J534" s="206">
        <v>476</v>
      </c>
      <c r="K534" s="206" t="s">
        <v>76</v>
      </c>
      <c r="N534" s="219" t="s">
        <v>1570</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1571</v>
      </c>
      <c r="Q534" s="221" t="s">
        <v>63</v>
      </c>
      <c r="R534" s="221" t="str">
        <f t="shared" si="56"/>
        <v>Agriculture Electricity Use</v>
      </c>
      <c r="S534" s="221" t="str">
        <f t="shared" si="58"/>
        <v>//**Agriculture Electricity Use: **</v>
      </c>
      <c r="T534" s="206" t="str">
        <f t="shared" si="57"/>
        <v/>
      </c>
    </row>
    <row r="535" spans="1:20" x14ac:dyDescent="0.3">
      <c r="A535" s="206" t="s">
        <v>1572</v>
      </c>
      <c r="C535" s="206" t="s">
        <v>353</v>
      </c>
      <c r="D535" s="206" t="s">
        <v>395</v>
      </c>
      <c r="E535" s="206" t="s">
        <v>396</v>
      </c>
      <c r="F535" s="206" t="s">
        <v>386</v>
      </c>
      <c r="G535" s="206" t="s">
        <v>403</v>
      </c>
      <c r="H535" s="206" t="s">
        <v>387</v>
      </c>
      <c r="I535" s="206" t="s">
        <v>404</v>
      </c>
      <c r="J535" s="206">
        <v>477</v>
      </c>
      <c r="K535" s="206" t="s">
        <v>76</v>
      </c>
      <c r="N535" s="219" t="s">
        <v>1570</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1571</v>
      </c>
      <c r="Q535" s="221" t="s">
        <v>63</v>
      </c>
      <c r="R535" s="221" t="str">
        <f t="shared" si="56"/>
        <v>Agriculture Coal Use</v>
      </c>
      <c r="S535" s="221" t="str">
        <f t="shared" si="58"/>
        <v>//**Agriculture Coal Use: **</v>
      </c>
      <c r="T535" s="206" t="str">
        <f t="shared" si="57"/>
        <v/>
      </c>
    </row>
    <row r="536" spans="1:20" x14ac:dyDescent="0.3">
      <c r="A536" s="206" t="s">
        <v>1572</v>
      </c>
      <c r="C536" s="206" t="s">
        <v>353</v>
      </c>
      <c r="D536" s="206" t="s">
        <v>395</v>
      </c>
      <c r="E536" s="206" t="s">
        <v>396</v>
      </c>
      <c r="F536" s="206" t="s">
        <v>386</v>
      </c>
      <c r="G536" s="206" t="s">
        <v>405</v>
      </c>
      <c r="H536" s="206" t="s">
        <v>387</v>
      </c>
      <c r="I536" s="206" t="s">
        <v>406</v>
      </c>
      <c r="J536" s="206">
        <v>478</v>
      </c>
      <c r="K536" s="206" t="s">
        <v>76</v>
      </c>
      <c r="L536" s="206" t="s">
        <v>1597</v>
      </c>
      <c r="N536" s="219" t="s">
        <v>1570</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1571</v>
      </c>
      <c r="Q536" s="221" t="s">
        <v>63</v>
      </c>
      <c r="R536" s="221" t="str">
        <f t="shared" si="56"/>
        <v>Agriculture Natural Gas Use</v>
      </c>
      <c r="S536" s="221" t="str">
        <f t="shared" si="58"/>
        <v>//**Agriculture Natural Gas Use: **</v>
      </c>
      <c r="T536" s="206" t="str">
        <f t="shared" si="57"/>
        <v/>
      </c>
    </row>
    <row r="537" spans="1:20" x14ac:dyDescent="0.3">
      <c r="A537" s="206" t="s">
        <v>1572</v>
      </c>
      <c r="C537" s="206" t="s">
        <v>353</v>
      </c>
      <c r="D537" s="206" t="s">
        <v>395</v>
      </c>
      <c r="E537" s="206" t="s">
        <v>396</v>
      </c>
      <c r="F537" s="206" t="s">
        <v>386</v>
      </c>
      <c r="G537" s="206" t="s">
        <v>407</v>
      </c>
      <c r="H537" s="206" t="s">
        <v>387</v>
      </c>
      <c r="I537" s="206" t="s">
        <v>408</v>
      </c>
      <c r="J537" s="206">
        <v>479</v>
      </c>
      <c r="K537" s="206" t="s">
        <v>76</v>
      </c>
      <c r="N537" s="219" t="s">
        <v>1570</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1571</v>
      </c>
      <c r="Q537" s="221" t="s">
        <v>63</v>
      </c>
      <c r="R537" s="221" t="str">
        <f t="shared" si="56"/>
        <v>Agriculture Biomass Use</v>
      </c>
      <c r="S537" s="221" t="str">
        <f t="shared" si="58"/>
        <v>//**Agriculture Biomass Use: **</v>
      </c>
      <c r="T537" s="206" t="str">
        <f t="shared" si="57"/>
        <v/>
      </c>
    </row>
    <row r="538" spans="1:20" x14ac:dyDescent="0.3">
      <c r="A538" s="206" t="s">
        <v>1572</v>
      </c>
      <c r="C538" s="206" t="s">
        <v>353</v>
      </c>
      <c r="D538" s="206" t="s">
        <v>395</v>
      </c>
      <c r="E538" s="206" t="s">
        <v>396</v>
      </c>
      <c r="F538" s="206" t="s">
        <v>386</v>
      </c>
      <c r="G538" s="206" t="s">
        <v>409</v>
      </c>
      <c r="H538" s="206" t="s">
        <v>387</v>
      </c>
      <c r="I538" s="206" t="s">
        <v>410</v>
      </c>
      <c r="J538" s="206">
        <v>480</v>
      </c>
      <c r="K538" s="206" t="s">
        <v>63</v>
      </c>
      <c r="L538" s="206" t="s">
        <v>1597</v>
      </c>
      <c r="N538" s="219" t="s">
        <v>1570</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1571</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3">
      <c r="A539" s="206" t="s">
        <v>1572</v>
      </c>
      <c r="C539" s="206" t="s">
        <v>353</v>
      </c>
      <c r="D539" s="206" t="s">
        <v>395</v>
      </c>
      <c r="E539" s="206" t="s">
        <v>396</v>
      </c>
      <c r="F539" s="206" t="s">
        <v>386</v>
      </c>
      <c r="G539" s="206" t="s">
        <v>411</v>
      </c>
      <c r="H539" s="206" t="s">
        <v>387</v>
      </c>
      <c r="I539" s="206" t="s">
        <v>412</v>
      </c>
      <c r="J539" s="206">
        <v>481</v>
      </c>
      <c r="K539" s="206" t="s">
        <v>76</v>
      </c>
      <c r="N539" s="219" t="s">
        <v>1570</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1571</v>
      </c>
      <c r="Q539" s="221" t="s">
        <v>63</v>
      </c>
      <c r="R539" s="221" t="str">
        <f t="shared" si="59"/>
        <v>Agriculture Purchased Heat Use</v>
      </c>
      <c r="S539" s="221" t="str">
        <f t="shared" si="58"/>
        <v>//**Agriculture Purchased Heat Use: **</v>
      </c>
      <c r="T539" s="206" t="str">
        <f t="shared" si="57"/>
        <v/>
      </c>
    </row>
    <row r="540" spans="1:20" x14ac:dyDescent="0.3">
      <c r="A540" s="206" t="s">
        <v>1572</v>
      </c>
      <c r="C540" s="206" t="s">
        <v>353</v>
      </c>
      <c r="D540" s="206" t="s">
        <v>395</v>
      </c>
      <c r="E540" s="206" t="s">
        <v>396</v>
      </c>
      <c r="F540" s="206" t="s">
        <v>386</v>
      </c>
      <c r="G540" s="206" t="s">
        <v>413</v>
      </c>
      <c r="H540" s="206" t="s">
        <v>387</v>
      </c>
      <c r="I540" s="206" t="s">
        <v>414</v>
      </c>
      <c r="J540" s="206">
        <v>482</v>
      </c>
      <c r="K540" s="206" t="s">
        <v>76</v>
      </c>
      <c r="N540" s="219" t="s">
        <v>1570</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1571</v>
      </c>
      <c r="Q540" s="221" t="s">
        <v>63</v>
      </c>
      <c r="R540" s="221" t="str">
        <f t="shared" si="59"/>
        <v>Agriculture Crude Oil Use</v>
      </c>
      <c r="S540" s="221" t="str">
        <f t="shared" si="58"/>
        <v>//**Agriculture Crude Oil Use: **</v>
      </c>
      <c r="T540" s="206" t="str">
        <f t="shared" si="57"/>
        <v/>
      </c>
    </row>
    <row r="541" spans="1:20" x14ac:dyDescent="0.3">
      <c r="A541" s="206" t="s">
        <v>1572</v>
      </c>
      <c r="C541" s="206" t="s">
        <v>353</v>
      </c>
      <c r="D541" s="206" t="s">
        <v>395</v>
      </c>
      <c r="E541" s="206" t="s">
        <v>396</v>
      </c>
      <c r="F541" s="206" t="s">
        <v>386</v>
      </c>
      <c r="G541" s="206" t="s">
        <v>415</v>
      </c>
      <c r="H541" s="206" t="s">
        <v>387</v>
      </c>
      <c r="I541" s="206" t="s">
        <v>416</v>
      </c>
      <c r="J541" s="206">
        <v>483</v>
      </c>
      <c r="K541" s="206" t="s">
        <v>76</v>
      </c>
      <c r="L541" s="206" t="s">
        <v>1597</v>
      </c>
      <c r="N541" s="219" t="s">
        <v>1570</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1571</v>
      </c>
      <c r="Q541" s="221" t="s">
        <v>63</v>
      </c>
      <c r="R541" s="221" t="str">
        <f t="shared" si="59"/>
        <v>Agriculture Heavy or Residual Fuel Oil Use</v>
      </c>
      <c r="S541" s="221" t="str">
        <f t="shared" si="58"/>
        <v>//**Agriculture Heavy or Residual Fuel Oil Use: **</v>
      </c>
      <c r="T541" s="206" t="str">
        <f t="shared" si="57"/>
        <v/>
      </c>
    </row>
    <row r="542" spans="1:20" x14ac:dyDescent="0.3">
      <c r="A542" s="206" t="s">
        <v>1572</v>
      </c>
      <c r="C542" s="206" t="s">
        <v>353</v>
      </c>
      <c r="D542" s="206" t="s">
        <v>395</v>
      </c>
      <c r="E542" s="206" t="s">
        <v>396</v>
      </c>
      <c r="F542" s="206" t="s">
        <v>386</v>
      </c>
      <c r="G542" s="206" t="s">
        <v>417</v>
      </c>
      <c r="H542" s="206" t="s">
        <v>387</v>
      </c>
      <c r="I542" s="206" t="s">
        <v>418</v>
      </c>
      <c r="J542" s="206">
        <v>484</v>
      </c>
      <c r="K542" s="206" t="s">
        <v>76</v>
      </c>
      <c r="L542" s="206" t="s">
        <v>1597</v>
      </c>
      <c r="N542" s="219" t="s">
        <v>1570</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1571</v>
      </c>
      <c r="Q542" s="221" t="s">
        <v>63</v>
      </c>
      <c r="R542" s="221" t="str">
        <f t="shared" si="59"/>
        <v>Agriculture LPG Propane or Butane Use</v>
      </c>
      <c r="S542" s="221" t="str">
        <f t="shared" si="58"/>
        <v>//**Agriculture LPG Propane or Butane Use: **</v>
      </c>
      <c r="T542" s="206" t="str">
        <f t="shared" si="57"/>
        <v/>
      </c>
    </row>
    <row r="543" spans="1:20" x14ac:dyDescent="0.3">
      <c r="A543" s="206" t="s">
        <v>1572</v>
      </c>
      <c r="C543" s="206" t="s">
        <v>353</v>
      </c>
      <c r="D543" s="206" t="s">
        <v>395</v>
      </c>
      <c r="E543" s="206" t="s">
        <v>396</v>
      </c>
      <c r="F543" s="206" t="s">
        <v>386</v>
      </c>
      <c r="G543" s="206" t="s">
        <v>419</v>
      </c>
      <c r="H543" s="206" t="s">
        <v>387</v>
      </c>
      <c r="I543" s="206" t="s">
        <v>420</v>
      </c>
      <c r="J543" s="206">
        <v>485</v>
      </c>
      <c r="K543" s="206" t="s">
        <v>76</v>
      </c>
      <c r="N543" s="219" t="s">
        <v>1570</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1571</v>
      </c>
      <c r="Q543" s="221" t="s">
        <v>63</v>
      </c>
      <c r="R543" s="221" t="str">
        <f t="shared" si="59"/>
        <v>Agriculture Hydrogen Use</v>
      </c>
      <c r="S543" s="221" t="str">
        <f t="shared" si="58"/>
        <v>//**Agriculture Hydrogen Use: **</v>
      </c>
      <c r="T543" s="206" t="str">
        <f t="shared" si="57"/>
        <v/>
      </c>
    </row>
    <row r="544" spans="1:20" x14ac:dyDescent="0.3">
      <c r="A544" s="206" t="s">
        <v>1572</v>
      </c>
      <c r="C544" s="206" t="s">
        <v>353</v>
      </c>
      <c r="D544" s="206" t="s">
        <v>395</v>
      </c>
      <c r="E544" s="206" t="s">
        <v>396</v>
      </c>
      <c r="F544" s="206" t="s">
        <v>388</v>
      </c>
      <c r="G544" s="206" t="s">
        <v>397</v>
      </c>
      <c r="H544" s="206" t="s">
        <v>389</v>
      </c>
      <c r="I544" s="206" t="s">
        <v>398</v>
      </c>
      <c r="J544" s="206">
        <v>486</v>
      </c>
      <c r="K544" s="206" t="s">
        <v>76</v>
      </c>
      <c r="N544" s="219" t="s">
        <v>1570</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1571</v>
      </c>
      <c r="Q544" s="221" t="s">
        <v>63</v>
      </c>
      <c r="R544" s="221" t="str">
        <f t="shared" si="59"/>
        <v>Other Industries Electricity Use</v>
      </c>
      <c r="S544" s="221" t="str">
        <f t="shared" si="58"/>
        <v>//**Other Industries Electricity Use: **</v>
      </c>
      <c r="T544" s="206" t="str">
        <f t="shared" si="57"/>
        <v/>
      </c>
    </row>
    <row r="545" spans="1:21" x14ac:dyDescent="0.3">
      <c r="A545" s="206" t="s">
        <v>1572</v>
      </c>
      <c r="C545" s="206" t="s">
        <v>353</v>
      </c>
      <c r="D545" s="206" t="s">
        <v>395</v>
      </c>
      <c r="E545" s="206" t="s">
        <v>396</v>
      </c>
      <c r="F545" s="206" t="s">
        <v>388</v>
      </c>
      <c r="G545" s="206" t="s">
        <v>403</v>
      </c>
      <c r="H545" s="206" t="s">
        <v>389</v>
      </c>
      <c r="I545" s="206" t="s">
        <v>404</v>
      </c>
      <c r="J545" s="206">
        <v>487</v>
      </c>
      <c r="K545" s="206" t="s">
        <v>63</v>
      </c>
      <c r="L545" s="206" t="s">
        <v>1598</v>
      </c>
      <c r="N545" s="219" t="s">
        <v>1570</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1571</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3">
      <c r="A546" s="206" t="s">
        <v>1572</v>
      </c>
      <c r="C546" s="206" t="s">
        <v>353</v>
      </c>
      <c r="D546" s="206" t="s">
        <v>395</v>
      </c>
      <c r="E546" s="206" t="s">
        <v>396</v>
      </c>
      <c r="F546" s="206" t="s">
        <v>388</v>
      </c>
      <c r="G546" s="206" t="s">
        <v>405</v>
      </c>
      <c r="H546" s="206" t="s">
        <v>389</v>
      </c>
      <c r="I546" s="206" t="s">
        <v>406</v>
      </c>
      <c r="J546" s="206">
        <v>488</v>
      </c>
      <c r="K546" s="206" t="s">
        <v>63</v>
      </c>
      <c r="L546" s="206" t="s">
        <v>1597</v>
      </c>
      <c r="N546" s="219" t="s">
        <v>1570</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1571</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3">
      <c r="A547" s="206" t="s">
        <v>1572</v>
      </c>
      <c r="C547" s="206" t="s">
        <v>353</v>
      </c>
      <c r="D547" s="206" t="s">
        <v>395</v>
      </c>
      <c r="E547" s="206" t="s">
        <v>396</v>
      </c>
      <c r="F547" s="206" t="s">
        <v>388</v>
      </c>
      <c r="G547" s="206" t="s">
        <v>407</v>
      </c>
      <c r="H547" s="206" t="s">
        <v>389</v>
      </c>
      <c r="I547" s="206" t="s">
        <v>408</v>
      </c>
      <c r="J547" s="206">
        <v>489</v>
      </c>
      <c r="K547" s="206" t="s">
        <v>76</v>
      </c>
      <c r="N547" s="219" t="s">
        <v>1570</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1571</v>
      </c>
      <c r="Q547" s="221" t="s">
        <v>63</v>
      </c>
      <c r="R547" s="221" t="str">
        <f t="shared" si="59"/>
        <v>Other Industries Biomass Use</v>
      </c>
      <c r="S547" s="221" t="str">
        <f t="shared" si="58"/>
        <v>//**Other Industries Biomass Use: **</v>
      </c>
      <c r="T547" s="206" t="str">
        <f t="shared" si="57"/>
        <v/>
      </c>
    </row>
    <row r="548" spans="1:21" x14ac:dyDescent="0.3">
      <c r="A548" s="206" t="s">
        <v>1572</v>
      </c>
      <c r="C548" s="206" t="s">
        <v>353</v>
      </c>
      <c r="D548" s="206" t="s">
        <v>395</v>
      </c>
      <c r="E548" s="206" t="s">
        <v>396</v>
      </c>
      <c r="F548" s="206" t="s">
        <v>388</v>
      </c>
      <c r="G548" s="206" t="s">
        <v>409</v>
      </c>
      <c r="H548" s="206" t="s">
        <v>389</v>
      </c>
      <c r="I548" s="206" t="s">
        <v>410</v>
      </c>
      <c r="J548" s="206">
        <v>490</v>
      </c>
      <c r="K548" s="206" t="s">
        <v>63</v>
      </c>
      <c r="L548" s="206" t="s">
        <v>1597</v>
      </c>
      <c r="N548" s="219" t="s">
        <v>1570</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1571</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3">
      <c r="A549" s="206" t="s">
        <v>1572</v>
      </c>
      <c r="C549" s="206" t="s">
        <v>353</v>
      </c>
      <c r="D549" s="206" t="s">
        <v>395</v>
      </c>
      <c r="E549" s="206" t="s">
        <v>396</v>
      </c>
      <c r="F549" s="206" t="s">
        <v>388</v>
      </c>
      <c r="G549" s="206" t="s">
        <v>411</v>
      </c>
      <c r="H549" s="206" t="s">
        <v>389</v>
      </c>
      <c r="I549" s="206" t="s">
        <v>412</v>
      </c>
      <c r="J549" s="206">
        <v>491</v>
      </c>
      <c r="K549" s="206" t="s">
        <v>76</v>
      </c>
      <c r="N549" s="219" t="s">
        <v>1570</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1571</v>
      </c>
      <c r="Q549" s="221" t="s">
        <v>63</v>
      </c>
      <c r="R549" s="221" t="str">
        <f t="shared" si="59"/>
        <v>Other Industries Purchased Heat Use</v>
      </c>
      <c r="S549" s="221" t="str">
        <f t="shared" si="58"/>
        <v>//**Other Industries Purchased Heat Use: **</v>
      </c>
      <c r="T549" s="206" t="str">
        <f t="shared" si="57"/>
        <v/>
      </c>
    </row>
    <row r="550" spans="1:21" x14ac:dyDescent="0.3">
      <c r="A550" s="206" t="s">
        <v>1572</v>
      </c>
      <c r="C550" s="206" t="s">
        <v>353</v>
      </c>
      <c r="D550" s="206" t="s">
        <v>395</v>
      </c>
      <c r="E550" s="206" t="s">
        <v>396</v>
      </c>
      <c r="F550" s="206" t="s">
        <v>388</v>
      </c>
      <c r="G550" s="206" t="s">
        <v>413</v>
      </c>
      <c r="H550" s="206" t="s">
        <v>389</v>
      </c>
      <c r="I550" s="206" t="s">
        <v>414</v>
      </c>
      <c r="J550" s="206">
        <v>492</v>
      </c>
      <c r="K550" s="206" t="s">
        <v>63</v>
      </c>
      <c r="N550" s="219" t="s">
        <v>1570</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1571</v>
      </c>
      <c r="Q550" s="221" t="s">
        <v>63</v>
      </c>
      <c r="R550" s="221" t="str">
        <f t="shared" si="59"/>
        <v>Other Industries Crude Oil Use</v>
      </c>
      <c r="S550" s="221" t="str">
        <f t="shared" si="58"/>
        <v>//**Other Industries Crude Oil Use: **</v>
      </c>
      <c r="T550" s="206" t="str">
        <f t="shared" si="57"/>
        <v>//**Other Industries Crude Oil Use: **</v>
      </c>
    </row>
    <row r="551" spans="1:21" x14ac:dyDescent="0.3">
      <c r="A551" s="206" t="s">
        <v>1572</v>
      </c>
      <c r="C551" s="206" t="s">
        <v>353</v>
      </c>
      <c r="D551" s="206" t="s">
        <v>395</v>
      </c>
      <c r="E551" s="206" t="s">
        <v>396</v>
      </c>
      <c r="F551" s="206" t="s">
        <v>388</v>
      </c>
      <c r="G551" s="206" t="s">
        <v>415</v>
      </c>
      <c r="H551" s="206" t="s">
        <v>389</v>
      </c>
      <c r="I551" s="206" t="s">
        <v>416</v>
      </c>
      <c r="J551" s="206">
        <v>493</v>
      </c>
      <c r="K551" s="206" t="s">
        <v>63</v>
      </c>
      <c r="L551" s="206" t="s">
        <v>1597</v>
      </c>
      <c r="N551" s="219" t="s">
        <v>1570</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1571</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3">
      <c r="A552" s="206" t="s">
        <v>1572</v>
      </c>
      <c r="C552" s="206" t="s">
        <v>353</v>
      </c>
      <c r="D552" s="206" t="s">
        <v>395</v>
      </c>
      <c r="E552" s="206" t="s">
        <v>396</v>
      </c>
      <c r="F552" s="206" t="s">
        <v>388</v>
      </c>
      <c r="G552" s="206" t="s">
        <v>417</v>
      </c>
      <c r="H552" s="206" t="s">
        <v>389</v>
      </c>
      <c r="I552" s="206" t="s">
        <v>418</v>
      </c>
      <c r="J552" s="206">
        <v>494</v>
      </c>
      <c r="K552" s="206" t="s">
        <v>63</v>
      </c>
      <c r="L552" s="206" t="s">
        <v>1597</v>
      </c>
      <c r="N552" s="219" t="s">
        <v>1570</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1571</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3">
      <c r="A553" s="206" t="s">
        <v>1572</v>
      </c>
      <c r="C553" s="206" t="s">
        <v>353</v>
      </c>
      <c r="D553" s="206" t="s">
        <v>395</v>
      </c>
      <c r="E553" s="206" t="s">
        <v>396</v>
      </c>
      <c r="F553" s="206" t="s">
        <v>388</v>
      </c>
      <c r="G553" s="206" t="s">
        <v>419</v>
      </c>
      <c r="H553" s="206" t="s">
        <v>389</v>
      </c>
      <c r="I553" s="206" t="s">
        <v>420</v>
      </c>
      <c r="J553" s="206">
        <v>495</v>
      </c>
      <c r="K553" s="206" t="s">
        <v>76</v>
      </c>
      <c r="N553" s="219" t="s">
        <v>1570</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1571</v>
      </c>
      <c r="Q553" s="221" t="s">
        <v>63</v>
      </c>
      <c r="R553" s="221" t="str">
        <f t="shared" si="59"/>
        <v>Other Industries Hydrogen Use</v>
      </c>
      <c r="S553" s="221" t="str">
        <f t="shared" si="58"/>
        <v>//**Other Industries Hydrogen Use: **</v>
      </c>
      <c r="T553" s="206" t="str">
        <f t="shared" si="57"/>
        <v/>
      </c>
    </row>
    <row r="554" spans="1:21" s="223" customFormat="1" x14ac:dyDescent="0.3">
      <c r="A554" s="223" t="s">
        <v>1569</v>
      </c>
      <c r="B554" s="215" t="str">
        <f t="shared" ref="B554:B558" si="60">C554&amp;D554&amp;E554</f>
        <v>IndustryF-Gas SubstitutionFraction of F Gas Substitution Achieved</v>
      </c>
      <c r="C554" s="223" t="s">
        <v>353</v>
      </c>
      <c r="D554" s="223" t="s">
        <v>421</v>
      </c>
      <c r="E554" s="223" t="s">
        <v>422</v>
      </c>
      <c r="J554" s="223">
        <v>58</v>
      </c>
      <c r="K554" s="223" t="s">
        <v>63</v>
      </c>
      <c r="L554" s="223" t="s">
        <v>1750</v>
      </c>
      <c r="M554" s="207"/>
      <c r="N554" s="225" t="s">
        <v>1570</v>
      </c>
      <c r="O554" s="225" t="str">
        <f>INDEX('Standard Descriptions'!$E:$E,MATCH(Guidance!E554,'Standard Descriptions'!$C:$C,0))</f>
        <v xml:space="preserve"> This policy reduces emissions of high-GWP, fluorinated gases (F-gases) from the industry sector by substituting less-harmful chemicals. // </v>
      </c>
      <c r="P554" s="223" t="s">
        <v>1571</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3">
      <c r="A555" s="223" t="s">
        <v>1569</v>
      </c>
      <c r="B555" s="215" t="str">
        <f t="shared" si="60"/>
        <v>IndustryF-Gas DestructionFraction of F Gas Destruction Achieved</v>
      </c>
      <c r="C555" s="223" t="s">
        <v>353</v>
      </c>
      <c r="D555" s="223" t="s">
        <v>427</v>
      </c>
      <c r="E555" s="223" t="s">
        <v>428</v>
      </c>
      <c r="J555" s="223">
        <v>510</v>
      </c>
      <c r="K555" s="223" t="s">
        <v>63</v>
      </c>
      <c r="L555" s="223" t="s">
        <v>1751</v>
      </c>
      <c r="M555" s="207"/>
      <c r="N555" s="225" t="s">
        <v>1570</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1571</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3">
      <c r="A556" s="223" t="s">
        <v>1569</v>
      </c>
      <c r="B556" s="215" t="str">
        <f t="shared" si="60"/>
        <v>IndustryF-Gas RecoveryFraction of F Gas Recovery Achieved</v>
      </c>
      <c r="C556" s="223" t="s">
        <v>353</v>
      </c>
      <c r="D556" s="223" t="s">
        <v>430</v>
      </c>
      <c r="E556" s="223" t="s">
        <v>431</v>
      </c>
      <c r="J556" s="223">
        <v>511</v>
      </c>
      <c r="K556" s="223" t="s">
        <v>63</v>
      </c>
      <c r="L556" s="223" t="s">
        <v>1752</v>
      </c>
      <c r="M556" s="207"/>
      <c r="N556" s="225" t="s">
        <v>1570</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1571</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3">
      <c r="A557" s="223" t="s">
        <v>1569</v>
      </c>
      <c r="B557" s="215" t="str">
        <f t="shared" si="60"/>
        <v>IndustryF-Gas Eqpt. Maintenance &amp; RetrofitsFraction of F Gas Inspct Maint Retrofit Achieved</v>
      </c>
      <c r="C557" s="223" t="s">
        <v>353</v>
      </c>
      <c r="D557" s="223" t="s">
        <v>433</v>
      </c>
      <c r="E557" s="223" t="s">
        <v>434</v>
      </c>
      <c r="J557" s="223">
        <v>512</v>
      </c>
      <c r="K557" s="223" t="s">
        <v>63</v>
      </c>
      <c r="L557" s="223" t="s">
        <v>1753</v>
      </c>
      <c r="M557" s="207"/>
      <c r="N557" s="225" t="s">
        <v>1570</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1571</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3">
      <c r="A558" s="223" t="s">
        <v>1569</v>
      </c>
      <c r="B558" s="215" t="str">
        <f t="shared" si="60"/>
        <v>IndustryMaterial Efficiency, Longevity, &amp; Re-UsePercent Reduction in Nonenergy Nonagriculture Industry Product Demand</v>
      </c>
      <c r="C558" s="223" t="s">
        <v>353</v>
      </c>
      <c r="D558" s="223" t="s">
        <v>436</v>
      </c>
      <c r="E558" s="223" t="str">
        <f>E559</f>
        <v>Percent Reduction in Nonenergy Nonagriculture Industry Product Demand</v>
      </c>
      <c r="M558" s="207"/>
      <c r="N558" s="225" t="s">
        <v>1570</v>
      </c>
      <c r="O558" s="229">
        <f>INDEX('Standard Descriptions'!$E:$E,MATCH(Guidance!E558,'Standard Descriptions'!$C:$C,0))</f>
        <v>0</v>
      </c>
      <c r="P558" s="223" t="s">
        <v>1571</v>
      </c>
      <c r="Q558" s="223" t="s">
        <v>63</v>
      </c>
      <c r="T558" s="223" t="str">
        <f t="shared" si="57"/>
        <v/>
      </c>
      <c r="U558" s="214" t="str">
        <f>N558&amp;O558&amp;P558&amp;T559&amp;T560&amp;T561</f>
        <v>**Description:**0**Guidance for setting values: **</v>
      </c>
    </row>
    <row r="559" spans="1:21" x14ac:dyDescent="0.3">
      <c r="A559" s="206" t="s">
        <v>1572</v>
      </c>
      <c r="C559" s="206" t="s">
        <v>353</v>
      </c>
      <c r="D559" s="206" t="s">
        <v>436</v>
      </c>
      <c r="E559" s="206" t="s">
        <v>437</v>
      </c>
      <c r="F559" s="206" t="s">
        <v>371</v>
      </c>
      <c r="H559" s="206" t="s">
        <v>372</v>
      </c>
      <c r="J559" s="206">
        <v>429</v>
      </c>
      <c r="K559" s="206" t="s">
        <v>76</v>
      </c>
      <c r="L559" s="206" t="s">
        <v>1754</v>
      </c>
      <c r="N559" s="219" t="s">
        <v>1570</v>
      </c>
      <c r="O559" s="219">
        <f>INDEX('Standard Descriptions'!$E:$E,MATCH(Guidance!E559,'Standard Descriptions'!$C:$C,0))</f>
        <v>0</v>
      </c>
      <c r="P559" s="221" t="s">
        <v>1571</v>
      </c>
      <c r="Q559" s="221" t="s">
        <v>63</v>
      </c>
      <c r="R559" s="221" t="str">
        <f>H559&amp;" "&amp;I559</f>
        <v xml:space="preserve">Cement Industry </v>
      </c>
      <c r="S559" s="221" t="str">
        <f t="shared" si="58"/>
        <v>//**Cement Industry : **</v>
      </c>
      <c r="T559" s="206" t="str">
        <f t="shared" si="57"/>
        <v/>
      </c>
    </row>
    <row r="560" spans="1:21" x14ac:dyDescent="0.3">
      <c r="A560" s="206" t="s">
        <v>1572</v>
      </c>
      <c r="C560" s="206" t="s">
        <v>353</v>
      </c>
      <c r="D560" s="206" t="s">
        <v>436</v>
      </c>
      <c r="E560" s="206" t="s">
        <v>437</v>
      </c>
      <c r="F560" s="206" t="s">
        <v>378</v>
      </c>
      <c r="H560" s="206" t="s">
        <v>379</v>
      </c>
      <c r="J560" s="206">
        <v>430</v>
      </c>
      <c r="K560" s="206" t="s">
        <v>76</v>
      </c>
      <c r="L560" s="206" t="s">
        <v>1755</v>
      </c>
      <c r="N560" s="219" t="s">
        <v>1570</v>
      </c>
      <c r="O560" s="219">
        <f>INDEX('Standard Descriptions'!$E:$E,MATCH(Guidance!E560,'Standard Descriptions'!$C:$C,0))</f>
        <v>0</v>
      </c>
      <c r="P560" s="221" t="s">
        <v>1571</v>
      </c>
      <c r="Q560" s="221" t="s">
        <v>63</v>
      </c>
      <c r="R560" s="221" t="str">
        <f>H560&amp;" "&amp;I560</f>
        <v xml:space="preserve">Iron and Steel Industry </v>
      </c>
      <c r="S560" s="221" t="str">
        <f t="shared" si="58"/>
        <v>//**Iron and Steel Industry : **</v>
      </c>
      <c r="T560" s="206" t="str">
        <f t="shared" si="57"/>
        <v/>
      </c>
    </row>
    <row r="561" spans="1:21" x14ac:dyDescent="0.3">
      <c r="A561" s="206" t="s">
        <v>1572</v>
      </c>
      <c r="C561" s="206" t="s">
        <v>353</v>
      </c>
      <c r="D561" s="206" t="s">
        <v>436</v>
      </c>
      <c r="E561" s="206" t="s">
        <v>437</v>
      </c>
      <c r="F561" s="206" t="s">
        <v>384</v>
      </c>
      <c r="H561" s="206" t="s">
        <v>385</v>
      </c>
      <c r="J561" s="206">
        <v>432</v>
      </c>
      <c r="K561" s="206" t="s">
        <v>76</v>
      </c>
      <c r="L561" s="206" t="s">
        <v>1756</v>
      </c>
      <c r="N561" s="219" t="s">
        <v>1570</v>
      </c>
      <c r="O561" s="219">
        <f>INDEX('Standard Descriptions'!$E:$E,MATCH(Guidance!E561,'Standard Descriptions'!$C:$C,0))</f>
        <v>0</v>
      </c>
      <c r="P561" s="221" t="s">
        <v>1571</v>
      </c>
      <c r="Q561" s="221" t="s">
        <v>63</v>
      </c>
      <c r="R561" s="221" t="str">
        <f>H561&amp;" "&amp;I561</f>
        <v xml:space="preserve">Water &amp; Waste </v>
      </c>
      <c r="S561" s="221" t="str">
        <f t="shared" si="58"/>
        <v>//**Water &amp; Waste : **</v>
      </c>
      <c r="T561" s="206" t="str">
        <f t="shared" si="57"/>
        <v/>
      </c>
    </row>
    <row r="562" spans="1:21" s="223" customFormat="1" x14ac:dyDescent="0.3">
      <c r="A562" s="223" t="s">
        <v>1569</v>
      </c>
      <c r="B562" s="215" t="str">
        <f t="shared" ref="B562" si="61">C562&amp;D562&amp;E562</f>
        <v>IndustryMethane CaptureFraction of Methane Capture Opportunities Achieved</v>
      </c>
      <c r="C562" s="223" t="s">
        <v>353</v>
      </c>
      <c r="D562" s="223" t="s">
        <v>442</v>
      </c>
      <c r="E562" s="223" t="str">
        <f>E563</f>
        <v>Fraction of Methane Capture Opportunities Achieved</v>
      </c>
      <c r="M562" s="207"/>
      <c r="N562" s="225" t="s">
        <v>1570</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1571</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3">
      <c r="A563" s="206" t="s">
        <v>1572</v>
      </c>
      <c r="C563" s="206" t="s">
        <v>353</v>
      </c>
      <c r="D563" s="206" t="s">
        <v>442</v>
      </c>
      <c r="E563" s="206" t="s">
        <v>443</v>
      </c>
      <c r="F563" s="206" t="s">
        <v>376</v>
      </c>
      <c r="H563" s="206" t="s">
        <v>377</v>
      </c>
      <c r="J563" s="206">
        <v>56</v>
      </c>
      <c r="K563" s="206" t="s">
        <v>63</v>
      </c>
      <c r="L563" s="206" t="s">
        <v>1757</v>
      </c>
      <c r="N563" s="219" t="s">
        <v>1570</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1571</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3">
      <c r="A564" s="206" t="s">
        <v>1572</v>
      </c>
      <c r="C564" s="206" t="s">
        <v>353</v>
      </c>
      <c r="D564" s="206" t="s">
        <v>442</v>
      </c>
      <c r="E564" s="206" t="s">
        <v>443</v>
      </c>
      <c r="F564" s="206" t="s">
        <v>382</v>
      </c>
      <c r="H564" s="206" t="s">
        <v>383</v>
      </c>
      <c r="J564" s="206">
        <v>513</v>
      </c>
      <c r="K564" s="206" t="s">
        <v>76</v>
      </c>
      <c r="L564" s="206" t="s">
        <v>1758</v>
      </c>
      <c r="N564" s="219" t="s">
        <v>1570</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1571</v>
      </c>
      <c r="Q564" s="221" t="s">
        <v>63</v>
      </c>
      <c r="R564" s="221" t="str">
        <f>H564&amp;" "&amp;I564</f>
        <v xml:space="preserve">Coal Mining Industry </v>
      </c>
      <c r="S564" s="221" t="str">
        <f t="shared" si="58"/>
        <v>//**Coal Mining Industry : **</v>
      </c>
      <c r="T564" s="206" t="str">
        <f t="shared" si="57"/>
        <v/>
      </c>
    </row>
    <row r="565" spans="1:21" x14ac:dyDescent="0.3">
      <c r="A565" s="206" t="s">
        <v>1572</v>
      </c>
      <c r="C565" s="206" t="s">
        <v>353</v>
      </c>
      <c r="D565" s="206" t="s">
        <v>442</v>
      </c>
      <c r="E565" s="206" t="s">
        <v>443</v>
      </c>
      <c r="F565" s="206" t="s">
        <v>384</v>
      </c>
      <c r="H565" s="206" t="s">
        <v>385</v>
      </c>
      <c r="J565" s="206">
        <v>514</v>
      </c>
      <c r="K565" s="206" t="s">
        <v>63</v>
      </c>
      <c r="L565" s="206" t="s">
        <v>1759</v>
      </c>
      <c r="N565" s="219" t="s">
        <v>1570</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1571</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3">
      <c r="A566" s="223" t="s">
        <v>1569</v>
      </c>
      <c r="B566" s="215" t="str">
        <f t="shared" ref="B566" si="62">C566&amp;D566&amp;E566</f>
        <v>IndustryMethane DestructionFraction of Methane Destruction Opportunities Achieved</v>
      </c>
      <c r="C566" s="223" t="s">
        <v>353</v>
      </c>
      <c r="D566" s="223" t="s">
        <v>448</v>
      </c>
      <c r="E566" s="223" t="str">
        <f>E567</f>
        <v>Fraction of Methane Destruction Opportunities Achieved</v>
      </c>
      <c r="N566" s="225" t="s">
        <v>1570</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1571</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3">
      <c r="A567" s="206" t="s">
        <v>1572</v>
      </c>
      <c r="C567" s="206" t="s">
        <v>353</v>
      </c>
      <c r="D567" s="206" t="s">
        <v>448</v>
      </c>
      <c r="E567" s="206" t="s">
        <v>449</v>
      </c>
      <c r="F567" s="206" t="s">
        <v>376</v>
      </c>
      <c r="H567" s="206" t="s">
        <v>377</v>
      </c>
      <c r="J567" s="206">
        <v>57</v>
      </c>
      <c r="K567" s="206" t="s">
        <v>63</v>
      </c>
      <c r="L567" s="206" t="s">
        <v>1760</v>
      </c>
      <c r="N567" s="219" t="s">
        <v>1570</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1571</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3">
      <c r="A568" s="206" t="s">
        <v>1572</v>
      </c>
      <c r="C568" s="206" t="s">
        <v>353</v>
      </c>
      <c r="D568" s="206" t="s">
        <v>448</v>
      </c>
      <c r="E568" s="206" t="s">
        <v>449</v>
      </c>
      <c r="F568" s="206" t="s">
        <v>382</v>
      </c>
      <c r="H568" s="206" t="s">
        <v>383</v>
      </c>
      <c r="J568" s="206">
        <v>515</v>
      </c>
      <c r="K568" s="206" t="s">
        <v>76</v>
      </c>
      <c r="L568" s="206" t="s">
        <v>1761</v>
      </c>
      <c r="N568" s="219" t="s">
        <v>1570</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1571</v>
      </c>
      <c r="Q568" s="221" t="s">
        <v>63</v>
      </c>
      <c r="R568" s="221" t="str">
        <f>H568&amp;" "&amp;I568</f>
        <v xml:space="preserve">Coal Mining Industry </v>
      </c>
      <c r="S568" s="221" t="str">
        <f t="shared" si="58"/>
        <v>//**Coal Mining Industry : **</v>
      </c>
      <c r="T568" s="206" t="str">
        <f t="shared" si="57"/>
        <v/>
      </c>
    </row>
    <row r="569" spans="1:21" x14ac:dyDescent="0.3">
      <c r="A569" s="206" t="s">
        <v>1572</v>
      </c>
      <c r="C569" s="206" t="s">
        <v>353</v>
      </c>
      <c r="D569" s="206" t="s">
        <v>448</v>
      </c>
      <c r="E569" s="206" t="s">
        <v>449</v>
      </c>
      <c r="F569" s="206" t="s">
        <v>384</v>
      </c>
      <c r="H569" s="206" t="s">
        <v>385</v>
      </c>
      <c r="J569" s="206">
        <v>516</v>
      </c>
      <c r="K569" s="206" t="s">
        <v>63</v>
      </c>
      <c r="L569" s="206" t="s">
        <v>1762</v>
      </c>
      <c r="N569" s="219" t="s">
        <v>1570</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1571</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3">
      <c r="A570" s="223" t="s">
        <v>1569</v>
      </c>
      <c r="B570" s="215" t="str">
        <f t="shared" ref="B570" si="63">C570&amp;D570&amp;E570</f>
        <v>IndustryReduce Fossil Fuel ExportsPercent Reduction in Fossil Fuel Exports</v>
      </c>
      <c r="C570" s="223" t="s">
        <v>353</v>
      </c>
      <c r="D570" s="223" t="s">
        <v>453</v>
      </c>
      <c r="E570" s="223" t="str">
        <f>E571</f>
        <v>Percent Reduction in Fossil Fuel Exports</v>
      </c>
      <c r="N570" s="225" t="s">
        <v>1570</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1571</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3">
      <c r="A571" s="206" t="s">
        <v>1572</v>
      </c>
      <c r="C571" s="206" t="s">
        <v>353</v>
      </c>
      <c r="D571" s="206" t="s">
        <v>453</v>
      </c>
      <c r="E571" s="206" t="s">
        <v>454</v>
      </c>
      <c r="F571" s="206" t="s">
        <v>455</v>
      </c>
      <c r="H571" s="206" t="s">
        <v>228</v>
      </c>
      <c r="J571" s="206">
        <v>451</v>
      </c>
      <c r="K571" s="206" t="s">
        <v>76</v>
      </c>
      <c r="L571" s="206" t="s">
        <v>1763</v>
      </c>
      <c r="N571" s="219" t="s">
        <v>1570</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1571</v>
      </c>
      <c r="Q571" s="221" t="s">
        <v>63</v>
      </c>
      <c r="R571" s="221" t="str">
        <f t="shared" ref="R571:R591" si="64">H571&amp;" "&amp;I571</f>
        <v xml:space="preserve">Hard Coal </v>
      </c>
      <c r="S571" s="221" t="str">
        <f t="shared" si="58"/>
        <v>//**Hard Coal : **</v>
      </c>
      <c r="T571" s="206" t="str">
        <f t="shared" si="57"/>
        <v/>
      </c>
    </row>
    <row r="572" spans="1:21" x14ac:dyDescent="0.3">
      <c r="A572" s="206" t="s">
        <v>1572</v>
      </c>
      <c r="C572" s="206" t="s">
        <v>353</v>
      </c>
      <c r="D572" s="206" t="s">
        <v>453</v>
      </c>
      <c r="E572" s="206" t="s">
        <v>454</v>
      </c>
      <c r="F572" s="206" t="s">
        <v>459</v>
      </c>
      <c r="H572" s="206" t="s">
        <v>348</v>
      </c>
      <c r="J572" s="206">
        <v>452</v>
      </c>
      <c r="K572" s="206" t="s">
        <v>76</v>
      </c>
      <c r="L572" s="206" t="s">
        <v>1764</v>
      </c>
      <c r="N572" s="219" t="s">
        <v>1570</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1571</v>
      </c>
      <c r="Q572" s="221" t="s">
        <v>63</v>
      </c>
      <c r="R572" s="221" t="str">
        <f t="shared" si="64"/>
        <v xml:space="preserve">Natural Gas </v>
      </c>
      <c r="S572" s="221" t="str">
        <f t="shared" si="58"/>
        <v>//**Natural Gas : **</v>
      </c>
      <c r="T572" s="206" t="str">
        <f t="shared" si="57"/>
        <v/>
      </c>
    </row>
    <row r="573" spans="1:21" x14ac:dyDescent="0.3">
      <c r="A573" s="206" t="s">
        <v>1572</v>
      </c>
      <c r="C573" s="206" t="s">
        <v>353</v>
      </c>
      <c r="D573" s="206" t="s">
        <v>453</v>
      </c>
      <c r="E573" s="206" t="s">
        <v>454</v>
      </c>
      <c r="F573" s="206" t="s">
        <v>460</v>
      </c>
      <c r="H573" s="206" t="s">
        <v>461</v>
      </c>
      <c r="J573" s="206">
        <v>453</v>
      </c>
      <c r="K573" s="206" t="s">
        <v>63</v>
      </c>
      <c r="L573" s="206" t="s">
        <v>1765</v>
      </c>
      <c r="N573" s="219" t="s">
        <v>1570</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1571</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3">
      <c r="A574" s="206" t="s">
        <v>1572</v>
      </c>
      <c r="C574" s="206" t="s">
        <v>353</v>
      </c>
      <c r="D574" s="206" t="s">
        <v>453</v>
      </c>
      <c r="E574" s="206" t="s">
        <v>454</v>
      </c>
      <c r="F574" s="206" t="s">
        <v>462</v>
      </c>
      <c r="H574" s="206" t="s">
        <v>463</v>
      </c>
      <c r="J574" s="206">
        <v>454</v>
      </c>
      <c r="K574" s="206" t="s">
        <v>76</v>
      </c>
      <c r="L574" s="206" t="s">
        <v>1766</v>
      </c>
      <c r="N574" s="219" t="s">
        <v>1570</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1571</v>
      </c>
      <c r="Q574" s="221" t="s">
        <v>63</v>
      </c>
      <c r="R574" s="221" t="str">
        <f t="shared" si="64"/>
        <v xml:space="preserve">Petroleum Diesel </v>
      </c>
      <c r="S574" s="221" t="str">
        <f t="shared" si="58"/>
        <v>//**Petroleum Diesel : **</v>
      </c>
      <c r="T574" s="206" t="str">
        <f t="shared" si="57"/>
        <v/>
      </c>
    </row>
    <row r="575" spans="1:21" x14ac:dyDescent="0.3">
      <c r="A575" s="206" t="s">
        <v>1572</v>
      </c>
      <c r="C575" s="206" t="s">
        <v>353</v>
      </c>
      <c r="D575" s="206" t="s">
        <v>453</v>
      </c>
      <c r="E575" s="206" t="s">
        <v>454</v>
      </c>
      <c r="F575" s="206" t="s">
        <v>464</v>
      </c>
      <c r="H575" s="206" t="s">
        <v>465</v>
      </c>
      <c r="J575" s="206">
        <v>455</v>
      </c>
      <c r="K575" s="206" t="s">
        <v>63</v>
      </c>
      <c r="L575" s="206" t="s">
        <v>1767</v>
      </c>
      <c r="N575" s="219" t="s">
        <v>1570</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1571</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3">
      <c r="A576" s="206" t="s">
        <v>1572</v>
      </c>
      <c r="C576" s="206" t="s">
        <v>353</v>
      </c>
      <c r="D576" s="206" t="s">
        <v>453</v>
      </c>
      <c r="E576" s="206" t="s">
        <v>454</v>
      </c>
      <c r="F576" s="206" t="s">
        <v>466</v>
      </c>
      <c r="H576" s="206" t="s">
        <v>253</v>
      </c>
      <c r="J576" s="206">
        <v>456</v>
      </c>
      <c r="K576" s="206" t="s">
        <v>76</v>
      </c>
      <c r="N576" s="219" t="s">
        <v>1570</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1571</v>
      </c>
      <c r="Q576" s="221" t="s">
        <v>63</v>
      </c>
      <c r="R576" s="221" t="str">
        <f t="shared" si="64"/>
        <v xml:space="preserve">Lignite </v>
      </c>
      <c r="S576" s="221" t="str">
        <f t="shared" si="58"/>
        <v>//**Lignite : **</v>
      </c>
      <c r="T576" s="206" t="str">
        <f t="shared" si="57"/>
        <v/>
      </c>
    </row>
    <row r="577" spans="1:21" x14ac:dyDescent="0.3">
      <c r="A577" s="206" t="s">
        <v>1572</v>
      </c>
      <c r="C577" s="206" t="s">
        <v>353</v>
      </c>
      <c r="D577" s="206" t="s">
        <v>453</v>
      </c>
      <c r="E577" s="206" t="s">
        <v>454</v>
      </c>
      <c r="F577" s="206" t="s">
        <v>467</v>
      </c>
      <c r="H577" s="206" t="s">
        <v>257</v>
      </c>
      <c r="J577" s="206">
        <v>457</v>
      </c>
      <c r="K577" s="206" t="s">
        <v>63</v>
      </c>
      <c r="L577" s="206" t="s">
        <v>1768</v>
      </c>
      <c r="N577" s="219" t="s">
        <v>1570</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1571</v>
      </c>
      <c r="Q577" s="221" t="s">
        <v>63</v>
      </c>
      <c r="R577" s="221" t="str">
        <f t="shared" si="64"/>
        <v xml:space="preserve">Crude Oil </v>
      </c>
      <c r="S577" s="221" t="str">
        <f t="shared" si="58"/>
        <v>//**Crude Oil : **</v>
      </c>
      <c r="T577" s="206" t="str">
        <f t="shared" si="57"/>
        <v>//**Crude Oil : ** Today, exports represent 43% of Brazil crude oil production.</v>
      </c>
    </row>
    <row r="578" spans="1:21" x14ac:dyDescent="0.3">
      <c r="A578" s="206" t="s">
        <v>1572</v>
      </c>
      <c r="C578" s="206" t="s">
        <v>353</v>
      </c>
      <c r="D578" s="206" t="s">
        <v>453</v>
      </c>
      <c r="E578" s="206" t="s">
        <v>454</v>
      </c>
      <c r="F578" s="206" t="s">
        <v>468</v>
      </c>
      <c r="H578" s="206" t="s">
        <v>469</v>
      </c>
      <c r="J578" s="206">
        <v>458</v>
      </c>
      <c r="K578" s="206" t="s">
        <v>76</v>
      </c>
      <c r="L578" s="206" t="s">
        <v>1769</v>
      </c>
      <c r="N578" s="219" t="s">
        <v>1570</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1571</v>
      </c>
      <c r="Q578" s="221" t="s">
        <v>63</v>
      </c>
      <c r="R578" s="221" t="str">
        <f t="shared" si="64"/>
        <v xml:space="preserve">Heavy/Residual Fuel Oil </v>
      </c>
      <c r="S578" s="221" t="str">
        <f t="shared" si="58"/>
        <v>//**Heavy/Residual Fuel Oil : **</v>
      </c>
      <c r="T578" s="206" t="str">
        <f t="shared" si="57"/>
        <v/>
      </c>
    </row>
    <row r="579" spans="1:21" x14ac:dyDescent="0.3">
      <c r="A579" s="206" t="s">
        <v>1572</v>
      </c>
      <c r="C579" s="206" t="s">
        <v>353</v>
      </c>
      <c r="D579" s="206" t="s">
        <v>453</v>
      </c>
      <c r="E579" s="206" t="s">
        <v>454</v>
      </c>
      <c r="F579" s="206" t="s">
        <v>470</v>
      </c>
      <c r="H579" s="206" t="s">
        <v>471</v>
      </c>
      <c r="J579" s="206">
        <v>459</v>
      </c>
      <c r="K579" s="206" t="s">
        <v>63</v>
      </c>
      <c r="L579" s="206" t="s">
        <v>1770</v>
      </c>
      <c r="N579" s="219" t="s">
        <v>1570</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1571</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1" s="223" customFormat="1" x14ac:dyDescent="0.3">
      <c r="A580" s="223" t="s">
        <v>1569</v>
      </c>
      <c r="B580" s="215" t="str">
        <f t="shared" ref="B580:B592" si="65">C580&amp;D580&amp;E580</f>
        <v>Agriculture, Land Use, and ForestryAfforestation and ReforestationFraction of Afforestation and Reforestation Achieved</v>
      </c>
      <c r="C580" s="223" t="s">
        <v>472</v>
      </c>
      <c r="D580" s="223" t="s">
        <v>473</v>
      </c>
      <c r="E580" s="223" t="s">
        <v>474</v>
      </c>
      <c r="J580" s="223">
        <v>60</v>
      </c>
      <c r="K580" s="223" t="s">
        <v>63</v>
      </c>
      <c r="L580" s="223" t="s">
        <v>1771</v>
      </c>
      <c r="M580" s="207"/>
      <c r="N580" s="225" t="s">
        <v>1570</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1571</v>
      </c>
      <c r="Q580" s="223" t="s">
        <v>63</v>
      </c>
      <c r="R580" s="223" t="str">
        <f t="shared" si="64"/>
        <v xml:space="preserve"> </v>
      </c>
      <c r="T580" s="223" t="str">
        <f t="shared" ref="T580:T643" si="66">IF(K580="Yes",S580&amp;L580,"")</f>
        <v xml:space="preserve"> If this policy is fully implemented, we will have an additional 12.8 million acres of planted forests between 2020 and 2050 in Brazil.</v>
      </c>
      <c r="U580" s="214"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row>
    <row r="581" spans="1:21" s="223" customFormat="1" x14ac:dyDescent="0.3">
      <c r="A581" s="223" t="s">
        <v>1569</v>
      </c>
      <c r="B581" s="215" t="str">
        <f t="shared" si="65"/>
        <v>Agriculture, Land Use, and ForestryAvoid DeforestationFraction of Avoided Deforestation Achieved</v>
      </c>
      <c r="C581" s="223" t="s">
        <v>472</v>
      </c>
      <c r="D581" s="223" t="s">
        <v>479</v>
      </c>
      <c r="E581" s="223" t="s">
        <v>480</v>
      </c>
      <c r="J581" s="223">
        <v>590</v>
      </c>
      <c r="K581" s="223" t="s">
        <v>63</v>
      </c>
      <c r="L581" s="223" t="s">
        <v>1772</v>
      </c>
      <c r="M581" s="207"/>
      <c r="N581" s="225" t="s">
        <v>1570</v>
      </c>
      <c r="O581" s="225" t="str">
        <f>INDEX('Standard Descriptions'!$E:$E,MATCH(Guidance!E581,'Standard Descriptions'!$C:$C,0))</f>
        <v>This policy prevents the release of CO2 that accompanies deforestation. //</v>
      </c>
      <c r="P581" s="223" t="s">
        <v>1571</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1" s="223" customFormat="1" x14ac:dyDescent="0.3">
      <c r="A582" s="223" t="s">
        <v>1569</v>
      </c>
      <c r="B582" s="215" t="str">
        <f t="shared" si="65"/>
        <v>Agriculture, Land Use, and ForestryForest RestorationFraction of Forest Restoration Achieved</v>
      </c>
      <c r="C582" s="223" t="s">
        <v>472</v>
      </c>
      <c r="D582" s="223" t="s">
        <v>484</v>
      </c>
      <c r="E582" s="223" t="s">
        <v>485</v>
      </c>
      <c r="J582" s="223">
        <v>177</v>
      </c>
      <c r="K582" s="223" t="s">
        <v>63</v>
      </c>
      <c r="L582" s="223" t="s">
        <v>1773</v>
      </c>
      <c r="M582" s="207"/>
      <c r="N582" s="225" t="s">
        <v>1570</v>
      </c>
      <c r="O582" s="225" t="str">
        <f>INDEX('Standard Descriptions'!$E:$E,MATCH(Guidance!E582,'Standard Descriptions'!$C:$C,0))</f>
        <v xml:space="preserve"> This policy restores degraded forest, increasing the rate of carbon sequestration of the forest.//</v>
      </c>
      <c r="P582" s="223" t="s">
        <v>1571</v>
      </c>
      <c r="Q582" s="223" t="s">
        <v>63</v>
      </c>
      <c r="R582" s="223" t="str">
        <f t="shared" si="64"/>
        <v xml:space="preserve"> </v>
      </c>
      <c r="T582" s="223" t="str">
        <f t="shared" si="66"/>
        <v xml:space="preserve"> If this policy is fully implemented, this policy can restore 40.5 million acres,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row>
    <row r="583" spans="1:21" s="223" customFormat="1" x14ac:dyDescent="0.3">
      <c r="A583" s="223" t="s">
        <v>1569</v>
      </c>
      <c r="B583" s="215" t="str">
        <f t="shared" si="65"/>
        <v>Agriculture, Land Use, and ForestryForest Set-AsidesFraction of Forest Set Asides Achieved</v>
      </c>
      <c r="C583" s="223" t="s">
        <v>472</v>
      </c>
      <c r="D583" s="223" t="s">
        <v>488</v>
      </c>
      <c r="E583" s="223" t="s">
        <v>489</v>
      </c>
      <c r="J583" s="223">
        <v>61</v>
      </c>
      <c r="K583" s="223" t="s">
        <v>76</v>
      </c>
      <c r="L583" s="223" t="s">
        <v>1599</v>
      </c>
      <c r="M583" s="207"/>
      <c r="N583" s="225" t="s">
        <v>1570</v>
      </c>
      <c r="O583" s="225" t="str">
        <f>INDEX('Standard Descriptions'!$E:$E,MATCH(Guidance!E583,'Standard Descriptions'!$C:$C,0))</f>
        <v xml:space="preserve"> This policy avoids the release of CO2 from forests by reducing timber harvesting. // </v>
      </c>
      <c r="P583" s="223" t="s">
        <v>1571</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1" s="223" customFormat="1" x14ac:dyDescent="0.3">
      <c r="A584" s="223" t="s">
        <v>1569</v>
      </c>
      <c r="B584" s="215" t="str">
        <f t="shared" si="65"/>
        <v>Agriculture, Land Use, and ForestryCropland and Rice MeasuresFraction of Cropland and Rice Measures Achieved</v>
      </c>
      <c r="C584" s="223" t="s">
        <v>472</v>
      </c>
      <c r="D584" s="223" t="s">
        <v>493</v>
      </c>
      <c r="E584" s="223" t="s">
        <v>494</v>
      </c>
      <c r="J584" s="223">
        <v>62</v>
      </c>
      <c r="K584" s="223" t="s">
        <v>63</v>
      </c>
      <c r="L584" s="223" t="s">
        <v>1774</v>
      </c>
      <c r="M584" s="207"/>
      <c r="N584" s="225" t="s">
        <v>1570</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1571</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1" s="223" customFormat="1" x14ac:dyDescent="0.3">
      <c r="A585" s="223" t="s">
        <v>1569</v>
      </c>
      <c r="B585" s="215" t="str">
        <f t="shared" si="65"/>
        <v>Agriculture, Land Use, and ForestryImproved Forest ManagementFraction of Improved Forest Management Achieved</v>
      </c>
      <c r="C585" s="223" t="s">
        <v>472</v>
      </c>
      <c r="D585" s="223" t="s">
        <v>498</v>
      </c>
      <c r="E585" s="223" t="s">
        <v>499</v>
      </c>
      <c r="J585" s="223">
        <v>63</v>
      </c>
      <c r="K585" s="223" t="s">
        <v>76</v>
      </c>
      <c r="L585" s="223" t="s">
        <v>1775</v>
      </c>
      <c r="M585" s="207"/>
      <c r="N585" s="225" t="s">
        <v>1570</v>
      </c>
      <c r="O585" s="225" t="str">
        <f>INDEX('Standard Descriptions'!$E:$E,MATCH(Guidance!E585,'Standard Descriptions'!$C:$C,0))</f>
        <v xml:space="preserve"> This policy increases CO2 sequestration by forests through improved forest management practices.  // </v>
      </c>
      <c r="P585" s="223" t="s">
        <v>1571</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1" s="223" customFormat="1" x14ac:dyDescent="0.3">
      <c r="A586" s="223" t="s">
        <v>1569</v>
      </c>
      <c r="B586" s="215" t="str">
        <f t="shared" si="65"/>
        <v>Agriculture, Land Use, and ForestryLivestock MeasuresFraction of Livestock Measures Achieved</v>
      </c>
      <c r="C586" s="223" t="s">
        <v>472</v>
      </c>
      <c r="D586" s="223" t="s">
        <v>503</v>
      </c>
      <c r="E586" s="223" t="s">
        <v>504</v>
      </c>
      <c r="J586" s="223">
        <v>64</v>
      </c>
      <c r="K586" s="223" t="s">
        <v>63</v>
      </c>
      <c r="L586" s="223" t="s">
        <v>1774</v>
      </c>
      <c r="M586" s="207"/>
      <c r="N586" s="225" t="s">
        <v>1570</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1571</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1" s="223" customFormat="1" x14ac:dyDescent="0.3">
      <c r="A587" s="223" t="s">
        <v>1569</v>
      </c>
      <c r="B587" s="215" t="str">
        <f t="shared" si="65"/>
        <v>Agriculture, Land Use, and ForestryPeatland RestorationFraction of Peatland Restoration Achieved</v>
      </c>
      <c r="C587" s="223" t="s">
        <v>472</v>
      </c>
      <c r="D587" s="223" t="s">
        <v>508</v>
      </c>
      <c r="E587" s="223" t="s">
        <v>509</v>
      </c>
      <c r="J587" s="223">
        <v>178</v>
      </c>
      <c r="K587" s="223" t="s">
        <v>76</v>
      </c>
      <c r="M587" s="207"/>
      <c r="N587" s="225" t="s">
        <v>1570</v>
      </c>
      <c r="O587" s="225">
        <f>INDEX('Standard Descriptions'!$E:$E,MATCH(Guidance!E587,'Standard Descriptions'!$C:$C,0))</f>
        <v>0</v>
      </c>
      <c r="P587" s="223" t="s">
        <v>1571</v>
      </c>
      <c r="Q587" s="223" t="s">
        <v>76</v>
      </c>
      <c r="R587" s="223" t="str">
        <f t="shared" si="64"/>
        <v xml:space="preserve"> </v>
      </c>
      <c r="T587" s="223" t="str">
        <f t="shared" si="66"/>
        <v/>
      </c>
      <c r="U587" s="214" t="str">
        <f t="shared" si="67"/>
        <v>**Description:**0**Guidance for setting values: **</v>
      </c>
    </row>
    <row r="588" spans="1:21" s="223" customFormat="1" x14ac:dyDescent="0.3">
      <c r="A588" s="223" t="s">
        <v>1569</v>
      </c>
      <c r="B588" s="215" t="str">
        <f t="shared" si="65"/>
        <v>Agriculture, Land Use, and ForestryShift to Non-Animal ProductsPercent Animal Products Shifted to Nonanimal Products</v>
      </c>
      <c r="C588" s="223" t="s">
        <v>472</v>
      </c>
      <c r="D588" s="223" t="s">
        <v>512</v>
      </c>
      <c r="E588" s="223" t="s">
        <v>513</v>
      </c>
      <c r="J588" s="223">
        <v>434</v>
      </c>
      <c r="K588" s="223" t="s">
        <v>63</v>
      </c>
      <c r="L588" s="223" t="s">
        <v>1776</v>
      </c>
      <c r="M588" s="207"/>
      <c r="N588" s="225" t="s">
        <v>1570</v>
      </c>
      <c r="O588" s="225"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1571</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1" s="223" customFormat="1" x14ac:dyDescent="0.3">
      <c r="A589" s="223" t="s">
        <v>1569</v>
      </c>
      <c r="B589" s="215" t="str">
        <f t="shared" si="65"/>
        <v>District Heat and HydrogenUse CHP for District HeatFraction of Non CHP Heat Production Converted to CHP</v>
      </c>
      <c r="C589" s="223" t="s">
        <v>518</v>
      </c>
      <c r="D589" s="223" t="s">
        <v>519</v>
      </c>
      <c r="E589" s="223" t="s">
        <v>520</v>
      </c>
      <c r="J589" s="223">
        <v>68</v>
      </c>
      <c r="K589" s="223" t="s">
        <v>76</v>
      </c>
      <c r="L589" s="223" t="s">
        <v>1600</v>
      </c>
      <c r="M589" s="207"/>
      <c r="N589" s="225" t="s">
        <v>1570</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1571</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1" s="223" customFormat="1" x14ac:dyDescent="0.3">
      <c r="A590" s="223" t="s">
        <v>1569</v>
      </c>
      <c r="B590" s="215" t="str">
        <f t="shared" si="65"/>
        <v>District Heat and HydrogenProduce District Heat with HydrogenFraction of District Heat Fuel Use Shifted to Other Fuels</v>
      </c>
      <c r="C590" s="223" t="s">
        <v>518</v>
      </c>
      <c r="D590" s="223" t="s">
        <v>526</v>
      </c>
      <c r="E590" s="223" t="s">
        <v>527</v>
      </c>
      <c r="J590" s="223">
        <v>176</v>
      </c>
      <c r="K590" s="223" t="s">
        <v>76</v>
      </c>
      <c r="L590" s="223" t="s">
        <v>1601</v>
      </c>
      <c r="M590" s="207"/>
      <c r="N590" s="225" t="s">
        <v>1570</v>
      </c>
      <c r="O590" s="225" t="str">
        <f>INDEX('Standard Descriptions'!$E:$E,MATCH(Guidance!E590,'Standard Descriptions'!$C:$C,0))</f>
        <v xml:space="preserve"> This policy causes a percentage of the district heat to be generated by burning hydrogen instead of the fuels used in the BAU case. // </v>
      </c>
      <c r="P590" s="223" t="s">
        <v>1571</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1" s="223" customFormat="1" x14ac:dyDescent="0.3">
      <c r="A591" s="223" t="s">
        <v>1569</v>
      </c>
      <c r="B591" s="215" t="str">
        <f t="shared" si="65"/>
        <v>District Heat and HydrogenShift Hydrogen Production to ElectrolysisFraction of Hydrogen Production Pathways Shifted</v>
      </c>
      <c r="C591" s="223" t="s">
        <v>518</v>
      </c>
      <c r="D591" s="223" t="s">
        <v>533</v>
      </c>
      <c r="E591" s="223" t="s">
        <v>534</v>
      </c>
      <c r="J591" s="223">
        <v>450</v>
      </c>
      <c r="K591" s="223" t="s">
        <v>63</v>
      </c>
      <c r="L591" s="223" t="s">
        <v>1777</v>
      </c>
      <c r="M591" s="207"/>
      <c r="N591" s="225" t="s">
        <v>1570</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1571</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1" s="223" customFormat="1" x14ac:dyDescent="0.3">
      <c r="A592" s="223" t="s">
        <v>1569</v>
      </c>
      <c r="B592" s="215" t="str">
        <f t="shared" si="65"/>
        <v>Cross-SectorCarbon TaxAdditional Carbon Tax Rate</v>
      </c>
      <c r="C592" s="223" t="s">
        <v>539</v>
      </c>
      <c r="D592" s="223" t="s">
        <v>550</v>
      </c>
      <c r="E592" s="223" t="str">
        <f>E593</f>
        <v>Additional Carbon Tax Rate</v>
      </c>
      <c r="M592" s="207"/>
      <c r="N592" s="225" t="s">
        <v>1570</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2" s="223" t="s">
        <v>1571</v>
      </c>
      <c r="Q592" s="223" t="s">
        <v>63</v>
      </c>
      <c r="S592" s="223" t="str">
        <f t="shared" ref="S592:S655" si="68">IF(R592="","","//**"&amp;R592&amp;": **")</f>
        <v/>
      </c>
      <c r="T592" s="223" t="str">
        <f t="shared" si="66"/>
        <v/>
      </c>
      <c r="U592" s="214" t="str">
        <f>N592&amp;O592&amp;P592&amp;T593&amp;T594&amp;T595&amp;T596&amp;T597</f>
        <v xml:space="preserve">**Description:**This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 </v>
      </c>
    </row>
    <row r="593" spans="1:25" x14ac:dyDescent="0.3">
      <c r="A593" s="206" t="s">
        <v>1572</v>
      </c>
      <c r="C593" s="206" t="s">
        <v>539</v>
      </c>
      <c r="D593" s="206" t="s">
        <v>550</v>
      </c>
      <c r="E593" s="206" t="s">
        <v>551</v>
      </c>
      <c r="F593" s="206" t="s">
        <v>552</v>
      </c>
      <c r="H593" s="206" t="s">
        <v>553</v>
      </c>
      <c r="J593" s="206">
        <v>171</v>
      </c>
      <c r="K593" s="206" t="s">
        <v>63</v>
      </c>
      <c r="L593" s="206" t="s">
        <v>1780</v>
      </c>
      <c r="N593" s="219" t="s">
        <v>1570</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3" s="221" t="s">
        <v>1571</v>
      </c>
      <c r="Q593" s="221" t="s">
        <v>63</v>
      </c>
      <c r="R593" s="221" t="str">
        <f t="shared" ref="R593:R598" si="69">H593&amp;" "&amp;I593</f>
        <v xml:space="preserve">Transportation Sector </v>
      </c>
      <c r="S593" s="221" t="str">
        <f t="shared" si="68"/>
        <v>//**Transportation Sector : **</v>
      </c>
      <c r="T593" s="206" t="str">
        <f t="shared" si="66"/>
        <v>//**Transportation Sector : ** The Brazil government's r for the year 2050 range from $5 to $75 per ton (in inflation-adjusted 2018 dollars), depending on one's choice of discount rate.</v>
      </c>
    </row>
    <row r="594" spans="1:25" x14ac:dyDescent="0.3">
      <c r="A594" s="206" t="s">
        <v>1572</v>
      </c>
      <c r="C594" s="206" t="s">
        <v>539</v>
      </c>
      <c r="D594" s="206" t="s">
        <v>550</v>
      </c>
      <c r="E594" s="206" t="s">
        <v>551</v>
      </c>
      <c r="F594" s="206" t="s">
        <v>542</v>
      </c>
      <c r="H594" s="206" t="s">
        <v>543</v>
      </c>
      <c r="J594" s="206">
        <v>172</v>
      </c>
      <c r="K594" s="206" t="s">
        <v>63</v>
      </c>
      <c r="N594" s="219" t="s">
        <v>1570</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4" s="221" t="s">
        <v>1571</v>
      </c>
      <c r="Q594" s="221" t="s">
        <v>63</v>
      </c>
      <c r="R594" s="221" t="str">
        <f t="shared" si="69"/>
        <v xml:space="preserve">Electricity Sector </v>
      </c>
      <c r="S594" s="221" t="str">
        <f t="shared" si="68"/>
        <v>//**Electricity Sector : **</v>
      </c>
      <c r="T594" s="206" t="str">
        <f t="shared" si="66"/>
        <v>//**Electricity Sector : **</v>
      </c>
    </row>
    <row r="595" spans="1:25" x14ac:dyDescent="0.3">
      <c r="A595" s="206" t="s">
        <v>1572</v>
      </c>
      <c r="C595" s="206" t="s">
        <v>539</v>
      </c>
      <c r="D595" s="206" t="s">
        <v>550</v>
      </c>
      <c r="E595" s="206" t="s">
        <v>551</v>
      </c>
      <c r="F595" s="206" t="s">
        <v>557</v>
      </c>
      <c r="H595" s="206" t="s">
        <v>558</v>
      </c>
      <c r="J595" s="206">
        <v>173</v>
      </c>
      <c r="K595" s="206" t="s">
        <v>63</v>
      </c>
      <c r="N595" s="219" t="s">
        <v>1570</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5" s="221" t="s">
        <v>1571</v>
      </c>
      <c r="Q595" s="221" t="s">
        <v>63</v>
      </c>
      <c r="R595" s="221" t="str">
        <f t="shared" si="69"/>
        <v xml:space="preserve">Residential Bldg Sector </v>
      </c>
      <c r="S595" s="221" t="str">
        <f t="shared" si="68"/>
        <v>//**Residential Bldg Sector : **</v>
      </c>
      <c r="T595" s="206" t="str">
        <f t="shared" si="66"/>
        <v>//**Residential Bldg Sector : **</v>
      </c>
    </row>
    <row r="596" spans="1:25" x14ac:dyDescent="0.3">
      <c r="A596" s="206" t="s">
        <v>1572</v>
      </c>
      <c r="C596" s="206" t="s">
        <v>539</v>
      </c>
      <c r="D596" s="206" t="s">
        <v>550</v>
      </c>
      <c r="E596" s="206" t="s">
        <v>551</v>
      </c>
      <c r="F596" s="206" t="s">
        <v>559</v>
      </c>
      <c r="H596" s="206" t="s">
        <v>560</v>
      </c>
      <c r="J596" s="206">
        <v>174</v>
      </c>
      <c r="K596" s="206" t="s">
        <v>63</v>
      </c>
      <c r="N596" s="219" t="s">
        <v>1570</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6" s="221" t="s">
        <v>1571</v>
      </c>
      <c r="Q596" s="221" t="s">
        <v>63</v>
      </c>
      <c r="R596" s="221" t="str">
        <f t="shared" si="69"/>
        <v xml:space="preserve">Commercial Bldg Sector </v>
      </c>
      <c r="S596" s="221" t="str">
        <f t="shared" si="68"/>
        <v>//**Commercial Bldg Sector : **</v>
      </c>
      <c r="T596" s="206" t="str">
        <f t="shared" si="66"/>
        <v>//**Commercial Bldg Sector : **</v>
      </c>
    </row>
    <row r="597" spans="1:25" x14ac:dyDescent="0.3">
      <c r="A597" s="206" t="s">
        <v>1572</v>
      </c>
      <c r="C597" s="206" t="s">
        <v>539</v>
      </c>
      <c r="D597" s="206" t="s">
        <v>550</v>
      </c>
      <c r="E597" s="206" t="s">
        <v>551</v>
      </c>
      <c r="F597" s="206" t="s">
        <v>548</v>
      </c>
      <c r="H597" s="206" t="s">
        <v>549</v>
      </c>
      <c r="J597" s="206">
        <v>175</v>
      </c>
      <c r="K597" s="206" t="s">
        <v>63</v>
      </c>
      <c r="L597" s="206" t="s">
        <v>1603</v>
      </c>
      <c r="N597" s="219" t="s">
        <v>1570</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7" s="221" t="s">
        <v>1571</v>
      </c>
      <c r="Q597" s="221" t="s">
        <v>63</v>
      </c>
      <c r="R597" s="221" t="str">
        <f t="shared" si="69"/>
        <v xml:space="preserve">Industry Sector </v>
      </c>
      <c r="S597" s="221" t="str">
        <f t="shared" si="68"/>
        <v>//**Industry Sector : **</v>
      </c>
      <c r="T597" s="206" t="str">
        <f t="shared" si="66"/>
        <v xml:space="preserve">//**Industry Sector : ** levied on greenhouse gas emissions from non-energy industrial and agricultural processes, but these emissions sources can be included by enabling the policy lever "Carbon Tax Applies to Process Emissions." // </v>
      </c>
      <c r="W597" s="206" t="s">
        <v>1604</v>
      </c>
      <c r="Y597" s="206" t="s">
        <v>1602</v>
      </c>
    </row>
    <row r="598" spans="1:25" x14ac:dyDescent="0.3">
      <c r="A598" s="206" t="s">
        <v>1572</v>
      </c>
      <c r="C598" s="206" t="s">
        <v>539</v>
      </c>
      <c r="D598" s="206" t="s">
        <v>550</v>
      </c>
      <c r="E598" s="206" t="s">
        <v>551</v>
      </c>
      <c r="F598" s="206" t="s">
        <v>561</v>
      </c>
      <c r="H598" s="206" t="s">
        <v>562</v>
      </c>
      <c r="J598" s="206">
        <v>544</v>
      </c>
      <c r="K598" s="206" t="s">
        <v>76</v>
      </c>
      <c r="L598" s="206" t="s">
        <v>1781</v>
      </c>
      <c r="N598" s="219" t="s">
        <v>1570</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v>
      </c>
      <c r="P598" s="221" t="s">
        <v>1571</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3">
      <c r="A599" s="223" t="s">
        <v>1569</v>
      </c>
      <c r="B599" s="215" t="str">
        <f t="shared" ref="B599" si="70">C599&amp;D599&amp;E599</f>
        <v>Cross-SectorEnd Existing SubsidiesPercent Reduction in BAU Subsidies</v>
      </c>
      <c r="C599" s="223" t="s">
        <v>539</v>
      </c>
      <c r="D599" s="223" t="s">
        <v>567</v>
      </c>
      <c r="E599" s="223" t="str">
        <f>E600</f>
        <v>Percent Reduction in BAU Subsidies</v>
      </c>
      <c r="M599" s="207"/>
      <c r="N599" s="225" t="s">
        <v>1570</v>
      </c>
      <c r="O599" s="225" t="str">
        <f>INDEX('Standard Descriptions'!$E:$E,MATCH(Guidance!E599,'Standard Descriptions'!$C:$C,0))</f>
        <v xml:space="preserve"> This policy reduces the subsidies paid for the production of the selected energy source(s) in the BAU case. // </v>
      </c>
      <c r="P599" s="223" t="s">
        <v>1571</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3">
      <c r="A600" s="206" t="s">
        <v>1572</v>
      </c>
      <c r="C600" s="206" t="s">
        <v>539</v>
      </c>
      <c r="D600" s="206" t="s">
        <v>567</v>
      </c>
      <c r="E600" s="206" t="s">
        <v>568</v>
      </c>
      <c r="F600" s="206" t="s">
        <v>569</v>
      </c>
      <c r="H600" s="206" t="s">
        <v>570</v>
      </c>
      <c r="J600" s="206" t="s">
        <v>223</v>
      </c>
      <c r="K600" s="206" t="s">
        <v>76</v>
      </c>
      <c r="N600" s="219" t="s">
        <v>1570</v>
      </c>
      <c r="O600" s="219" t="str">
        <f>INDEX('Standard Descriptions'!$E:$E,MATCH(Guidance!E600,'Standard Descriptions'!$C:$C,0))</f>
        <v xml:space="preserve"> This policy reduces the subsidies paid for the production of the selected energy source(s) in the BAU case. // </v>
      </c>
      <c r="P600" s="221" t="s">
        <v>1571</v>
      </c>
      <c r="Q600" s="221" t="s">
        <v>63</v>
      </c>
      <c r="R600" s="221" t="str">
        <f t="shared" ref="R600:R622" si="71">H600&amp;" "&amp;I600</f>
        <v xml:space="preserve">Electricity </v>
      </c>
      <c r="S600" s="221" t="str">
        <f t="shared" si="68"/>
        <v>//**Electricity : **</v>
      </c>
      <c r="T600" s="206" t="str">
        <f>IF(K600="Yes",S600&amp;L600,"")</f>
        <v/>
      </c>
    </row>
    <row r="601" spans="1:25" x14ac:dyDescent="0.3">
      <c r="A601" s="206" t="s">
        <v>1572</v>
      </c>
      <c r="C601" s="206" t="s">
        <v>539</v>
      </c>
      <c r="D601" s="206" t="s">
        <v>567</v>
      </c>
      <c r="E601" s="206" t="s">
        <v>568</v>
      </c>
      <c r="F601" s="206" t="s">
        <v>455</v>
      </c>
      <c r="H601" s="206" t="s">
        <v>228</v>
      </c>
      <c r="J601" s="206">
        <v>69</v>
      </c>
      <c r="K601" s="206" t="s">
        <v>76</v>
      </c>
      <c r="L601" s="206" t="s">
        <v>1605</v>
      </c>
      <c r="N601" s="219" t="s">
        <v>1570</v>
      </c>
      <c r="O601" s="219" t="str">
        <f>INDEX('Standard Descriptions'!$E:$E,MATCH(Guidance!E601,'Standard Descriptions'!$C:$C,0))</f>
        <v xml:space="preserve"> This policy reduces the subsidies paid for the production of the selected energy source(s) in the BAU case. // </v>
      </c>
      <c r="P601" s="221" t="s">
        <v>1571</v>
      </c>
      <c r="Q601" s="221" t="s">
        <v>63</v>
      </c>
      <c r="R601" s="221" t="str">
        <f t="shared" si="71"/>
        <v xml:space="preserve">Hard Coal </v>
      </c>
      <c r="S601" s="221" t="str">
        <f t="shared" si="68"/>
        <v>//**Hard Coal : **</v>
      </c>
      <c r="T601" s="206" t="str">
        <f t="shared" si="66"/>
        <v/>
      </c>
    </row>
    <row r="602" spans="1:25" x14ac:dyDescent="0.3">
      <c r="A602" s="206" t="s">
        <v>1572</v>
      </c>
      <c r="C602" s="206" t="s">
        <v>539</v>
      </c>
      <c r="D602" s="206" t="s">
        <v>567</v>
      </c>
      <c r="E602" s="206" t="s">
        <v>568</v>
      </c>
      <c r="F602" s="206" t="s">
        <v>459</v>
      </c>
      <c r="H602" s="206" t="s">
        <v>348</v>
      </c>
      <c r="J602" s="206">
        <v>70</v>
      </c>
      <c r="K602" s="206" t="s">
        <v>76</v>
      </c>
      <c r="L602" s="206" t="s">
        <v>1782</v>
      </c>
      <c r="N602" s="219" t="s">
        <v>1570</v>
      </c>
      <c r="O602" s="219" t="str">
        <f>INDEX('Standard Descriptions'!$E:$E,MATCH(Guidance!E602,'Standard Descriptions'!$C:$C,0))</f>
        <v xml:space="preserve"> This policy reduces the subsidies paid for the production of the selected energy source(s) in the BAU case. // </v>
      </c>
      <c r="P602" s="221" t="s">
        <v>1571</v>
      </c>
      <c r="Q602" s="221" t="s">
        <v>63</v>
      </c>
      <c r="R602" s="221" t="str">
        <f t="shared" si="71"/>
        <v xml:space="preserve">Natural Gas </v>
      </c>
      <c r="S602" s="221" t="str">
        <f t="shared" si="68"/>
        <v>//**Natural Gas : **</v>
      </c>
      <c r="T602" s="206" t="str">
        <f t="shared" si="66"/>
        <v/>
      </c>
    </row>
    <row r="603" spans="1:25" x14ac:dyDescent="0.3">
      <c r="A603" s="206" t="s">
        <v>1572</v>
      </c>
      <c r="C603" s="206" t="s">
        <v>539</v>
      </c>
      <c r="D603" s="206" t="s">
        <v>567</v>
      </c>
      <c r="E603" s="206" t="s">
        <v>568</v>
      </c>
      <c r="F603" s="206" t="s">
        <v>572</v>
      </c>
      <c r="H603" s="206" t="s">
        <v>235</v>
      </c>
      <c r="J603" s="206">
        <v>71</v>
      </c>
      <c r="K603" s="206" t="s">
        <v>76</v>
      </c>
      <c r="L603" s="206" t="s">
        <v>1606</v>
      </c>
      <c r="N603" s="219" t="s">
        <v>1570</v>
      </c>
      <c r="O603" s="219" t="str">
        <f>INDEX('Standard Descriptions'!$E:$E,MATCH(Guidance!E603,'Standard Descriptions'!$C:$C,0))</f>
        <v xml:space="preserve"> This policy reduces the subsidies paid for the production of the selected energy source(s) in the BAU case. // </v>
      </c>
      <c r="P603" s="221" t="s">
        <v>1571</v>
      </c>
      <c r="Q603" s="221" t="s">
        <v>63</v>
      </c>
      <c r="R603" s="221" t="str">
        <f t="shared" si="71"/>
        <v xml:space="preserve">Nuclear </v>
      </c>
      <c r="S603" s="221" t="str">
        <f t="shared" si="68"/>
        <v>//**Nuclear : **</v>
      </c>
      <c r="T603" s="206" t="str">
        <f t="shared" si="66"/>
        <v/>
      </c>
    </row>
    <row r="604" spans="1:25" x14ac:dyDescent="0.3">
      <c r="A604" s="206" t="s">
        <v>1572</v>
      </c>
      <c r="C604" s="206" t="s">
        <v>539</v>
      </c>
      <c r="D604" s="206" t="s">
        <v>567</v>
      </c>
      <c r="E604" s="206" t="s">
        <v>568</v>
      </c>
      <c r="F604" s="206" t="s">
        <v>573</v>
      </c>
      <c r="H604" s="206" t="s">
        <v>237</v>
      </c>
      <c r="J604" s="206">
        <v>72</v>
      </c>
      <c r="K604" s="206" t="s">
        <v>76</v>
      </c>
      <c r="N604" s="219" t="s">
        <v>1570</v>
      </c>
      <c r="O604" s="219" t="str">
        <f>INDEX('Standard Descriptions'!$E:$E,MATCH(Guidance!E604,'Standard Descriptions'!$C:$C,0))</f>
        <v xml:space="preserve"> This policy reduces the subsidies paid for the production of the selected energy source(s) in the BAU case. // </v>
      </c>
      <c r="P604" s="221" t="s">
        <v>1571</v>
      </c>
      <c r="Q604" s="221" t="s">
        <v>63</v>
      </c>
      <c r="R604" s="221" t="str">
        <f t="shared" si="71"/>
        <v xml:space="preserve">Hydro </v>
      </c>
      <c r="S604" s="221" t="str">
        <f t="shared" si="68"/>
        <v>//**Hydro : **</v>
      </c>
      <c r="T604" s="206" t="str">
        <f t="shared" si="66"/>
        <v/>
      </c>
    </row>
    <row r="605" spans="1:25" x14ac:dyDescent="0.3">
      <c r="A605" s="206" t="s">
        <v>1572</v>
      </c>
      <c r="C605" s="206" t="s">
        <v>539</v>
      </c>
      <c r="D605" s="206" t="s">
        <v>567</v>
      </c>
      <c r="E605" s="206" t="s">
        <v>568</v>
      </c>
      <c r="F605" s="206" t="s">
        <v>574</v>
      </c>
      <c r="H605" s="206" t="s">
        <v>239</v>
      </c>
      <c r="J605" s="206">
        <v>73</v>
      </c>
      <c r="K605" s="206" t="s">
        <v>76</v>
      </c>
      <c r="N605" s="219" t="s">
        <v>1570</v>
      </c>
      <c r="O605" s="219" t="str">
        <f>INDEX('Standard Descriptions'!$E:$E,MATCH(Guidance!E605,'Standard Descriptions'!$C:$C,0))</f>
        <v xml:space="preserve"> This policy reduces the subsidies paid for the production of the selected energy source(s) in the BAU case. // </v>
      </c>
      <c r="P605" s="221" t="s">
        <v>1571</v>
      </c>
      <c r="Q605" s="221" t="s">
        <v>63</v>
      </c>
      <c r="R605" s="221" t="str">
        <f t="shared" si="71"/>
        <v xml:space="preserve">Onshore Wind </v>
      </c>
      <c r="S605" s="221" t="str">
        <f t="shared" si="68"/>
        <v>//**Onshore Wind : **</v>
      </c>
      <c r="T605" s="206" t="str">
        <f t="shared" si="66"/>
        <v/>
      </c>
    </row>
    <row r="606" spans="1:25" x14ac:dyDescent="0.3">
      <c r="A606" s="206" t="s">
        <v>1572</v>
      </c>
      <c r="C606" s="206" t="s">
        <v>539</v>
      </c>
      <c r="D606" s="206" t="s">
        <v>567</v>
      </c>
      <c r="E606" s="206" t="s">
        <v>568</v>
      </c>
      <c r="F606" s="206" t="s">
        <v>575</v>
      </c>
      <c r="H606" s="206" t="s">
        <v>576</v>
      </c>
      <c r="J606" s="206">
        <v>74</v>
      </c>
      <c r="K606" s="206" t="s">
        <v>76</v>
      </c>
      <c r="L606" s="206" t="s">
        <v>1607</v>
      </c>
      <c r="N606" s="219" t="s">
        <v>1570</v>
      </c>
      <c r="O606" s="219" t="str">
        <f>INDEX('Standard Descriptions'!$E:$E,MATCH(Guidance!E606,'Standard Descriptions'!$C:$C,0))</f>
        <v xml:space="preserve"> This policy reduces the subsidies paid for the production of the selected energy source(s) in the BAU case. // </v>
      </c>
      <c r="P606" s="221" t="s">
        <v>1571</v>
      </c>
      <c r="Q606" s="221" t="s">
        <v>63</v>
      </c>
      <c r="R606" s="221" t="str">
        <f t="shared" si="71"/>
        <v xml:space="preserve">Solar </v>
      </c>
      <c r="S606" s="221" t="str">
        <f t="shared" si="68"/>
        <v>//**Solar : **</v>
      </c>
      <c r="T606" s="206" t="str">
        <f t="shared" si="66"/>
        <v/>
      </c>
    </row>
    <row r="607" spans="1:25" x14ac:dyDescent="0.3">
      <c r="A607" s="206" t="s">
        <v>1572</v>
      </c>
      <c r="C607" s="206" t="s">
        <v>539</v>
      </c>
      <c r="D607" s="206" t="s">
        <v>567</v>
      </c>
      <c r="E607" s="206" t="s">
        <v>568</v>
      </c>
      <c r="F607" s="206" t="s">
        <v>577</v>
      </c>
      <c r="H607" s="206" t="s">
        <v>245</v>
      </c>
      <c r="J607" s="206" t="s">
        <v>223</v>
      </c>
      <c r="K607" s="206" t="s">
        <v>76</v>
      </c>
      <c r="N607" s="219" t="s">
        <v>1570</v>
      </c>
      <c r="O607" s="219" t="str">
        <f>INDEX('Standard Descriptions'!$E:$E,MATCH(Guidance!E607,'Standard Descriptions'!$C:$C,0))</f>
        <v xml:space="preserve"> This policy reduces the subsidies paid for the production of the selected energy source(s) in the BAU case. // </v>
      </c>
      <c r="P607" s="221" t="s">
        <v>1571</v>
      </c>
      <c r="Q607" s="221" t="s">
        <v>63</v>
      </c>
      <c r="R607" s="221" t="str">
        <f t="shared" si="71"/>
        <v xml:space="preserve">Biomass </v>
      </c>
      <c r="S607" s="221" t="str">
        <f t="shared" si="68"/>
        <v>//**Biomass : **</v>
      </c>
      <c r="T607" s="206" t="str">
        <f t="shared" si="66"/>
        <v/>
      </c>
    </row>
    <row r="608" spans="1:25" x14ac:dyDescent="0.3">
      <c r="A608" s="206" t="s">
        <v>1572</v>
      </c>
      <c r="C608" s="206" t="s">
        <v>539</v>
      </c>
      <c r="D608" s="206" t="s">
        <v>567</v>
      </c>
      <c r="E608" s="206" t="s">
        <v>568</v>
      </c>
      <c r="F608" s="206" t="s">
        <v>460</v>
      </c>
      <c r="H608" s="206" t="s">
        <v>461</v>
      </c>
      <c r="J608" s="206">
        <v>75</v>
      </c>
      <c r="K608" s="206" t="s">
        <v>76</v>
      </c>
      <c r="L608" s="206" t="s">
        <v>1608</v>
      </c>
      <c r="N608" s="219" t="s">
        <v>1570</v>
      </c>
      <c r="O608" s="219" t="str">
        <f>INDEX('Standard Descriptions'!$E:$E,MATCH(Guidance!E608,'Standard Descriptions'!$C:$C,0))</f>
        <v xml:space="preserve"> This policy reduces the subsidies paid for the production of the selected energy source(s) in the BAU case. // </v>
      </c>
      <c r="P608" s="221" t="s">
        <v>1571</v>
      </c>
      <c r="Q608" s="221" t="s">
        <v>63</v>
      </c>
      <c r="R608" s="221" t="str">
        <f t="shared" si="71"/>
        <v xml:space="preserve">Petroleum Gasoline </v>
      </c>
      <c r="S608" s="221" t="str">
        <f t="shared" si="68"/>
        <v>//**Petroleum Gasoline : **</v>
      </c>
      <c r="T608" s="206" t="str">
        <f t="shared" si="66"/>
        <v/>
      </c>
    </row>
    <row r="609" spans="1:21" x14ac:dyDescent="0.3">
      <c r="A609" s="206" t="s">
        <v>1572</v>
      </c>
      <c r="C609" s="206" t="s">
        <v>539</v>
      </c>
      <c r="D609" s="206" t="s">
        <v>567</v>
      </c>
      <c r="E609" s="206" t="s">
        <v>568</v>
      </c>
      <c r="F609" s="206" t="s">
        <v>462</v>
      </c>
      <c r="H609" s="206" t="s">
        <v>463</v>
      </c>
      <c r="J609" s="206">
        <v>76</v>
      </c>
      <c r="K609" s="206" t="s">
        <v>76</v>
      </c>
      <c r="L609" s="206" t="s">
        <v>1609</v>
      </c>
      <c r="N609" s="219" t="s">
        <v>1570</v>
      </c>
      <c r="O609" s="219" t="str">
        <f>INDEX('Standard Descriptions'!$E:$E,MATCH(Guidance!E609,'Standard Descriptions'!$C:$C,0))</f>
        <v xml:space="preserve"> This policy reduces the subsidies paid for the production of the selected energy source(s) in the BAU case. // </v>
      </c>
      <c r="P609" s="221" t="s">
        <v>1571</v>
      </c>
      <c r="Q609" s="221" t="s">
        <v>63</v>
      </c>
      <c r="R609" s="221" t="str">
        <f t="shared" si="71"/>
        <v xml:space="preserve">Petroleum Diesel </v>
      </c>
      <c r="S609" s="221" t="str">
        <f t="shared" si="68"/>
        <v>//**Petroleum Diesel : **</v>
      </c>
      <c r="T609" s="206" t="str">
        <f t="shared" si="66"/>
        <v/>
      </c>
    </row>
    <row r="610" spans="1:21" x14ac:dyDescent="0.3">
      <c r="A610" s="206" t="s">
        <v>1572</v>
      </c>
      <c r="C610" s="206" t="s">
        <v>539</v>
      </c>
      <c r="D610" s="206" t="s">
        <v>567</v>
      </c>
      <c r="E610" s="206" t="s">
        <v>568</v>
      </c>
      <c r="F610" s="206" t="s">
        <v>578</v>
      </c>
      <c r="H610" s="206" t="s">
        <v>579</v>
      </c>
      <c r="J610" s="206" t="s">
        <v>223</v>
      </c>
      <c r="K610" s="206" t="s">
        <v>76</v>
      </c>
      <c r="N610" s="219" t="s">
        <v>1570</v>
      </c>
      <c r="O610" s="219" t="str">
        <f>INDEX('Standard Descriptions'!$E:$E,MATCH(Guidance!E610,'Standard Descriptions'!$C:$C,0))</f>
        <v xml:space="preserve"> This policy reduces the subsidies paid for the production of the selected energy source(s) in the BAU case. // </v>
      </c>
      <c r="P610" s="221" t="s">
        <v>1571</v>
      </c>
      <c r="Q610" s="221" t="s">
        <v>63</v>
      </c>
      <c r="R610" s="221" t="str">
        <f t="shared" si="71"/>
        <v xml:space="preserve">Biofuel Gasoline </v>
      </c>
      <c r="S610" s="221" t="str">
        <f t="shared" si="68"/>
        <v>//**Biofuel Gasoline : **</v>
      </c>
      <c r="T610" s="206" t="str">
        <f t="shared" si="66"/>
        <v/>
      </c>
    </row>
    <row r="611" spans="1:21" x14ac:dyDescent="0.3">
      <c r="A611" s="206" t="s">
        <v>1572</v>
      </c>
      <c r="C611" s="206" t="s">
        <v>539</v>
      </c>
      <c r="D611" s="206" t="s">
        <v>567</v>
      </c>
      <c r="E611" s="206" t="s">
        <v>568</v>
      </c>
      <c r="F611" s="206" t="s">
        <v>580</v>
      </c>
      <c r="H611" s="206" t="s">
        <v>581</v>
      </c>
      <c r="J611" s="206" t="s">
        <v>223</v>
      </c>
      <c r="K611" s="206" t="s">
        <v>76</v>
      </c>
      <c r="N611" s="219" t="s">
        <v>1570</v>
      </c>
      <c r="O611" s="219" t="str">
        <f>INDEX('Standard Descriptions'!$E:$E,MATCH(Guidance!E611,'Standard Descriptions'!$C:$C,0))</f>
        <v xml:space="preserve"> This policy reduces the subsidies paid for the production of the selected energy source(s) in the BAU case. // </v>
      </c>
      <c r="P611" s="221" t="s">
        <v>1571</v>
      </c>
      <c r="Q611" s="221" t="s">
        <v>63</v>
      </c>
      <c r="R611" s="221" t="str">
        <f t="shared" si="71"/>
        <v xml:space="preserve">Biofuel Diesel </v>
      </c>
      <c r="S611" s="221" t="str">
        <f t="shared" si="68"/>
        <v>//**Biofuel Diesel : **</v>
      </c>
      <c r="T611" s="206" t="str">
        <f t="shared" si="66"/>
        <v/>
      </c>
    </row>
    <row r="612" spans="1:21" x14ac:dyDescent="0.3">
      <c r="A612" s="206" t="s">
        <v>1572</v>
      </c>
      <c r="C612" s="206" t="s">
        <v>539</v>
      </c>
      <c r="D612" s="206" t="s">
        <v>567</v>
      </c>
      <c r="E612" s="206" t="s">
        <v>568</v>
      </c>
      <c r="F612" s="206" t="s">
        <v>464</v>
      </c>
      <c r="H612" s="206" t="s">
        <v>465</v>
      </c>
      <c r="K612" s="206" t="s">
        <v>76</v>
      </c>
      <c r="N612" s="219" t="s">
        <v>1570</v>
      </c>
      <c r="O612" s="219" t="str">
        <f>INDEX('Standard Descriptions'!$E:$E,MATCH(Guidance!E612,'Standard Descriptions'!$C:$C,0))</f>
        <v xml:space="preserve"> This policy reduces the subsidies paid for the production of the selected energy source(s) in the BAU case. // </v>
      </c>
      <c r="P612" s="221" t="s">
        <v>1571</v>
      </c>
      <c r="Q612" s="221" t="s">
        <v>63</v>
      </c>
      <c r="R612" s="221" t="str">
        <f t="shared" si="71"/>
        <v xml:space="preserve">Jet Fuel/Kerosene </v>
      </c>
      <c r="S612" s="221" t="str">
        <f t="shared" si="68"/>
        <v>//**Jet Fuel/Kerosene : **</v>
      </c>
      <c r="T612" s="206" t="str">
        <f t="shared" si="66"/>
        <v/>
      </c>
    </row>
    <row r="613" spans="1:21" x14ac:dyDescent="0.3">
      <c r="A613" s="206" t="s">
        <v>1572</v>
      </c>
      <c r="C613" s="206" t="s">
        <v>539</v>
      </c>
      <c r="D613" s="206" t="s">
        <v>567</v>
      </c>
      <c r="E613" s="206" t="s">
        <v>568</v>
      </c>
      <c r="F613" s="206" t="s">
        <v>582</v>
      </c>
      <c r="H613" s="206" t="s">
        <v>583</v>
      </c>
      <c r="J613" s="206" t="s">
        <v>223</v>
      </c>
      <c r="K613" s="206" t="s">
        <v>76</v>
      </c>
      <c r="N613" s="219" t="s">
        <v>1570</v>
      </c>
      <c r="O613" s="219" t="str">
        <f>INDEX('Standard Descriptions'!$E:$E,MATCH(Guidance!E613,'Standard Descriptions'!$C:$C,0))</f>
        <v xml:space="preserve"> This policy reduces the subsidies paid for the production of the selected energy source(s) in the BAU case. // </v>
      </c>
      <c r="P613" s="221" t="s">
        <v>1571</v>
      </c>
      <c r="Q613" s="221" t="s">
        <v>63</v>
      </c>
      <c r="R613" s="221" t="str">
        <f t="shared" si="71"/>
        <v xml:space="preserve">Heat </v>
      </c>
      <c r="S613" s="221" t="str">
        <f t="shared" si="68"/>
        <v>//**Heat : **</v>
      </c>
      <c r="T613" s="206" t="str">
        <f t="shared" si="66"/>
        <v/>
      </c>
    </row>
    <row r="614" spans="1:21" x14ac:dyDescent="0.3">
      <c r="A614" s="206" t="s">
        <v>1572</v>
      </c>
      <c r="C614" s="206" t="s">
        <v>539</v>
      </c>
      <c r="D614" s="206" t="s">
        <v>567</v>
      </c>
      <c r="E614" s="206" t="s">
        <v>568</v>
      </c>
      <c r="F614" s="206" t="s">
        <v>584</v>
      </c>
      <c r="H614" s="206" t="s">
        <v>247</v>
      </c>
      <c r="K614" s="206" t="s">
        <v>76</v>
      </c>
      <c r="N614" s="219" t="s">
        <v>1570</v>
      </c>
      <c r="O614" s="219" t="str">
        <f>INDEX('Standard Descriptions'!$E:$E,MATCH(Guidance!E614,'Standard Descriptions'!$C:$C,0))</f>
        <v xml:space="preserve"> This policy reduces the subsidies paid for the production of the selected energy source(s) in the BAU case. // </v>
      </c>
      <c r="P614" s="221" t="s">
        <v>1571</v>
      </c>
      <c r="Q614" s="221" t="s">
        <v>63</v>
      </c>
      <c r="R614" s="221" t="str">
        <f t="shared" si="71"/>
        <v xml:space="preserve">Geothermal </v>
      </c>
      <c r="S614" s="221" t="str">
        <f t="shared" si="68"/>
        <v>//**Geothermal : **</v>
      </c>
      <c r="T614" s="206" t="str">
        <f t="shared" si="66"/>
        <v/>
      </c>
    </row>
    <row r="615" spans="1:21" x14ac:dyDescent="0.3">
      <c r="A615" s="206" t="s">
        <v>1572</v>
      </c>
      <c r="C615" s="206" t="s">
        <v>539</v>
      </c>
      <c r="D615" s="206" t="s">
        <v>567</v>
      </c>
      <c r="E615" s="206" t="s">
        <v>568</v>
      </c>
      <c r="F615" s="206" t="s">
        <v>466</v>
      </c>
      <c r="H615" s="206" t="s">
        <v>253</v>
      </c>
      <c r="K615" s="206" t="s">
        <v>76</v>
      </c>
      <c r="N615" s="219" t="s">
        <v>1570</v>
      </c>
      <c r="O615" s="219" t="str">
        <f>INDEX('Standard Descriptions'!$E:$E,MATCH(Guidance!E615,'Standard Descriptions'!$C:$C,0))</f>
        <v xml:space="preserve"> This policy reduces the subsidies paid for the production of the selected energy source(s) in the BAU case. // </v>
      </c>
      <c r="P615" s="221" t="s">
        <v>1571</v>
      </c>
      <c r="Q615" s="221" t="s">
        <v>63</v>
      </c>
      <c r="R615" s="221" t="str">
        <f t="shared" si="71"/>
        <v xml:space="preserve">Lignite </v>
      </c>
      <c r="S615" s="221" t="str">
        <f t="shared" si="68"/>
        <v>//**Lignite : **</v>
      </c>
      <c r="T615" s="206" t="str">
        <f t="shared" si="66"/>
        <v/>
      </c>
    </row>
    <row r="616" spans="1:21" x14ac:dyDescent="0.3">
      <c r="A616" s="206" t="s">
        <v>1572</v>
      </c>
      <c r="C616" s="206" t="s">
        <v>539</v>
      </c>
      <c r="D616" s="206" t="s">
        <v>567</v>
      </c>
      <c r="E616" s="206" t="s">
        <v>568</v>
      </c>
      <c r="F616" s="206" t="s">
        <v>467</v>
      </c>
      <c r="H616" s="206" t="s">
        <v>257</v>
      </c>
      <c r="K616" s="206" t="s">
        <v>76</v>
      </c>
      <c r="N616" s="219" t="s">
        <v>1570</v>
      </c>
      <c r="O616" s="219" t="str">
        <f>INDEX('Standard Descriptions'!$E:$E,MATCH(Guidance!E616,'Standard Descriptions'!$C:$C,0))</f>
        <v xml:space="preserve"> This policy reduces the subsidies paid for the production of the selected energy source(s) in the BAU case. // </v>
      </c>
      <c r="P616" s="221" t="s">
        <v>1571</v>
      </c>
      <c r="Q616" s="221" t="s">
        <v>63</v>
      </c>
      <c r="R616" s="221" t="str">
        <f t="shared" si="71"/>
        <v xml:space="preserve">Crude Oil </v>
      </c>
      <c r="S616" s="221" t="str">
        <f t="shared" si="68"/>
        <v>//**Crude Oil : **</v>
      </c>
      <c r="T616" s="206" t="str">
        <f t="shared" si="66"/>
        <v/>
      </c>
    </row>
    <row r="617" spans="1:21" x14ac:dyDescent="0.3">
      <c r="A617" s="206" t="s">
        <v>1572</v>
      </c>
      <c r="C617" s="206" t="s">
        <v>539</v>
      </c>
      <c r="D617" s="206" t="s">
        <v>567</v>
      </c>
      <c r="E617" s="206" t="s">
        <v>568</v>
      </c>
      <c r="F617" s="206" t="s">
        <v>468</v>
      </c>
      <c r="H617" s="206" t="s">
        <v>469</v>
      </c>
      <c r="K617" s="206" t="s">
        <v>76</v>
      </c>
      <c r="N617" s="219" t="s">
        <v>1570</v>
      </c>
      <c r="O617" s="219" t="str">
        <f>INDEX('Standard Descriptions'!$E:$E,MATCH(Guidance!E617,'Standard Descriptions'!$C:$C,0))</f>
        <v xml:space="preserve"> This policy reduces the subsidies paid for the production of the selected energy source(s) in the BAU case. // </v>
      </c>
      <c r="P617" s="221" t="s">
        <v>1571</v>
      </c>
      <c r="Q617" s="221" t="s">
        <v>63</v>
      </c>
      <c r="R617" s="221" t="str">
        <f t="shared" si="71"/>
        <v xml:space="preserve">Heavy/Residual Fuel Oil </v>
      </c>
      <c r="S617" s="221" t="str">
        <f t="shared" si="68"/>
        <v>//**Heavy/Residual Fuel Oil : **</v>
      </c>
      <c r="T617" s="206" t="str">
        <f t="shared" si="66"/>
        <v/>
      </c>
    </row>
    <row r="618" spans="1:21" x14ac:dyDescent="0.3">
      <c r="A618" s="206" t="s">
        <v>1572</v>
      </c>
      <c r="C618" s="206" t="s">
        <v>539</v>
      </c>
      <c r="D618" s="206" t="s">
        <v>567</v>
      </c>
      <c r="E618" s="206" t="s">
        <v>568</v>
      </c>
      <c r="F618" s="206" t="s">
        <v>470</v>
      </c>
      <c r="H618" s="206" t="s">
        <v>471</v>
      </c>
      <c r="K618" s="206" t="s">
        <v>76</v>
      </c>
      <c r="N618" s="219" t="s">
        <v>1570</v>
      </c>
      <c r="O618" s="219" t="str">
        <f>INDEX('Standard Descriptions'!$E:$E,MATCH(Guidance!E618,'Standard Descriptions'!$C:$C,0))</f>
        <v xml:space="preserve"> This policy reduces the subsidies paid for the production of the selected energy source(s) in the BAU case. // </v>
      </c>
      <c r="P618" s="221" t="s">
        <v>1571</v>
      </c>
      <c r="Q618" s="221" t="s">
        <v>63</v>
      </c>
      <c r="R618" s="221" t="str">
        <f t="shared" si="71"/>
        <v xml:space="preserve">LPG/Propane/Butane </v>
      </c>
      <c r="S618" s="221" t="str">
        <f t="shared" si="68"/>
        <v>//**LPG/Propane/Butane : **</v>
      </c>
      <c r="T618" s="206" t="str">
        <f t="shared" si="66"/>
        <v/>
      </c>
    </row>
    <row r="619" spans="1:21" x14ac:dyDescent="0.3">
      <c r="A619" s="206" t="s">
        <v>1572</v>
      </c>
      <c r="C619" s="206" t="s">
        <v>539</v>
      </c>
      <c r="D619" s="206" t="s">
        <v>567</v>
      </c>
      <c r="E619" s="206" t="s">
        <v>568</v>
      </c>
      <c r="F619" s="206" t="s">
        <v>585</v>
      </c>
      <c r="H619" s="206" t="s">
        <v>261</v>
      </c>
      <c r="K619" s="206" t="s">
        <v>76</v>
      </c>
      <c r="N619" s="219" t="s">
        <v>1570</v>
      </c>
      <c r="O619" s="219" t="str">
        <f>INDEX('Standard Descriptions'!$E:$E,MATCH(Guidance!E619,'Standard Descriptions'!$C:$C,0))</f>
        <v xml:space="preserve"> This policy reduces the subsidies paid for the production of the selected energy source(s) in the BAU case. // </v>
      </c>
      <c r="P619" s="221" t="s">
        <v>1571</v>
      </c>
      <c r="Q619" s="221" t="s">
        <v>63</v>
      </c>
      <c r="R619" s="221" t="str">
        <f t="shared" si="71"/>
        <v xml:space="preserve">Municipal Solid Waste </v>
      </c>
      <c r="S619" s="221" t="str">
        <f t="shared" si="68"/>
        <v>//**Municipal Solid Waste : **</v>
      </c>
      <c r="T619" s="206" t="str">
        <f t="shared" si="66"/>
        <v/>
      </c>
    </row>
    <row r="620" spans="1:21" x14ac:dyDescent="0.3">
      <c r="A620" s="206" t="s">
        <v>1572</v>
      </c>
      <c r="C620" s="206" t="s">
        <v>539</v>
      </c>
      <c r="D620" s="206" t="s">
        <v>567</v>
      </c>
      <c r="E620" s="206" t="s">
        <v>568</v>
      </c>
      <c r="F620" s="206" t="s">
        <v>586</v>
      </c>
      <c r="H620" s="206" t="s">
        <v>587</v>
      </c>
      <c r="K620" s="206" t="s">
        <v>76</v>
      </c>
      <c r="N620" s="219" t="s">
        <v>1570</v>
      </c>
      <c r="O620" s="219" t="str">
        <f>INDEX('Standard Descriptions'!$E:$E,MATCH(Guidance!E620,'Standard Descriptions'!$C:$C,0))</f>
        <v xml:space="preserve"> This policy reduces the subsidies paid for the production of the selected energy source(s) in the BAU case. // </v>
      </c>
      <c r="P620" s="221" t="s">
        <v>1571</v>
      </c>
      <c r="Q620" s="221" t="s">
        <v>63</v>
      </c>
      <c r="R620" s="221" t="str">
        <f t="shared" si="71"/>
        <v xml:space="preserve">Hydrogen </v>
      </c>
      <c r="S620" s="221" t="str">
        <f t="shared" si="68"/>
        <v>//**Hydrogen : **</v>
      </c>
      <c r="T620" s="206" t="str">
        <f t="shared" si="66"/>
        <v/>
      </c>
    </row>
    <row r="621" spans="1:21" s="223" customFormat="1" x14ac:dyDescent="0.3">
      <c r="A621" s="223" t="s">
        <v>1569</v>
      </c>
      <c r="B621" s="215" t="str">
        <f t="shared" ref="B621:B623" si="72">C621&amp;D621&amp;E621</f>
        <v>Cross-SectorExempt Non-CO2 Emissions from C TaxToggle Whether Carbon Tax Affects Non CO2 Emissions</v>
      </c>
      <c r="C621" s="223" t="s">
        <v>539</v>
      </c>
      <c r="D621" s="223" t="s">
        <v>588</v>
      </c>
      <c r="E621" s="223" t="s">
        <v>589</v>
      </c>
      <c r="K621" s="223" t="s">
        <v>76</v>
      </c>
      <c r="N621" s="225" t="s">
        <v>1570</v>
      </c>
      <c r="O621" s="225">
        <f>INDEX('Standard Descriptions'!$E:$E,MATCH(Guidance!E621,'Standard Descriptions'!$C:$C,0))</f>
        <v>0</v>
      </c>
      <c r="P621" s="223" t="s">
        <v>1571</v>
      </c>
      <c r="Q621" s="223" t="s">
        <v>76</v>
      </c>
      <c r="R621" s="223" t="str">
        <f t="shared" si="71"/>
        <v xml:space="preserve"> </v>
      </c>
      <c r="T621" s="223" t="str">
        <f t="shared" si="66"/>
        <v/>
      </c>
      <c r="U621" s="214" t="str">
        <f>N621&amp;O621</f>
        <v>**Description:**0</v>
      </c>
    </row>
    <row r="622" spans="1:21" s="223" customFormat="1" x14ac:dyDescent="0.3">
      <c r="A622" s="223" t="s">
        <v>1569</v>
      </c>
      <c r="B622" s="215" t="str">
        <f t="shared" si="72"/>
        <v>Cross-SectorCarbon Tax Applies to Process EmissionsToggle Whether Carbon Tax Affects Process Emissions</v>
      </c>
      <c r="C622" s="223" t="s">
        <v>539</v>
      </c>
      <c r="D622" s="223" t="s">
        <v>563</v>
      </c>
      <c r="E622" s="223" t="s">
        <v>564</v>
      </c>
      <c r="J622" s="223">
        <v>509</v>
      </c>
      <c r="K622" s="223" t="s">
        <v>63</v>
      </c>
      <c r="N622" s="225" t="s">
        <v>1570</v>
      </c>
      <c r="O622" s="225" t="str">
        <f>INDEX('Standard Descriptions'!$E:$E,MATCH(Guidance!E622,'Standard Descriptions'!$C:$C,0))</f>
        <v xml:space="preserve"> This policy prevents the carbon tax from being levied on process emissions (non-energy greenhouse gas emissions from industrial and agricultural operations).</v>
      </c>
      <c r="P622" s="223" t="s">
        <v>1571</v>
      </c>
      <c r="Q622" s="223" t="s">
        <v>76</v>
      </c>
      <c r="R622" s="223" t="str">
        <f t="shared" si="71"/>
        <v xml:space="preserve"> </v>
      </c>
      <c r="T622" s="223" t="str">
        <f t="shared" si="66"/>
        <v/>
      </c>
      <c r="U622" s="214" t="str">
        <f>N622&amp;O622</f>
        <v>**Description:** This policy prevents the carbon tax from being levied on process emissions (non-energy greenhouse gas emissions from industrial and agricultural operations).</v>
      </c>
    </row>
    <row r="623" spans="1:21" s="223" customFormat="1" x14ac:dyDescent="0.3">
      <c r="A623" s="223" t="s">
        <v>1569</v>
      </c>
      <c r="B623" s="215" t="str">
        <f t="shared" si="72"/>
        <v>Cross-SectorFixed Energy PricesToggle Whether Policies Affect Energy Prices</v>
      </c>
      <c r="C623" s="223" t="s">
        <v>539</v>
      </c>
      <c r="D623" s="223" t="s">
        <v>592</v>
      </c>
      <c r="E623" s="223" t="str">
        <f>E624</f>
        <v>Toggle Whether Policies Affect Energy Prices</v>
      </c>
      <c r="N623" s="225" t="s">
        <v>1570</v>
      </c>
      <c r="O623" s="225">
        <f>INDEX('Standard Descriptions'!$E:$E,MATCH(Guidance!E623,'Standard Descriptions'!$C:$C,0))</f>
        <v>0</v>
      </c>
      <c r="P623" s="223" t="s">
        <v>1571</v>
      </c>
      <c r="Q623" s="223" t="s">
        <v>63</v>
      </c>
      <c r="S623" s="223" t="str">
        <f t="shared" si="68"/>
        <v/>
      </c>
      <c r="T623" s="223" t="str">
        <f t="shared" si="66"/>
        <v/>
      </c>
      <c r="U623" s="214" t="str">
        <f>N623&amp;O623</f>
        <v>**Description:**0</v>
      </c>
    </row>
    <row r="624" spans="1:21" x14ac:dyDescent="0.3">
      <c r="A624" s="206" t="s">
        <v>1572</v>
      </c>
      <c r="C624" s="206" t="s">
        <v>539</v>
      </c>
      <c r="D624" s="206" t="s">
        <v>592</v>
      </c>
      <c r="E624" s="206" t="s">
        <v>593</v>
      </c>
      <c r="F624" s="206" t="s">
        <v>569</v>
      </c>
      <c r="H624" s="206" t="s">
        <v>570</v>
      </c>
      <c r="K624" s="206" t="s">
        <v>76</v>
      </c>
      <c r="N624" s="219" t="s">
        <v>1570</v>
      </c>
      <c r="O624" s="219">
        <f>INDEX('Standard Descriptions'!$E:$E,MATCH(Guidance!E624,'Standard Descriptions'!$C:$C,0))</f>
        <v>0</v>
      </c>
      <c r="P624" s="221" t="s">
        <v>1571</v>
      </c>
      <c r="Q624" s="221" t="s">
        <v>63</v>
      </c>
      <c r="R624" s="221" t="str">
        <f>H624&amp;" "&amp;I624</f>
        <v xml:space="preserve">Electricity </v>
      </c>
      <c r="S624" s="221" t="str">
        <f t="shared" si="68"/>
        <v>//**Electricity : **</v>
      </c>
      <c r="T624" s="206" t="str">
        <f t="shared" si="66"/>
        <v/>
      </c>
    </row>
    <row r="625" spans="1:21" x14ac:dyDescent="0.3">
      <c r="A625" s="206" t="s">
        <v>1572</v>
      </c>
      <c r="C625" s="206" t="s">
        <v>539</v>
      </c>
      <c r="D625" s="206" t="s">
        <v>592</v>
      </c>
      <c r="E625" s="206" t="s">
        <v>593</v>
      </c>
      <c r="F625" s="206" t="s">
        <v>582</v>
      </c>
      <c r="H625" s="206" t="s">
        <v>583</v>
      </c>
      <c r="K625" s="206" t="s">
        <v>76</v>
      </c>
      <c r="N625" s="219" t="s">
        <v>1570</v>
      </c>
      <c r="O625" s="219">
        <f>INDEX('Standard Descriptions'!$E:$E,MATCH(Guidance!E625,'Standard Descriptions'!$C:$C,0))</f>
        <v>0</v>
      </c>
      <c r="P625" s="221" t="s">
        <v>1571</v>
      </c>
      <c r="Q625" s="221" t="s">
        <v>63</v>
      </c>
      <c r="R625" s="221" t="str">
        <f>H625&amp;" "&amp;I625</f>
        <v xml:space="preserve">Heat </v>
      </c>
      <c r="S625" s="221" t="str">
        <f t="shared" si="68"/>
        <v>//**Heat : **</v>
      </c>
      <c r="T625" s="206" t="str">
        <f t="shared" si="66"/>
        <v/>
      </c>
    </row>
    <row r="626" spans="1:21" x14ac:dyDescent="0.3">
      <c r="A626" s="206" t="s">
        <v>1572</v>
      </c>
      <c r="C626" s="206" t="s">
        <v>539</v>
      </c>
      <c r="D626" s="206" t="s">
        <v>592</v>
      </c>
      <c r="E626" s="206" t="s">
        <v>593</v>
      </c>
      <c r="F626" s="206" t="s">
        <v>586</v>
      </c>
      <c r="H626" s="206" t="s">
        <v>587</v>
      </c>
      <c r="K626" s="206" t="s">
        <v>76</v>
      </c>
      <c r="N626" s="219" t="s">
        <v>1570</v>
      </c>
      <c r="O626" s="219">
        <f>INDEX('Standard Descriptions'!$E:$E,MATCH(Guidance!E626,'Standard Descriptions'!$C:$C,0))</f>
        <v>0</v>
      </c>
      <c r="P626" s="221" t="s">
        <v>1571</v>
      </c>
      <c r="Q626" s="221" t="s">
        <v>63</v>
      </c>
      <c r="R626" s="221" t="str">
        <f>H626&amp;" "&amp;I626</f>
        <v xml:space="preserve">Hydrogen </v>
      </c>
      <c r="S626" s="221" t="str">
        <f t="shared" si="68"/>
        <v>//**Hydrogen : **</v>
      </c>
      <c r="T626" s="206" t="str">
        <f t="shared" si="66"/>
        <v/>
      </c>
    </row>
    <row r="627" spans="1:21" s="223" customFormat="1" x14ac:dyDescent="0.3">
      <c r="A627" s="223" t="s">
        <v>1569</v>
      </c>
      <c r="B627" s="215" t="str">
        <f t="shared" ref="B627" si="73">C627&amp;D627&amp;E627</f>
        <v>Cross-SectorVariable Energy Prices0</v>
      </c>
      <c r="C627" s="223" t="s">
        <v>539</v>
      </c>
      <c r="D627" s="223" t="s">
        <v>1554</v>
      </c>
      <c r="E627" s="223">
        <f>E628</f>
        <v>0</v>
      </c>
      <c r="N627" s="225" t="s">
        <v>1570</v>
      </c>
      <c r="O627" s="225" t="e">
        <f>INDEX('Standard Descriptions'!$E:$E,MATCH(Guidance!E627,'Standard Descriptions'!$C:$C,0))</f>
        <v>#N/A</v>
      </c>
      <c r="P627" s="223" t="s">
        <v>1571</v>
      </c>
      <c r="Q627" s="223" t="s">
        <v>63</v>
      </c>
      <c r="S627" s="223" t="str">
        <f t="shared" si="68"/>
        <v/>
      </c>
      <c r="T627" s="223" t="str">
        <f t="shared" si="66"/>
        <v/>
      </c>
      <c r="U627" s="214" t="e">
        <f>N627&amp;O627</f>
        <v>#N/A</v>
      </c>
    </row>
    <row r="628" spans="1:21" x14ac:dyDescent="0.3">
      <c r="A628" s="206" t="s">
        <v>1572</v>
      </c>
      <c r="N628" s="219" t="s">
        <v>1570</v>
      </c>
      <c r="O628" s="219" t="e">
        <f>INDEX('Standard Descriptions'!$E:$E,MATCH(Guidance!E628,'Standard Descriptions'!$C:$C,0))</f>
        <v>#N/A</v>
      </c>
      <c r="P628" s="221" t="s">
        <v>1571</v>
      </c>
      <c r="Q628" s="221" t="s">
        <v>63</v>
      </c>
      <c r="R628" s="221" t="str">
        <f t="shared" ref="R628:R639" si="74">H628&amp;" "&amp;I628</f>
        <v xml:space="preserve"> </v>
      </c>
      <c r="S628" s="221" t="str">
        <f t="shared" si="68"/>
        <v>//** : **</v>
      </c>
      <c r="T628" s="206" t="str">
        <f t="shared" si="66"/>
        <v/>
      </c>
    </row>
    <row r="629" spans="1:21" x14ac:dyDescent="0.3">
      <c r="A629" s="206" t="s">
        <v>1572</v>
      </c>
      <c r="N629" s="219" t="s">
        <v>1570</v>
      </c>
      <c r="O629" s="219" t="e">
        <f>INDEX('Standard Descriptions'!$E:$E,MATCH(Guidance!E629,'Standard Descriptions'!$C:$C,0))</f>
        <v>#N/A</v>
      </c>
      <c r="P629" s="221" t="s">
        <v>1571</v>
      </c>
      <c r="Q629" s="221" t="s">
        <v>63</v>
      </c>
      <c r="R629" s="221" t="str">
        <f t="shared" si="74"/>
        <v xml:space="preserve"> </v>
      </c>
      <c r="S629" s="221" t="str">
        <f t="shared" si="68"/>
        <v>//** : **</v>
      </c>
      <c r="T629" s="206" t="str">
        <f t="shared" si="66"/>
        <v/>
      </c>
    </row>
    <row r="630" spans="1:21" x14ac:dyDescent="0.3">
      <c r="A630" s="206" t="s">
        <v>1572</v>
      </c>
      <c r="N630" s="219" t="s">
        <v>1570</v>
      </c>
      <c r="O630" s="219" t="e">
        <f>INDEX('Standard Descriptions'!$E:$E,MATCH(Guidance!E630,'Standard Descriptions'!$C:$C,0))</f>
        <v>#N/A</v>
      </c>
      <c r="P630" s="221" t="s">
        <v>1571</v>
      </c>
      <c r="Q630" s="221" t="s">
        <v>63</v>
      </c>
      <c r="R630" s="221" t="str">
        <f t="shared" si="74"/>
        <v xml:space="preserve"> </v>
      </c>
      <c r="S630" s="221" t="str">
        <f t="shared" si="68"/>
        <v>//** : **</v>
      </c>
      <c r="T630" s="206" t="str">
        <f t="shared" si="66"/>
        <v/>
      </c>
    </row>
    <row r="631" spans="1:21" x14ac:dyDescent="0.3">
      <c r="A631" s="206" t="s">
        <v>1572</v>
      </c>
      <c r="N631" s="219" t="s">
        <v>1570</v>
      </c>
      <c r="O631" s="219" t="e">
        <f>INDEX('Standard Descriptions'!$E:$E,MATCH(Guidance!E631,'Standard Descriptions'!$C:$C,0))</f>
        <v>#N/A</v>
      </c>
      <c r="P631" s="221" t="s">
        <v>1571</v>
      </c>
      <c r="Q631" s="221" t="s">
        <v>63</v>
      </c>
      <c r="R631" s="221" t="str">
        <f t="shared" si="74"/>
        <v xml:space="preserve"> </v>
      </c>
      <c r="S631" s="221" t="str">
        <f t="shared" si="68"/>
        <v>//** : **</v>
      </c>
      <c r="T631" s="206" t="str">
        <f t="shared" si="66"/>
        <v/>
      </c>
    </row>
    <row r="632" spans="1:21" x14ac:dyDescent="0.3">
      <c r="A632" s="206" t="s">
        <v>1572</v>
      </c>
      <c r="N632" s="219" t="s">
        <v>1570</v>
      </c>
      <c r="O632" s="219" t="e">
        <f>INDEX('Standard Descriptions'!$E:$E,MATCH(Guidance!E632,'Standard Descriptions'!$C:$C,0))</f>
        <v>#N/A</v>
      </c>
      <c r="P632" s="221" t="s">
        <v>1571</v>
      </c>
      <c r="Q632" s="221" t="s">
        <v>63</v>
      </c>
      <c r="R632" s="221" t="str">
        <f t="shared" si="74"/>
        <v xml:space="preserve"> </v>
      </c>
      <c r="S632" s="221" t="str">
        <f t="shared" si="68"/>
        <v>//** : **</v>
      </c>
      <c r="T632" s="206" t="str">
        <f t="shared" si="66"/>
        <v/>
      </c>
    </row>
    <row r="633" spans="1:21" x14ac:dyDescent="0.3">
      <c r="A633" s="206" t="s">
        <v>1572</v>
      </c>
      <c r="N633" s="219" t="s">
        <v>1570</v>
      </c>
      <c r="O633" s="219" t="e">
        <f>INDEX('Standard Descriptions'!$E:$E,MATCH(Guidance!E633,'Standard Descriptions'!$C:$C,0))</f>
        <v>#N/A</v>
      </c>
      <c r="P633" s="221" t="s">
        <v>1571</v>
      </c>
      <c r="Q633" s="221" t="s">
        <v>63</v>
      </c>
      <c r="R633" s="221" t="str">
        <f t="shared" si="74"/>
        <v xml:space="preserve"> </v>
      </c>
      <c r="S633" s="221" t="str">
        <f t="shared" si="68"/>
        <v>//** : **</v>
      </c>
      <c r="T633" s="206" t="str">
        <f t="shared" si="66"/>
        <v/>
      </c>
    </row>
    <row r="634" spans="1:21" x14ac:dyDescent="0.3">
      <c r="A634" s="206" t="s">
        <v>1572</v>
      </c>
      <c r="N634" s="219" t="s">
        <v>1570</v>
      </c>
      <c r="O634" s="219" t="e">
        <f>INDEX('Standard Descriptions'!$E:$E,MATCH(Guidance!E634,'Standard Descriptions'!$C:$C,0))</f>
        <v>#N/A</v>
      </c>
      <c r="P634" s="221" t="s">
        <v>1571</v>
      </c>
      <c r="Q634" s="221" t="s">
        <v>63</v>
      </c>
      <c r="R634" s="221" t="str">
        <f t="shared" si="74"/>
        <v xml:space="preserve"> </v>
      </c>
      <c r="S634" s="221" t="str">
        <f t="shared" si="68"/>
        <v>//** : **</v>
      </c>
      <c r="T634" s="206" t="str">
        <f t="shared" si="66"/>
        <v/>
      </c>
    </row>
    <row r="635" spans="1:21" x14ac:dyDescent="0.3">
      <c r="A635" s="206" t="s">
        <v>1572</v>
      </c>
      <c r="N635" s="219" t="s">
        <v>1570</v>
      </c>
      <c r="O635" s="219" t="e">
        <f>INDEX('Standard Descriptions'!$E:$E,MATCH(Guidance!E635,'Standard Descriptions'!$C:$C,0))</f>
        <v>#N/A</v>
      </c>
      <c r="P635" s="221" t="s">
        <v>1571</v>
      </c>
      <c r="Q635" s="221" t="s">
        <v>63</v>
      </c>
      <c r="R635" s="221" t="str">
        <f t="shared" si="74"/>
        <v xml:space="preserve"> </v>
      </c>
      <c r="S635" s="221" t="str">
        <f t="shared" si="68"/>
        <v>//** : **</v>
      </c>
      <c r="T635" s="206" t="str">
        <f t="shared" si="66"/>
        <v/>
      </c>
    </row>
    <row r="636" spans="1:21" x14ac:dyDescent="0.3">
      <c r="A636" s="206" t="s">
        <v>1572</v>
      </c>
      <c r="N636" s="219" t="s">
        <v>1570</v>
      </c>
      <c r="O636" s="219" t="e">
        <f>INDEX('Standard Descriptions'!$E:$E,MATCH(Guidance!E636,'Standard Descriptions'!$C:$C,0))</f>
        <v>#N/A</v>
      </c>
      <c r="P636" s="221" t="s">
        <v>1571</v>
      </c>
      <c r="Q636" s="221" t="s">
        <v>63</v>
      </c>
      <c r="R636" s="221" t="str">
        <f t="shared" si="74"/>
        <v xml:space="preserve"> </v>
      </c>
      <c r="S636" s="221" t="str">
        <f t="shared" si="68"/>
        <v>//** : **</v>
      </c>
      <c r="T636" s="206" t="str">
        <f t="shared" si="66"/>
        <v/>
      </c>
    </row>
    <row r="637" spans="1:21" x14ac:dyDescent="0.3">
      <c r="A637" s="206" t="s">
        <v>1572</v>
      </c>
      <c r="N637" s="219" t="s">
        <v>1570</v>
      </c>
      <c r="O637" s="219" t="e">
        <f>INDEX('Standard Descriptions'!$E:$E,MATCH(Guidance!E637,'Standard Descriptions'!$C:$C,0))</f>
        <v>#N/A</v>
      </c>
      <c r="P637" s="221" t="s">
        <v>1571</v>
      </c>
      <c r="Q637" s="221" t="s">
        <v>63</v>
      </c>
      <c r="R637" s="221" t="str">
        <f t="shared" si="74"/>
        <v xml:space="preserve"> </v>
      </c>
      <c r="S637" s="221" t="str">
        <f t="shared" si="68"/>
        <v>//** : **</v>
      </c>
      <c r="T637" s="206" t="str">
        <f t="shared" si="66"/>
        <v/>
      </c>
    </row>
    <row r="638" spans="1:21" x14ac:dyDescent="0.3">
      <c r="A638" s="206" t="s">
        <v>1572</v>
      </c>
      <c r="N638" s="219" t="s">
        <v>1570</v>
      </c>
      <c r="O638" s="219" t="e">
        <f>INDEX('Standard Descriptions'!$E:$E,MATCH(Guidance!E638,'Standard Descriptions'!$C:$C,0))</f>
        <v>#N/A</v>
      </c>
      <c r="P638" s="221" t="s">
        <v>1571</v>
      </c>
      <c r="Q638" s="221" t="s">
        <v>63</v>
      </c>
      <c r="R638" s="221" t="str">
        <f t="shared" si="74"/>
        <v xml:space="preserve"> </v>
      </c>
      <c r="S638" s="221" t="str">
        <f t="shared" si="68"/>
        <v>//** : **</v>
      </c>
      <c r="T638" s="206" t="str">
        <f t="shared" si="66"/>
        <v/>
      </c>
    </row>
    <row r="639" spans="1:21" x14ac:dyDescent="0.3">
      <c r="A639" s="206" t="s">
        <v>1572</v>
      </c>
      <c r="N639" s="219" t="s">
        <v>1570</v>
      </c>
      <c r="O639" s="219" t="e">
        <f>INDEX('Standard Descriptions'!$E:$E,MATCH(Guidance!E639,'Standard Descriptions'!$C:$C,0))</f>
        <v>#N/A</v>
      </c>
      <c r="P639" s="221" t="s">
        <v>1571</v>
      </c>
      <c r="Q639" s="221" t="s">
        <v>63</v>
      </c>
      <c r="R639" s="221" t="str">
        <f t="shared" si="74"/>
        <v xml:space="preserve"> </v>
      </c>
      <c r="S639" s="221" t="str">
        <f t="shared" si="68"/>
        <v>//** : **</v>
      </c>
      <c r="T639" s="206" t="str">
        <f t="shared" si="66"/>
        <v/>
      </c>
    </row>
    <row r="640" spans="1:21" s="223" customFormat="1" x14ac:dyDescent="0.3">
      <c r="A640" s="223" t="s">
        <v>1569</v>
      </c>
      <c r="B640" s="215" t="str">
        <f t="shared" ref="B640" si="75">C640&amp;D640&amp;E640</f>
        <v>Cross-SectorFuel Price DeregulationFuel Price Deregulation</v>
      </c>
      <c r="C640" s="223" t="s">
        <v>539</v>
      </c>
      <c r="D640" s="223" t="s">
        <v>595</v>
      </c>
      <c r="E640" s="223" t="str">
        <f>E641</f>
        <v>Fuel Price Deregulation</v>
      </c>
      <c r="N640" s="225" t="s">
        <v>1570</v>
      </c>
      <c r="O640" s="225" t="str">
        <f>INDEX('Standard Descriptions'!$E:$E,MATCH(Guidance!E640,'Standard Descriptions'!$C:$C,0))</f>
        <v xml:space="preserve"> This policy causes the price of the selected fuel(s) for domestic buyers to approach international market prices. // </v>
      </c>
      <c r="P640" s="223" t="s">
        <v>1571</v>
      </c>
      <c r="Q640" s="223" t="s">
        <v>63</v>
      </c>
      <c r="S640" s="223" t="str">
        <f t="shared" si="68"/>
        <v/>
      </c>
      <c r="T640" s="223" t="str">
        <f t="shared" si="66"/>
        <v/>
      </c>
      <c r="U640" s="216"/>
    </row>
    <row r="641" spans="1:21" x14ac:dyDescent="0.3">
      <c r="A641" s="206" t="s">
        <v>1572</v>
      </c>
      <c r="C641" s="206" t="s">
        <v>539</v>
      </c>
      <c r="D641" s="206" t="s">
        <v>595</v>
      </c>
      <c r="E641" s="206" t="s">
        <v>595</v>
      </c>
      <c r="F641" s="206" t="s">
        <v>455</v>
      </c>
      <c r="H641" s="206" t="s">
        <v>228</v>
      </c>
      <c r="K641" s="206" t="s">
        <v>76</v>
      </c>
      <c r="L641" s="206" t="s">
        <v>1610</v>
      </c>
      <c r="N641" s="219" t="s">
        <v>1570</v>
      </c>
      <c r="O641" s="219" t="str">
        <f>INDEX('Standard Descriptions'!$E:$E,MATCH(Guidance!E641,'Standard Descriptions'!$C:$C,0))</f>
        <v xml:space="preserve"> This policy causes the price of the selected fuel(s) for domestic buyers to approach international market prices. // </v>
      </c>
      <c r="P641" s="221" t="s">
        <v>1571</v>
      </c>
      <c r="Q641" s="221" t="s">
        <v>63</v>
      </c>
      <c r="R641" s="221" t="str">
        <f t="shared" ref="R641:R655" si="76">H641&amp;" "&amp;I641</f>
        <v xml:space="preserve">Hard Coal </v>
      </c>
      <c r="S641" s="221" t="str">
        <f t="shared" si="68"/>
        <v>//**Hard Coal : **</v>
      </c>
      <c r="T641" s="206" t="str">
        <f t="shared" si="66"/>
        <v/>
      </c>
    </row>
    <row r="642" spans="1:21" x14ac:dyDescent="0.3">
      <c r="A642" s="206" t="s">
        <v>1572</v>
      </c>
      <c r="C642" s="206" t="s">
        <v>539</v>
      </c>
      <c r="D642" s="206" t="s">
        <v>595</v>
      </c>
      <c r="E642" s="206" t="s">
        <v>595</v>
      </c>
      <c r="F642" s="206" t="s">
        <v>459</v>
      </c>
      <c r="H642" s="206" t="s">
        <v>348</v>
      </c>
      <c r="K642" s="206" t="s">
        <v>76</v>
      </c>
      <c r="N642" s="219" t="s">
        <v>1570</v>
      </c>
      <c r="O642" s="219" t="str">
        <f>INDEX('Standard Descriptions'!$E:$E,MATCH(Guidance!E642,'Standard Descriptions'!$C:$C,0))</f>
        <v xml:space="preserve"> This policy causes the price of the selected fuel(s) for domestic buyers to approach international market prices. // </v>
      </c>
      <c r="P642" s="221" t="s">
        <v>1571</v>
      </c>
      <c r="Q642" s="221" t="s">
        <v>63</v>
      </c>
      <c r="R642" s="221" t="str">
        <f t="shared" si="76"/>
        <v xml:space="preserve">Natural Gas </v>
      </c>
      <c r="S642" s="221" t="str">
        <f t="shared" si="68"/>
        <v>//**Natural Gas : **</v>
      </c>
      <c r="T642" s="206" t="str">
        <f t="shared" si="66"/>
        <v/>
      </c>
    </row>
    <row r="643" spans="1:21" x14ac:dyDescent="0.3">
      <c r="A643" s="206" t="s">
        <v>1572</v>
      </c>
      <c r="C643" s="206" t="s">
        <v>539</v>
      </c>
      <c r="D643" s="206" t="s">
        <v>595</v>
      </c>
      <c r="E643" s="206" t="s">
        <v>595</v>
      </c>
      <c r="F643" s="206" t="s">
        <v>572</v>
      </c>
      <c r="H643" s="206" t="s">
        <v>235</v>
      </c>
      <c r="K643" s="206" t="s">
        <v>76</v>
      </c>
      <c r="N643" s="219" t="s">
        <v>1570</v>
      </c>
      <c r="O643" s="219" t="str">
        <f>INDEX('Standard Descriptions'!$E:$E,MATCH(Guidance!E643,'Standard Descriptions'!$C:$C,0))</f>
        <v xml:space="preserve"> This policy causes the price of the selected fuel(s) for domestic buyers to approach international market prices. // </v>
      </c>
      <c r="P643" s="221" t="s">
        <v>1571</v>
      </c>
      <c r="Q643" s="221" t="s">
        <v>63</v>
      </c>
      <c r="R643" s="221" t="str">
        <f t="shared" si="76"/>
        <v xml:space="preserve">Nuclear </v>
      </c>
      <c r="S643" s="221" t="str">
        <f t="shared" si="68"/>
        <v>//**Nuclear : **</v>
      </c>
      <c r="T643" s="206" t="str">
        <f t="shared" si="66"/>
        <v/>
      </c>
    </row>
    <row r="644" spans="1:21" x14ac:dyDescent="0.3">
      <c r="A644" s="206" t="s">
        <v>1572</v>
      </c>
      <c r="C644" s="206" t="s">
        <v>539</v>
      </c>
      <c r="D644" s="206" t="s">
        <v>595</v>
      </c>
      <c r="E644" s="206" t="s">
        <v>595</v>
      </c>
      <c r="F644" s="206" t="s">
        <v>577</v>
      </c>
      <c r="H644" s="206" t="s">
        <v>245</v>
      </c>
      <c r="K644" s="206" t="s">
        <v>76</v>
      </c>
      <c r="N644" s="219" t="s">
        <v>1570</v>
      </c>
      <c r="O644" s="219" t="str">
        <f>INDEX('Standard Descriptions'!$E:$E,MATCH(Guidance!E644,'Standard Descriptions'!$C:$C,0))</f>
        <v xml:space="preserve"> This policy causes the price of the selected fuel(s) for domestic buyers to approach international market prices. // </v>
      </c>
      <c r="P644" s="221" t="s">
        <v>1571</v>
      </c>
      <c r="Q644" s="221" t="s">
        <v>63</v>
      </c>
      <c r="R644" s="221" t="str">
        <f t="shared" si="76"/>
        <v xml:space="preserve">Biomass </v>
      </c>
      <c r="S644" s="221" t="str">
        <f t="shared" si="68"/>
        <v>//**Biomass : **</v>
      </c>
      <c r="T644" s="206" t="str">
        <f t="shared" ref="T644:T707" si="77">IF(K644="Yes",S644&amp;L644,"")</f>
        <v/>
      </c>
    </row>
    <row r="645" spans="1:21" x14ac:dyDescent="0.3">
      <c r="A645" s="206" t="s">
        <v>1572</v>
      </c>
      <c r="C645" s="206" t="s">
        <v>539</v>
      </c>
      <c r="D645" s="206" t="s">
        <v>595</v>
      </c>
      <c r="E645" s="206" t="s">
        <v>595</v>
      </c>
      <c r="F645" s="206" t="s">
        <v>460</v>
      </c>
      <c r="H645" s="206" t="s">
        <v>461</v>
      </c>
      <c r="K645" s="206" t="s">
        <v>76</v>
      </c>
      <c r="N645" s="219" t="s">
        <v>1570</v>
      </c>
      <c r="O645" s="219" t="str">
        <f>INDEX('Standard Descriptions'!$E:$E,MATCH(Guidance!E645,'Standard Descriptions'!$C:$C,0))</f>
        <v xml:space="preserve"> This policy causes the price of the selected fuel(s) for domestic buyers to approach international market prices. // </v>
      </c>
      <c r="P645" s="221" t="s">
        <v>1571</v>
      </c>
      <c r="Q645" s="221" t="s">
        <v>63</v>
      </c>
      <c r="R645" s="221" t="str">
        <f t="shared" si="76"/>
        <v xml:space="preserve">Petroleum Gasoline </v>
      </c>
      <c r="S645" s="221" t="str">
        <f t="shared" si="68"/>
        <v>//**Petroleum Gasoline : **</v>
      </c>
      <c r="T645" s="206" t="str">
        <f t="shared" si="77"/>
        <v/>
      </c>
    </row>
    <row r="646" spans="1:21" x14ac:dyDescent="0.3">
      <c r="A646" s="206" t="s">
        <v>1572</v>
      </c>
      <c r="C646" s="206" t="s">
        <v>539</v>
      </c>
      <c r="D646" s="206" t="s">
        <v>595</v>
      </c>
      <c r="E646" s="206" t="s">
        <v>595</v>
      </c>
      <c r="F646" s="206" t="s">
        <v>462</v>
      </c>
      <c r="H646" s="206" t="s">
        <v>463</v>
      </c>
      <c r="K646" s="206" t="s">
        <v>76</v>
      </c>
      <c r="N646" s="219" t="s">
        <v>1570</v>
      </c>
      <c r="O646" s="219" t="str">
        <f>INDEX('Standard Descriptions'!$E:$E,MATCH(Guidance!E646,'Standard Descriptions'!$C:$C,0))</f>
        <v xml:space="preserve"> This policy causes the price of the selected fuel(s) for domestic buyers to approach international market prices. // </v>
      </c>
      <c r="P646" s="221" t="s">
        <v>1571</v>
      </c>
      <c r="Q646" s="221" t="s">
        <v>63</v>
      </c>
      <c r="R646" s="221" t="str">
        <f t="shared" si="76"/>
        <v xml:space="preserve">Petroleum Diesel </v>
      </c>
      <c r="S646" s="221" t="str">
        <f t="shared" si="68"/>
        <v>//**Petroleum Diesel : **</v>
      </c>
      <c r="T646" s="206" t="str">
        <f t="shared" si="77"/>
        <v/>
      </c>
    </row>
    <row r="647" spans="1:21" x14ac:dyDescent="0.3">
      <c r="A647" s="206" t="s">
        <v>1572</v>
      </c>
      <c r="C647" s="206" t="s">
        <v>539</v>
      </c>
      <c r="D647" s="206" t="s">
        <v>595</v>
      </c>
      <c r="E647" s="206" t="s">
        <v>595</v>
      </c>
      <c r="F647" s="206" t="s">
        <v>578</v>
      </c>
      <c r="H647" s="206" t="s">
        <v>579</v>
      </c>
      <c r="K647" s="206" t="s">
        <v>76</v>
      </c>
      <c r="N647" s="219" t="s">
        <v>1570</v>
      </c>
      <c r="O647" s="219" t="str">
        <f>INDEX('Standard Descriptions'!$E:$E,MATCH(Guidance!E647,'Standard Descriptions'!$C:$C,0))</f>
        <v xml:space="preserve"> This policy causes the price of the selected fuel(s) for domestic buyers to approach international market prices. // </v>
      </c>
      <c r="P647" s="221" t="s">
        <v>1571</v>
      </c>
      <c r="Q647" s="221" t="s">
        <v>63</v>
      </c>
      <c r="R647" s="221" t="str">
        <f t="shared" si="76"/>
        <v xml:space="preserve">Biofuel Gasoline </v>
      </c>
      <c r="S647" s="221" t="str">
        <f t="shared" si="68"/>
        <v>//**Biofuel Gasoline : **</v>
      </c>
      <c r="T647" s="206" t="str">
        <f t="shared" si="77"/>
        <v/>
      </c>
    </row>
    <row r="648" spans="1:21" x14ac:dyDescent="0.3">
      <c r="A648" s="206" t="s">
        <v>1572</v>
      </c>
      <c r="C648" s="206" t="s">
        <v>539</v>
      </c>
      <c r="D648" s="206" t="s">
        <v>595</v>
      </c>
      <c r="E648" s="206" t="s">
        <v>595</v>
      </c>
      <c r="F648" s="206" t="s">
        <v>580</v>
      </c>
      <c r="H648" s="206" t="s">
        <v>581</v>
      </c>
      <c r="K648" s="206" t="s">
        <v>76</v>
      </c>
      <c r="N648" s="219" t="s">
        <v>1570</v>
      </c>
      <c r="O648" s="219" t="str">
        <f>INDEX('Standard Descriptions'!$E:$E,MATCH(Guidance!E648,'Standard Descriptions'!$C:$C,0))</f>
        <v xml:space="preserve"> This policy causes the price of the selected fuel(s) for domestic buyers to approach international market prices. // </v>
      </c>
      <c r="P648" s="221" t="s">
        <v>1571</v>
      </c>
      <c r="Q648" s="221" t="s">
        <v>63</v>
      </c>
      <c r="R648" s="221" t="str">
        <f t="shared" si="76"/>
        <v xml:space="preserve">Biofuel Diesel </v>
      </c>
      <c r="S648" s="221" t="str">
        <f t="shared" si="68"/>
        <v>//**Biofuel Diesel : **</v>
      </c>
      <c r="T648" s="206" t="str">
        <f t="shared" si="77"/>
        <v/>
      </c>
    </row>
    <row r="649" spans="1:21" x14ac:dyDescent="0.3">
      <c r="A649" s="206" t="s">
        <v>1572</v>
      </c>
      <c r="C649" s="206" t="s">
        <v>539</v>
      </c>
      <c r="D649" s="206" t="s">
        <v>595</v>
      </c>
      <c r="E649" s="206" t="s">
        <v>595</v>
      </c>
      <c r="F649" s="206" t="s">
        <v>464</v>
      </c>
      <c r="H649" s="206" t="s">
        <v>465</v>
      </c>
      <c r="K649" s="206" t="s">
        <v>76</v>
      </c>
      <c r="N649" s="219" t="s">
        <v>1570</v>
      </c>
      <c r="O649" s="219" t="str">
        <f>INDEX('Standard Descriptions'!$E:$E,MATCH(Guidance!E649,'Standard Descriptions'!$C:$C,0))</f>
        <v xml:space="preserve"> This policy causes the price of the selected fuel(s) for domestic buyers to approach international market prices. // </v>
      </c>
      <c r="P649" s="221" t="s">
        <v>1571</v>
      </c>
      <c r="Q649" s="221" t="s">
        <v>63</v>
      </c>
      <c r="R649" s="221" t="str">
        <f t="shared" si="76"/>
        <v xml:space="preserve">Jet Fuel/Kerosene </v>
      </c>
      <c r="S649" s="221" t="str">
        <f t="shared" si="68"/>
        <v>//**Jet Fuel/Kerosene : **</v>
      </c>
      <c r="T649" s="206" t="str">
        <f t="shared" si="77"/>
        <v/>
      </c>
    </row>
    <row r="650" spans="1:21" x14ac:dyDescent="0.3">
      <c r="A650" s="206" t="s">
        <v>1572</v>
      </c>
      <c r="C650" s="206" t="s">
        <v>539</v>
      </c>
      <c r="D650" s="206" t="s">
        <v>595</v>
      </c>
      <c r="E650" s="206" t="s">
        <v>595</v>
      </c>
      <c r="F650" s="206" t="s">
        <v>466</v>
      </c>
      <c r="H650" s="206" t="s">
        <v>253</v>
      </c>
      <c r="K650" s="206" t="s">
        <v>76</v>
      </c>
      <c r="N650" s="219" t="s">
        <v>1570</v>
      </c>
      <c r="O650" s="219" t="str">
        <f>INDEX('Standard Descriptions'!$E:$E,MATCH(Guidance!E650,'Standard Descriptions'!$C:$C,0))</f>
        <v xml:space="preserve"> This policy causes the price of the selected fuel(s) for domestic buyers to approach international market prices. // </v>
      </c>
      <c r="P650" s="221" t="s">
        <v>1571</v>
      </c>
      <c r="Q650" s="221" t="s">
        <v>63</v>
      </c>
      <c r="R650" s="221" t="str">
        <f t="shared" si="76"/>
        <v xml:space="preserve">Lignite </v>
      </c>
      <c r="S650" s="221" t="str">
        <f t="shared" si="68"/>
        <v>//**Lignite : **</v>
      </c>
      <c r="T650" s="206" t="str">
        <f t="shared" si="77"/>
        <v/>
      </c>
    </row>
    <row r="651" spans="1:21" x14ac:dyDescent="0.3">
      <c r="A651" s="206" t="s">
        <v>1572</v>
      </c>
      <c r="C651" s="206" t="s">
        <v>539</v>
      </c>
      <c r="D651" s="206" t="s">
        <v>595</v>
      </c>
      <c r="E651" s="206" t="s">
        <v>595</v>
      </c>
      <c r="F651" s="206" t="s">
        <v>467</v>
      </c>
      <c r="H651" s="206" t="s">
        <v>257</v>
      </c>
      <c r="K651" s="206" t="s">
        <v>76</v>
      </c>
      <c r="N651" s="219" t="s">
        <v>1570</v>
      </c>
      <c r="O651" s="219" t="str">
        <f>INDEX('Standard Descriptions'!$E:$E,MATCH(Guidance!E651,'Standard Descriptions'!$C:$C,0))</f>
        <v xml:space="preserve"> This policy causes the price of the selected fuel(s) for domestic buyers to approach international market prices. // </v>
      </c>
      <c r="P651" s="221" t="s">
        <v>1571</v>
      </c>
      <c r="Q651" s="221" t="s">
        <v>63</v>
      </c>
      <c r="R651" s="221" t="str">
        <f t="shared" si="76"/>
        <v xml:space="preserve">Crude Oil </v>
      </c>
      <c r="S651" s="221" t="str">
        <f t="shared" si="68"/>
        <v>//**Crude Oil : **</v>
      </c>
      <c r="T651" s="206" t="str">
        <f t="shared" si="77"/>
        <v/>
      </c>
    </row>
    <row r="652" spans="1:21" x14ac:dyDescent="0.3">
      <c r="A652" s="206" t="s">
        <v>1572</v>
      </c>
      <c r="C652" s="206" t="s">
        <v>539</v>
      </c>
      <c r="D652" s="206" t="s">
        <v>595</v>
      </c>
      <c r="E652" s="206" t="s">
        <v>595</v>
      </c>
      <c r="F652" s="206" t="s">
        <v>468</v>
      </c>
      <c r="H652" s="206" t="s">
        <v>469</v>
      </c>
      <c r="K652" s="206" t="s">
        <v>76</v>
      </c>
      <c r="N652" s="219" t="s">
        <v>1570</v>
      </c>
      <c r="O652" s="219" t="str">
        <f>INDEX('Standard Descriptions'!$E:$E,MATCH(Guidance!E652,'Standard Descriptions'!$C:$C,0))</f>
        <v xml:space="preserve"> This policy causes the price of the selected fuel(s) for domestic buyers to approach international market prices. // </v>
      </c>
      <c r="P652" s="221" t="s">
        <v>1571</v>
      </c>
      <c r="Q652" s="221" t="s">
        <v>63</v>
      </c>
      <c r="R652" s="221" t="str">
        <f t="shared" si="76"/>
        <v xml:space="preserve">Heavy/Residual Fuel Oil </v>
      </c>
      <c r="S652" s="221" t="str">
        <f t="shared" si="68"/>
        <v>//**Heavy/Residual Fuel Oil : **</v>
      </c>
      <c r="T652" s="206" t="str">
        <f t="shared" si="77"/>
        <v/>
      </c>
    </row>
    <row r="653" spans="1:21" x14ac:dyDescent="0.3">
      <c r="A653" s="206" t="s">
        <v>1572</v>
      </c>
      <c r="C653" s="206" t="s">
        <v>539</v>
      </c>
      <c r="D653" s="206" t="s">
        <v>595</v>
      </c>
      <c r="E653" s="206" t="s">
        <v>595</v>
      </c>
      <c r="F653" s="206" t="s">
        <v>470</v>
      </c>
      <c r="H653" s="206" t="s">
        <v>471</v>
      </c>
      <c r="K653" s="206" t="s">
        <v>76</v>
      </c>
      <c r="N653" s="219" t="s">
        <v>1570</v>
      </c>
      <c r="O653" s="219" t="str">
        <f>INDEX('Standard Descriptions'!$E:$E,MATCH(Guidance!E653,'Standard Descriptions'!$C:$C,0))</f>
        <v xml:space="preserve"> This policy causes the price of the selected fuel(s) for domestic buyers to approach international market prices. // </v>
      </c>
      <c r="P653" s="221" t="s">
        <v>1571</v>
      </c>
      <c r="Q653" s="221" t="s">
        <v>63</v>
      </c>
      <c r="R653" s="221" t="str">
        <f t="shared" si="76"/>
        <v xml:space="preserve">LPG/Propane/Butane </v>
      </c>
      <c r="S653" s="221" t="str">
        <f t="shared" si="68"/>
        <v>//**LPG/Propane/Butane : **</v>
      </c>
      <c r="T653" s="206" t="str">
        <f t="shared" si="77"/>
        <v/>
      </c>
    </row>
    <row r="654" spans="1:21" x14ac:dyDescent="0.3">
      <c r="A654" s="206" t="s">
        <v>1572</v>
      </c>
      <c r="C654" s="206" t="s">
        <v>539</v>
      </c>
      <c r="D654" s="206" t="s">
        <v>595</v>
      </c>
      <c r="E654" s="206" t="s">
        <v>595</v>
      </c>
      <c r="F654" s="206" t="s">
        <v>585</v>
      </c>
      <c r="H654" s="206" t="s">
        <v>261</v>
      </c>
      <c r="K654" s="206" t="s">
        <v>76</v>
      </c>
      <c r="N654" s="219" t="s">
        <v>1570</v>
      </c>
      <c r="O654" s="219" t="str">
        <f>INDEX('Standard Descriptions'!$E:$E,MATCH(Guidance!E654,'Standard Descriptions'!$C:$C,0))</f>
        <v xml:space="preserve"> This policy causes the price of the selected fuel(s) for domestic buyers to approach international market prices. // </v>
      </c>
      <c r="P654" s="221" t="s">
        <v>1571</v>
      </c>
      <c r="Q654" s="221" t="s">
        <v>63</v>
      </c>
      <c r="R654" s="221" t="str">
        <f t="shared" si="76"/>
        <v xml:space="preserve">Municipal Solid Waste </v>
      </c>
      <c r="S654" s="221" t="str">
        <f t="shared" si="68"/>
        <v>//**Municipal Solid Waste : **</v>
      </c>
      <c r="T654" s="206" t="str">
        <f t="shared" si="77"/>
        <v/>
      </c>
    </row>
    <row r="655" spans="1:21" x14ac:dyDescent="0.3">
      <c r="A655" s="206" t="s">
        <v>1572</v>
      </c>
      <c r="C655" s="206" t="s">
        <v>539</v>
      </c>
      <c r="D655" s="206" t="s">
        <v>595</v>
      </c>
      <c r="E655" s="206" t="s">
        <v>595</v>
      </c>
      <c r="F655" s="206" t="s">
        <v>586</v>
      </c>
      <c r="H655" s="206" t="s">
        <v>587</v>
      </c>
      <c r="K655" s="206" t="s">
        <v>76</v>
      </c>
      <c r="N655" s="219" t="s">
        <v>1570</v>
      </c>
      <c r="O655" s="219" t="str">
        <f>INDEX('Standard Descriptions'!$E:$E,MATCH(Guidance!E655,'Standard Descriptions'!$C:$C,0))</f>
        <v xml:space="preserve"> This policy causes the price of the selected fuel(s) for domestic buyers to approach international market prices. // </v>
      </c>
      <c r="P655" s="221" t="s">
        <v>1571</v>
      </c>
      <c r="Q655" s="221" t="s">
        <v>63</v>
      </c>
      <c r="R655" s="221" t="str">
        <f t="shared" si="76"/>
        <v xml:space="preserve">Hydrogen </v>
      </c>
      <c r="S655" s="221" t="str">
        <f t="shared" si="68"/>
        <v>//**Hydrogen : **</v>
      </c>
      <c r="T655" s="206" t="str">
        <f t="shared" si="77"/>
        <v/>
      </c>
    </row>
    <row r="656" spans="1:21" s="224" customFormat="1" x14ac:dyDescent="0.3">
      <c r="A656" s="224" t="s">
        <v>1569</v>
      </c>
      <c r="B656" s="215" t="str">
        <f t="shared" ref="B656" si="78">C656&amp;D656&amp;E656</f>
        <v>Cross-SectorFuel TaxesAdditional Fuel Tax Rate by Fuel</v>
      </c>
      <c r="C656" s="224" t="s">
        <v>539</v>
      </c>
      <c r="D656" s="224" t="s">
        <v>599</v>
      </c>
      <c r="E656" s="224" t="str">
        <f>E657</f>
        <v>Additional Fuel Tax Rate by Fuel</v>
      </c>
      <c r="M656" s="208"/>
      <c r="N656" s="225" t="s">
        <v>1570</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1571</v>
      </c>
      <c r="Q656" s="223" t="s">
        <v>63</v>
      </c>
      <c r="S656" s="223" t="str">
        <f t="shared" ref="S656:S719" si="79">IF(R656="","","//**"&amp;R656&amp;": **")</f>
        <v/>
      </c>
      <c r="T656" s="223" t="str">
        <f t="shared" si="77"/>
        <v/>
      </c>
      <c r="U656" s="214"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row>
    <row r="657" spans="1:20" x14ac:dyDescent="0.3">
      <c r="A657" s="206" t="s">
        <v>1572</v>
      </c>
      <c r="C657" s="206" t="s">
        <v>539</v>
      </c>
      <c r="D657" s="206" t="s">
        <v>599</v>
      </c>
      <c r="E657" s="206" t="s">
        <v>600</v>
      </c>
      <c r="F657" s="206" t="s">
        <v>569</v>
      </c>
      <c r="H657" s="206" t="s">
        <v>570</v>
      </c>
      <c r="J657" s="206">
        <v>78</v>
      </c>
      <c r="K657" s="206" t="s">
        <v>63</v>
      </c>
      <c r="L657" s="206" t="s">
        <v>1783</v>
      </c>
      <c r="N657" s="219" t="s">
        <v>1570</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1571</v>
      </c>
      <c r="Q657" s="221" t="s">
        <v>63</v>
      </c>
      <c r="R657" s="221" t="str">
        <f t="shared" ref="R657:R673" si="80">H657&amp;" "&amp;I657</f>
        <v xml:space="preserve">Electricity </v>
      </c>
      <c r="S657" s="221" t="str">
        <f t="shared" si="79"/>
        <v>//**Electricity : **</v>
      </c>
      <c r="T657" s="206" t="str">
        <f t="shared" si="77"/>
        <v>//**Electricity : ** In 2013, the national average sales tax rate was 1,46% and the national tax rate on gasoline was 33% in December, 2013.</v>
      </c>
    </row>
    <row r="658" spans="1:20" x14ac:dyDescent="0.3">
      <c r="A658" s="206" t="s">
        <v>1572</v>
      </c>
      <c r="C658" s="206" t="s">
        <v>539</v>
      </c>
      <c r="D658" s="206" t="s">
        <v>599</v>
      </c>
      <c r="E658" s="206" t="s">
        <v>600</v>
      </c>
      <c r="F658" s="206" t="s">
        <v>455</v>
      </c>
      <c r="H658" s="206" t="s">
        <v>228</v>
      </c>
      <c r="J658" s="206">
        <v>79</v>
      </c>
      <c r="K658" s="206" t="s">
        <v>63</v>
      </c>
      <c r="L658" s="206" t="s">
        <v>1783</v>
      </c>
      <c r="N658" s="219" t="s">
        <v>1570</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1571</v>
      </c>
      <c r="Q658" s="221" t="s">
        <v>63</v>
      </c>
      <c r="R658" s="221" t="str">
        <f t="shared" si="80"/>
        <v xml:space="preserve">Hard Coal </v>
      </c>
      <c r="S658" s="221" t="str">
        <f t="shared" si="79"/>
        <v>//**Hard Coal : **</v>
      </c>
      <c r="T658" s="206" t="str">
        <f t="shared" si="77"/>
        <v>//**Hard Coal : ** In 2013, the national average sales tax rate was 1,46% and the national tax rate on gasoline was 33% in December, 2013.</v>
      </c>
    </row>
    <row r="659" spans="1:20" x14ac:dyDescent="0.3">
      <c r="A659" s="206" t="s">
        <v>1572</v>
      </c>
      <c r="C659" s="206" t="s">
        <v>539</v>
      </c>
      <c r="D659" s="206" t="s">
        <v>599</v>
      </c>
      <c r="E659" s="206" t="s">
        <v>600</v>
      </c>
      <c r="F659" s="206" t="s">
        <v>459</v>
      </c>
      <c r="H659" s="206" t="s">
        <v>348</v>
      </c>
      <c r="J659" s="206">
        <v>80</v>
      </c>
      <c r="K659" s="206" t="s">
        <v>63</v>
      </c>
      <c r="L659" s="206" t="s">
        <v>1783</v>
      </c>
      <c r="N659" s="219" t="s">
        <v>1570</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1571</v>
      </c>
      <c r="Q659" s="221" t="s">
        <v>63</v>
      </c>
      <c r="R659" s="221" t="str">
        <f t="shared" si="80"/>
        <v xml:space="preserve">Natural Gas </v>
      </c>
      <c r="S659" s="221" t="str">
        <f t="shared" si="79"/>
        <v>//**Natural Gas : **</v>
      </c>
      <c r="T659" s="206" t="str">
        <f t="shared" si="77"/>
        <v>//**Natural Gas : ** In 2013, the national average sales tax rate was 1,46% and the national tax rate on gasoline was 33% in December, 2013.</v>
      </c>
    </row>
    <row r="660" spans="1:20" x14ac:dyDescent="0.3">
      <c r="A660" s="206" t="s">
        <v>1572</v>
      </c>
      <c r="C660" s="206" t="s">
        <v>539</v>
      </c>
      <c r="D660" s="206" t="s">
        <v>599</v>
      </c>
      <c r="E660" s="206" t="s">
        <v>600</v>
      </c>
      <c r="F660" s="206" t="s">
        <v>572</v>
      </c>
      <c r="H660" s="206" t="s">
        <v>235</v>
      </c>
      <c r="J660" s="206" t="s">
        <v>223</v>
      </c>
      <c r="K660" s="206" t="s">
        <v>76</v>
      </c>
      <c r="N660" s="219" t="s">
        <v>1570</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1571</v>
      </c>
      <c r="Q660" s="221" t="s">
        <v>63</v>
      </c>
      <c r="R660" s="221" t="str">
        <f t="shared" si="80"/>
        <v xml:space="preserve">Nuclear </v>
      </c>
      <c r="S660" s="221" t="str">
        <f t="shared" si="79"/>
        <v>//**Nuclear : **</v>
      </c>
      <c r="T660" s="206" t="str">
        <f t="shared" si="77"/>
        <v/>
      </c>
    </row>
    <row r="661" spans="1:20" x14ac:dyDescent="0.3">
      <c r="A661" s="206" t="s">
        <v>1572</v>
      </c>
      <c r="C661" s="206" t="s">
        <v>539</v>
      </c>
      <c r="D661" s="206" t="s">
        <v>599</v>
      </c>
      <c r="E661" s="206" t="s">
        <v>600</v>
      </c>
      <c r="F661" s="206" t="s">
        <v>577</v>
      </c>
      <c r="H661" s="206" t="s">
        <v>245</v>
      </c>
      <c r="J661" s="206" t="s">
        <v>223</v>
      </c>
      <c r="K661" s="206" t="s">
        <v>76</v>
      </c>
      <c r="N661" s="219" t="s">
        <v>1570</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1571</v>
      </c>
      <c r="Q661" s="221" t="s">
        <v>63</v>
      </c>
      <c r="R661" s="221" t="str">
        <f t="shared" si="80"/>
        <v xml:space="preserve">Biomass </v>
      </c>
      <c r="S661" s="221" t="str">
        <f t="shared" si="79"/>
        <v>//**Biomass : **</v>
      </c>
      <c r="T661" s="206" t="str">
        <f t="shared" si="77"/>
        <v/>
      </c>
    </row>
    <row r="662" spans="1:20" x14ac:dyDescent="0.3">
      <c r="A662" s="206" t="s">
        <v>1572</v>
      </c>
      <c r="C662" s="206" t="s">
        <v>539</v>
      </c>
      <c r="D662" s="206" t="s">
        <v>599</v>
      </c>
      <c r="E662" s="206" t="s">
        <v>600</v>
      </c>
      <c r="F662" s="206" t="s">
        <v>460</v>
      </c>
      <c r="H662" s="206" t="s">
        <v>461</v>
      </c>
      <c r="J662" s="206">
        <v>81</v>
      </c>
      <c r="K662" s="206" t="s">
        <v>63</v>
      </c>
      <c r="N662" s="219" t="s">
        <v>1570</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1571</v>
      </c>
      <c r="Q662" s="221" t="s">
        <v>63</v>
      </c>
      <c r="R662" s="221" t="str">
        <f t="shared" si="80"/>
        <v xml:space="preserve">Petroleum Gasoline </v>
      </c>
      <c r="S662" s="221" t="str">
        <f t="shared" si="79"/>
        <v>//**Petroleum Gasoline : **</v>
      </c>
      <c r="T662" s="206" t="str">
        <f t="shared" si="77"/>
        <v>//**Petroleum Gasoline : **</v>
      </c>
    </row>
    <row r="663" spans="1:20" x14ac:dyDescent="0.3">
      <c r="A663" s="206" t="s">
        <v>1572</v>
      </c>
      <c r="C663" s="206" t="s">
        <v>539</v>
      </c>
      <c r="D663" s="206" t="s">
        <v>599</v>
      </c>
      <c r="E663" s="206" t="s">
        <v>600</v>
      </c>
      <c r="F663" s="206" t="s">
        <v>462</v>
      </c>
      <c r="H663" s="206" t="s">
        <v>463</v>
      </c>
      <c r="J663" s="206">
        <v>82</v>
      </c>
      <c r="K663" s="206" t="s">
        <v>63</v>
      </c>
      <c r="L663" s="206" t="s">
        <v>1783</v>
      </c>
      <c r="N663" s="219" t="s">
        <v>1570</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1571</v>
      </c>
      <c r="Q663" s="221" t="s">
        <v>63</v>
      </c>
      <c r="R663" s="221" t="str">
        <f t="shared" si="80"/>
        <v xml:space="preserve">Petroleum Diesel </v>
      </c>
      <c r="S663" s="221" t="str">
        <f t="shared" si="79"/>
        <v>//**Petroleum Diesel : **</v>
      </c>
      <c r="T663" s="206" t="str">
        <f t="shared" si="77"/>
        <v>//**Petroleum Diesel : ** In 2013, the national average sales tax rate was 1,46% and the national tax rate on gasoline was 33% in December, 2013.</v>
      </c>
    </row>
    <row r="664" spans="1:20" x14ac:dyDescent="0.3">
      <c r="A664" s="206" t="s">
        <v>1572</v>
      </c>
      <c r="C664" s="206" t="s">
        <v>539</v>
      </c>
      <c r="D664" s="206" t="s">
        <v>599</v>
      </c>
      <c r="E664" s="206" t="s">
        <v>600</v>
      </c>
      <c r="F664" s="206" t="s">
        <v>578</v>
      </c>
      <c r="H664" s="206" t="s">
        <v>579</v>
      </c>
      <c r="J664" s="206" t="s">
        <v>223</v>
      </c>
      <c r="K664" s="206" t="s">
        <v>76</v>
      </c>
      <c r="N664" s="219" t="s">
        <v>1570</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1571</v>
      </c>
      <c r="Q664" s="221" t="s">
        <v>63</v>
      </c>
      <c r="R664" s="221" t="str">
        <f t="shared" si="80"/>
        <v xml:space="preserve">Biofuel Gasoline </v>
      </c>
      <c r="S664" s="221" t="str">
        <f t="shared" si="79"/>
        <v>//**Biofuel Gasoline : **</v>
      </c>
      <c r="T664" s="206" t="str">
        <f t="shared" si="77"/>
        <v/>
      </c>
    </row>
    <row r="665" spans="1:20" x14ac:dyDescent="0.3">
      <c r="A665" s="206" t="s">
        <v>1572</v>
      </c>
      <c r="C665" s="206" t="s">
        <v>539</v>
      </c>
      <c r="D665" s="206" t="s">
        <v>599</v>
      </c>
      <c r="E665" s="206" t="s">
        <v>600</v>
      </c>
      <c r="F665" s="206" t="s">
        <v>580</v>
      </c>
      <c r="H665" s="206" t="s">
        <v>581</v>
      </c>
      <c r="J665" s="206" t="s">
        <v>223</v>
      </c>
      <c r="K665" s="206" t="s">
        <v>76</v>
      </c>
      <c r="N665" s="219" t="s">
        <v>1570</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1571</v>
      </c>
      <c r="Q665" s="221" t="s">
        <v>63</v>
      </c>
      <c r="R665" s="221" t="str">
        <f t="shared" si="80"/>
        <v xml:space="preserve">Biofuel Diesel </v>
      </c>
      <c r="S665" s="221" t="str">
        <f t="shared" si="79"/>
        <v>//**Biofuel Diesel : **</v>
      </c>
      <c r="T665" s="206" t="str">
        <f t="shared" si="77"/>
        <v/>
      </c>
    </row>
    <row r="666" spans="1:20" x14ac:dyDescent="0.3">
      <c r="A666" s="206" t="s">
        <v>1572</v>
      </c>
      <c r="C666" s="206" t="s">
        <v>539</v>
      </c>
      <c r="D666" s="206" t="s">
        <v>599</v>
      </c>
      <c r="E666" s="206" t="s">
        <v>600</v>
      </c>
      <c r="F666" s="206" t="s">
        <v>464</v>
      </c>
      <c r="H666" s="206" t="s">
        <v>465</v>
      </c>
      <c r="K666" s="206" t="s">
        <v>76</v>
      </c>
      <c r="N666" s="219" t="s">
        <v>1570</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1571</v>
      </c>
      <c r="Q666" s="221" t="s">
        <v>63</v>
      </c>
      <c r="R666" s="221" t="str">
        <f t="shared" si="80"/>
        <v xml:space="preserve">Jet Fuel/Kerosene </v>
      </c>
      <c r="S666" s="221" t="str">
        <f t="shared" si="79"/>
        <v>//**Jet Fuel/Kerosene : **</v>
      </c>
      <c r="T666" s="206" t="str">
        <f t="shared" si="77"/>
        <v/>
      </c>
    </row>
    <row r="667" spans="1:20" x14ac:dyDescent="0.3">
      <c r="A667" s="206" t="s">
        <v>1572</v>
      </c>
      <c r="C667" s="206" t="s">
        <v>539</v>
      </c>
      <c r="D667" s="206" t="s">
        <v>599</v>
      </c>
      <c r="E667" s="206" t="s">
        <v>600</v>
      </c>
      <c r="F667" s="206" t="s">
        <v>582</v>
      </c>
      <c r="H667" s="206" t="s">
        <v>583</v>
      </c>
      <c r="J667" s="206" t="s">
        <v>223</v>
      </c>
      <c r="K667" s="206" t="s">
        <v>76</v>
      </c>
      <c r="N667" s="219" t="s">
        <v>1570</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1571</v>
      </c>
      <c r="Q667" s="221" t="s">
        <v>63</v>
      </c>
      <c r="R667" s="221" t="str">
        <f t="shared" si="80"/>
        <v xml:space="preserve">Heat </v>
      </c>
      <c r="S667" s="221" t="str">
        <f t="shared" si="79"/>
        <v>//**Heat : **</v>
      </c>
      <c r="T667" s="206" t="str">
        <f t="shared" si="77"/>
        <v/>
      </c>
    </row>
    <row r="668" spans="1:20" x14ac:dyDescent="0.3">
      <c r="A668" s="206" t="s">
        <v>1572</v>
      </c>
      <c r="C668" s="206" t="s">
        <v>539</v>
      </c>
      <c r="D668" s="206" t="s">
        <v>599</v>
      </c>
      <c r="E668" s="206" t="s">
        <v>600</v>
      </c>
      <c r="F668" s="206" t="s">
        <v>466</v>
      </c>
      <c r="H668" s="206" t="s">
        <v>253</v>
      </c>
      <c r="K668" s="206" t="s">
        <v>76</v>
      </c>
      <c r="N668" s="219" t="s">
        <v>1570</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1571</v>
      </c>
      <c r="Q668" s="221" t="s">
        <v>63</v>
      </c>
      <c r="R668" s="221" t="str">
        <f t="shared" si="80"/>
        <v xml:space="preserve">Lignite </v>
      </c>
      <c r="S668" s="221" t="str">
        <f t="shared" si="79"/>
        <v>//**Lignite : **</v>
      </c>
      <c r="T668" s="206" t="str">
        <f t="shared" si="77"/>
        <v/>
      </c>
    </row>
    <row r="669" spans="1:20" x14ac:dyDescent="0.3">
      <c r="A669" s="206" t="s">
        <v>1572</v>
      </c>
      <c r="C669" s="206" t="s">
        <v>539</v>
      </c>
      <c r="D669" s="206" t="s">
        <v>599</v>
      </c>
      <c r="E669" s="206" t="s">
        <v>600</v>
      </c>
      <c r="F669" s="206" t="s">
        <v>467</v>
      </c>
      <c r="H669" s="206" t="s">
        <v>257</v>
      </c>
      <c r="K669" s="206" t="s">
        <v>76</v>
      </c>
      <c r="N669" s="219" t="s">
        <v>1570</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1571</v>
      </c>
      <c r="Q669" s="221" t="s">
        <v>63</v>
      </c>
      <c r="R669" s="221" t="str">
        <f t="shared" si="80"/>
        <v xml:space="preserve">Crude Oil </v>
      </c>
      <c r="S669" s="221" t="str">
        <f t="shared" si="79"/>
        <v>//**Crude Oil : **</v>
      </c>
      <c r="T669" s="206" t="str">
        <f t="shared" si="77"/>
        <v/>
      </c>
    </row>
    <row r="670" spans="1:20" x14ac:dyDescent="0.3">
      <c r="A670" s="206" t="s">
        <v>1572</v>
      </c>
      <c r="C670" s="206" t="s">
        <v>539</v>
      </c>
      <c r="D670" s="206" t="s">
        <v>599</v>
      </c>
      <c r="E670" s="206" t="s">
        <v>600</v>
      </c>
      <c r="F670" s="206" t="s">
        <v>468</v>
      </c>
      <c r="H670" s="206" t="s">
        <v>469</v>
      </c>
      <c r="K670" s="206" t="s">
        <v>76</v>
      </c>
      <c r="N670" s="219" t="s">
        <v>1570</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1571</v>
      </c>
      <c r="Q670" s="221" t="s">
        <v>63</v>
      </c>
      <c r="R670" s="221" t="str">
        <f t="shared" si="80"/>
        <v xml:space="preserve">Heavy/Residual Fuel Oil </v>
      </c>
      <c r="S670" s="221" t="str">
        <f t="shared" si="79"/>
        <v>//**Heavy/Residual Fuel Oil : **</v>
      </c>
      <c r="T670" s="206" t="str">
        <f t="shared" si="77"/>
        <v/>
      </c>
    </row>
    <row r="671" spans="1:20" x14ac:dyDescent="0.3">
      <c r="A671" s="206" t="s">
        <v>1572</v>
      </c>
      <c r="C671" s="206" t="s">
        <v>539</v>
      </c>
      <c r="D671" s="206" t="s">
        <v>599</v>
      </c>
      <c r="E671" s="206" t="s">
        <v>600</v>
      </c>
      <c r="F671" s="206" t="s">
        <v>470</v>
      </c>
      <c r="H671" s="206" t="s">
        <v>471</v>
      </c>
      <c r="J671" s="206">
        <v>599</v>
      </c>
      <c r="K671" s="206" t="s">
        <v>63</v>
      </c>
      <c r="N671" s="219" t="s">
        <v>1570</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1571</v>
      </c>
      <c r="Q671" s="221" t="s">
        <v>63</v>
      </c>
      <c r="R671" s="221" t="str">
        <f t="shared" si="80"/>
        <v xml:space="preserve">LPG/Propane/Butane </v>
      </c>
      <c r="S671" s="221" t="str">
        <f t="shared" si="79"/>
        <v>//**LPG/Propane/Butane : **</v>
      </c>
      <c r="T671" s="206" t="str">
        <f t="shared" si="77"/>
        <v>//**LPG/Propane/Butane : **</v>
      </c>
    </row>
    <row r="672" spans="1:20" x14ac:dyDescent="0.3">
      <c r="A672" s="206" t="s">
        <v>1572</v>
      </c>
      <c r="C672" s="206" t="s">
        <v>539</v>
      </c>
      <c r="D672" s="206" t="s">
        <v>599</v>
      </c>
      <c r="E672" s="206" t="s">
        <v>600</v>
      </c>
      <c r="F672" s="206" t="s">
        <v>585</v>
      </c>
      <c r="H672" s="206" t="s">
        <v>261</v>
      </c>
      <c r="K672" s="206" t="s">
        <v>76</v>
      </c>
      <c r="N672" s="219" t="s">
        <v>1570</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1571</v>
      </c>
      <c r="Q672" s="221" t="s">
        <v>63</v>
      </c>
      <c r="R672" s="221" t="str">
        <f t="shared" si="80"/>
        <v xml:space="preserve">Municipal Solid Waste </v>
      </c>
      <c r="S672" s="221" t="str">
        <f t="shared" si="79"/>
        <v>//**Municipal Solid Waste : **</v>
      </c>
      <c r="T672" s="206" t="str">
        <f t="shared" si="77"/>
        <v/>
      </c>
    </row>
    <row r="673" spans="1:21" x14ac:dyDescent="0.3">
      <c r="A673" s="206" t="s">
        <v>1572</v>
      </c>
      <c r="C673" s="206" t="s">
        <v>539</v>
      </c>
      <c r="D673" s="206" t="s">
        <v>599</v>
      </c>
      <c r="E673" s="206" t="s">
        <v>600</v>
      </c>
      <c r="F673" s="206" t="s">
        <v>586</v>
      </c>
      <c r="H673" s="206" t="s">
        <v>587</v>
      </c>
      <c r="K673" s="206" t="s">
        <v>76</v>
      </c>
      <c r="N673" s="219" t="s">
        <v>1570</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1571</v>
      </c>
      <c r="Q673" s="221" t="s">
        <v>63</v>
      </c>
      <c r="R673" s="221" t="str">
        <f t="shared" si="80"/>
        <v xml:space="preserve">Hydrogen </v>
      </c>
      <c r="S673" s="221" t="str">
        <f t="shared" si="79"/>
        <v>//**Hydrogen : **</v>
      </c>
      <c r="T673" s="206" t="str">
        <f t="shared" si="77"/>
        <v/>
      </c>
    </row>
    <row r="674" spans="1:21" s="224" customFormat="1" x14ac:dyDescent="0.3">
      <c r="A674" s="224" t="s">
        <v>1569</v>
      </c>
      <c r="B674" s="215" t="str">
        <f t="shared" ref="B674" si="81">C674&amp;D674&amp;E674</f>
        <v>Research and DevelopmentCapital Cost ReductionRnD Building Capital Cost Perc Reduction</v>
      </c>
      <c r="C674" s="224" t="s">
        <v>605</v>
      </c>
      <c r="D674" s="224" t="s">
        <v>606</v>
      </c>
      <c r="E674" s="224" t="s">
        <v>607</v>
      </c>
      <c r="M674" s="208"/>
      <c r="N674" s="225" t="s">
        <v>1570</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1571</v>
      </c>
      <c r="Q674" s="223" t="s">
        <v>63</v>
      </c>
      <c r="S674" s="223" t="str">
        <f t="shared" si="79"/>
        <v/>
      </c>
      <c r="T674" s="223" t="str">
        <f t="shared" si="77"/>
        <v/>
      </c>
      <c r="U674" s="214" t="str">
        <f>N674&amp;O674&amp;P674&amp;T675&amp;T676&amp;T677&amp;T678&amp;T679&amp;T680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3">
      <c r="A675" s="206" t="s">
        <v>1572</v>
      </c>
      <c r="C675" s="206" t="s">
        <v>605</v>
      </c>
      <c r="D675" s="206" t="s">
        <v>606</v>
      </c>
      <c r="E675" s="206" t="s">
        <v>607</v>
      </c>
      <c r="F675" s="206" t="s">
        <v>155</v>
      </c>
      <c r="H675" s="206" t="s">
        <v>608</v>
      </c>
      <c r="J675" s="206">
        <v>85</v>
      </c>
      <c r="K675" s="206" t="s">
        <v>76</v>
      </c>
      <c r="L675" s="206" t="s">
        <v>1611</v>
      </c>
      <c r="N675" s="219" t="s">
        <v>1570</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1571</v>
      </c>
      <c r="Q675" s="221" t="s">
        <v>63</v>
      </c>
      <c r="R675" s="221" t="str">
        <f t="shared" ref="R675:R681" si="82">H675&amp;" "&amp;I675</f>
        <v xml:space="preserve">Buildings: Heating </v>
      </c>
      <c r="S675" s="221" t="str">
        <f t="shared" si="79"/>
        <v>//**Buildings: Heating : **</v>
      </c>
      <c r="T675" s="206" t="str">
        <f t="shared" si="77"/>
        <v/>
      </c>
    </row>
    <row r="676" spans="1:21" x14ac:dyDescent="0.3">
      <c r="A676" s="206" t="s">
        <v>1572</v>
      </c>
      <c r="C676" s="206" t="s">
        <v>605</v>
      </c>
      <c r="D676" s="206" t="s">
        <v>606</v>
      </c>
      <c r="E676" s="206" t="s">
        <v>607</v>
      </c>
      <c r="F676" s="206" t="s">
        <v>163</v>
      </c>
      <c r="H676" s="206" t="s">
        <v>614</v>
      </c>
      <c r="J676" s="206">
        <v>86</v>
      </c>
      <c r="K676" s="206" t="s">
        <v>63</v>
      </c>
      <c r="L676" s="206" t="s">
        <v>1611</v>
      </c>
      <c r="N676" s="219" t="s">
        <v>1570</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1571</v>
      </c>
      <c r="Q676" s="221" t="s">
        <v>63</v>
      </c>
      <c r="R676" s="221" t="str">
        <f t="shared" si="82"/>
        <v xml:space="preserve">Buildings: Cooling and Ventilation </v>
      </c>
      <c r="S676" s="221" t="str">
        <f t="shared" si="79"/>
        <v>//**Buildings: Cooling and Ventilation : **</v>
      </c>
      <c r="T676" s="206" t="str">
        <f t="shared" si="77"/>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7" spans="1:21" x14ac:dyDescent="0.3">
      <c r="A677" s="206" t="s">
        <v>1572</v>
      </c>
      <c r="C677" s="206" t="s">
        <v>605</v>
      </c>
      <c r="D677" s="206" t="s">
        <v>606</v>
      </c>
      <c r="E677" s="206" t="s">
        <v>607</v>
      </c>
      <c r="F677" s="206" t="s">
        <v>183</v>
      </c>
      <c r="H677" s="206" t="s">
        <v>615</v>
      </c>
      <c r="J677" s="206">
        <v>87</v>
      </c>
      <c r="K677" s="206" t="s">
        <v>63</v>
      </c>
      <c r="L677" s="206" t="s">
        <v>1611</v>
      </c>
      <c r="N677" s="219" t="s">
        <v>1570</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1571</v>
      </c>
      <c r="Q677" s="221" t="s">
        <v>63</v>
      </c>
      <c r="R677" s="221" t="str">
        <f t="shared" si="82"/>
        <v xml:space="preserve">Buildings: Envelope </v>
      </c>
      <c r="S677" s="221" t="str">
        <f t="shared" si="79"/>
        <v>//**Buildings: Envelope : **</v>
      </c>
      <c r="T677" s="206" t="str">
        <f t="shared" si="77"/>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8" spans="1:21" x14ac:dyDescent="0.3">
      <c r="A678" s="206" t="s">
        <v>1572</v>
      </c>
      <c r="C678" s="206" t="s">
        <v>605</v>
      </c>
      <c r="D678" s="206" t="s">
        <v>606</v>
      </c>
      <c r="E678" s="206" t="s">
        <v>607</v>
      </c>
      <c r="F678" s="206" t="s">
        <v>165</v>
      </c>
      <c r="H678" s="206" t="s">
        <v>616</v>
      </c>
      <c r="J678" s="206">
        <v>88</v>
      </c>
      <c r="K678" s="206" t="s">
        <v>63</v>
      </c>
      <c r="L678" s="206" t="s">
        <v>1611</v>
      </c>
      <c r="N678" s="219" t="s">
        <v>1570</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1571</v>
      </c>
      <c r="Q678" s="221" t="s">
        <v>63</v>
      </c>
      <c r="R678" s="221" t="str">
        <f t="shared" si="82"/>
        <v xml:space="preserve">Buildings: Lighting </v>
      </c>
      <c r="S678" s="221" t="str">
        <f t="shared" si="79"/>
        <v>//**Buildings: Lighting : **</v>
      </c>
      <c r="T678" s="206" t="str">
        <f t="shared" si="77"/>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9" spans="1:21" x14ac:dyDescent="0.3">
      <c r="A679" s="206" t="s">
        <v>1572</v>
      </c>
      <c r="C679" s="206" t="s">
        <v>605</v>
      </c>
      <c r="D679" s="206" t="s">
        <v>606</v>
      </c>
      <c r="E679" s="206" t="s">
        <v>607</v>
      </c>
      <c r="F679" s="206" t="s">
        <v>167</v>
      </c>
      <c r="H679" s="206" t="s">
        <v>617</v>
      </c>
      <c r="J679" s="206">
        <v>89</v>
      </c>
      <c r="K679" s="206" t="s">
        <v>63</v>
      </c>
      <c r="L679" s="206" t="s">
        <v>1611</v>
      </c>
      <c r="N679" s="219" t="s">
        <v>1570</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1571</v>
      </c>
      <c r="Q679" s="221" t="s">
        <v>63</v>
      </c>
      <c r="R679" s="221" t="str">
        <f t="shared" si="82"/>
        <v xml:space="preserve">Buildings: Appliances </v>
      </c>
      <c r="S679" s="221" t="str">
        <f t="shared" si="79"/>
        <v>//**Buildings: Appliances : **</v>
      </c>
      <c r="T679" s="206" t="str">
        <f t="shared" si="77"/>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0" spans="1:21" x14ac:dyDescent="0.3">
      <c r="A680" s="206" t="s">
        <v>1572</v>
      </c>
      <c r="C680" s="206" t="s">
        <v>605</v>
      </c>
      <c r="D680" s="206" t="s">
        <v>606</v>
      </c>
      <c r="E680" s="206" t="s">
        <v>607</v>
      </c>
      <c r="F680" s="206" t="s">
        <v>169</v>
      </c>
      <c r="H680" s="206" t="s">
        <v>618</v>
      </c>
      <c r="J680" s="206">
        <v>90</v>
      </c>
      <c r="K680" s="206" t="s">
        <v>63</v>
      </c>
      <c r="L680" s="206" t="s">
        <v>1611</v>
      </c>
      <c r="N680" s="219" t="s">
        <v>1570</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1571</v>
      </c>
      <c r="Q680" s="221" t="s">
        <v>63</v>
      </c>
      <c r="R680" s="221" t="str">
        <f t="shared" si="82"/>
        <v xml:space="preserve">Buildings: Other Components </v>
      </c>
      <c r="S680" s="221" t="str">
        <f t="shared" si="79"/>
        <v>//**Buildings: Other Components : **</v>
      </c>
      <c r="T680" s="206" t="str">
        <f t="shared" si="77"/>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1" spans="1:21" s="223" customFormat="1" x14ac:dyDescent="0.3">
      <c r="A681" s="224" t="s">
        <v>1569</v>
      </c>
      <c r="B681" s="215" t="str">
        <f t="shared" ref="B681:B682" si="83">C681&amp;D681&amp;E681</f>
        <v>Research and DevelopmentCapital Cost ReductionRnD CCS Capital Cost Perc Reduction</v>
      </c>
      <c r="C681" s="224" t="s">
        <v>605</v>
      </c>
      <c r="D681" s="224" t="s">
        <v>606</v>
      </c>
      <c r="E681" s="224" t="s">
        <v>619</v>
      </c>
      <c r="H681" s="223" t="s">
        <v>540</v>
      </c>
      <c r="J681" s="223">
        <v>91</v>
      </c>
      <c r="K681" s="223" t="s">
        <v>63</v>
      </c>
      <c r="L681" s="223" t="s">
        <v>1611</v>
      </c>
      <c r="M681" s="207"/>
      <c r="N681" s="225" t="s">
        <v>1570</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1571</v>
      </c>
      <c r="Q681" s="223" t="s">
        <v>63</v>
      </c>
      <c r="R681" s="223" t="str">
        <f t="shared" si="82"/>
        <v xml:space="preserve">Carbon Capture and Sequestration </v>
      </c>
      <c r="S681" s="223" t="str">
        <f t="shared" si="79"/>
        <v>//**Carbon Capture and Sequestration : **</v>
      </c>
      <c r="T681" s="223" t="str">
        <f t="shared" si="77"/>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1" s="214" t="str">
        <f>N681&amp;O681&amp;P681&amp;T681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x14ac:dyDescent="0.3">
      <c r="A682" s="224" t="s">
        <v>1569</v>
      </c>
      <c r="B682" s="215" t="str">
        <f t="shared" si="83"/>
        <v>Research and DevelopmentCapital Cost ReductionRnD Electricity Capital Cost Perc Reduction</v>
      </c>
      <c r="C682" s="224" t="s">
        <v>605</v>
      </c>
      <c r="D682" s="224" t="s">
        <v>606</v>
      </c>
      <c r="E682" s="224" t="s">
        <v>621</v>
      </c>
      <c r="M682" s="207"/>
      <c r="N682" s="225" t="s">
        <v>1570</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1571</v>
      </c>
      <c r="Q682" s="223" t="s">
        <v>63</v>
      </c>
      <c r="S682" s="223" t="str">
        <f t="shared" si="79"/>
        <v/>
      </c>
      <c r="T682" s="223" t="str">
        <f t="shared" si="77"/>
        <v/>
      </c>
      <c r="U682" s="214" t="str">
        <f>N682&amp;O682&amp;P682&amp;T683&amp;T684&amp;T685&amp;T686&amp;T687&amp;T688&amp;T689&amp;T690&amp;T691&amp;T692&amp;T693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3">
      <c r="A683" s="206" t="s">
        <v>1572</v>
      </c>
      <c r="C683" s="206" t="s">
        <v>605</v>
      </c>
      <c r="D683" s="206" t="s">
        <v>606</v>
      </c>
      <c r="E683" s="206" t="s">
        <v>621</v>
      </c>
      <c r="F683" s="206" t="s">
        <v>227</v>
      </c>
      <c r="H683" s="206" t="s">
        <v>622</v>
      </c>
      <c r="J683" s="206">
        <v>92</v>
      </c>
      <c r="K683" s="206" t="s">
        <v>76</v>
      </c>
      <c r="L683" s="206" t="s">
        <v>1611</v>
      </c>
      <c r="N683" s="219" t="s">
        <v>1570</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1571</v>
      </c>
      <c r="Q683" s="221" t="s">
        <v>63</v>
      </c>
      <c r="R683" s="221" t="str">
        <f t="shared" ref="R683:R693" si="84">H683&amp;" "&amp;I683</f>
        <v xml:space="preserve">Electricity: Hard Coal </v>
      </c>
      <c r="S683" s="221" t="str">
        <f t="shared" si="79"/>
        <v>//**Electricity: Hard Coal : **</v>
      </c>
      <c r="T683" s="206" t="str">
        <f t="shared" si="77"/>
        <v/>
      </c>
    </row>
    <row r="684" spans="1:21" x14ac:dyDescent="0.3">
      <c r="A684" s="206" t="s">
        <v>1572</v>
      </c>
      <c r="C684" s="206" t="s">
        <v>605</v>
      </c>
      <c r="D684" s="206" t="s">
        <v>606</v>
      </c>
      <c r="E684" s="206" t="s">
        <v>621</v>
      </c>
      <c r="F684" s="206" t="s">
        <v>232</v>
      </c>
      <c r="H684" s="206" t="s">
        <v>624</v>
      </c>
      <c r="J684" s="206">
        <v>93</v>
      </c>
      <c r="K684" s="206" t="s">
        <v>76</v>
      </c>
      <c r="L684" s="206" t="s">
        <v>1611</v>
      </c>
      <c r="N684" s="219" t="s">
        <v>1570</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1571</v>
      </c>
      <c r="Q684" s="221" t="s">
        <v>63</v>
      </c>
      <c r="R684" s="221" t="str">
        <f t="shared" si="84"/>
        <v xml:space="preserve">Electricity: Natural Gas Nonpeaker </v>
      </c>
      <c r="S684" s="221" t="str">
        <f t="shared" si="79"/>
        <v>//**Electricity: Natural Gas Nonpeaker : **</v>
      </c>
      <c r="T684" s="206" t="str">
        <f t="shared" si="77"/>
        <v/>
      </c>
    </row>
    <row r="685" spans="1:21" x14ac:dyDescent="0.3">
      <c r="A685" s="206" t="s">
        <v>1572</v>
      </c>
      <c r="C685" s="206" t="s">
        <v>605</v>
      </c>
      <c r="D685" s="206" t="s">
        <v>606</v>
      </c>
      <c r="E685" s="206" t="s">
        <v>621</v>
      </c>
      <c r="F685" s="206" t="s">
        <v>234</v>
      </c>
      <c r="H685" s="206" t="s">
        <v>625</v>
      </c>
      <c r="J685" s="206">
        <v>94</v>
      </c>
      <c r="K685" s="206" t="s">
        <v>76</v>
      </c>
      <c r="L685" s="206" t="s">
        <v>1611</v>
      </c>
      <c r="N685" s="219" t="s">
        <v>1570</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1571</v>
      </c>
      <c r="Q685" s="221" t="s">
        <v>63</v>
      </c>
      <c r="R685" s="221" t="str">
        <f t="shared" si="84"/>
        <v xml:space="preserve">Electricity: Nuclear </v>
      </c>
      <c r="S685" s="221" t="str">
        <f t="shared" si="79"/>
        <v>//**Electricity: Nuclear : **</v>
      </c>
      <c r="T685" s="206" t="str">
        <f t="shared" si="77"/>
        <v/>
      </c>
    </row>
    <row r="686" spans="1:21" x14ac:dyDescent="0.3">
      <c r="A686" s="206" t="s">
        <v>1572</v>
      </c>
      <c r="C686" s="206" t="s">
        <v>605</v>
      </c>
      <c r="D686" s="206" t="s">
        <v>606</v>
      </c>
      <c r="E686" s="206" t="s">
        <v>621</v>
      </c>
      <c r="F686" s="206" t="s">
        <v>236</v>
      </c>
      <c r="H686" s="206" t="s">
        <v>626</v>
      </c>
      <c r="J686" s="206">
        <v>95</v>
      </c>
      <c r="K686" s="206" t="s">
        <v>63</v>
      </c>
      <c r="L686" s="206" t="s">
        <v>1611</v>
      </c>
      <c r="N686" s="219" t="s">
        <v>1570</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1571</v>
      </c>
      <c r="Q686" s="221" t="s">
        <v>63</v>
      </c>
      <c r="R686" s="221" t="str">
        <f t="shared" si="84"/>
        <v xml:space="preserve">Electricity: Hydro </v>
      </c>
      <c r="S686" s="221" t="str">
        <f t="shared" si="79"/>
        <v>//**Electricity: Hydro : **</v>
      </c>
      <c r="T686" s="206" t="str">
        <f t="shared" si="77"/>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7" spans="1:21" x14ac:dyDescent="0.3">
      <c r="A687" s="206" t="s">
        <v>1572</v>
      </c>
      <c r="C687" s="206" t="s">
        <v>605</v>
      </c>
      <c r="D687" s="206" t="s">
        <v>606</v>
      </c>
      <c r="E687" s="206" t="s">
        <v>621</v>
      </c>
      <c r="F687" s="206" t="s">
        <v>238</v>
      </c>
      <c r="H687" s="206" t="s">
        <v>627</v>
      </c>
      <c r="J687" s="206">
        <v>96</v>
      </c>
      <c r="K687" s="206" t="s">
        <v>63</v>
      </c>
      <c r="L687" s="206" t="s">
        <v>1611</v>
      </c>
      <c r="N687" s="219" t="s">
        <v>1570</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1571</v>
      </c>
      <c r="Q687" s="221" t="s">
        <v>63</v>
      </c>
      <c r="R687" s="221" t="str">
        <f t="shared" si="84"/>
        <v xml:space="preserve">Electricity: Onshore Wind </v>
      </c>
      <c r="S687" s="221" t="str">
        <f t="shared" si="79"/>
        <v>//**Electricity: Onshore Wind : **</v>
      </c>
      <c r="T687" s="206" t="str">
        <f t="shared" si="77"/>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8" spans="1:21" x14ac:dyDescent="0.3">
      <c r="A688" s="206" t="s">
        <v>1572</v>
      </c>
      <c r="C688" s="206" t="s">
        <v>605</v>
      </c>
      <c r="D688" s="206" t="s">
        <v>606</v>
      </c>
      <c r="E688" s="206" t="s">
        <v>621</v>
      </c>
      <c r="F688" s="206" t="s">
        <v>240</v>
      </c>
      <c r="H688" s="206" t="s">
        <v>628</v>
      </c>
      <c r="J688" s="206">
        <v>97</v>
      </c>
      <c r="K688" s="206" t="s">
        <v>63</v>
      </c>
      <c r="L688" s="206" t="s">
        <v>1611</v>
      </c>
      <c r="N688" s="219" t="s">
        <v>1570</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1571</v>
      </c>
      <c r="Q688" s="221" t="s">
        <v>63</v>
      </c>
      <c r="R688" s="221" t="str">
        <f t="shared" si="84"/>
        <v xml:space="preserve">Electricity: Solar PV </v>
      </c>
      <c r="S688" s="221" t="str">
        <f t="shared" si="79"/>
        <v>//**Electricity: Solar PV : **</v>
      </c>
      <c r="T688" s="206" t="str">
        <f t="shared" si="77"/>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9" spans="1:21" x14ac:dyDescent="0.3">
      <c r="A689" s="206" t="s">
        <v>1572</v>
      </c>
      <c r="C689" s="206" t="s">
        <v>605</v>
      </c>
      <c r="D689" s="206" t="s">
        <v>606</v>
      </c>
      <c r="E689" s="206" t="s">
        <v>621</v>
      </c>
      <c r="F689" s="206" t="s">
        <v>242</v>
      </c>
      <c r="H689" s="206" t="s">
        <v>629</v>
      </c>
      <c r="J689" s="206">
        <v>98</v>
      </c>
      <c r="K689" s="206" t="s">
        <v>63</v>
      </c>
      <c r="L689" s="206" t="s">
        <v>1611</v>
      </c>
      <c r="N689" s="219" t="s">
        <v>1570</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1571</v>
      </c>
      <c r="Q689" s="221" t="s">
        <v>63</v>
      </c>
      <c r="R689" s="221" t="str">
        <f t="shared" si="84"/>
        <v xml:space="preserve">Electricity: Solar Thermal </v>
      </c>
      <c r="S689" s="221" t="str">
        <f t="shared" si="79"/>
        <v>//**Electricity: Solar Thermal : **</v>
      </c>
      <c r="T689" s="206" t="str">
        <f t="shared" si="77"/>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0" spans="1:21" x14ac:dyDescent="0.3">
      <c r="A690" s="206" t="s">
        <v>1572</v>
      </c>
      <c r="C690" s="206" t="s">
        <v>605</v>
      </c>
      <c r="D690" s="206" t="s">
        <v>606</v>
      </c>
      <c r="E690" s="206" t="s">
        <v>621</v>
      </c>
      <c r="F690" s="206" t="s">
        <v>244</v>
      </c>
      <c r="H690" s="206" t="s">
        <v>630</v>
      </c>
      <c r="J690" s="206">
        <v>99</v>
      </c>
      <c r="K690" s="206" t="s">
        <v>63</v>
      </c>
      <c r="L690" s="206" t="s">
        <v>1611</v>
      </c>
      <c r="N690" s="219" t="s">
        <v>1570</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1571</v>
      </c>
      <c r="Q690" s="221" t="s">
        <v>63</v>
      </c>
      <c r="R690" s="221" t="str">
        <f t="shared" si="84"/>
        <v xml:space="preserve">Electricity: Biomass </v>
      </c>
      <c r="S690" s="221" t="str">
        <f t="shared" si="79"/>
        <v>//**Electricity: Biomass : **</v>
      </c>
      <c r="T690" s="206" t="str">
        <f t="shared" si="77"/>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1" spans="1:21" x14ac:dyDescent="0.3">
      <c r="A691" s="206" t="s">
        <v>1572</v>
      </c>
      <c r="C691" s="206" t="s">
        <v>605</v>
      </c>
      <c r="D691" s="206" t="s">
        <v>606</v>
      </c>
      <c r="E691" s="206" t="s">
        <v>621</v>
      </c>
      <c r="F691" s="206" t="s">
        <v>250</v>
      </c>
      <c r="H691" s="206" t="s">
        <v>631</v>
      </c>
      <c r="J691" s="206">
        <v>192</v>
      </c>
      <c r="K691" s="206" t="s">
        <v>76</v>
      </c>
      <c r="L691" s="206" t="s">
        <v>1611</v>
      </c>
      <c r="N691" s="219" t="s">
        <v>1570</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1571</v>
      </c>
      <c r="Q691" s="221" t="s">
        <v>63</v>
      </c>
      <c r="R691" s="221" t="str">
        <f t="shared" si="84"/>
        <v xml:space="preserve">Electricity: Natural Gas Peaker </v>
      </c>
      <c r="S691" s="221" t="str">
        <f t="shared" si="79"/>
        <v>//**Electricity: Natural Gas Peaker : **</v>
      </c>
      <c r="T691" s="206" t="str">
        <f t="shared" si="77"/>
        <v/>
      </c>
    </row>
    <row r="692" spans="1:21" x14ac:dyDescent="0.3">
      <c r="A692" s="206" t="s">
        <v>1572</v>
      </c>
      <c r="C692" s="206" t="s">
        <v>605</v>
      </c>
      <c r="D692" s="206" t="s">
        <v>606</v>
      </c>
      <c r="E692" s="206" t="s">
        <v>621</v>
      </c>
      <c r="F692" s="206" t="s">
        <v>252</v>
      </c>
      <c r="H692" s="206" t="s">
        <v>632</v>
      </c>
      <c r="J692" s="206">
        <v>180</v>
      </c>
      <c r="K692" s="206" t="s">
        <v>76</v>
      </c>
      <c r="L692" s="206" t="s">
        <v>1611</v>
      </c>
      <c r="N692" s="219" t="s">
        <v>1570</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1571</v>
      </c>
      <c r="Q692" s="221" t="s">
        <v>63</v>
      </c>
      <c r="R692" s="221" t="str">
        <f t="shared" si="84"/>
        <v xml:space="preserve">Electricity: Lignite </v>
      </c>
      <c r="S692" s="221" t="str">
        <f t="shared" si="79"/>
        <v>//**Electricity: Lignite : **</v>
      </c>
      <c r="T692" s="206" t="str">
        <f t="shared" si="77"/>
        <v/>
      </c>
    </row>
    <row r="693" spans="1:21" x14ac:dyDescent="0.3">
      <c r="A693" s="206" t="s">
        <v>1572</v>
      </c>
      <c r="C693" s="206" t="s">
        <v>605</v>
      </c>
      <c r="D693" s="206" t="s">
        <v>606</v>
      </c>
      <c r="E693" s="206" t="s">
        <v>621</v>
      </c>
      <c r="F693" s="206" t="s">
        <v>254</v>
      </c>
      <c r="H693" s="206" t="s">
        <v>633</v>
      </c>
      <c r="J693" s="206">
        <v>183</v>
      </c>
      <c r="K693" s="206" t="s">
        <v>63</v>
      </c>
      <c r="L693" s="206" t="s">
        <v>1611</v>
      </c>
      <c r="N693" s="219" t="s">
        <v>1570</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1571</v>
      </c>
      <c r="Q693" s="221" t="s">
        <v>63</v>
      </c>
      <c r="R693" s="221" t="str">
        <f t="shared" si="84"/>
        <v xml:space="preserve">Electricity: Offshore Wind </v>
      </c>
      <c r="S693" s="221" t="str">
        <f t="shared" si="79"/>
        <v>//**Electricity: Offshore Wind : **</v>
      </c>
      <c r="T693" s="206" t="str">
        <f t="shared" si="77"/>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4" spans="1:21" s="223" customFormat="1" x14ac:dyDescent="0.3">
      <c r="A694" s="223" t="s">
        <v>1569</v>
      </c>
      <c r="B694" s="215" t="str">
        <f t="shared" ref="B694" si="85">C694&amp;D694&amp;E694</f>
        <v>Research and DevelopmentCapital Cost ReductionRnD Industry Capital Cost Perc Reduction</v>
      </c>
      <c r="C694" s="223" t="s">
        <v>605</v>
      </c>
      <c r="D694" s="223" t="s">
        <v>606</v>
      </c>
      <c r="E694" s="223" t="s">
        <v>634</v>
      </c>
      <c r="M694" s="207"/>
      <c r="N694" s="225" t="s">
        <v>1570</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1571</v>
      </c>
      <c r="Q694" s="223" t="s">
        <v>63</v>
      </c>
      <c r="S694" s="223" t="str">
        <f t="shared" si="79"/>
        <v/>
      </c>
      <c r="T694" s="223" t="str">
        <f t="shared" si="77"/>
        <v/>
      </c>
      <c r="U694" s="214" t="str">
        <f>N694&amp;O694&amp;P694&amp;T695&amp;T696&amp;T697&amp;T698&amp;T699&amp;T700&amp;T701&amp;T702</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3">
      <c r="A695" s="206" t="s">
        <v>1572</v>
      </c>
      <c r="C695" s="206" t="s">
        <v>605</v>
      </c>
      <c r="D695" s="206" t="s">
        <v>606</v>
      </c>
      <c r="E695" s="206" t="s">
        <v>634</v>
      </c>
      <c r="F695" s="206" t="s">
        <v>371</v>
      </c>
      <c r="H695" s="206" t="s">
        <v>635</v>
      </c>
      <c r="J695" s="206">
        <v>100</v>
      </c>
      <c r="K695" s="206" t="s">
        <v>63</v>
      </c>
      <c r="L695" s="206" t="s">
        <v>1611</v>
      </c>
      <c r="N695" s="219" t="s">
        <v>1570</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1571</v>
      </c>
      <c r="Q695" s="221" t="s">
        <v>63</v>
      </c>
      <c r="R695" s="221" t="str">
        <f t="shared" ref="R695:R702" si="86">H695&amp;" "&amp;I695</f>
        <v xml:space="preserve">Industry: Cement </v>
      </c>
      <c r="S695" s="221" t="str">
        <f t="shared" si="79"/>
        <v>//**Industry: Cement : **</v>
      </c>
      <c r="T695" s="206" t="str">
        <f t="shared" si="77"/>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6" spans="1:21" x14ac:dyDescent="0.3">
      <c r="A696" s="206" t="s">
        <v>1572</v>
      </c>
      <c r="C696" s="206" t="s">
        <v>605</v>
      </c>
      <c r="D696" s="206" t="s">
        <v>606</v>
      </c>
      <c r="E696" s="206" t="s">
        <v>634</v>
      </c>
      <c r="F696" s="206" t="s">
        <v>376</v>
      </c>
      <c r="H696" s="206" t="s">
        <v>637</v>
      </c>
      <c r="J696" s="206">
        <v>101</v>
      </c>
      <c r="K696" s="206" t="s">
        <v>63</v>
      </c>
      <c r="L696" s="206" t="s">
        <v>1611</v>
      </c>
      <c r="N696" s="219" t="s">
        <v>1570</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1571</v>
      </c>
      <c r="Q696" s="221" t="s">
        <v>63</v>
      </c>
      <c r="R696" s="221" t="str">
        <f t="shared" si="86"/>
        <v xml:space="preserve">Industry: Natural Gas and Petroleum </v>
      </c>
      <c r="S696" s="221" t="str">
        <f t="shared" si="79"/>
        <v>//**Industry: Natural Gas and Petroleum : **</v>
      </c>
      <c r="T696" s="206" t="str">
        <f t="shared" si="77"/>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7" spans="1:21" x14ac:dyDescent="0.3">
      <c r="A697" s="206" t="s">
        <v>1572</v>
      </c>
      <c r="C697" s="206" t="s">
        <v>605</v>
      </c>
      <c r="D697" s="206" t="s">
        <v>606</v>
      </c>
      <c r="E697" s="206" t="s">
        <v>634</v>
      </c>
      <c r="F697" s="206" t="s">
        <v>378</v>
      </c>
      <c r="H697" s="206" t="s">
        <v>638</v>
      </c>
      <c r="J697" s="206">
        <v>102</v>
      </c>
      <c r="K697" s="206" t="s">
        <v>63</v>
      </c>
      <c r="L697" s="206" t="s">
        <v>1611</v>
      </c>
      <c r="N697" s="219" t="s">
        <v>1570</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1571</v>
      </c>
      <c r="Q697" s="221" t="s">
        <v>63</v>
      </c>
      <c r="R697" s="221" t="str">
        <f t="shared" si="86"/>
        <v xml:space="preserve">Industry: Iron and Steel </v>
      </c>
      <c r="S697" s="221" t="str">
        <f t="shared" si="79"/>
        <v>//**Industry: Iron and Steel : **</v>
      </c>
      <c r="T697" s="206" t="str">
        <f t="shared" si="77"/>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8" spans="1:21" x14ac:dyDescent="0.3">
      <c r="A698" s="206" t="s">
        <v>1572</v>
      </c>
      <c r="C698" s="206" t="s">
        <v>605</v>
      </c>
      <c r="D698" s="206" t="s">
        <v>606</v>
      </c>
      <c r="E698" s="206" t="s">
        <v>634</v>
      </c>
      <c r="F698" s="206" t="s">
        <v>380</v>
      </c>
      <c r="H698" s="206" t="s">
        <v>639</v>
      </c>
      <c r="J698" s="206">
        <v>103</v>
      </c>
      <c r="K698" s="206" t="s">
        <v>63</v>
      </c>
      <c r="L698" s="206" t="s">
        <v>1611</v>
      </c>
      <c r="N698" s="219" t="s">
        <v>1570</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1571</v>
      </c>
      <c r="Q698" s="221" t="s">
        <v>63</v>
      </c>
      <c r="R698" s="221" t="str">
        <f t="shared" si="86"/>
        <v xml:space="preserve">Industry: Chemicals </v>
      </c>
      <c r="S698" s="221" t="str">
        <f t="shared" si="79"/>
        <v>//**Industry: Chemicals : **</v>
      </c>
      <c r="T698" s="206" t="str">
        <f t="shared" si="77"/>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9" spans="1:21" x14ac:dyDescent="0.3">
      <c r="A699" s="206" t="s">
        <v>1572</v>
      </c>
      <c r="C699" s="206" t="s">
        <v>605</v>
      </c>
      <c r="D699" s="206" t="s">
        <v>606</v>
      </c>
      <c r="E699" s="206" t="s">
        <v>634</v>
      </c>
      <c r="F699" s="206" t="s">
        <v>382</v>
      </c>
      <c r="H699" s="206" t="s">
        <v>640</v>
      </c>
      <c r="J699" s="206">
        <v>104</v>
      </c>
      <c r="K699" s="206" t="s">
        <v>63</v>
      </c>
      <c r="L699" s="206" t="s">
        <v>1611</v>
      </c>
      <c r="N699" s="219" t="s">
        <v>1570</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1571</v>
      </c>
      <c r="Q699" s="221" t="s">
        <v>63</v>
      </c>
      <c r="R699" s="221" t="str">
        <f t="shared" si="86"/>
        <v xml:space="preserve">Industry: Mining </v>
      </c>
      <c r="S699" s="221" t="str">
        <f t="shared" si="79"/>
        <v>//**Industry: Mining : **</v>
      </c>
      <c r="T699" s="206" t="str">
        <f t="shared" si="77"/>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0" spans="1:21" x14ac:dyDescent="0.3">
      <c r="A700" s="206" t="s">
        <v>1572</v>
      </c>
      <c r="C700" s="206" t="s">
        <v>605</v>
      </c>
      <c r="D700" s="206" t="s">
        <v>606</v>
      </c>
      <c r="E700" s="206" t="s">
        <v>634</v>
      </c>
      <c r="F700" s="206" t="s">
        <v>384</v>
      </c>
      <c r="H700" s="206" t="s">
        <v>641</v>
      </c>
      <c r="J700" s="206">
        <v>105</v>
      </c>
      <c r="K700" s="206" t="s">
        <v>63</v>
      </c>
      <c r="L700" s="206" t="s">
        <v>1611</v>
      </c>
      <c r="N700" s="219" t="s">
        <v>1570</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1571</v>
      </c>
      <c r="Q700" s="221" t="s">
        <v>63</v>
      </c>
      <c r="R700" s="221" t="str">
        <f t="shared" si="86"/>
        <v xml:space="preserve">Industry: Water &amp; Waste </v>
      </c>
      <c r="S700" s="221" t="str">
        <f t="shared" si="79"/>
        <v>//**Industry: Water &amp; Waste : **</v>
      </c>
      <c r="T700" s="206" t="str">
        <f t="shared" si="77"/>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1" spans="1:21" x14ac:dyDescent="0.3">
      <c r="A701" s="206" t="s">
        <v>1572</v>
      </c>
      <c r="C701" s="206" t="s">
        <v>605</v>
      </c>
      <c r="D701" s="206" t="s">
        <v>606</v>
      </c>
      <c r="E701" s="206" t="s">
        <v>634</v>
      </c>
      <c r="F701" s="206" t="s">
        <v>386</v>
      </c>
      <c r="H701" s="206" t="s">
        <v>642</v>
      </c>
      <c r="J701" s="206">
        <v>106</v>
      </c>
      <c r="K701" s="206" t="s">
        <v>63</v>
      </c>
      <c r="L701" s="206" t="s">
        <v>1611</v>
      </c>
      <c r="N701" s="219" t="s">
        <v>1570</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1571</v>
      </c>
      <c r="Q701" s="221" t="s">
        <v>63</v>
      </c>
      <c r="R701" s="221" t="str">
        <f t="shared" si="86"/>
        <v xml:space="preserve">Industry: Agriculture </v>
      </c>
      <c r="S701" s="221" t="str">
        <f t="shared" si="79"/>
        <v>//**Industry: Agriculture : **</v>
      </c>
      <c r="T701" s="206" t="str">
        <f t="shared" si="77"/>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2" spans="1:21" x14ac:dyDescent="0.3">
      <c r="A702" s="206" t="s">
        <v>1572</v>
      </c>
      <c r="C702" s="206" t="s">
        <v>605</v>
      </c>
      <c r="D702" s="206" t="s">
        <v>606</v>
      </c>
      <c r="E702" s="206" t="s">
        <v>634</v>
      </c>
      <c r="F702" s="206" t="s">
        <v>388</v>
      </c>
      <c r="H702" s="206" t="s">
        <v>643</v>
      </c>
      <c r="J702" s="206">
        <v>107</v>
      </c>
      <c r="K702" s="206" t="s">
        <v>63</v>
      </c>
      <c r="L702" s="206" t="s">
        <v>1611</v>
      </c>
      <c r="N702" s="219" t="s">
        <v>1570</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1571</v>
      </c>
      <c r="Q702" s="221" t="s">
        <v>63</v>
      </c>
      <c r="R702" s="221" t="str">
        <f t="shared" si="86"/>
        <v xml:space="preserve">Industry: Other Industries </v>
      </c>
      <c r="S702" s="221" t="str">
        <f t="shared" si="79"/>
        <v>//**Industry: Other Industries : **</v>
      </c>
      <c r="T702" s="206" t="str">
        <f t="shared" si="77"/>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3" spans="1:21" s="223" customFormat="1" x14ac:dyDescent="0.3">
      <c r="A703" s="223" t="s">
        <v>1569</v>
      </c>
      <c r="B703" s="215" t="str">
        <f t="shared" ref="B703" si="87">C703&amp;D703&amp;E703</f>
        <v>Research and DevelopmentCapital Cost ReductionRnD Transportation Capital Cost Perc Reduction</v>
      </c>
      <c r="C703" s="224" t="s">
        <v>605</v>
      </c>
      <c r="D703" s="224" t="s">
        <v>606</v>
      </c>
      <c r="E703" s="224" t="s">
        <v>644</v>
      </c>
      <c r="M703" s="207"/>
      <c r="N703" s="225" t="s">
        <v>1570</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1571</v>
      </c>
      <c r="Q703" s="223" t="s">
        <v>63</v>
      </c>
      <c r="S703" s="223" t="str">
        <f t="shared" si="79"/>
        <v/>
      </c>
      <c r="T703" s="223" t="str">
        <f t="shared" si="77"/>
        <v/>
      </c>
      <c r="U703" s="214" t="str">
        <f>N703&amp;O703&amp;P703&amp;T704&amp;T705&amp;T706&amp;T707&amp;T708&amp;T709&amp;T710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3">
      <c r="A704" s="206" t="s">
        <v>1572</v>
      </c>
      <c r="C704" s="206" t="s">
        <v>605</v>
      </c>
      <c r="D704" s="206" t="s">
        <v>606</v>
      </c>
      <c r="E704" s="206" t="s">
        <v>644</v>
      </c>
      <c r="F704" s="206" t="s">
        <v>645</v>
      </c>
      <c r="H704" s="206" t="s">
        <v>646</v>
      </c>
      <c r="J704" s="206">
        <v>108</v>
      </c>
      <c r="K704" s="206" t="s">
        <v>63</v>
      </c>
      <c r="L704" s="206" t="s">
        <v>1611</v>
      </c>
      <c r="N704" s="219" t="s">
        <v>1570</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1571</v>
      </c>
      <c r="Q704" s="221" t="s">
        <v>63</v>
      </c>
      <c r="R704" s="221" t="str">
        <f t="shared" ref="R704:R711" si="88">H704&amp;" "&amp;I704</f>
        <v xml:space="preserve">Vehicles: Battery Electric </v>
      </c>
      <c r="S704" s="221" t="str">
        <f t="shared" si="79"/>
        <v>//**Vehicles: Battery Electric : **</v>
      </c>
      <c r="T704" s="206" t="str">
        <f t="shared" si="77"/>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5" spans="1:22" x14ac:dyDescent="0.3">
      <c r="A705" s="206" t="s">
        <v>1572</v>
      </c>
      <c r="C705" s="206" t="s">
        <v>605</v>
      </c>
      <c r="D705" s="206" t="s">
        <v>606</v>
      </c>
      <c r="E705" s="206" t="s">
        <v>644</v>
      </c>
      <c r="F705" s="206" t="s">
        <v>648</v>
      </c>
      <c r="H705" s="206" t="s">
        <v>649</v>
      </c>
      <c r="J705" s="206">
        <v>109</v>
      </c>
      <c r="K705" s="206" t="s">
        <v>76</v>
      </c>
      <c r="L705" s="206" t="s">
        <v>1611</v>
      </c>
      <c r="N705" s="219" t="s">
        <v>1570</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1571</v>
      </c>
      <c r="Q705" s="221" t="s">
        <v>63</v>
      </c>
      <c r="R705" s="221" t="str">
        <f t="shared" si="88"/>
        <v xml:space="preserve">Vehicles: Natural Gas </v>
      </c>
      <c r="S705" s="221" t="str">
        <f t="shared" si="79"/>
        <v>//**Vehicles: Natural Gas : **</v>
      </c>
      <c r="T705" s="206" t="str">
        <f t="shared" si="77"/>
        <v/>
      </c>
    </row>
    <row r="706" spans="1:22" x14ac:dyDescent="0.3">
      <c r="A706" s="206" t="s">
        <v>1572</v>
      </c>
      <c r="C706" s="206" t="s">
        <v>605</v>
      </c>
      <c r="D706" s="206" t="s">
        <v>606</v>
      </c>
      <c r="E706" s="206" t="s">
        <v>644</v>
      </c>
      <c r="F706" s="206" t="s">
        <v>650</v>
      </c>
      <c r="H706" s="206" t="s">
        <v>651</v>
      </c>
      <c r="J706" s="206">
        <v>110</v>
      </c>
      <c r="K706" s="206" t="s">
        <v>76</v>
      </c>
      <c r="L706" s="206" t="s">
        <v>1611</v>
      </c>
      <c r="N706" s="219" t="s">
        <v>1570</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1571</v>
      </c>
      <c r="Q706" s="221" t="s">
        <v>63</v>
      </c>
      <c r="R706" s="221" t="str">
        <f t="shared" si="88"/>
        <v xml:space="preserve">Vehicles: Gasoline Engine </v>
      </c>
      <c r="S706" s="221" t="str">
        <f t="shared" si="79"/>
        <v>//**Vehicles: Gasoline Engine : **</v>
      </c>
      <c r="T706" s="206" t="str">
        <f t="shared" si="77"/>
        <v/>
      </c>
    </row>
    <row r="707" spans="1:22" x14ac:dyDescent="0.3">
      <c r="A707" s="206" t="s">
        <v>1572</v>
      </c>
      <c r="C707" s="206" t="s">
        <v>605</v>
      </c>
      <c r="D707" s="206" t="s">
        <v>606</v>
      </c>
      <c r="E707" s="206" t="s">
        <v>644</v>
      </c>
      <c r="F707" s="206" t="s">
        <v>652</v>
      </c>
      <c r="H707" s="206" t="s">
        <v>653</v>
      </c>
      <c r="J707" s="206">
        <v>111</v>
      </c>
      <c r="K707" s="206" t="s">
        <v>76</v>
      </c>
      <c r="L707" s="206" t="s">
        <v>1611</v>
      </c>
      <c r="N707" s="219" t="s">
        <v>1570</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1571</v>
      </c>
      <c r="Q707" s="221" t="s">
        <v>63</v>
      </c>
      <c r="R707" s="221" t="str">
        <f t="shared" si="88"/>
        <v xml:space="preserve">Vehicles: Diesel Engine </v>
      </c>
      <c r="S707" s="221" t="str">
        <f t="shared" si="79"/>
        <v>//**Vehicles: Diesel Engine : **</v>
      </c>
      <c r="T707" s="206" t="str">
        <f t="shared" si="77"/>
        <v/>
      </c>
    </row>
    <row r="708" spans="1:22" x14ac:dyDescent="0.3">
      <c r="A708" s="206" t="s">
        <v>1572</v>
      </c>
      <c r="C708" s="206" t="s">
        <v>605</v>
      </c>
      <c r="D708" s="206" t="s">
        <v>606</v>
      </c>
      <c r="E708" s="206" t="s">
        <v>644</v>
      </c>
      <c r="F708" s="206" t="s">
        <v>654</v>
      </c>
      <c r="H708" s="206" t="s">
        <v>655</v>
      </c>
      <c r="J708" s="206">
        <v>112</v>
      </c>
      <c r="K708" s="206" t="s">
        <v>63</v>
      </c>
      <c r="L708" s="206" t="s">
        <v>1611</v>
      </c>
      <c r="N708" s="219" t="s">
        <v>1570</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1571</v>
      </c>
      <c r="Q708" s="221" t="s">
        <v>63</v>
      </c>
      <c r="R708" s="221" t="str">
        <f t="shared" si="88"/>
        <v xml:space="preserve">Vehicles: Plug-in Hybrid </v>
      </c>
      <c r="S708" s="221" t="str">
        <f t="shared" si="79"/>
        <v>//**Vehicles: Plug-in Hybrid : **</v>
      </c>
      <c r="T708" s="206" t="str">
        <f t="shared" ref="T708:T771" si="89">IF(K708="Yes",S708&amp;L708,"")</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9" spans="1:22" x14ac:dyDescent="0.3">
      <c r="A709" s="206" t="s">
        <v>1572</v>
      </c>
      <c r="C709" s="206" t="s">
        <v>605</v>
      </c>
      <c r="D709" s="206" t="s">
        <v>606</v>
      </c>
      <c r="E709" s="206" t="s">
        <v>644</v>
      </c>
      <c r="F709" s="206" t="s">
        <v>656</v>
      </c>
      <c r="H709" s="206" t="s">
        <v>657</v>
      </c>
      <c r="J709" s="206">
        <v>113</v>
      </c>
      <c r="K709" s="206" t="s">
        <v>76</v>
      </c>
      <c r="L709" s="206" t="s">
        <v>1611</v>
      </c>
      <c r="N709" s="219" t="s">
        <v>1570</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1571</v>
      </c>
      <c r="Q709" s="221" t="s">
        <v>63</v>
      </c>
      <c r="R709" s="221" t="str">
        <f t="shared" si="88"/>
        <v xml:space="preserve">Vehicles: LPG </v>
      </c>
      <c r="S709" s="221" t="str">
        <f t="shared" si="79"/>
        <v>//**Vehicles: LPG : **</v>
      </c>
      <c r="T709" s="206" t="str">
        <f t="shared" si="89"/>
        <v/>
      </c>
    </row>
    <row r="710" spans="1:22" x14ac:dyDescent="0.3">
      <c r="A710" s="206" t="s">
        <v>1572</v>
      </c>
      <c r="C710" s="206" t="s">
        <v>605</v>
      </c>
      <c r="D710" s="206" t="s">
        <v>606</v>
      </c>
      <c r="E710" s="206" t="s">
        <v>644</v>
      </c>
      <c r="F710" s="206" t="s">
        <v>658</v>
      </c>
      <c r="H710" s="206" t="s">
        <v>659</v>
      </c>
      <c r="J710" s="206">
        <v>523</v>
      </c>
      <c r="K710" s="206" t="s">
        <v>63</v>
      </c>
      <c r="L710" s="206" t="s">
        <v>1611</v>
      </c>
      <c r="N710" s="219" t="s">
        <v>1570</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1571</v>
      </c>
      <c r="Q710" s="221" t="s">
        <v>63</v>
      </c>
      <c r="R710" s="221" t="str">
        <f t="shared" si="88"/>
        <v xml:space="preserve">Vehicles: Hydrogen </v>
      </c>
      <c r="S710" s="221" t="str">
        <f t="shared" si="79"/>
        <v>//**Vehicles: Hydrogen : **</v>
      </c>
      <c r="T710" s="206" t="str">
        <f t="shared" si="89"/>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1" spans="1:22" x14ac:dyDescent="0.3">
      <c r="A711" s="223" t="s">
        <v>1569</v>
      </c>
      <c r="B711" s="215" t="str">
        <f t="shared" ref="B711:B712" si="90">C711&amp;D711&amp;E711</f>
        <v>Research and DevelopmentDirect Air CaptureFraction of Direct Air Capture Potential Achieved</v>
      </c>
      <c r="C711" s="223" t="s">
        <v>605</v>
      </c>
      <c r="D711" s="223" t="s">
        <v>660</v>
      </c>
      <c r="E711" s="223" t="s">
        <v>661</v>
      </c>
      <c r="F711" s="223"/>
      <c r="G711" s="223"/>
      <c r="H711" s="223"/>
      <c r="I711" s="223"/>
      <c r="J711" s="223">
        <v>525</v>
      </c>
      <c r="K711" s="223" t="s">
        <v>63</v>
      </c>
      <c r="L711" s="223" t="s">
        <v>1784</v>
      </c>
      <c r="N711" s="225" t="s">
        <v>1570</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1571</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x14ac:dyDescent="0.3">
      <c r="A712" s="223" t="s">
        <v>1569</v>
      </c>
      <c r="B712" s="215" t="str">
        <f t="shared" si="90"/>
        <v>Research and DevelopmentFuel Use ReductionRnD Building Fuel Use Perc Reduction</v>
      </c>
      <c r="C712" s="223" t="s">
        <v>605</v>
      </c>
      <c r="D712" s="223" t="s">
        <v>666</v>
      </c>
      <c r="E712" s="223" t="s">
        <v>667</v>
      </c>
      <c r="F712" s="223"/>
      <c r="G712" s="223"/>
      <c r="H712" s="223"/>
      <c r="I712" s="223"/>
      <c r="J712" s="223"/>
      <c r="K712" s="223"/>
      <c r="L712" s="223"/>
      <c r="N712" s="225" t="s">
        <v>1570</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1571</v>
      </c>
      <c r="Q712" s="223" t="s">
        <v>63</v>
      </c>
      <c r="R712" s="223"/>
      <c r="S712" s="223" t="str">
        <f t="shared" si="79"/>
        <v/>
      </c>
      <c r="T712" s="223" t="str">
        <f t="shared" si="89"/>
        <v/>
      </c>
      <c r="U712" s="214" t="str">
        <f>N712&amp;O712&amp;P712&amp;T713&amp;T714&amp;T715&amp;T716&amp;T717&amp;T718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3" spans="1:22" x14ac:dyDescent="0.3">
      <c r="A713" s="206" t="s">
        <v>1572</v>
      </c>
      <c r="C713" s="206" t="s">
        <v>605</v>
      </c>
      <c r="D713" s="206" t="s">
        <v>666</v>
      </c>
      <c r="E713" s="206" t="s">
        <v>667</v>
      </c>
      <c r="F713" s="206" t="s">
        <v>155</v>
      </c>
      <c r="H713" s="206" t="s">
        <v>608</v>
      </c>
      <c r="J713" s="206">
        <v>114</v>
      </c>
      <c r="K713" s="206" t="s">
        <v>76</v>
      </c>
      <c r="L713" s="206" t="s">
        <v>1611</v>
      </c>
      <c r="N713" s="219" t="s">
        <v>1570</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1571</v>
      </c>
      <c r="Q713" s="221" t="s">
        <v>63</v>
      </c>
      <c r="R713" s="221" t="str">
        <f t="shared" ref="R713:R719" si="91">H713&amp;" "&amp;I713</f>
        <v xml:space="preserve">Buildings: Heating </v>
      </c>
      <c r="S713" s="221" t="str">
        <f t="shared" si="79"/>
        <v>//**Buildings: Heating : **</v>
      </c>
      <c r="T713" s="206" t="str">
        <f t="shared" si="89"/>
        <v/>
      </c>
    </row>
    <row r="714" spans="1:22" x14ac:dyDescent="0.3">
      <c r="A714" s="206" t="s">
        <v>1572</v>
      </c>
      <c r="C714" s="206" t="s">
        <v>605</v>
      </c>
      <c r="D714" s="206" t="s">
        <v>666</v>
      </c>
      <c r="E714" s="206" t="s">
        <v>667</v>
      </c>
      <c r="F714" s="206" t="s">
        <v>163</v>
      </c>
      <c r="H714" s="206" t="s">
        <v>614</v>
      </c>
      <c r="J714" s="206">
        <v>115</v>
      </c>
      <c r="K714" s="206" t="s">
        <v>63</v>
      </c>
      <c r="L714" s="206" t="s">
        <v>1611</v>
      </c>
      <c r="N714" s="219" t="s">
        <v>1570</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1571</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3">
      <c r="A715" s="206" t="s">
        <v>1572</v>
      </c>
      <c r="C715" s="206" t="s">
        <v>605</v>
      </c>
      <c r="D715" s="206" t="s">
        <v>666</v>
      </c>
      <c r="E715" s="206" t="s">
        <v>667</v>
      </c>
      <c r="F715" s="206" t="s">
        <v>183</v>
      </c>
      <c r="H715" s="206" t="s">
        <v>615</v>
      </c>
      <c r="K715" s="206" t="s">
        <v>76</v>
      </c>
      <c r="N715" s="219" t="s">
        <v>1570</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1571</v>
      </c>
      <c r="Q715" s="221" t="s">
        <v>63</v>
      </c>
      <c r="R715" s="221" t="str">
        <f t="shared" si="91"/>
        <v xml:space="preserve">Buildings: Envelope </v>
      </c>
      <c r="S715" s="221" t="str">
        <f t="shared" si="79"/>
        <v>//**Buildings: Envelope : **</v>
      </c>
      <c r="T715" s="206" t="str">
        <f t="shared" si="89"/>
        <v/>
      </c>
    </row>
    <row r="716" spans="1:22" x14ac:dyDescent="0.3">
      <c r="A716" s="206" t="s">
        <v>1572</v>
      </c>
      <c r="C716" s="206" t="s">
        <v>605</v>
      </c>
      <c r="D716" s="206" t="s">
        <v>666</v>
      </c>
      <c r="E716" s="206" t="s">
        <v>667</v>
      </c>
      <c r="F716" s="206" t="s">
        <v>165</v>
      </c>
      <c r="H716" s="206" t="s">
        <v>616</v>
      </c>
      <c r="J716" s="206">
        <v>117</v>
      </c>
      <c r="K716" s="206" t="s">
        <v>63</v>
      </c>
      <c r="L716" s="206" t="s">
        <v>1611</v>
      </c>
      <c r="N716" s="219" t="s">
        <v>1570</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1571</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3">
      <c r="A717" s="206" t="s">
        <v>1572</v>
      </c>
      <c r="C717" s="206" t="s">
        <v>605</v>
      </c>
      <c r="D717" s="206" t="s">
        <v>666</v>
      </c>
      <c r="E717" s="206" t="s">
        <v>667</v>
      </c>
      <c r="F717" s="206" t="s">
        <v>167</v>
      </c>
      <c r="H717" s="206" t="s">
        <v>617</v>
      </c>
      <c r="J717" s="206">
        <v>118</v>
      </c>
      <c r="K717" s="206" t="s">
        <v>63</v>
      </c>
      <c r="L717" s="206" t="s">
        <v>1611</v>
      </c>
      <c r="N717" s="219" t="s">
        <v>1570</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1571</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3">
      <c r="A718" s="206" t="s">
        <v>1572</v>
      </c>
      <c r="C718" s="206" t="s">
        <v>605</v>
      </c>
      <c r="D718" s="206" t="s">
        <v>666</v>
      </c>
      <c r="E718" s="206" t="s">
        <v>667</v>
      </c>
      <c r="F718" s="206" t="s">
        <v>169</v>
      </c>
      <c r="H718" s="206" t="s">
        <v>618</v>
      </c>
      <c r="J718" s="206">
        <v>119</v>
      </c>
      <c r="K718" s="206" t="s">
        <v>63</v>
      </c>
      <c r="L718" s="206" t="s">
        <v>1611</v>
      </c>
      <c r="N718" s="219" t="s">
        <v>1570</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1571</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3">
      <c r="A719" s="224" t="s">
        <v>1569</v>
      </c>
      <c r="B719" s="215" t="str">
        <f t="shared" ref="B719:B720" si="92">C719&amp;D719&amp;E719</f>
        <v>Research and DevelopmentFuel Use ReductionRnD CCS Fuel Use Perc Reduction</v>
      </c>
      <c r="C719" s="224" t="s">
        <v>605</v>
      </c>
      <c r="D719" s="224" t="s">
        <v>666</v>
      </c>
      <c r="E719" s="224" t="s">
        <v>671</v>
      </c>
      <c r="F719" s="224"/>
      <c r="G719" s="224"/>
      <c r="H719" s="224" t="s">
        <v>540</v>
      </c>
      <c r="I719" s="224"/>
      <c r="J719" s="224">
        <v>120</v>
      </c>
      <c r="K719" s="224" t="s">
        <v>63</v>
      </c>
      <c r="L719" s="224" t="s">
        <v>1611</v>
      </c>
      <c r="M719" s="208"/>
      <c r="N719" s="227" t="s">
        <v>1570</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1571</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N719&amp;O719&amp;P719&amp;T719</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3">
      <c r="A720" s="224" t="s">
        <v>1569</v>
      </c>
      <c r="B720" s="215" t="str">
        <f t="shared" si="92"/>
        <v>Research and DevelopmentFuel Use ReductionRnD Electricity Fuel Use Perc Reduction</v>
      </c>
      <c r="C720" s="224" t="s">
        <v>605</v>
      </c>
      <c r="D720" s="224" t="s">
        <v>666</v>
      </c>
      <c r="E720" s="224" t="s">
        <v>673</v>
      </c>
      <c r="F720" s="224"/>
      <c r="G720" s="224"/>
      <c r="H720" s="224"/>
      <c r="I720" s="224"/>
      <c r="J720" s="224"/>
      <c r="K720" s="224"/>
      <c r="L720" s="224"/>
      <c r="M720" s="208"/>
      <c r="N720" s="227" t="s">
        <v>1570</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1571</v>
      </c>
      <c r="Q720" s="224" t="s">
        <v>63</v>
      </c>
      <c r="R720" s="224"/>
      <c r="S720" s="224" t="str">
        <f t="shared" ref="S720:S783" si="93">IF(R720="","","//**"&amp;R720&amp;": **")</f>
        <v/>
      </c>
      <c r="T720" s="224" t="str">
        <f t="shared" si="89"/>
        <v/>
      </c>
      <c r="U720" s="214" t="str">
        <f>N720&amp;O720&amp;P720&amp;T721&amp;T722&amp;T723&amp;T724&amp;T725&amp;T726&amp;T727&amp;T728&amp;T729&amp;T730&amp;T731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3">
      <c r="A721" s="206" t="s">
        <v>1572</v>
      </c>
      <c r="C721" s="206" t="s">
        <v>605</v>
      </c>
      <c r="D721" s="206" t="s">
        <v>666</v>
      </c>
      <c r="E721" s="206" t="s">
        <v>673</v>
      </c>
      <c r="F721" s="206" t="s">
        <v>227</v>
      </c>
      <c r="H721" s="206" t="s">
        <v>622</v>
      </c>
      <c r="J721" s="206">
        <v>121</v>
      </c>
      <c r="K721" s="206" t="s">
        <v>63</v>
      </c>
      <c r="L721" s="206" t="s">
        <v>1611</v>
      </c>
      <c r="N721" s="219" t="s">
        <v>1570</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1571</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3">
      <c r="A722" s="206" t="s">
        <v>1572</v>
      </c>
      <c r="C722" s="206" t="s">
        <v>605</v>
      </c>
      <c r="D722" s="206" t="s">
        <v>666</v>
      </c>
      <c r="E722" s="206" t="s">
        <v>673</v>
      </c>
      <c r="F722" s="206" t="s">
        <v>232</v>
      </c>
      <c r="H722" s="206" t="s">
        <v>624</v>
      </c>
      <c r="J722" s="206">
        <v>122</v>
      </c>
      <c r="K722" s="206" t="s">
        <v>63</v>
      </c>
      <c r="L722" s="206" t="s">
        <v>1611</v>
      </c>
      <c r="N722" s="219" t="s">
        <v>1570</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1571</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3">
      <c r="A723" s="206" t="s">
        <v>1572</v>
      </c>
      <c r="C723" s="206" t="s">
        <v>605</v>
      </c>
      <c r="D723" s="206" t="s">
        <v>666</v>
      </c>
      <c r="E723" s="206" t="s">
        <v>673</v>
      </c>
      <c r="F723" s="206" t="s">
        <v>234</v>
      </c>
      <c r="H723" s="206" t="s">
        <v>625</v>
      </c>
      <c r="J723" s="206">
        <v>123</v>
      </c>
      <c r="K723" s="206" t="s">
        <v>63</v>
      </c>
      <c r="L723" s="206" t="s">
        <v>1611</v>
      </c>
      <c r="N723" s="219" t="s">
        <v>1570</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1571</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3">
      <c r="A724" s="206" t="s">
        <v>1572</v>
      </c>
      <c r="C724" s="206" t="s">
        <v>605</v>
      </c>
      <c r="D724" s="206" t="s">
        <v>666</v>
      </c>
      <c r="E724" s="206" t="s">
        <v>673</v>
      </c>
      <c r="F724" s="206" t="s">
        <v>236</v>
      </c>
      <c r="H724" s="206" t="s">
        <v>626</v>
      </c>
      <c r="J724" s="206" t="s">
        <v>223</v>
      </c>
      <c r="K724" s="206" t="s">
        <v>76</v>
      </c>
      <c r="N724" s="219" t="s">
        <v>1570</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1571</v>
      </c>
      <c r="Q724" s="221" t="s">
        <v>63</v>
      </c>
      <c r="R724" s="221" t="str">
        <f t="shared" si="94"/>
        <v xml:space="preserve">Electricity: Hydro </v>
      </c>
      <c r="S724" s="221" t="str">
        <f t="shared" si="93"/>
        <v>//**Electricity: Hydro : **</v>
      </c>
      <c r="T724" s="206" t="str">
        <f t="shared" si="89"/>
        <v/>
      </c>
    </row>
    <row r="725" spans="1:21" x14ac:dyDescent="0.3">
      <c r="A725" s="206" t="s">
        <v>1572</v>
      </c>
      <c r="C725" s="206" t="s">
        <v>605</v>
      </c>
      <c r="D725" s="206" t="s">
        <v>666</v>
      </c>
      <c r="E725" s="206" t="s">
        <v>673</v>
      </c>
      <c r="F725" s="206" t="s">
        <v>238</v>
      </c>
      <c r="H725" s="206" t="s">
        <v>627</v>
      </c>
      <c r="J725" s="206" t="s">
        <v>223</v>
      </c>
      <c r="K725" s="206" t="s">
        <v>76</v>
      </c>
      <c r="N725" s="219" t="s">
        <v>1570</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1571</v>
      </c>
      <c r="Q725" s="221" t="s">
        <v>63</v>
      </c>
      <c r="R725" s="221" t="str">
        <f t="shared" si="94"/>
        <v xml:space="preserve">Electricity: Onshore Wind </v>
      </c>
      <c r="S725" s="221" t="str">
        <f t="shared" si="93"/>
        <v>//**Electricity: Onshore Wind : **</v>
      </c>
      <c r="T725" s="206" t="str">
        <f t="shared" si="89"/>
        <v/>
      </c>
    </row>
    <row r="726" spans="1:21" x14ac:dyDescent="0.3">
      <c r="A726" s="206" t="s">
        <v>1572</v>
      </c>
      <c r="C726" s="206" t="s">
        <v>605</v>
      </c>
      <c r="D726" s="206" t="s">
        <v>666</v>
      </c>
      <c r="E726" s="206" t="s">
        <v>673</v>
      </c>
      <c r="F726" s="206" t="s">
        <v>240</v>
      </c>
      <c r="H726" s="206" t="s">
        <v>628</v>
      </c>
      <c r="J726" s="206" t="s">
        <v>223</v>
      </c>
      <c r="K726" s="206" t="s">
        <v>76</v>
      </c>
      <c r="N726" s="219" t="s">
        <v>1570</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1571</v>
      </c>
      <c r="Q726" s="221" t="s">
        <v>63</v>
      </c>
      <c r="R726" s="221" t="str">
        <f t="shared" si="94"/>
        <v xml:space="preserve">Electricity: Solar PV </v>
      </c>
      <c r="S726" s="221" t="str">
        <f t="shared" si="93"/>
        <v>//**Electricity: Solar PV : **</v>
      </c>
      <c r="T726" s="206" t="str">
        <f t="shared" si="89"/>
        <v/>
      </c>
    </row>
    <row r="727" spans="1:21" x14ac:dyDescent="0.3">
      <c r="A727" s="206" t="s">
        <v>1572</v>
      </c>
      <c r="C727" s="206" t="s">
        <v>605</v>
      </c>
      <c r="D727" s="206" t="s">
        <v>666</v>
      </c>
      <c r="E727" s="206" t="s">
        <v>673</v>
      </c>
      <c r="F727" s="206" t="s">
        <v>242</v>
      </c>
      <c r="H727" s="206" t="s">
        <v>629</v>
      </c>
      <c r="J727" s="206" t="s">
        <v>223</v>
      </c>
      <c r="K727" s="206" t="s">
        <v>76</v>
      </c>
      <c r="N727" s="219" t="s">
        <v>1570</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1571</v>
      </c>
      <c r="Q727" s="221" t="s">
        <v>63</v>
      </c>
      <c r="R727" s="221" t="str">
        <f t="shared" si="94"/>
        <v xml:space="preserve">Electricity: Solar Thermal </v>
      </c>
      <c r="S727" s="221" t="str">
        <f t="shared" si="93"/>
        <v>//**Electricity: Solar Thermal : **</v>
      </c>
      <c r="T727" s="206" t="str">
        <f t="shared" si="89"/>
        <v/>
      </c>
    </row>
    <row r="728" spans="1:21" x14ac:dyDescent="0.3">
      <c r="A728" s="206" t="s">
        <v>1572</v>
      </c>
      <c r="C728" s="206" t="s">
        <v>605</v>
      </c>
      <c r="D728" s="206" t="s">
        <v>666</v>
      </c>
      <c r="E728" s="206" t="s">
        <v>673</v>
      </c>
      <c r="F728" s="206" t="s">
        <v>244</v>
      </c>
      <c r="H728" s="206" t="s">
        <v>630</v>
      </c>
      <c r="J728" s="206">
        <v>124</v>
      </c>
      <c r="K728" s="206" t="s">
        <v>76</v>
      </c>
      <c r="L728" s="206" t="s">
        <v>1611</v>
      </c>
      <c r="N728" s="219" t="s">
        <v>1570</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1571</v>
      </c>
      <c r="Q728" s="221" t="s">
        <v>63</v>
      </c>
      <c r="R728" s="221" t="str">
        <f t="shared" si="94"/>
        <v xml:space="preserve">Electricity: Biomass </v>
      </c>
      <c r="S728" s="221" t="str">
        <f t="shared" si="93"/>
        <v>//**Electricity: Biomass : **</v>
      </c>
      <c r="T728" s="206" t="str">
        <f t="shared" si="89"/>
        <v/>
      </c>
    </row>
    <row r="729" spans="1:21" x14ac:dyDescent="0.3">
      <c r="A729" s="206" t="s">
        <v>1572</v>
      </c>
      <c r="C729" s="206" t="s">
        <v>605</v>
      </c>
      <c r="D729" s="206" t="s">
        <v>666</v>
      </c>
      <c r="E729" s="206" t="s">
        <v>673</v>
      </c>
      <c r="F729" s="206" t="s">
        <v>250</v>
      </c>
      <c r="H729" s="206" t="s">
        <v>631</v>
      </c>
      <c r="J729" s="206">
        <v>193</v>
      </c>
      <c r="K729" s="206" t="s">
        <v>63</v>
      </c>
      <c r="L729" s="206" t="s">
        <v>1611</v>
      </c>
      <c r="N729" s="219" t="s">
        <v>1570</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1571</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3">
      <c r="A730" s="206" t="s">
        <v>1572</v>
      </c>
      <c r="C730" s="206" t="s">
        <v>605</v>
      </c>
      <c r="D730" s="206" t="s">
        <v>666</v>
      </c>
      <c r="E730" s="206" t="s">
        <v>673</v>
      </c>
      <c r="F730" s="206" t="s">
        <v>252</v>
      </c>
      <c r="H730" s="206" t="s">
        <v>632</v>
      </c>
      <c r="J730" s="206">
        <v>181</v>
      </c>
      <c r="K730" s="206" t="s">
        <v>63</v>
      </c>
      <c r="L730" s="206" t="s">
        <v>1611</v>
      </c>
      <c r="N730" s="219" t="s">
        <v>1570</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1571</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3">
      <c r="A731" s="206" t="s">
        <v>1572</v>
      </c>
      <c r="C731" s="206" t="s">
        <v>605</v>
      </c>
      <c r="D731" s="206" t="s">
        <v>666</v>
      </c>
      <c r="E731" s="206" t="s">
        <v>673</v>
      </c>
      <c r="F731" s="206" t="s">
        <v>254</v>
      </c>
      <c r="H731" s="206" t="s">
        <v>633</v>
      </c>
      <c r="K731" s="206" t="s">
        <v>76</v>
      </c>
      <c r="N731" s="219" t="s">
        <v>1570</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1571</v>
      </c>
      <c r="Q731" s="221" t="s">
        <v>63</v>
      </c>
      <c r="R731" s="221" t="str">
        <f t="shared" si="94"/>
        <v xml:space="preserve">Electricity: Offshore Wind </v>
      </c>
      <c r="S731" s="221" t="str">
        <f t="shared" si="93"/>
        <v>//**Electricity: Offshore Wind : **</v>
      </c>
      <c r="T731" s="206" t="str">
        <f t="shared" si="89"/>
        <v/>
      </c>
    </row>
    <row r="732" spans="1:21" s="224" customFormat="1" x14ac:dyDescent="0.3">
      <c r="A732" s="224" t="s">
        <v>1569</v>
      </c>
      <c r="B732" s="215" t="str">
        <f t="shared" ref="B732" si="95">C732&amp;D732&amp;E732</f>
        <v>Research and DevelopmentFuel Use ReductionRnD Industry Fuel Use Perc Reduction</v>
      </c>
      <c r="C732" s="224" t="s">
        <v>605</v>
      </c>
      <c r="D732" s="224" t="s">
        <v>666</v>
      </c>
      <c r="E732" s="224" t="s">
        <v>675</v>
      </c>
      <c r="M732" s="208"/>
      <c r="N732" s="227" t="s">
        <v>1570</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1571</v>
      </c>
      <c r="Q732" s="224" t="s">
        <v>63</v>
      </c>
      <c r="S732" s="224" t="str">
        <f t="shared" si="93"/>
        <v/>
      </c>
      <c r="T732" s="224" t="str">
        <f t="shared" si="89"/>
        <v/>
      </c>
      <c r="U732" s="214" t="str">
        <f>N732&amp;O732&amp;P732&amp;T733&amp;T734&amp;T735&amp;T736&amp;T737&amp;T738&amp;T739&amp;T740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3">
      <c r="A733" s="206" t="s">
        <v>1572</v>
      </c>
      <c r="C733" s="206" t="s">
        <v>605</v>
      </c>
      <c r="D733" s="206" t="s">
        <v>666</v>
      </c>
      <c r="E733" s="206" t="s">
        <v>675</v>
      </c>
      <c r="F733" s="206" t="s">
        <v>371</v>
      </c>
      <c r="H733" s="206" t="s">
        <v>635</v>
      </c>
      <c r="J733" s="206">
        <v>125</v>
      </c>
      <c r="K733" s="206" t="s">
        <v>63</v>
      </c>
      <c r="L733" s="206" t="s">
        <v>1611</v>
      </c>
      <c r="N733" s="219" t="s">
        <v>1570</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1571</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3">
      <c r="A734" s="206" t="s">
        <v>1572</v>
      </c>
      <c r="C734" s="206" t="s">
        <v>605</v>
      </c>
      <c r="D734" s="206" t="s">
        <v>666</v>
      </c>
      <c r="E734" s="206" t="s">
        <v>675</v>
      </c>
      <c r="F734" s="206" t="s">
        <v>376</v>
      </c>
      <c r="H734" s="206" t="s">
        <v>637</v>
      </c>
      <c r="J734" s="206">
        <v>126</v>
      </c>
      <c r="K734" s="206" t="s">
        <v>63</v>
      </c>
      <c r="L734" s="206" t="s">
        <v>1611</v>
      </c>
      <c r="N734" s="219" t="s">
        <v>1570</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1571</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3">
      <c r="A735" s="206" t="s">
        <v>1572</v>
      </c>
      <c r="C735" s="206" t="s">
        <v>605</v>
      </c>
      <c r="D735" s="206" t="s">
        <v>666</v>
      </c>
      <c r="E735" s="206" t="s">
        <v>675</v>
      </c>
      <c r="F735" s="206" t="s">
        <v>378</v>
      </c>
      <c r="H735" s="206" t="s">
        <v>638</v>
      </c>
      <c r="J735" s="206">
        <v>127</v>
      </c>
      <c r="K735" s="206" t="s">
        <v>63</v>
      </c>
      <c r="L735" s="206" t="s">
        <v>1611</v>
      </c>
      <c r="N735" s="219" t="s">
        <v>1570</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1571</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3">
      <c r="A736" s="206" t="s">
        <v>1572</v>
      </c>
      <c r="C736" s="206" t="s">
        <v>605</v>
      </c>
      <c r="D736" s="206" t="s">
        <v>666</v>
      </c>
      <c r="E736" s="206" t="s">
        <v>675</v>
      </c>
      <c r="F736" s="206" t="s">
        <v>380</v>
      </c>
      <c r="H736" s="206" t="s">
        <v>639</v>
      </c>
      <c r="J736" s="206">
        <v>128</v>
      </c>
      <c r="K736" s="206" t="s">
        <v>63</v>
      </c>
      <c r="L736" s="206" t="s">
        <v>1611</v>
      </c>
      <c r="N736" s="219" t="s">
        <v>1570</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1571</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3">
      <c r="A737" s="206" t="s">
        <v>1572</v>
      </c>
      <c r="C737" s="206" t="s">
        <v>605</v>
      </c>
      <c r="D737" s="206" t="s">
        <v>666</v>
      </c>
      <c r="E737" s="206" t="s">
        <v>675</v>
      </c>
      <c r="F737" s="206" t="s">
        <v>382</v>
      </c>
      <c r="H737" s="206" t="s">
        <v>640</v>
      </c>
      <c r="J737" s="206">
        <v>129</v>
      </c>
      <c r="K737" s="206" t="s">
        <v>63</v>
      </c>
      <c r="L737" s="206" t="s">
        <v>1611</v>
      </c>
      <c r="N737" s="219" t="s">
        <v>1570</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1571</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3">
      <c r="A738" s="206" t="s">
        <v>1572</v>
      </c>
      <c r="C738" s="206" t="s">
        <v>605</v>
      </c>
      <c r="D738" s="206" t="s">
        <v>666</v>
      </c>
      <c r="E738" s="206" t="s">
        <v>675</v>
      </c>
      <c r="F738" s="206" t="s">
        <v>384</v>
      </c>
      <c r="H738" s="206" t="s">
        <v>641</v>
      </c>
      <c r="J738" s="206">
        <v>130</v>
      </c>
      <c r="K738" s="206" t="s">
        <v>63</v>
      </c>
      <c r="L738" s="206" t="s">
        <v>1611</v>
      </c>
      <c r="N738" s="219" t="s">
        <v>1570</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1571</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3">
      <c r="A739" s="206" t="s">
        <v>1572</v>
      </c>
      <c r="C739" s="206" t="s">
        <v>605</v>
      </c>
      <c r="D739" s="206" t="s">
        <v>666</v>
      </c>
      <c r="E739" s="206" t="s">
        <v>675</v>
      </c>
      <c r="F739" s="206" t="s">
        <v>386</v>
      </c>
      <c r="H739" s="206" t="s">
        <v>642</v>
      </c>
      <c r="J739" s="206">
        <v>131</v>
      </c>
      <c r="K739" s="206" t="s">
        <v>63</v>
      </c>
      <c r="L739" s="206" t="s">
        <v>1611</v>
      </c>
      <c r="N739" s="219" t="s">
        <v>1570</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1571</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3">
      <c r="A740" s="206" t="s">
        <v>1572</v>
      </c>
      <c r="C740" s="206" t="s">
        <v>605</v>
      </c>
      <c r="D740" s="206" t="s">
        <v>666</v>
      </c>
      <c r="E740" s="206" t="s">
        <v>675</v>
      </c>
      <c r="F740" s="206" t="s">
        <v>388</v>
      </c>
      <c r="H740" s="206" t="s">
        <v>643</v>
      </c>
      <c r="J740" s="206">
        <v>132</v>
      </c>
      <c r="K740" s="206" t="s">
        <v>63</v>
      </c>
      <c r="L740" s="206" t="s">
        <v>1611</v>
      </c>
      <c r="N740" s="219" t="s">
        <v>1570</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1571</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3">
      <c r="A741" s="224" t="s">
        <v>1569</v>
      </c>
      <c r="B741" s="215" t="str">
        <f t="shared" ref="B741" si="97">C741&amp;D741&amp;E741</f>
        <v>Research and DevelopmentFuel Use ReductionRnD Transportation Fuel Use Perc Reduction</v>
      </c>
      <c r="C741" s="224" t="s">
        <v>605</v>
      </c>
      <c r="D741" s="224" t="s">
        <v>666</v>
      </c>
      <c r="E741" s="224" t="s">
        <v>677</v>
      </c>
      <c r="M741" s="208"/>
      <c r="N741" s="225" t="s">
        <v>1570</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1571</v>
      </c>
      <c r="Q741" s="223" t="s">
        <v>63</v>
      </c>
      <c r="S741" s="223" t="str">
        <f t="shared" si="93"/>
        <v/>
      </c>
      <c r="T741" s="223" t="str">
        <f t="shared" si="89"/>
        <v/>
      </c>
      <c r="U741" s="214" t="str">
        <f>N741&amp;O741&amp;P741&amp;T742&amp;T743&amp;T744&amp;T745&amp;T746&amp;T747&amp;T748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3">
      <c r="A742" s="206" t="s">
        <v>1572</v>
      </c>
      <c r="C742" s="206" t="s">
        <v>605</v>
      </c>
      <c r="D742" s="206" t="s">
        <v>666</v>
      </c>
      <c r="E742" s="206" t="s">
        <v>677</v>
      </c>
      <c r="F742" s="206" t="s">
        <v>645</v>
      </c>
      <c r="H742" s="206" t="s">
        <v>646</v>
      </c>
      <c r="J742" s="206">
        <v>133</v>
      </c>
      <c r="K742" s="206" t="s">
        <v>76</v>
      </c>
      <c r="L742" s="206" t="s">
        <v>1611</v>
      </c>
      <c r="N742" s="219" t="s">
        <v>1570</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1571</v>
      </c>
      <c r="Q742" s="221" t="s">
        <v>63</v>
      </c>
      <c r="R742" s="221" t="str">
        <f t="shared" ref="R742:R749" si="98">H742&amp;" "&amp;I742</f>
        <v xml:space="preserve">Vehicles: Battery Electric </v>
      </c>
      <c r="S742" s="221" t="str">
        <f t="shared" si="93"/>
        <v>//**Vehicles: Battery Electric : **</v>
      </c>
      <c r="T742" s="206" t="str">
        <f t="shared" si="89"/>
        <v/>
      </c>
    </row>
    <row r="743" spans="1:21" x14ac:dyDescent="0.3">
      <c r="A743" s="206" t="s">
        <v>1572</v>
      </c>
      <c r="C743" s="206" t="s">
        <v>605</v>
      </c>
      <c r="D743" s="206" t="s">
        <v>666</v>
      </c>
      <c r="E743" s="206" t="s">
        <v>677</v>
      </c>
      <c r="F743" s="206" t="s">
        <v>648</v>
      </c>
      <c r="H743" s="206" t="s">
        <v>649</v>
      </c>
      <c r="J743" s="206">
        <v>134</v>
      </c>
      <c r="K743" s="206" t="s">
        <v>76</v>
      </c>
      <c r="L743" s="206" t="s">
        <v>1611</v>
      </c>
      <c r="N743" s="219" t="s">
        <v>1570</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1571</v>
      </c>
      <c r="Q743" s="221" t="s">
        <v>63</v>
      </c>
      <c r="R743" s="221" t="str">
        <f t="shared" si="98"/>
        <v xml:space="preserve">Vehicles: Natural Gas </v>
      </c>
      <c r="S743" s="221" t="str">
        <f t="shared" si="93"/>
        <v>//**Vehicles: Natural Gas : **</v>
      </c>
      <c r="T743" s="206" t="str">
        <f t="shared" si="89"/>
        <v/>
      </c>
    </row>
    <row r="744" spans="1:21" x14ac:dyDescent="0.3">
      <c r="A744" s="206" t="s">
        <v>1572</v>
      </c>
      <c r="C744" s="206" t="s">
        <v>605</v>
      </c>
      <c r="D744" s="206" t="s">
        <v>666</v>
      </c>
      <c r="E744" s="206" t="s">
        <v>677</v>
      </c>
      <c r="F744" s="206" t="s">
        <v>650</v>
      </c>
      <c r="H744" s="206" t="s">
        <v>651</v>
      </c>
      <c r="J744" s="206">
        <v>135</v>
      </c>
      <c r="K744" s="206" t="s">
        <v>63</v>
      </c>
      <c r="L744" s="206" t="s">
        <v>1611</v>
      </c>
      <c r="N744" s="219" t="s">
        <v>1570</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1571</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3">
      <c r="A745" s="206" t="s">
        <v>1572</v>
      </c>
      <c r="C745" s="206" t="s">
        <v>605</v>
      </c>
      <c r="D745" s="206" t="s">
        <v>666</v>
      </c>
      <c r="E745" s="206" t="s">
        <v>677</v>
      </c>
      <c r="F745" s="206" t="s">
        <v>652</v>
      </c>
      <c r="H745" s="206" t="s">
        <v>653</v>
      </c>
      <c r="J745" s="206">
        <v>136</v>
      </c>
      <c r="K745" s="206" t="s">
        <v>63</v>
      </c>
      <c r="L745" s="206" t="s">
        <v>1611</v>
      </c>
      <c r="N745" s="219" t="s">
        <v>1570</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1571</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3">
      <c r="A746" s="206" t="s">
        <v>1572</v>
      </c>
      <c r="C746" s="206" t="s">
        <v>605</v>
      </c>
      <c r="D746" s="206" t="s">
        <v>666</v>
      </c>
      <c r="E746" s="206" t="s">
        <v>677</v>
      </c>
      <c r="F746" s="206" t="s">
        <v>654</v>
      </c>
      <c r="H746" s="206" t="s">
        <v>655</v>
      </c>
      <c r="J746" s="206">
        <v>137</v>
      </c>
      <c r="K746" s="206" t="s">
        <v>76</v>
      </c>
      <c r="L746" s="206" t="s">
        <v>1611</v>
      </c>
      <c r="N746" s="219" t="s">
        <v>1570</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1571</v>
      </c>
      <c r="Q746" s="221" t="s">
        <v>63</v>
      </c>
      <c r="R746" s="221" t="str">
        <f t="shared" si="98"/>
        <v xml:space="preserve">Vehicles: Plug-in Hybrid </v>
      </c>
      <c r="S746" s="221" t="str">
        <f t="shared" si="93"/>
        <v>//**Vehicles: Plug-in Hybrid : **</v>
      </c>
      <c r="T746" s="206" t="str">
        <f t="shared" si="89"/>
        <v/>
      </c>
    </row>
    <row r="747" spans="1:21" x14ac:dyDescent="0.3">
      <c r="A747" s="206" t="s">
        <v>1572</v>
      </c>
      <c r="C747" s="206" t="s">
        <v>605</v>
      </c>
      <c r="D747" s="206" t="s">
        <v>666</v>
      </c>
      <c r="E747" s="206" t="s">
        <v>677</v>
      </c>
      <c r="F747" s="206" t="s">
        <v>656</v>
      </c>
      <c r="H747" s="206" t="s">
        <v>657</v>
      </c>
      <c r="J747" s="206">
        <v>138</v>
      </c>
      <c r="K747" s="206" t="s">
        <v>63</v>
      </c>
      <c r="L747" s="206" t="s">
        <v>1611</v>
      </c>
      <c r="N747" s="219" t="s">
        <v>1570</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1571</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3">
      <c r="A748" s="206" t="s">
        <v>1572</v>
      </c>
      <c r="C748" s="206" t="s">
        <v>605</v>
      </c>
      <c r="D748" s="206" t="s">
        <v>666</v>
      </c>
      <c r="E748" s="206" t="s">
        <v>677</v>
      </c>
      <c r="F748" s="206" t="s">
        <v>658</v>
      </c>
      <c r="H748" s="206" t="s">
        <v>659</v>
      </c>
      <c r="J748" s="206">
        <v>524</v>
      </c>
      <c r="K748" s="206" t="s">
        <v>76</v>
      </c>
      <c r="L748" s="206" t="s">
        <v>1611</v>
      </c>
      <c r="N748" s="219" t="s">
        <v>1570</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1571</v>
      </c>
      <c r="Q748" s="221" t="s">
        <v>63</v>
      </c>
      <c r="R748" s="221" t="str">
        <f t="shared" si="98"/>
        <v xml:space="preserve">Vehicles: Hydrogen </v>
      </c>
      <c r="S748" s="221" t="str">
        <f t="shared" si="93"/>
        <v>//**Vehicles: Hydrogen : **</v>
      </c>
      <c r="T748" s="206" t="str">
        <f t="shared" si="89"/>
        <v/>
      </c>
    </row>
    <row r="749" spans="1:21" s="223" customFormat="1" x14ac:dyDescent="0.3">
      <c r="A749" s="223" t="s">
        <v>1569</v>
      </c>
      <c r="B749" s="215" t="str">
        <f t="shared" ref="B749:B750" si="99">C749&amp;D749&amp;E749</f>
        <v>Control SettingsCOVID-19 RecessionGDPGR Alternative Base Case GDP Growth Rate</v>
      </c>
      <c r="C749" s="223" t="s">
        <v>679</v>
      </c>
      <c r="D749" s="223" t="s">
        <v>680</v>
      </c>
      <c r="E749" s="223" t="s">
        <v>681</v>
      </c>
      <c r="J749" s="223">
        <v>543</v>
      </c>
      <c r="K749" s="223" t="s">
        <v>76</v>
      </c>
      <c r="L749" s="223" t="s">
        <v>1785</v>
      </c>
      <c r="M749" s="207"/>
      <c r="N749" s="225" t="s">
        <v>1570</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1571</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3">
      <c r="A750" s="223" t="s">
        <v>1569</v>
      </c>
      <c r="B750" s="215" t="str">
        <f t="shared" si="99"/>
        <v>Government Revenue AccountingCarbon Tax RevenueGRA for Carbon Tax Revenue</v>
      </c>
      <c r="C750" s="223" t="s">
        <v>685</v>
      </c>
      <c r="D750" s="223" t="s">
        <v>686</v>
      </c>
      <c r="E750" s="223" t="str">
        <f>E751</f>
        <v>GRA for Carbon Tax Revenue</v>
      </c>
      <c r="N750" s="225" t="s">
        <v>1570</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1571</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3">
      <c r="A751" s="206" t="s">
        <v>1572</v>
      </c>
      <c r="C751" s="206" t="s">
        <v>685</v>
      </c>
      <c r="D751" s="206" t="s">
        <v>686</v>
      </c>
      <c r="E751" s="206" t="s">
        <v>687</v>
      </c>
      <c r="F751" s="206" t="s">
        <v>688</v>
      </c>
      <c r="H751" s="206" t="s">
        <v>689</v>
      </c>
      <c r="J751" s="206">
        <v>545</v>
      </c>
      <c r="K751" s="206" t="s">
        <v>76</v>
      </c>
      <c r="L751" s="206" t="s">
        <v>1612</v>
      </c>
      <c r="N751" s="219" t="s">
        <v>1570</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1571</v>
      </c>
      <c r="Q751" s="221" t="s">
        <v>63</v>
      </c>
      <c r="R751" s="221" t="str">
        <f>H751&amp;" "&amp;I751</f>
        <v xml:space="preserve">Regular Spending </v>
      </c>
      <c r="S751" s="221" t="str">
        <f t="shared" si="93"/>
        <v>//**Regular Spending : **</v>
      </c>
      <c r="T751" s="206" t="str">
        <f t="shared" si="89"/>
        <v/>
      </c>
    </row>
    <row r="752" spans="1:21" x14ac:dyDescent="0.3">
      <c r="A752" s="206" t="s">
        <v>1572</v>
      </c>
      <c r="C752" s="206" t="s">
        <v>685</v>
      </c>
      <c r="D752" s="206" t="s">
        <v>686</v>
      </c>
      <c r="E752" s="206" t="s">
        <v>687</v>
      </c>
      <c r="F752" s="206" t="s">
        <v>692</v>
      </c>
      <c r="H752" s="206" t="s">
        <v>693</v>
      </c>
      <c r="J752" s="206">
        <v>546</v>
      </c>
      <c r="K752" s="206" t="s">
        <v>76</v>
      </c>
      <c r="L752" s="206" t="s">
        <v>1612</v>
      </c>
      <c r="N752" s="219" t="s">
        <v>1570</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1571</v>
      </c>
      <c r="Q752" s="221" t="s">
        <v>63</v>
      </c>
      <c r="R752" s="221" t="str">
        <f>H752&amp;" "&amp;I752</f>
        <v xml:space="preserve">Deficit Spending </v>
      </c>
      <c r="S752" s="221" t="str">
        <f t="shared" si="93"/>
        <v>//**Deficit Spending : **</v>
      </c>
      <c r="T752" s="206" t="str">
        <f t="shared" si="89"/>
        <v/>
      </c>
    </row>
    <row r="753" spans="1:21" x14ac:dyDescent="0.3">
      <c r="A753" s="206" t="s">
        <v>1572</v>
      </c>
      <c r="C753" s="206" t="s">
        <v>685</v>
      </c>
      <c r="D753" s="206" t="s">
        <v>686</v>
      </c>
      <c r="E753" s="206" t="s">
        <v>687</v>
      </c>
      <c r="F753" s="206" t="s">
        <v>694</v>
      </c>
      <c r="H753" s="206" t="s">
        <v>695</v>
      </c>
      <c r="J753" s="206">
        <v>547</v>
      </c>
      <c r="K753" s="206" t="s">
        <v>76</v>
      </c>
      <c r="L753" s="206" t="s">
        <v>1612</v>
      </c>
      <c r="N753" s="219" t="s">
        <v>1570</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1571</v>
      </c>
      <c r="Q753" s="221" t="s">
        <v>63</v>
      </c>
      <c r="R753" s="221" t="str">
        <f>H753&amp;" "&amp;I753</f>
        <v xml:space="preserve">Household Taxes </v>
      </c>
      <c r="S753" s="221" t="str">
        <f t="shared" si="93"/>
        <v>//**Household Taxes : **</v>
      </c>
      <c r="T753" s="206" t="str">
        <f t="shared" si="89"/>
        <v/>
      </c>
    </row>
    <row r="754" spans="1:21" x14ac:dyDescent="0.3">
      <c r="A754" s="206" t="s">
        <v>1572</v>
      </c>
      <c r="C754" s="206" t="s">
        <v>685</v>
      </c>
      <c r="D754" s="206" t="s">
        <v>686</v>
      </c>
      <c r="E754" s="206" t="s">
        <v>687</v>
      </c>
      <c r="F754" s="206" t="s">
        <v>696</v>
      </c>
      <c r="H754" s="206" t="s">
        <v>697</v>
      </c>
      <c r="J754" s="206">
        <v>548</v>
      </c>
      <c r="K754" s="206" t="s">
        <v>76</v>
      </c>
      <c r="L754" s="206" t="s">
        <v>1612</v>
      </c>
      <c r="N754" s="219" t="s">
        <v>1570</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1571</v>
      </c>
      <c r="Q754" s="221" t="s">
        <v>63</v>
      </c>
      <c r="R754" s="221" t="str">
        <f>H754&amp;" "&amp;I754</f>
        <v xml:space="preserve">Payroll Taxes </v>
      </c>
      <c r="S754" s="221" t="str">
        <f t="shared" si="93"/>
        <v>//**Payroll Taxes : **</v>
      </c>
      <c r="T754" s="206" t="str">
        <f t="shared" si="89"/>
        <v/>
      </c>
    </row>
    <row r="755" spans="1:21" x14ac:dyDescent="0.3">
      <c r="A755" s="206" t="s">
        <v>1572</v>
      </c>
      <c r="C755" s="206" t="s">
        <v>685</v>
      </c>
      <c r="D755" s="206" t="s">
        <v>686</v>
      </c>
      <c r="E755" s="206" t="s">
        <v>687</v>
      </c>
      <c r="F755" s="206" t="s">
        <v>698</v>
      </c>
      <c r="H755" s="206" t="s">
        <v>699</v>
      </c>
      <c r="J755" s="206">
        <v>549</v>
      </c>
      <c r="K755" s="206" t="s">
        <v>76</v>
      </c>
      <c r="L755" s="206" t="s">
        <v>1612</v>
      </c>
      <c r="N755" s="219" t="s">
        <v>1570</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1571</v>
      </c>
      <c r="Q755" s="221" t="s">
        <v>63</v>
      </c>
      <c r="R755" s="221" t="str">
        <f>H755&amp;" "&amp;I755</f>
        <v xml:space="preserve">Corporate Income Taxes </v>
      </c>
      <c r="S755" s="221" t="str">
        <f t="shared" si="93"/>
        <v>//**Corporate Income Taxes : **</v>
      </c>
      <c r="T755" s="206" t="str">
        <f t="shared" si="89"/>
        <v/>
      </c>
    </row>
    <row r="756" spans="1:21" s="223" customFormat="1" x14ac:dyDescent="0.3">
      <c r="A756" s="223" t="s">
        <v>1569</v>
      </c>
      <c r="B756" s="215" t="str">
        <f t="shared" ref="B756" si="100">C756&amp;D756&amp;E756</f>
        <v>Government Revenue AccountingFuel Tax RevenueGRA for Fuel Tax Revenue</v>
      </c>
      <c r="C756" s="223" t="s">
        <v>685</v>
      </c>
      <c r="D756" s="223" t="s">
        <v>700</v>
      </c>
      <c r="E756" s="223" t="str">
        <f>E757</f>
        <v>GRA for Fuel Tax Revenue</v>
      </c>
      <c r="M756" s="207"/>
      <c r="N756" s="225" t="s">
        <v>1570</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1571</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3">
      <c r="A757" s="206" t="s">
        <v>1572</v>
      </c>
      <c r="C757" s="206" t="s">
        <v>685</v>
      </c>
      <c r="D757" s="206" t="s">
        <v>700</v>
      </c>
      <c r="E757" s="206" t="s">
        <v>701</v>
      </c>
      <c r="F757" s="206" t="s">
        <v>688</v>
      </c>
      <c r="H757" s="206" t="s">
        <v>689</v>
      </c>
      <c r="J757" s="206">
        <v>550</v>
      </c>
      <c r="K757" s="206" t="s">
        <v>76</v>
      </c>
      <c r="L757" s="206" t="s">
        <v>1612</v>
      </c>
      <c r="N757" s="219" t="s">
        <v>1570</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1571</v>
      </c>
      <c r="Q757" s="221" t="s">
        <v>63</v>
      </c>
      <c r="R757" s="221" t="str">
        <f>H757&amp;" "&amp;I757</f>
        <v xml:space="preserve">Regular Spending </v>
      </c>
      <c r="S757" s="221" t="str">
        <f t="shared" si="93"/>
        <v>//**Regular Spending : **</v>
      </c>
      <c r="T757" s="206" t="str">
        <f t="shared" si="89"/>
        <v/>
      </c>
    </row>
    <row r="758" spans="1:21" x14ac:dyDescent="0.3">
      <c r="A758" s="206" t="s">
        <v>1572</v>
      </c>
      <c r="C758" s="206" t="s">
        <v>685</v>
      </c>
      <c r="D758" s="206" t="s">
        <v>700</v>
      </c>
      <c r="E758" s="206" t="s">
        <v>701</v>
      </c>
      <c r="F758" s="206" t="s">
        <v>692</v>
      </c>
      <c r="H758" s="206" t="s">
        <v>693</v>
      </c>
      <c r="J758" s="206">
        <v>551</v>
      </c>
      <c r="K758" s="206" t="s">
        <v>76</v>
      </c>
      <c r="L758" s="206" t="s">
        <v>1612</v>
      </c>
      <c r="N758" s="219" t="s">
        <v>1570</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1571</v>
      </c>
      <c r="Q758" s="221" t="s">
        <v>63</v>
      </c>
      <c r="R758" s="221" t="str">
        <f>H758&amp;" "&amp;I758</f>
        <v xml:space="preserve">Deficit Spending </v>
      </c>
      <c r="S758" s="221" t="str">
        <f t="shared" si="93"/>
        <v>//**Deficit Spending : **</v>
      </c>
      <c r="T758" s="206" t="str">
        <f t="shared" si="89"/>
        <v/>
      </c>
    </row>
    <row r="759" spans="1:21" x14ac:dyDescent="0.3">
      <c r="A759" s="206" t="s">
        <v>1572</v>
      </c>
      <c r="C759" s="206" t="s">
        <v>685</v>
      </c>
      <c r="D759" s="206" t="s">
        <v>700</v>
      </c>
      <c r="E759" s="206" t="s">
        <v>701</v>
      </c>
      <c r="F759" s="206" t="s">
        <v>694</v>
      </c>
      <c r="H759" s="206" t="s">
        <v>695</v>
      </c>
      <c r="J759" s="206">
        <v>552</v>
      </c>
      <c r="K759" s="206" t="s">
        <v>76</v>
      </c>
      <c r="L759" s="206" t="s">
        <v>1612</v>
      </c>
      <c r="N759" s="219" t="s">
        <v>1570</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1571</v>
      </c>
      <c r="Q759" s="221" t="s">
        <v>63</v>
      </c>
      <c r="R759" s="221" t="str">
        <f>H759&amp;" "&amp;I759</f>
        <v xml:space="preserve">Household Taxes </v>
      </c>
      <c r="S759" s="221" t="str">
        <f t="shared" si="93"/>
        <v>//**Household Taxes : **</v>
      </c>
      <c r="T759" s="206" t="str">
        <f t="shared" si="89"/>
        <v/>
      </c>
    </row>
    <row r="760" spans="1:21" x14ac:dyDescent="0.3">
      <c r="A760" s="206" t="s">
        <v>1572</v>
      </c>
      <c r="C760" s="206" t="s">
        <v>685</v>
      </c>
      <c r="D760" s="206" t="s">
        <v>700</v>
      </c>
      <c r="E760" s="206" t="s">
        <v>701</v>
      </c>
      <c r="F760" s="206" t="s">
        <v>696</v>
      </c>
      <c r="H760" s="206" t="s">
        <v>697</v>
      </c>
      <c r="J760" s="206">
        <v>553</v>
      </c>
      <c r="K760" s="206" t="s">
        <v>76</v>
      </c>
      <c r="L760" s="206" t="s">
        <v>1612</v>
      </c>
      <c r="N760" s="219" t="s">
        <v>1570</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1571</v>
      </c>
      <c r="Q760" s="221" t="s">
        <v>63</v>
      </c>
      <c r="R760" s="221" t="str">
        <f>H760&amp;" "&amp;I760</f>
        <v xml:space="preserve">Payroll Taxes </v>
      </c>
      <c r="S760" s="221" t="str">
        <f t="shared" si="93"/>
        <v>//**Payroll Taxes : **</v>
      </c>
      <c r="T760" s="206" t="str">
        <f t="shared" si="89"/>
        <v/>
      </c>
    </row>
    <row r="761" spans="1:21" x14ac:dyDescent="0.3">
      <c r="A761" s="206" t="s">
        <v>1572</v>
      </c>
      <c r="C761" s="206" t="s">
        <v>685</v>
      </c>
      <c r="D761" s="206" t="s">
        <v>700</v>
      </c>
      <c r="E761" s="206" t="s">
        <v>701</v>
      </c>
      <c r="F761" s="206" t="s">
        <v>698</v>
      </c>
      <c r="H761" s="206" t="s">
        <v>699</v>
      </c>
      <c r="J761" s="206">
        <v>554</v>
      </c>
      <c r="K761" s="206" t="s">
        <v>76</v>
      </c>
      <c r="L761" s="206" t="s">
        <v>1612</v>
      </c>
      <c r="N761" s="219" t="s">
        <v>1570</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1571</v>
      </c>
      <c r="Q761" s="221" t="s">
        <v>63</v>
      </c>
      <c r="R761" s="221" t="str">
        <f>H761&amp;" "&amp;I761</f>
        <v xml:space="preserve">Corporate Income Taxes </v>
      </c>
      <c r="S761" s="221" t="str">
        <f t="shared" si="93"/>
        <v>//**Corporate Income Taxes : **</v>
      </c>
      <c r="T761" s="206" t="str">
        <f t="shared" si="89"/>
        <v/>
      </c>
    </row>
    <row r="762" spans="1:21" s="223" customFormat="1" x14ac:dyDescent="0.3">
      <c r="A762" s="223" t="s">
        <v>1569</v>
      </c>
      <c r="B762" s="215" t="str">
        <f t="shared" ref="B762" si="101">C762&amp;D762&amp;E762</f>
        <v>Government Revenue AccountingEV SubsidyGRA for EV Subsidy</v>
      </c>
      <c r="C762" s="223" t="s">
        <v>685</v>
      </c>
      <c r="D762" s="223" t="s">
        <v>113</v>
      </c>
      <c r="E762" s="223" t="str">
        <f>E763</f>
        <v>GRA for EV Subsidy</v>
      </c>
      <c r="M762" s="207"/>
      <c r="N762" s="225" t="s">
        <v>1570</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1571</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3">
      <c r="A763" s="206" t="s">
        <v>1572</v>
      </c>
      <c r="C763" s="206" t="s">
        <v>685</v>
      </c>
      <c r="D763" s="206" t="s">
        <v>113</v>
      </c>
      <c r="E763" s="206" t="s">
        <v>702</v>
      </c>
      <c r="F763" s="206" t="s">
        <v>688</v>
      </c>
      <c r="H763" s="206" t="s">
        <v>689</v>
      </c>
      <c r="J763" s="206">
        <v>555</v>
      </c>
      <c r="K763" s="206" t="s">
        <v>76</v>
      </c>
      <c r="L763" s="206" t="s">
        <v>1612</v>
      </c>
      <c r="N763" s="219" t="s">
        <v>1570</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1571</v>
      </c>
      <c r="Q763" s="221" t="s">
        <v>63</v>
      </c>
      <c r="R763" s="221" t="str">
        <f>H763&amp;" "&amp;I763</f>
        <v xml:space="preserve">Regular Spending </v>
      </c>
      <c r="S763" s="221" t="str">
        <f t="shared" si="93"/>
        <v>//**Regular Spending : **</v>
      </c>
      <c r="T763" s="206" t="str">
        <f t="shared" si="89"/>
        <v/>
      </c>
    </row>
    <row r="764" spans="1:21" x14ac:dyDescent="0.3">
      <c r="A764" s="206" t="s">
        <v>1572</v>
      </c>
      <c r="C764" s="206" t="s">
        <v>685</v>
      </c>
      <c r="D764" s="206" t="s">
        <v>113</v>
      </c>
      <c r="E764" s="206" t="s">
        <v>702</v>
      </c>
      <c r="F764" s="206" t="s">
        <v>692</v>
      </c>
      <c r="H764" s="206" t="s">
        <v>693</v>
      </c>
      <c r="J764" s="206">
        <v>556</v>
      </c>
      <c r="K764" s="206" t="s">
        <v>76</v>
      </c>
      <c r="L764" s="206" t="s">
        <v>1612</v>
      </c>
      <c r="N764" s="219" t="s">
        <v>1570</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1571</v>
      </c>
      <c r="Q764" s="221" t="s">
        <v>63</v>
      </c>
      <c r="R764" s="221" t="str">
        <f>H764&amp;" "&amp;I764</f>
        <v xml:space="preserve">Deficit Spending </v>
      </c>
      <c r="S764" s="221" t="str">
        <f t="shared" si="93"/>
        <v>//**Deficit Spending : **</v>
      </c>
      <c r="T764" s="206" t="str">
        <f t="shared" si="89"/>
        <v/>
      </c>
    </row>
    <row r="765" spans="1:21" x14ac:dyDescent="0.3">
      <c r="A765" s="206" t="s">
        <v>1572</v>
      </c>
      <c r="C765" s="206" t="s">
        <v>685</v>
      </c>
      <c r="D765" s="206" t="s">
        <v>113</v>
      </c>
      <c r="E765" s="206" t="s">
        <v>702</v>
      </c>
      <c r="F765" s="206" t="s">
        <v>694</v>
      </c>
      <c r="H765" s="206" t="s">
        <v>695</v>
      </c>
      <c r="J765" s="206">
        <v>557</v>
      </c>
      <c r="K765" s="206" t="s">
        <v>76</v>
      </c>
      <c r="L765" s="206" t="s">
        <v>1612</v>
      </c>
      <c r="N765" s="219" t="s">
        <v>1570</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1571</v>
      </c>
      <c r="Q765" s="221" t="s">
        <v>63</v>
      </c>
      <c r="R765" s="221" t="str">
        <f>H765&amp;" "&amp;I765</f>
        <v xml:space="preserve">Household Taxes </v>
      </c>
      <c r="S765" s="221" t="str">
        <f t="shared" si="93"/>
        <v>//**Household Taxes : **</v>
      </c>
      <c r="T765" s="206" t="str">
        <f t="shared" si="89"/>
        <v/>
      </c>
    </row>
    <row r="766" spans="1:21" x14ac:dyDescent="0.3">
      <c r="A766" s="206" t="s">
        <v>1572</v>
      </c>
      <c r="C766" s="206" t="s">
        <v>685</v>
      </c>
      <c r="D766" s="206" t="s">
        <v>113</v>
      </c>
      <c r="E766" s="206" t="s">
        <v>702</v>
      </c>
      <c r="F766" s="206" t="s">
        <v>696</v>
      </c>
      <c r="H766" s="206" t="s">
        <v>697</v>
      </c>
      <c r="J766" s="206">
        <v>558</v>
      </c>
      <c r="K766" s="206" t="s">
        <v>76</v>
      </c>
      <c r="L766" s="206" t="s">
        <v>1612</v>
      </c>
      <c r="N766" s="219" t="s">
        <v>1570</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1571</v>
      </c>
      <c r="Q766" s="221" t="s">
        <v>63</v>
      </c>
      <c r="R766" s="221" t="str">
        <f>H766&amp;" "&amp;I766</f>
        <v xml:space="preserve">Payroll Taxes </v>
      </c>
      <c r="S766" s="221" t="str">
        <f t="shared" si="93"/>
        <v>//**Payroll Taxes : **</v>
      </c>
      <c r="T766" s="206" t="str">
        <f t="shared" si="89"/>
        <v/>
      </c>
    </row>
    <row r="767" spans="1:21" x14ac:dyDescent="0.3">
      <c r="A767" s="206" t="s">
        <v>1572</v>
      </c>
      <c r="C767" s="206" t="s">
        <v>685</v>
      </c>
      <c r="D767" s="206" t="s">
        <v>113</v>
      </c>
      <c r="E767" s="206" t="s">
        <v>702</v>
      </c>
      <c r="F767" s="206" t="s">
        <v>698</v>
      </c>
      <c r="H767" s="206" t="s">
        <v>699</v>
      </c>
      <c r="J767" s="206">
        <v>559</v>
      </c>
      <c r="K767" s="206" t="s">
        <v>76</v>
      </c>
      <c r="L767" s="206" t="s">
        <v>1612</v>
      </c>
      <c r="N767" s="219" t="s">
        <v>1570</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1571</v>
      </c>
      <c r="Q767" s="221" t="s">
        <v>63</v>
      </c>
      <c r="R767" s="221" t="str">
        <f>H767&amp;" "&amp;I767</f>
        <v xml:space="preserve">Corporate Income Taxes </v>
      </c>
      <c r="S767" s="221" t="str">
        <f t="shared" si="93"/>
        <v>//**Corporate Income Taxes : **</v>
      </c>
      <c r="T767" s="206" t="str">
        <f t="shared" si="89"/>
        <v/>
      </c>
    </row>
    <row r="768" spans="1:21" s="223" customFormat="1" x14ac:dyDescent="0.3">
      <c r="A768" s="223" t="s">
        <v>1569</v>
      </c>
      <c r="B768" s="215" t="str">
        <f t="shared" ref="B768" si="102">C768&amp;D768&amp;E768</f>
        <v>Government Revenue AccountingElectricity Generation SubsidyGRA for Electricity Generation Subsidies</v>
      </c>
      <c r="C768" s="223" t="s">
        <v>685</v>
      </c>
      <c r="D768" s="223" t="s">
        <v>703</v>
      </c>
      <c r="E768" s="223" t="str">
        <f>E769</f>
        <v>GRA for Electricity Generation Subsidies</v>
      </c>
      <c r="M768" s="207"/>
      <c r="N768" s="225" t="s">
        <v>1570</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1571</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3">
      <c r="A769" s="206" t="s">
        <v>1572</v>
      </c>
      <c r="C769" s="206" t="s">
        <v>685</v>
      </c>
      <c r="D769" s="206" t="s">
        <v>703</v>
      </c>
      <c r="E769" s="206" t="s">
        <v>704</v>
      </c>
      <c r="F769" s="206" t="s">
        <v>688</v>
      </c>
      <c r="H769" s="206" t="s">
        <v>689</v>
      </c>
      <c r="J769" s="206">
        <v>560</v>
      </c>
      <c r="K769" s="206" t="s">
        <v>76</v>
      </c>
      <c r="L769" s="206" t="s">
        <v>1612</v>
      </c>
      <c r="N769" s="219" t="s">
        <v>1570</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1571</v>
      </c>
      <c r="Q769" s="221" t="s">
        <v>63</v>
      </c>
      <c r="R769" s="221" t="str">
        <f>H769&amp;" "&amp;I769</f>
        <v xml:space="preserve">Regular Spending </v>
      </c>
      <c r="S769" s="221" t="str">
        <f t="shared" si="93"/>
        <v>//**Regular Spending : **</v>
      </c>
      <c r="T769" s="206" t="str">
        <f t="shared" si="89"/>
        <v/>
      </c>
    </row>
    <row r="770" spans="1:21" x14ac:dyDescent="0.3">
      <c r="A770" s="206" t="s">
        <v>1572</v>
      </c>
      <c r="C770" s="206" t="s">
        <v>685</v>
      </c>
      <c r="D770" s="206" t="s">
        <v>703</v>
      </c>
      <c r="E770" s="206" t="s">
        <v>704</v>
      </c>
      <c r="F770" s="206" t="s">
        <v>692</v>
      </c>
      <c r="H770" s="206" t="s">
        <v>693</v>
      </c>
      <c r="J770" s="206">
        <v>561</v>
      </c>
      <c r="K770" s="206" t="s">
        <v>76</v>
      </c>
      <c r="L770" s="206" t="s">
        <v>1612</v>
      </c>
      <c r="N770" s="219" t="s">
        <v>1570</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1571</v>
      </c>
      <c r="Q770" s="221" t="s">
        <v>63</v>
      </c>
      <c r="R770" s="221" t="str">
        <f>H770&amp;" "&amp;I770</f>
        <v xml:space="preserve">Deficit Spending </v>
      </c>
      <c r="S770" s="221" t="str">
        <f t="shared" si="93"/>
        <v>//**Deficit Spending : **</v>
      </c>
      <c r="T770" s="206" t="str">
        <f t="shared" si="89"/>
        <v/>
      </c>
    </row>
    <row r="771" spans="1:21" x14ac:dyDescent="0.3">
      <c r="A771" s="206" t="s">
        <v>1572</v>
      </c>
      <c r="C771" s="206" t="s">
        <v>685</v>
      </c>
      <c r="D771" s="206" t="s">
        <v>703</v>
      </c>
      <c r="E771" s="206" t="s">
        <v>704</v>
      </c>
      <c r="F771" s="206" t="s">
        <v>694</v>
      </c>
      <c r="H771" s="206" t="s">
        <v>695</v>
      </c>
      <c r="J771" s="206">
        <v>562</v>
      </c>
      <c r="K771" s="206" t="s">
        <v>76</v>
      </c>
      <c r="L771" s="206" t="s">
        <v>1612</v>
      </c>
      <c r="N771" s="219" t="s">
        <v>1570</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1571</v>
      </c>
      <c r="Q771" s="221" t="s">
        <v>63</v>
      </c>
      <c r="R771" s="221" t="str">
        <f>H771&amp;" "&amp;I771</f>
        <v xml:space="preserve">Household Taxes </v>
      </c>
      <c r="S771" s="221" t="str">
        <f t="shared" si="93"/>
        <v>//**Household Taxes : **</v>
      </c>
      <c r="T771" s="206" t="str">
        <f t="shared" si="89"/>
        <v/>
      </c>
    </row>
    <row r="772" spans="1:21" x14ac:dyDescent="0.3">
      <c r="A772" s="206" t="s">
        <v>1572</v>
      </c>
      <c r="C772" s="206" t="s">
        <v>685</v>
      </c>
      <c r="D772" s="206" t="s">
        <v>703</v>
      </c>
      <c r="E772" s="206" t="s">
        <v>704</v>
      </c>
      <c r="F772" s="206" t="s">
        <v>696</v>
      </c>
      <c r="H772" s="206" t="s">
        <v>697</v>
      </c>
      <c r="J772" s="206">
        <v>563</v>
      </c>
      <c r="K772" s="206" t="s">
        <v>76</v>
      </c>
      <c r="L772" s="206" t="s">
        <v>1612</v>
      </c>
      <c r="N772" s="219" t="s">
        <v>1570</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1571</v>
      </c>
      <c r="Q772" s="221" t="s">
        <v>63</v>
      </c>
      <c r="R772" s="221" t="str">
        <f>H772&amp;" "&amp;I772</f>
        <v xml:space="preserve">Payroll Taxes </v>
      </c>
      <c r="S772" s="221" t="str">
        <f t="shared" si="93"/>
        <v>//**Payroll Taxes : **</v>
      </c>
      <c r="T772" s="206" t="str">
        <f t="shared" ref="T772:T803" si="103">IF(K772="Yes",S772&amp;L772,"")</f>
        <v/>
      </c>
    </row>
    <row r="773" spans="1:21" x14ac:dyDescent="0.3">
      <c r="A773" s="206" t="s">
        <v>1572</v>
      </c>
      <c r="C773" s="206" t="s">
        <v>685</v>
      </c>
      <c r="D773" s="206" t="s">
        <v>703</v>
      </c>
      <c r="E773" s="206" t="s">
        <v>704</v>
      </c>
      <c r="F773" s="206" t="s">
        <v>698</v>
      </c>
      <c r="H773" s="206" t="s">
        <v>699</v>
      </c>
      <c r="J773" s="206">
        <v>564</v>
      </c>
      <c r="K773" s="206" t="s">
        <v>76</v>
      </c>
      <c r="L773" s="206" t="s">
        <v>1612</v>
      </c>
      <c r="N773" s="219" t="s">
        <v>1570</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1571</v>
      </c>
      <c r="Q773" s="221" t="s">
        <v>63</v>
      </c>
      <c r="R773" s="221" t="str">
        <f>H773&amp;" "&amp;I773</f>
        <v xml:space="preserve">Corporate Income Taxes </v>
      </c>
      <c r="S773" s="221" t="str">
        <f t="shared" si="93"/>
        <v>//**Corporate Income Taxes : **</v>
      </c>
      <c r="T773" s="206" t="str">
        <f t="shared" si="103"/>
        <v/>
      </c>
    </row>
    <row r="774" spans="1:21" s="223" customFormat="1" x14ac:dyDescent="0.3">
      <c r="A774" s="223" t="s">
        <v>1569</v>
      </c>
      <c r="B774" s="215" t="str">
        <f t="shared" ref="B774" si="104">C774&amp;D774&amp;E774</f>
        <v>Government Revenue AccountingElectricity Capacity Construction SubsidyGRA for Electricity Capacity Construction Subsidies</v>
      </c>
      <c r="C774" s="223" t="s">
        <v>685</v>
      </c>
      <c r="D774" s="223" t="s">
        <v>705</v>
      </c>
      <c r="E774" s="223" t="str">
        <f>E775</f>
        <v>GRA for Electricity Capacity Construction Subsidies</v>
      </c>
      <c r="M774" s="207"/>
      <c r="N774" s="225" t="s">
        <v>1570</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1571</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3">
      <c r="A775" s="206" t="s">
        <v>1572</v>
      </c>
      <c r="C775" s="206" t="s">
        <v>685</v>
      </c>
      <c r="D775" s="206" t="s">
        <v>705</v>
      </c>
      <c r="E775" s="206" t="s">
        <v>706</v>
      </c>
      <c r="F775" s="206" t="s">
        <v>688</v>
      </c>
      <c r="H775" s="206" t="s">
        <v>689</v>
      </c>
      <c r="J775" s="206">
        <v>565</v>
      </c>
      <c r="K775" s="206" t="s">
        <v>76</v>
      </c>
      <c r="L775" s="206" t="s">
        <v>1612</v>
      </c>
      <c r="N775" s="219" t="s">
        <v>1570</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1571</v>
      </c>
      <c r="Q775" s="221" t="s">
        <v>63</v>
      </c>
      <c r="R775" s="221" t="str">
        <f>H775&amp;" "&amp;I775</f>
        <v xml:space="preserve">Regular Spending </v>
      </c>
      <c r="S775" s="221" t="str">
        <f t="shared" si="93"/>
        <v>//**Regular Spending : **</v>
      </c>
      <c r="T775" s="206" t="str">
        <f t="shared" si="103"/>
        <v/>
      </c>
    </row>
    <row r="776" spans="1:21" x14ac:dyDescent="0.3">
      <c r="A776" s="206" t="s">
        <v>1572</v>
      </c>
      <c r="C776" s="206" t="s">
        <v>685</v>
      </c>
      <c r="D776" s="206" t="s">
        <v>705</v>
      </c>
      <c r="E776" s="206" t="s">
        <v>706</v>
      </c>
      <c r="F776" s="206" t="s">
        <v>692</v>
      </c>
      <c r="H776" s="206" t="s">
        <v>693</v>
      </c>
      <c r="J776" s="206">
        <v>566</v>
      </c>
      <c r="K776" s="206" t="s">
        <v>76</v>
      </c>
      <c r="L776" s="206" t="s">
        <v>1612</v>
      </c>
      <c r="N776" s="219" t="s">
        <v>1570</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1571</v>
      </c>
      <c r="Q776" s="221" t="s">
        <v>63</v>
      </c>
      <c r="R776" s="221" t="str">
        <f t="shared" ref="R776:R803" si="105">H776&amp;" "&amp;I776</f>
        <v xml:space="preserve">Deficit Spending </v>
      </c>
      <c r="S776" s="221" t="str">
        <f t="shared" si="93"/>
        <v>//**Deficit Spending : **</v>
      </c>
      <c r="T776" s="206" t="str">
        <f t="shared" si="103"/>
        <v/>
      </c>
    </row>
    <row r="777" spans="1:21" x14ac:dyDescent="0.3">
      <c r="A777" s="206" t="s">
        <v>1572</v>
      </c>
      <c r="C777" s="206" t="s">
        <v>685</v>
      </c>
      <c r="D777" s="206" t="s">
        <v>705</v>
      </c>
      <c r="E777" s="206" t="s">
        <v>706</v>
      </c>
      <c r="F777" s="206" t="s">
        <v>694</v>
      </c>
      <c r="H777" s="206" t="s">
        <v>695</v>
      </c>
      <c r="J777" s="206">
        <v>567</v>
      </c>
      <c r="K777" s="206" t="s">
        <v>76</v>
      </c>
      <c r="L777" s="206" t="s">
        <v>1612</v>
      </c>
      <c r="N777" s="219" t="s">
        <v>1570</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1571</v>
      </c>
      <c r="Q777" s="221" t="s">
        <v>63</v>
      </c>
      <c r="R777" s="221" t="str">
        <f t="shared" si="105"/>
        <v xml:space="preserve">Household Taxes </v>
      </c>
      <c r="S777" s="221" t="str">
        <f t="shared" si="93"/>
        <v>//**Household Taxes : **</v>
      </c>
      <c r="T777" s="206" t="str">
        <f t="shared" si="103"/>
        <v/>
      </c>
    </row>
    <row r="778" spans="1:21" x14ac:dyDescent="0.3">
      <c r="A778" s="206" t="s">
        <v>1572</v>
      </c>
      <c r="C778" s="206" t="s">
        <v>685</v>
      </c>
      <c r="D778" s="206" t="s">
        <v>705</v>
      </c>
      <c r="E778" s="206" t="s">
        <v>706</v>
      </c>
      <c r="F778" s="206" t="s">
        <v>696</v>
      </c>
      <c r="H778" s="206" t="s">
        <v>697</v>
      </c>
      <c r="J778" s="206">
        <v>568</v>
      </c>
      <c r="K778" s="206" t="s">
        <v>76</v>
      </c>
      <c r="L778" s="206" t="s">
        <v>1612</v>
      </c>
      <c r="N778" s="219" t="s">
        <v>1570</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1571</v>
      </c>
      <c r="Q778" s="221" t="s">
        <v>63</v>
      </c>
      <c r="R778" s="221" t="str">
        <f t="shared" si="105"/>
        <v xml:space="preserve">Payroll Taxes </v>
      </c>
      <c r="S778" s="221" t="str">
        <f t="shared" si="93"/>
        <v>//**Payroll Taxes : **</v>
      </c>
      <c r="T778" s="206" t="str">
        <f t="shared" si="103"/>
        <v/>
      </c>
    </row>
    <row r="779" spans="1:21" x14ac:dyDescent="0.3">
      <c r="A779" s="206" t="s">
        <v>1572</v>
      </c>
      <c r="C779" s="206" t="s">
        <v>685</v>
      </c>
      <c r="D779" s="206" t="s">
        <v>705</v>
      </c>
      <c r="E779" s="206" t="s">
        <v>706</v>
      </c>
      <c r="F779" s="206" t="s">
        <v>698</v>
      </c>
      <c r="H779" s="206" t="s">
        <v>699</v>
      </c>
      <c r="J779" s="206">
        <v>569</v>
      </c>
      <c r="K779" s="206" t="s">
        <v>76</v>
      </c>
      <c r="L779" s="206" t="s">
        <v>1612</v>
      </c>
      <c r="N779" s="219" t="s">
        <v>1570</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1571</v>
      </c>
      <c r="Q779" s="221" t="s">
        <v>63</v>
      </c>
      <c r="R779" s="221" t="str">
        <f t="shared" si="105"/>
        <v xml:space="preserve">Corporate Income Taxes </v>
      </c>
      <c r="S779" s="221" t="str">
        <f t="shared" si="93"/>
        <v>//**Corporate Income Taxes : **</v>
      </c>
      <c r="T779" s="206" t="str">
        <f t="shared" si="103"/>
        <v/>
      </c>
    </row>
    <row r="780" spans="1:21" s="223" customFormat="1" x14ac:dyDescent="0.3">
      <c r="A780" s="223" t="s">
        <v>1569</v>
      </c>
      <c r="B780" s="215" t="str">
        <f t="shared" ref="B780" si="106">C780&amp;D780&amp;E780</f>
        <v>Government Revenue AccountingDistributed Solar SubsidyGRA for Distributed Solar Subsidy</v>
      </c>
      <c r="C780" s="223" t="s">
        <v>685</v>
      </c>
      <c r="D780" s="223" t="s">
        <v>199</v>
      </c>
      <c r="E780" s="223" t="str">
        <f>E781</f>
        <v>GRA for Distributed Solar Subsidy</v>
      </c>
      <c r="M780" s="207"/>
      <c r="N780" s="225" t="s">
        <v>1570</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1571</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3">
      <c r="A781" s="206" t="s">
        <v>1572</v>
      </c>
      <c r="C781" s="206" t="s">
        <v>685</v>
      </c>
      <c r="D781" s="206" t="s">
        <v>199</v>
      </c>
      <c r="E781" s="206" t="s">
        <v>707</v>
      </c>
      <c r="F781" s="206" t="s">
        <v>688</v>
      </c>
      <c r="H781" s="206" t="s">
        <v>689</v>
      </c>
      <c r="J781" s="206">
        <v>570</v>
      </c>
      <c r="K781" s="206" t="s">
        <v>76</v>
      </c>
      <c r="L781" s="206" t="s">
        <v>1612</v>
      </c>
      <c r="N781" s="219" t="s">
        <v>1570</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1571</v>
      </c>
      <c r="Q781" s="221" t="s">
        <v>63</v>
      </c>
      <c r="R781" s="221" t="str">
        <f t="shared" si="105"/>
        <v xml:space="preserve">Regular Spending </v>
      </c>
      <c r="S781" s="221" t="str">
        <f t="shared" si="93"/>
        <v>//**Regular Spending : **</v>
      </c>
      <c r="T781" s="206" t="str">
        <f t="shared" si="103"/>
        <v/>
      </c>
    </row>
    <row r="782" spans="1:21" x14ac:dyDescent="0.3">
      <c r="A782" s="206" t="s">
        <v>1572</v>
      </c>
      <c r="C782" s="206" t="s">
        <v>685</v>
      </c>
      <c r="D782" s="206" t="s">
        <v>199</v>
      </c>
      <c r="E782" s="206" t="s">
        <v>707</v>
      </c>
      <c r="F782" s="206" t="s">
        <v>692</v>
      </c>
      <c r="H782" s="206" t="s">
        <v>693</v>
      </c>
      <c r="J782" s="206">
        <v>571</v>
      </c>
      <c r="K782" s="206" t="s">
        <v>76</v>
      </c>
      <c r="L782" s="206" t="s">
        <v>1612</v>
      </c>
      <c r="N782" s="219" t="s">
        <v>1570</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1571</v>
      </c>
      <c r="Q782" s="221" t="s">
        <v>63</v>
      </c>
      <c r="R782" s="221" t="str">
        <f t="shared" si="105"/>
        <v xml:space="preserve">Deficit Spending </v>
      </c>
      <c r="S782" s="221" t="str">
        <f t="shared" si="93"/>
        <v>//**Deficit Spending : **</v>
      </c>
      <c r="T782" s="206" t="str">
        <f t="shared" si="103"/>
        <v/>
      </c>
    </row>
    <row r="783" spans="1:21" x14ac:dyDescent="0.3">
      <c r="A783" s="206" t="s">
        <v>1572</v>
      </c>
      <c r="C783" s="206" t="s">
        <v>685</v>
      </c>
      <c r="D783" s="206" t="s">
        <v>199</v>
      </c>
      <c r="E783" s="206" t="s">
        <v>707</v>
      </c>
      <c r="F783" s="206" t="s">
        <v>694</v>
      </c>
      <c r="H783" s="206" t="s">
        <v>695</v>
      </c>
      <c r="J783" s="206">
        <v>572</v>
      </c>
      <c r="K783" s="206" t="s">
        <v>76</v>
      </c>
      <c r="L783" s="206" t="s">
        <v>1612</v>
      </c>
      <c r="N783" s="219" t="s">
        <v>1570</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1571</v>
      </c>
      <c r="Q783" s="221" t="s">
        <v>63</v>
      </c>
      <c r="R783" s="221" t="str">
        <f t="shared" si="105"/>
        <v xml:space="preserve">Household Taxes </v>
      </c>
      <c r="S783" s="221" t="str">
        <f t="shared" si="93"/>
        <v>//**Household Taxes : **</v>
      </c>
      <c r="T783" s="206" t="str">
        <f t="shared" si="103"/>
        <v/>
      </c>
    </row>
    <row r="784" spans="1:21" x14ac:dyDescent="0.3">
      <c r="A784" s="206" t="s">
        <v>1572</v>
      </c>
      <c r="C784" s="206" t="s">
        <v>685</v>
      </c>
      <c r="D784" s="206" t="s">
        <v>199</v>
      </c>
      <c r="E784" s="206" t="s">
        <v>707</v>
      </c>
      <c r="F784" s="206" t="s">
        <v>696</v>
      </c>
      <c r="H784" s="206" t="s">
        <v>697</v>
      </c>
      <c r="J784" s="206">
        <v>573</v>
      </c>
      <c r="K784" s="206" t="s">
        <v>76</v>
      </c>
      <c r="L784" s="206" t="s">
        <v>1612</v>
      </c>
      <c r="N784" s="219" t="s">
        <v>1570</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1571</v>
      </c>
      <c r="Q784" s="221" t="s">
        <v>63</v>
      </c>
      <c r="R784" s="221" t="str">
        <f t="shared" si="105"/>
        <v xml:space="preserve">Payroll Taxes </v>
      </c>
      <c r="S784" s="221" t="str">
        <f t="shared" ref="S784:S803" si="107">IF(R784="","","//**"&amp;R784&amp;": **")</f>
        <v>//**Payroll Taxes : **</v>
      </c>
      <c r="T784" s="206" t="str">
        <f t="shared" si="103"/>
        <v/>
      </c>
    </row>
    <row r="785" spans="1:21" x14ac:dyDescent="0.3">
      <c r="A785" s="206" t="s">
        <v>1572</v>
      </c>
      <c r="C785" s="206" t="s">
        <v>685</v>
      </c>
      <c r="D785" s="206" t="s">
        <v>199</v>
      </c>
      <c r="E785" s="206" t="s">
        <v>707</v>
      </c>
      <c r="F785" s="206" t="s">
        <v>698</v>
      </c>
      <c r="H785" s="206" t="s">
        <v>699</v>
      </c>
      <c r="J785" s="206">
        <v>574</v>
      </c>
      <c r="K785" s="206" t="s">
        <v>76</v>
      </c>
      <c r="L785" s="206" t="s">
        <v>1612</v>
      </c>
      <c r="N785" s="219" t="s">
        <v>1570</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1571</v>
      </c>
      <c r="Q785" s="221" t="s">
        <v>63</v>
      </c>
      <c r="R785" s="221" t="str">
        <f t="shared" si="105"/>
        <v xml:space="preserve">Corporate Income Taxes </v>
      </c>
      <c r="S785" s="221" t="str">
        <f t="shared" si="107"/>
        <v>//**Corporate Income Taxes : **</v>
      </c>
      <c r="T785" s="206" t="str">
        <f t="shared" si="103"/>
        <v/>
      </c>
    </row>
    <row r="786" spans="1:21" s="223" customFormat="1" x14ac:dyDescent="0.3">
      <c r="A786" s="223" t="s">
        <v>1569</v>
      </c>
      <c r="B786" s="215" t="str">
        <f t="shared" ref="B786" si="108">C786&amp;D786&amp;E786</f>
        <v>Government Revenue AccountingFuel SubsidyGRA for Fuel Subsidies</v>
      </c>
      <c r="C786" s="223" t="s">
        <v>685</v>
      </c>
      <c r="D786" s="223" t="s">
        <v>708</v>
      </c>
      <c r="E786" s="223" t="str">
        <f>E787</f>
        <v>GRA for Fuel Subsidies</v>
      </c>
      <c r="M786" s="207"/>
      <c r="N786" s="225" t="s">
        <v>1570</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1571</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3">
      <c r="A787" s="206" t="s">
        <v>1572</v>
      </c>
      <c r="C787" s="206" t="s">
        <v>685</v>
      </c>
      <c r="D787" s="206" t="s">
        <v>708</v>
      </c>
      <c r="E787" s="206" t="s">
        <v>709</v>
      </c>
      <c r="F787" s="206" t="s">
        <v>688</v>
      </c>
      <c r="H787" s="206" t="s">
        <v>689</v>
      </c>
      <c r="J787" s="206">
        <v>575</v>
      </c>
      <c r="K787" s="206" t="s">
        <v>76</v>
      </c>
      <c r="L787" s="206" t="s">
        <v>1612</v>
      </c>
      <c r="N787" s="219" t="s">
        <v>1570</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1571</v>
      </c>
      <c r="Q787" s="221" t="s">
        <v>63</v>
      </c>
      <c r="R787" s="221" t="str">
        <f t="shared" si="105"/>
        <v xml:space="preserve">Regular Spending </v>
      </c>
      <c r="S787" s="221" t="str">
        <f t="shared" si="107"/>
        <v>//**Regular Spending : **</v>
      </c>
      <c r="T787" s="206" t="str">
        <f t="shared" si="103"/>
        <v/>
      </c>
    </row>
    <row r="788" spans="1:21" x14ac:dyDescent="0.3">
      <c r="A788" s="206" t="s">
        <v>1572</v>
      </c>
      <c r="C788" s="206" t="s">
        <v>685</v>
      </c>
      <c r="D788" s="206" t="s">
        <v>708</v>
      </c>
      <c r="E788" s="206" t="s">
        <v>709</v>
      </c>
      <c r="F788" s="206" t="s">
        <v>692</v>
      </c>
      <c r="H788" s="206" t="s">
        <v>693</v>
      </c>
      <c r="J788" s="206">
        <v>576</v>
      </c>
      <c r="K788" s="206" t="s">
        <v>76</v>
      </c>
      <c r="L788" s="206" t="s">
        <v>1612</v>
      </c>
      <c r="N788" s="219" t="s">
        <v>1570</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1571</v>
      </c>
      <c r="Q788" s="221" t="s">
        <v>63</v>
      </c>
      <c r="R788" s="221" t="str">
        <f t="shared" si="105"/>
        <v xml:space="preserve">Deficit Spending </v>
      </c>
      <c r="S788" s="221" t="str">
        <f t="shared" si="107"/>
        <v>//**Deficit Spending : **</v>
      </c>
      <c r="T788" s="206" t="str">
        <f t="shared" si="103"/>
        <v/>
      </c>
    </row>
    <row r="789" spans="1:21" x14ac:dyDescent="0.3">
      <c r="A789" s="206" t="s">
        <v>1572</v>
      </c>
      <c r="C789" s="206" t="s">
        <v>685</v>
      </c>
      <c r="D789" s="206" t="s">
        <v>708</v>
      </c>
      <c r="E789" s="206" t="s">
        <v>709</v>
      </c>
      <c r="F789" s="206" t="s">
        <v>694</v>
      </c>
      <c r="H789" s="206" t="s">
        <v>695</v>
      </c>
      <c r="J789" s="206">
        <v>577</v>
      </c>
      <c r="K789" s="206" t="s">
        <v>76</v>
      </c>
      <c r="L789" s="206" t="s">
        <v>1612</v>
      </c>
      <c r="N789" s="219" t="s">
        <v>1570</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1571</v>
      </c>
      <c r="Q789" s="221" t="s">
        <v>63</v>
      </c>
      <c r="R789" s="221" t="str">
        <f t="shared" si="105"/>
        <v xml:space="preserve">Household Taxes </v>
      </c>
      <c r="S789" s="221" t="str">
        <f t="shared" si="107"/>
        <v>//**Household Taxes : **</v>
      </c>
      <c r="T789" s="206" t="str">
        <f t="shared" si="103"/>
        <v/>
      </c>
    </row>
    <row r="790" spans="1:21" x14ac:dyDescent="0.3">
      <c r="A790" s="206" t="s">
        <v>1572</v>
      </c>
      <c r="C790" s="206" t="s">
        <v>685</v>
      </c>
      <c r="D790" s="206" t="s">
        <v>708</v>
      </c>
      <c r="E790" s="206" t="s">
        <v>709</v>
      </c>
      <c r="F790" s="206" t="s">
        <v>696</v>
      </c>
      <c r="H790" s="206" t="s">
        <v>697</v>
      </c>
      <c r="J790" s="206">
        <v>578</v>
      </c>
      <c r="K790" s="206" t="s">
        <v>76</v>
      </c>
      <c r="L790" s="206" t="s">
        <v>1612</v>
      </c>
      <c r="N790" s="219" t="s">
        <v>1570</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1571</v>
      </c>
      <c r="Q790" s="221" t="s">
        <v>63</v>
      </c>
      <c r="R790" s="221" t="str">
        <f t="shared" si="105"/>
        <v xml:space="preserve">Payroll Taxes </v>
      </c>
      <c r="S790" s="221" t="str">
        <f t="shared" si="107"/>
        <v>//**Payroll Taxes : **</v>
      </c>
      <c r="T790" s="206" t="str">
        <f t="shared" si="103"/>
        <v/>
      </c>
    </row>
    <row r="791" spans="1:21" x14ac:dyDescent="0.3">
      <c r="A791" s="206" t="s">
        <v>1572</v>
      </c>
      <c r="C791" s="206" t="s">
        <v>685</v>
      </c>
      <c r="D791" s="206" t="s">
        <v>708</v>
      </c>
      <c r="E791" s="206" t="s">
        <v>709</v>
      </c>
      <c r="F791" s="206" t="s">
        <v>698</v>
      </c>
      <c r="H791" s="206" t="s">
        <v>699</v>
      </c>
      <c r="J791" s="206">
        <v>579</v>
      </c>
      <c r="K791" s="206" t="s">
        <v>76</v>
      </c>
      <c r="L791" s="206" t="s">
        <v>1612</v>
      </c>
      <c r="N791" s="219" t="s">
        <v>1570</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1571</v>
      </c>
      <c r="Q791" s="221" t="s">
        <v>63</v>
      </c>
      <c r="R791" s="221" t="str">
        <f t="shared" si="105"/>
        <v xml:space="preserve">Corporate Income Taxes </v>
      </c>
      <c r="S791" s="221" t="str">
        <f t="shared" si="107"/>
        <v>//**Corporate Income Taxes : **</v>
      </c>
      <c r="T791" s="206" t="str">
        <f t="shared" si="103"/>
        <v/>
      </c>
    </row>
    <row r="792" spans="1:21" s="223" customFormat="1" x14ac:dyDescent="0.3">
      <c r="A792" s="223" t="s">
        <v>1569</v>
      </c>
      <c r="B792" s="215" t="str">
        <f t="shared" ref="B792" si="109">C792&amp;D792&amp;E792</f>
        <v>Government Revenue AccountingNational Debt InterestGRA for National Debt Interest</v>
      </c>
      <c r="C792" s="223" t="s">
        <v>685</v>
      </c>
      <c r="D792" s="223" t="s">
        <v>710</v>
      </c>
      <c r="E792" s="223" t="str">
        <f>E793</f>
        <v>GRA for National Debt Interest</v>
      </c>
      <c r="M792" s="207"/>
      <c r="N792" s="225" t="s">
        <v>1570</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1571</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3">
      <c r="A793" s="206" t="s">
        <v>1572</v>
      </c>
      <c r="C793" s="206" t="s">
        <v>685</v>
      </c>
      <c r="D793" s="206" t="s">
        <v>710</v>
      </c>
      <c r="E793" s="206" t="s">
        <v>711</v>
      </c>
      <c r="F793" s="206" t="s">
        <v>688</v>
      </c>
      <c r="H793" s="206" t="s">
        <v>689</v>
      </c>
      <c r="J793" s="206">
        <v>580</v>
      </c>
      <c r="K793" s="206" t="s">
        <v>76</v>
      </c>
      <c r="L793" s="206" t="s">
        <v>1612</v>
      </c>
      <c r="N793" s="219" t="s">
        <v>1570</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1571</v>
      </c>
      <c r="Q793" s="221" t="s">
        <v>63</v>
      </c>
      <c r="R793" s="221" t="str">
        <f t="shared" si="105"/>
        <v xml:space="preserve">Regular Spending </v>
      </c>
      <c r="S793" s="221" t="str">
        <f t="shared" si="107"/>
        <v>//**Regular Spending : **</v>
      </c>
      <c r="T793" s="206" t="str">
        <f t="shared" si="103"/>
        <v/>
      </c>
    </row>
    <row r="794" spans="1:21" x14ac:dyDescent="0.3">
      <c r="A794" s="206" t="s">
        <v>1572</v>
      </c>
      <c r="C794" s="206" t="s">
        <v>685</v>
      </c>
      <c r="D794" s="206" t="s">
        <v>710</v>
      </c>
      <c r="E794" s="206" t="s">
        <v>711</v>
      </c>
      <c r="F794" s="206" t="s">
        <v>692</v>
      </c>
      <c r="H794" s="206" t="s">
        <v>693</v>
      </c>
      <c r="J794" s="206">
        <v>581</v>
      </c>
      <c r="K794" s="206" t="s">
        <v>76</v>
      </c>
      <c r="L794" s="206" t="s">
        <v>1612</v>
      </c>
      <c r="N794" s="219" t="s">
        <v>1570</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1571</v>
      </c>
      <c r="Q794" s="221" t="s">
        <v>63</v>
      </c>
      <c r="R794" s="221" t="str">
        <f t="shared" si="105"/>
        <v xml:space="preserve">Deficit Spending </v>
      </c>
      <c r="S794" s="221" t="str">
        <f t="shared" si="107"/>
        <v>//**Deficit Spending : **</v>
      </c>
      <c r="T794" s="206" t="str">
        <f t="shared" si="103"/>
        <v/>
      </c>
    </row>
    <row r="795" spans="1:21" x14ac:dyDescent="0.3">
      <c r="A795" s="206" t="s">
        <v>1572</v>
      </c>
      <c r="C795" s="206" t="s">
        <v>685</v>
      </c>
      <c r="D795" s="206" t="s">
        <v>710</v>
      </c>
      <c r="E795" s="206" t="s">
        <v>711</v>
      </c>
      <c r="F795" s="206" t="s">
        <v>694</v>
      </c>
      <c r="H795" s="206" t="s">
        <v>695</v>
      </c>
      <c r="J795" s="206">
        <v>582</v>
      </c>
      <c r="K795" s="206" t="s">
        <v>76</v>
      </c>
      <c r="L795" s="206" t="s">
        <v>1612</v>
      </c>
      <c r="N795" s="219" t="s">
        <v>1570</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1571</v>
      </c>
      <c r="Q795" s="221" t="s">
        <v>63</v>
      </c>
      <c r="R795" s="221" t="str">
        <f t="shared" si="105"/>
        <v xml:space="preserve">Household Taxes </v>
      </c>
      <c r="S795" s="221" t="str">
        <f t="shared" si="107"/>
        <v>//**Household Taxes : **</v>
      </c>
      <c r="T795" s="206" t="str">
        <f t="shared" si="103"/>
        <v/>
      </c>
    </row>
    <row r="796" spans="1:21" x14ac:dyDescent="0.3">
      <c r="A796" s="206" t="s">
        <v>1572</v>
      </c>
      <c r="C796" s="206" t="s">
        <v>685</v>
      </c>
      <c r="D796" s="206" t="s">
        <v>710</v>
      </c>
      <c r="E796" s="206" t="s">
        <v>711</v>
      </c>
      <c r="F796" s="206" t="s">
        <v>696</v>
      </c>
      <c r="H796" s="206" t="s">
        <v>697</v>
      </c>
      <c r="J796" s="206">
        <v>583</v>
      </c>
      <c r="K796" s="206" t="s">
        <v>76</v>
      </c>
      <c r="L796" s="206" t="s">
        <v>1612</v>
      </c>
      <c r="N796" s="219" t="s">
        <v>1570</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1571</v>
      </c>
      <c r="Q796" s="221" t="s">
        <v>63</v>
      </c>
      <c r="R796" s="221" t="str">
        <f t="shared" si="105"/>
        <v xml:space="preserve">Payroll Taxes </v>
      </c>
      <c r="S796" s="221" t="str">
        <f t="shared" si="107"/>
        <v>//**Payroll Taxes : **</v>
      </c>
      <c r="T796" s="206" t="str">
        <f t="shared" si="103"/>
        <v/>
      </c>
    </row>
    <row r="797" spans="1:21" x14ac:dyDescent="0.3">
      <c r="A797" s="206" t="s">
        <v>1572</v>
      </c>
      <c r="C797" s="206" t="s">
        <v>685</v>
      </c>
      <c r="D797" s="206" t="s">
        <v>710</v>
      </c>
      <c r="E797" s="206" t="s">
        <v>711</v>
      </c>
      <c r="F797" s="206" t="s">
        <v>698</v>
      </c>
      <c r="H797" s="206" t="s">
        <v>699</v>
      </c>
      <c r="J797" s="206">
        <v>584</v>
      </c>
      <c r="K797" s="206" t="s">
        <v>76</v>
      </c>
      <c r="L797" s="206" t="s">
        <v>1612</v>
      </c>
      <c r="N797" s="219" t="s">
        <v>1570</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1571</v>
      </c>
      <c r="Q797" s="221" t="s">
        <v>63</v>
      </c>
      <c r="R797" s="221" t="str">
        <f t="shared" si="105"/>
        <v xml:space="preserve">Corporate Income Taxes </v>
      </c>
      <c r="S797" s="221" t="str">
        <f t="shared" si="107"/>
        <v>//**Corporate Income Taxes : **</v>
      </c>
      <c r="T797" s="206" t="str">
        <f t="shared" si="103"/>
        <v/>
      </c>
    </row>
    <row r="798" spans="1:21" s="223" customFormat="1" x14ac:dyDescent="0.3">
      <c r="A798" s="223" t="s">
        <v>1569</v>
      </c>
      <c r="B798" s="215" t="str">
        <f t="shared" ref="B798" si="110">C798&amp;D798&amp;E798</f>
        <v>Government Revenue AccountingRemaining Government Cash FlowsGRA for Remaining Government Cash Flow Changes</v>
      </c>
      <c r="C798" s="223" t="s">
        <v>685</v>
      </c>
      <c r="D798" s="223" t="s">
        <v>712</v>
      </c>
      <c r="E798" s="223" t="str">
        <f>E799</f>
        <v>GRA for Remaining Government Cash Flow Changes</v>
      </c>
      <c r="M798" s="207"/>
      <c r="N798" s="225" t="s">
        <v>1570</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1571</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3">
      <c r="A799" s="206" t="s">
        <v>1572</v>
      </c>
      <c r="C799" s="206" t="s">
        <v>685</v>
      </c>
      <c r="D799" s="206" t="s">
        <v>712</v>
      </c>
      <c r="E799" s="206" t="s">
        <v>713</v>
      </c>
      <c r="F799" s="206" t="s">
        <v>688</v>
      </c>
      <c r="H799" s="206" t="s">
        <v>689</v>
      </c>
      <c r="J799" s="206">
        <v>585</v>
      </c>
      <c r="K799" s="206" t="s">
        <v>76</v>
      </c>
      <c r="L799" s="206" t="s">
        <v>1612</v>
      </c>
      <c r="N799" s="219" t="s">
        <v>1570</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1571</v>
      </c>
      <c r="Q799" s="221" t="s">
        <v>63</v>
      </c>
      <c r="R799" s="221" t="str">
        <f t="shared" si="105"/>
        <v xml:space="preserve">Regular Spending </v>
      </c>
      <c r="S799" s="221" t="str">
        <f t="shared" si="107"/>
        <v>//**Regular Spending : **</v>
      </c>
      <c r="T799" s="206" t="str">
        <f t="shared" si="103"/>
        <v/>
      </c>
    </row>
    <row r="800" spans="1:21" x14ac:dyDescent="0.3">
      <c r="A800" s="206" t="s">
        <v>1572</v>
      </c>
      <c r="C800" s="206" t="s">
        <v>685</v>
      </c>
      <c r="D800" s="206" t="s">
        <v>712</v>
      </c>
      <c r="E800" s="206" t="s">
        <v>713</v>
      </c>
      <c r="F800" s="206" t="s">
        <v>692</v>
      </c>
      <c r="H800" s="206" t="s">
        <v>693</v>
      </c>
      <c r="J800" s="206">
        <v>586</v>
      </c>
      <c r="K800" s="206" t="s">
        <v>76</v>
      </c>
      <c r="L800" s="206" t="s">
        <v>1612</v>
      </c>
      <c r="N800" s="219" t="s">
        <v>1570</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1571</v>
      </c>
      <c r="Q800" s="221" t="s">
        <v>63</v>
      </c>
      <c r="R800" s="221" t="str">
        <f t="shared" si="105"/>
        <v xml:space="preserve">Deficit Spending </v>
      </c>
      <c r="S800" s="221" t="str">
        <f t="shared" si="107"/>
        <v>//**Deficit Spending : **</v>
      </c>
      <c r="T800" s="206" t="str">
        <f t="shared" si="103"/>
        <v/>
      </c>
    </row>
    <row r="801" spans="1:21" x14ac:dyDescent="0.3">
      <c r="A801" s="206" t="s">
        <v>1572</v>
      </c>
      <c r="C801" s="206" t="s">
        <v>685</v>
      </c>
      <c r="D801" s="206" t="s">
        <v>712</v>
      </c>
      <c r="E801" s="206" t="s">
        <v>713</v>
      </c>
      <c r="F801" s="206" t="s">
        <v>694</v>
      </c>
      <c r="H801" s="206" t="s">
        <v>695</v>
      </c>
      <c r="J801" s="206">
        <v>587</v>
      </c>
      <c r="K801" s="206" t="s">
        <v>76</v>
      </c>
      <c r="L801" s="206" t="s">
        <v>1612</v>
      </c>
      <c r="N801" s="219" t="s">
        <v>1570</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1571</v>
      </c>
      <c r="Q801" s="221" t="s">
        <v>63</v>
      </c>
      <c r="R801" s="221" t="str">
        <f t="shared" si="105"/>
        <v xml:space="preserve">Household Taxes </v>
      </c>
      <c r="S801" s="221" t="str">
        <f t="shared" si="107"/>
        <v>//**Household Taxes : **</v>
      </c>
      <c r="T801" s="206" t="str">
        <f t="shared" si="103"/>
        <v/>
      </c>
    </row>
    <row r="802" spans="1:21" x14ac:dyDescent="0.3">
      <c r="A802" s="206" t="s">
        <v>1572</v>
      </c>
      <c r="C802" s="206" t="s">
        <v>685</v>
      </c>
      <c r="D802" s="206" t="s">
        <v>712</v>
      </c>
      <c r="E802" s="206" t="s">
        <v>713</v>
      </c>
      <c r="F802" s="206" t="s">
        <v>696</v>
      </c>
      <c r="H802" s="206" t="s">
        <v>697</v>
      </c>
      <c r="J802" s="206">
        <v>588</v>
      </c>
      <c r="K802" s="206" t="s">
        <v>76</v>
      </c>
      <c r="L802" s="206" t="s">
        <v>1612</v>
      </c>
      <c r="N802" s="219" t="s">
        <v>1570</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1571</v>
      </c>
      <c r="Q802" s="221" t="s">
        <v>63</v>
      </c>
      <c r="R802" s="221" t="str">
        <f t="shared" si="105"/>
        <v xml:space="preserve">Payroll Taxes </v>
      </c>
      <c r="S802" s="221" t="str">
        <f t="shared" si="107"/>
        <v>//**Payroll Taxes : **</v>
      </c>
      <c r="T802" s="206" t="str">
        <f t="shared" si="103"/>
        <v/>
      </c>
    </row>
    <row r="803" spans="1:21" x14ac:dyDescent="0.3">
      <c r="A803" s="206" t="s">
        <v>1572</v>
      </c>
      <c r="C803" s="206" t="s">
        <v>685</v>
      </c>
      <c r="D803" s="206" t="s">
        <v>712</v>
      </c>
      <c r="E803" s="206" t="s">
        <v>713</v>
      </c>
      <c r="F803" s="206" t="s">
        <v>698</v>
      </c>
      <c r="H803" s="206" t="s">
        <v>699</v>
      </c>
      <c r="J803" s="206">
        <v>589</v>
      </c>
      <c r="K803" s="206" t="s">
        <v>76</v>
      </c>
      <c r="L803" s="206" t="s">
        <v>1612</v>
      </c>
      <c r="N803" s="219" t="s">
        <v>1570</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1571</v>
      </c>
      <c r="Q803" s="221" t="s">
        <v>63</v>
      </c>
      <c r="R803" s="221" t="str">
        <f t="shared" si="105"/>
        <v xml:space="preserve">Corporate Income Taxes </v>
      </c>
      <c r="S803" s="221" t="str">
        <f t="shared" si="107"/>
        <v>//**Corporate Income Taxes : **</v>
      </c>
      <c r="T803" s="206" t="str">
        <f t="shared" si="103"/>
        <v/>
      </c>
    </row>
    <row r="804" spans="1:21" x14ac:dyDescent="0.3">
      <c r="A804" s="223" t="s">
        <v>1569</v>
      </c>
      <c r="B804" s="215" t="str">
        <f t="shared" ref="B804:B805" si="111">C804&amp;D804&amp;E804</f>
        <v>Cross-SectorCarbon Capture and SequestrationFraction of Potential Additional CCS Achieved</v>
      </c>
      <c r="C804" s="240" t="s">
        <v>539</v>
      </c>
      <c r="D804" s="240" t="s">
        <v>540</v>
      </c>
      <c r="E804" s="240" t="s">
        <v>541</v>
      </c>
      <c r="F804" s="240" t="s">
        <v>542</v>
      </c>
      <c r="G804" s="240"/>
      <c r="H804" s="240" t="s">
        <v>543</v>
      </c>
      <c r="I804" s="240"/>
      <c r="J804" s="240">
        <v>541</v>
      </c>
      <c r="K804" s="240" t="s">
        <v>63</v>
      </c>
      <c r="L804" s="240" t="s">
        <v>1778</v>
      </c>
      <c r="N804" s="219" t="s">
        <v>1570</v>
      </c>
      <c r="O804" s="241" t="str">
        <f>'Standard Descriptions'!E97</f>
        <v xml:space="preserve">This policy specifies the fraction of CO2 emissions from power plants that is captured and stored, above the amount predicted in the business-as-usual scenario. // </v>
      </c>
      <c r="P804" s="221" t="s">
        <v>1571</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3">
      <c r="A805" s="223" t="s">
        <v>1569</v>
      </c>
      <c r="B805" s="215" t="str">
        <f t="shared" si="111"/>
        <v>Cross-SectorCarbon Capture and SequestrationFraction of Potential Additional CCS Achieved</v>
      </c>
      <c r="C805" s="240" t="s">
        <v>539</v>
      </c>
      <c r="D805" s="240" t="s">
        <v>540</v>
      </c>
      <c r="E805" s="240" t="s">
        <v>541</v>
      </c>
      <c r="F805" s="240" t="s">
        <v>548</v>
      </c>
      <c r="G805" s="240"/>
      <c r="H805" s="240" t="s">
        <v>549</v>
      </c>
      <c r="I805" s="240"/>
      <c r="J805" s="240">
        <v>542</v>
      </c>
      <c r="K805" s="240" t="s">
        <v>63</v>
      </c>
      <c r="L805" s="240" t="s">
        <v>1779</v>
      </c>
      <c r="N805" s="219" t="s">
        <v>1570</v>
      </c>
      <c r="O805" s="241" t="str">
        <f>'Standard Descriptions'!E98</f>
        <v xml:space="preserve">This policy specifies the fraction of CO2 emissions from industry that is captured and stored, above the amount predicted in the business-as-usual scenario. // </v>
      </c>
      <c r="P805" s="221" t="s">
        <v>1571</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sqref="A1:B1"/>
    </sheetView>
  </sheetViews>
  <sheetFormatPr defaultColWidth="12.75" defaultRowHeight="15" customHeight="1" x14ac:dyDescent="0.3"/>
  <cols>
    <col min="1" max="2" width="67.25" customWidth="1"/>
    <col min="3" max="26" width="8" customWidth="1"/>
  </cols>
  <sheetData>
    <row r="1" spans="1:26" ht="14.5" x14ac:dyDescent="0.35">
      <c r="A1" s="316" t="s">
        <v>714</v>
      </c>
      <c r="B1" s="317"/>
      <c r="C1" s="2"/>
      <c r="D1" s="2"/>
      <c r="E1" s="2"/>
      <c r="F1" s="2"/>
      <c r="G1" s="2"/>
      <c r="H1" s="2"/>
      <c r="I1" s="2"/>
      <c r="J1" s="2"/>
      <c r="K1" s="2"/>
      <c r="L1" s="2"/>
      <c r="M1" s="2"/>
      <c r="N1" s="2"/>
      <c r="O1" s="2"/>
      <c r="P1" s="2"/>
      <c r="Q1" s="2"/>
      <c r="R1" s="2"/>
      <c r="S1" s="2"/>
      <c r="T1" s="2"/>
      <c r="U1" s="2"/>
      <c r="V1" s="2"/>
      <c r="W1" s="2"/>
      <c r="X1" s="2"/>
      <c r="Y1" s="2"/>
      <c r="Z1" s="2"/>
    </row>
    <row r="2" spans="1:26" ht="14.5" x14ac:dyDescent="0.35">
      <c r="A2" s="16" t="s">
        <v>715</v>
      </c>
      <c r="B2" s="16" t="s">
        <v>716</v>
      </c>
      <c r="C2" s="2"/>
      <c r="D2" s="2"/>
      <c r="E2" s="2"/>
      <c r="F2" s="2"/>
      <c r="G2" s="2"/>
      <c r="H2" s="2"/>
      <c r="I2" s="2"/>
      <c r="J2" s="2"/>
      <c r="K2" s="2"/>
      <c r="L2" s="2"/>
      <c r="M2" s="2"/>
      <c r="N2" s="2"/>
      <c r="O2" s="2"/>
      <c r="P2" s="2"/>
      <c r="Q2" s="2"/>
      <c r="R2" s="2"/>
      <c r="S2" s="2"/>
      <c r="T2" s="2"/>
      <c r="U2" s="2"/>
      <c r="V2" s="2"/>
      <c r="W2" s="2"/>
      <c r="X2" s="2"/>
      <c r="Y2" s="2"/>
      <c r="Z2" s="2"/>
    </row>
    <row r="3" spans="1:26" ht="14.5" x14ac:dyDescent="0.35">
      <c r="A3" s="17" t="s">
        <v>717</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5" x14ac:dyDescent="0.35">
      <c r="A4" s="17" t="s">
        <v>1509</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5" x14ac:dyDescent="0.35">
      <c r="A5" s="17" t="s">
        <v>718</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5" x14ac:dyDescent="0.35">
      <c r="A6" s="17" t="s">
        <v>1510</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5" x14ac:dyDescent="0.35">
      <c r="A7" s="17" t="s">
        <v>1511</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5" x14ac:dyDescent="0.35">
      <c r="A8" s="17" t="s">
        <v>1512</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5" x14ac:dyDescent="0.35">
      <c r="A9" s="17" t="s">
        <v>1512</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5" x14ac:dyDescent="0.35">
      <c r="A10" s="17" t="s">
        <v>719</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17" t="s">
        <v>720</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17" t="s">
        <v>721</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17" t="s">
        <v>1513</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17" t="s">
        <v>722</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17" t="s">
        <v>723</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17" t="s">
        <v>724</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17" t="s">
        <v>1514</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17" t="s">
        <v>725</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17" t="s">
        <v>726</v>
      </c>
      <c r="B19" s="18" t="s">
        <v>727</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17" t="s">
        <v>728</v>
      </c>
      <c r="B20" s="18" t="s">
        <v>729</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17" t="s">
        <v>730</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17" t="s">
        <v>731</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17" t="s">
        <v>732</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7" t="s">
        <v>733</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17" t="s">
        <v>734</v>
      </c>
      <c r="B25" s="18" t="s">
        <v>735</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17" t="s">
        <v>1515</v>
      </c>
      <c r="B26" s="18" t="s">
        <v>736</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17" t="s">
        <v>737</v>
      </c>
      <c r="B27" s="18" t="s">
        <v>738</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17" t="s">
        <v>739</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17" t="s">
        <v>740</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17" t="s">
        <v>741</v>
      </c>
      <c r="B30" s="18" t="s">
        <v>742</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17" t="s">
        <v>743</v>
      </c>
      <c r="B31" s="18" t="s">
        <v>735</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17" t="s">
        <v>1516</v>
      </c>
      <c r="B32" s="18" t="s">
        <v>744</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17" t="s">
        <v>1517</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17" t="s">
        <v>1518</v>
      </c>
      <c r="B34" s="18" t="s">
        <v>745</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17" t="s">
        <v>1519</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17" t="s">
        <v>1520</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7" t="s">
        <v>1521</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17" t="s">
        <v>1522</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17" t="s">
        <v>1523</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17" t="s">
        <v>1524</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316" t="s">
        <v>746</v>
      </c>
      <c r="B42" s="31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16" t="s">
        <v>715</v>
      </c>
      <c r="B43" s="16" t="s">
        <v>716</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6" t="s">
        <v>747</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6" t="s">
        <v>748</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sheetViews>
  <sheetFormatPr defaultColWidth="12.75" defaultRowHeight="15" customHeight="1" x14ac:dyDescent="0.3"/>
  <cols>
    <col min="1" max="1" width="32.75" customWidth="1"/>
    <col min="2" max="2" width="23.83203125" customWidth="1"/>
    <col min="3" max="3" width="7.83203125" customWidth="1"/>
    <col min="4" max="4" width="16.33203125" customWidth="1"/>
    <col min="5" max="5" width="14.25" customWidth="1"/>
    <col min="6" max="6" width="29.8320312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29" x14ac:dyDescent="0.35">
      <c r="A1" s="19" t="s">
        <v>749</v>
      </c>
      <c r="B1" s="20" t="s">
        <v>750</v>
      </c>
      <c r="C1" s="21" t="s">
        <v>751</v>
      </c>
      <c r="D1" s="20" t="s">
        <v>752</v>
      </c>
      <c r="E1" s="20" t="s">
        <v>753</v>
      </c>
      <c r="F1" s="20" t="s">
        <v>754</v>
      </c>
      <c r="G1" s="20" t="s">
        <v>755</v>
      </c>
      <c r="H1" s="20" t="s">
        <v>756</v>
      </c>
      <c r="I1" s="22" t="s">
        <v>757</v>
      </c>
      <c r="J1" s="9" t="s">
        <v>758</v>
      </c>
      <c r="K1" s="9" t="s">
        <v>759</v>
      </c>
      <c r="L1" s="9" t="s">
        <v>760</v>
      </c>
      <c r="M1" s="9" t="s">
        <v>761</v>
      </c>
      <c r="N1" s="9" t="s">
        <v>762</v>
      </c>
      <c r="O1" s="9" t="s">
        <v>763</v>
      </c>
      <c r="P1" s="9" t="s">
        <v>764</v>
      </c>
      <c r="Q1" s="9" t="s">
        <v>765</v>
      </c>
      <c r="R1" s="9" t="s">
        <v>766</v>
      </c>
      <c r="S1" s="9" t="s">
        <v>767</v>
      </c>
      <c r="T1" s="9" t="s">
        <v>1529</v>
      </c>
      <c r="U1" s="9" t="s">
        <v>1530</v>
      </c>
      <c r="V1" s="9" t="s">
        <v>1531</v>
      </c>
      <c r="W1" s="9" t="s">
        <v>1532</v>
      </c>
      <c r="X1" s="9" t="s">
        <v>1533</v>
      </c>
      <c r="Y1" s="9" t="s">
        <v>1534</v>
      </c>
      <c r="Z1" s="9" t="s">
        <v>1535</v>
      </c>
      <c r="AA1" s="9" t="s">
        <v>1536</v>
      </c>
      <c r="AB1" s="9" t="s">
        <v>1537</v>
      </c>
      <c r="AC1" s="9" t="s">
        <v>1538</v>
      </c>
    </row>
    <row r="2" spans="1:29" ht="43.5" x14ac:dyDescent="0.35">
      <c r="A2" s="8" t="s">
        <v>768</v>
      </c>
      <c r="B2" s="8" t="s">
        <v>769</v>
      </c>
      <c r="C2" s="10">
        <v>1</v>
      </c>
      <c r="D2" s="8" t="s">
        <v>770</v>
      </c>
      <c r="E2" s="8" t="s">
        <v>771</v>
      </c>
      <c r="F2" s="8" t="str">
        <f>UnitControlCenter!$B$3</f>
        <v>million metric tons / year</v>
      </c>
      <c r="G2" s="8" t="s">
        <v>772</v>
      </c>
      <c r="H2" s="8"/>
      <c r="I2" s="8"/>
      <c r="J2" s="15" t="s">
        <v>1539</v>
      </c>
      <c r="K2" s="15">
        <v>2025</v>
      </c>
      <c r="L2" s="13">
        <v>1610</v>
      </c>
      <c r="M2" s="13">
        <v>1610</v>
      </c>
      <c r="N2" s="15" t="s">
        <v>1544</v>
      </c>
      <c r="O2" s="196" t="s">
        <v>1540</v>
      </c>
      <c r="P2" s="15">
        <v>2030</v>
      </c>
      <c r="Q2" s="15">
        <v>1460</v>
      </c>
      <c r="R2" s="15">
        <v>1460</v>
      </c>
      <c r="S2" s="15" t="s">
        <v>1544</v>
      </c>
      <c r="T2" s="198"/>
      <c r="U2" s="198"/>
      <c r="V2" s="199"/>
      <c r="W2" s="199"/>
      <c r="X2" s="198"/>
      <c r="Y2" s="197"/>
      <c r="Z2" s="198"/>
      <c r="AA2" s="198"/>
      <c r="AB2" s="198"/>
      <c r="AC2" s="198"/>
    </row>
    <row r="3" spans="1:29" ht="14.5" x14ac:dyDescent="0.35">
      <c r="A3" s="8" t="s">
        <v>768</v>
      </c>
      <c r="B3" s="8" t="s">
        <v>773</v>
      </c>
      <c r="C3" s="10">
        <v>1</v>
      </c>
      <c r="D3" s="8" t="s">
        <v>770</v>
      </c>
      <c r="E3" s="8" t="s">
        <v>771</v>
      </c>
      <c r="F3" s="8" t="str">
        <f>UnitControlCenter!$B$3</f>
        <v>million metric tons / year</v>
      </c>
      <c r="G3" s="8" t="s">
        <v>774</v>
      </c>
      <c r="H3" s="8"/>
      <c r="I3" s="8"/>
      <c r="J3" s="8"/>
      <c r="K3" s="8"/>
      <c r="L3" s="8"/>
      <c r="M3" s="8"/>
      <c r="N3" s="8"/>
      <c r="O3" s="8"/>
      <c r="P3" s="8"/>
      <c r="Q3" s="8"/>
      <c r="R3" s="8"/>
      <c r="S3" s="8"/>
      <c r="T3" s="15"/>
      <c r="U3" s="15"/>
      <c r="V3" s="15"/>
      <c r="W3" s="15"/>
      <c r="X3" s="15"/>
      <c r="Y3" s="15"/>
      <c r="Z3" s="15"/>
      <c r="AA3" s="15"/>
      <c r="AB3" s="15"/>
      <c r="AC3" s="15"/>
    </row>
    <row r="4" spans="1:29" ht="72.5" x14ac:dyDescent="0.35">
      <c r="A4" s="8" t="s">
        <v>768</v>
      </c>
      <c r="B4" s="8" t="s">
        <v>775</v>
      </c>
      <c r="C4" s="10">
        <v>1</v>
      </c>
      <c r="D4" s="8" t="s">
        <v>776</v>
      </c>
      <c r="E4" s="8" t="s">
        <v>777</v>
      </c>
      <c r="F4" s="8" t="str">
        <f>UnitControlCenter!$B$3</f>
        <v>million metric tons / year</v>
      </c>
      <c r="G4" s="8" t="s">
        <v>778</v>
      </c>
      <c r="H4" s="8" t="s">
        <v>779</v>
      </c>
      <c r="I4" s="8" t="s">
        <v>780</v>
      </c>
      <c r="J4" s="8"/>
      <c r="K4" s="8"/>
      <c r="L4" s="8"/>
      <c r="M4" s="8"/>
      <c r="N4" s="8"/>
      <c r="O4" s="8"/>
      <c r="P4" s="8"/>
      <c r="Q4" s="8"/>
      <c r="R4" s="8"/>
      <c r="S4" s="8"/>
      <c r="T4" s="15"/>
      <c r="U4" s="15"/>
      <c r="V4" s="15"/>
      <c r="W4" s="15"/>
      <c r="X4" s="15"/>
      <c r="Y4" s="15"/>
      <c r="Z4" s="15"/>
      <c r="AA4" s="15"/>
      <c r="AB4" s="15"/>
      <c r="AC4" s="15"/>
    </row>
    <row r="5" spans="1:29" ht="29" x14ac:dyDescent="0.35">
      <c r="A5" s="8" t="s">
        <v>768</v>
      </c>
      <c r="B5" s="8" t="s">
        <v>781</v>
      </c>
      <c r="C5" s="10">
        <v>1</v>
      </c>
      <c r="D5" s="8" t="s">
        <v>776</v>
      </c>
      <c r="E5" s="8" t="s">
        <v>777</v>
      </c>
      <c r="F5" s="8" t="str">
        <f>UnitControlCenter!$B$3</f>
        <v>million metric tons / year</v>
      </c>
      <c r="G5" s="8" t="s">
        <v>782</v>
      </c>
      <c r="H5" s="8" t="s">
        <v>783</v>
      </c>
      <c r="I5" s="8" t="s">
        <v>784</v>
      </c>
      <c r="J5" s="8"/>
      <c r="K5" s="8"/>
      <c r="L5" s="8"/>
      <c r="M5" s="8"/>
      <c r="N5" s="8"/>
      <c r="O5" s="8"/>
      <c r="P5" s="8"/>
      <c r="Q5" s="8"/>
      <c r="R5" s="8"/>
      <c r="S5" s="8"/>
      <c r="T5" s="15"/>
      <c r="U5" s="15"/>
      <c r="V5" s="15"/>
      <c r="W5" s="15"/>
      <c r="X5" s="15"/>
      <c r="Y5" s="15"/>
      <c r="Z5" s="15"/>
      <c r="AA5" s="15"/>
      <c r="AB5" s="15"/>
      <c r="AC5" s="15"/>
    </row>
    <row r="6" spans="1:29" ht="29" x14ac:dyDescent="0.35">
      <c r="A6" s="8" t="s">
        <v>768</v>
      </c>
      <c r="B6" s="8" t="s">
        <v>785</v>
      </c>
      <c r="C6" s="10">
        <v>1</v>
      </c>
      <c r="D6" s="8" t="s">
        <v>776</v>
      </c>
      <c r="E6" s="8" t="s">
        <v>777</v>
      </c>
      <c r="F6" s="8" t="str">
        <f>UnitControlCenter!$B$3</f>
        <v>million metric tons / year</v>
      </c>
      <c r="G6" s="8" t="s">
        <v>786</v>
      </c>
      <c r="H6" s="8" t="s">
        <v>787</v>
      </c>
      <c r="I6" s="8" t="s">
        <v>788</v>
      </c>
      <c r="J6" s="8"/>
      <c r="K6" s="8"/>
      <c r="L6" s="8"/>
      <c r="M6" s="8"/>
      <c r="N6" s="8"/>
      <c r="O6" s="8"/>
      <c r="P6" s="8"/>
      <c r="Q6" s="8"/>
      <c r="R6" s="8"/>
      <c r="S6" s="8"/>
      <c r="T6" s="15"/>
      <c r="U6" s="15"/>
      <c r="V6" s="15"/>
      <c r="W6" s="15"/>
      <c r="X6" s="15"/>
      <c r="Y6" s="15"/>
      <c r="Z6" s="15"/>
      <c r="AA6" s="15"/>
      <c r="AB6" s="15"/>
      <c r="AC6" s="15"/>
    </row>
    <row r="7" spans="1:29" ht="14.5" x14ac:dyDescent="0.35">
      <c r="A7" s="8" t="s">
        <v>768</v>
      </c>
      <c r="B7" s="8" t="s">
        <v>789</v>
      </c>
      <c r="C7" s="10">
        <v>0</v>
      </c>
      <c r="D7" s="8" t="s">
        <v>770</v>
      </c>
      <c r="E7" s="8" t="s">
        <v>771</v>
      </c>
      <c r="F7" s="8" t="str">
        <f>UnitControlCenter!$B$4</f>
        <v>g CO2e / 2019 USD</v>
      </c>
      <c r="G7" s="8" t="s">
        <v>790</v>
      </c>
      <c r="H7" s="8"/>
      <c r="I7" s="8"/>
      <c r="J7" s="8"/>
      <c r="K7" s="8"/>
      <c r="L7" s="8"/>
      <c r="M7" s="8"/>
      <c r="N7" s="8"/>
      <c r="O7" s="8"/>
      <c r="P7" s="8"/>
      <c r="Q7" s="8"/>
      <c r="R7" s="8"/>
      <c r="S7" s="8"/>
      <c r="T7" s="15"/>
      <c r="U7" s="15"/>
      <c r="V7" s="15"/>
      <c r="W7" s="15"/>
      <c r="X7" s="15"/>
      <c r="Y7" s="15"/>
      <c r="Z7" s="15"/>
      <c r="AA7" s="15"/>
      <c r="AB7" s="15"/>
      <c r="AC7" s="15"/>
    </row>
    <row r="8" spans="1:29" ht="14.5" x14ac:dyDescent="0.35">
      <c r="A8" s="8" t="s">
        <v>768</v>
      </c>
      <c r="B8" s="8" t="s">
        <v>387</v>
      </c>
      <c r="C8" s="10">
        <v>1</v>
      </c>
      <c r="D8" s="8" t="s">
        <v>770</v>
      </c>
      <c r="E8" s="8" t="s">
        <v>771</v>
      </c>
      <c r="F8" s="8" t="str">
        <f>UnitControlCenter!$B$3</f>
        <v>million metric tons / year</v>
      </c>
      <c r="G8" s="8" t="s">
        <v>791</v>
      </c>
      <c r="H8" s="8"/>
      <c r="I8" s="8"/>
      <c r="J8" s="8"/>
      <c r="K8" s="8"/>
      <c r="L8" s="8"/>
      <c r="M8" s="8"/>
      <c r="N8" s="8"/>
      <c r="O8" s="8"/>
      <c r="P8" s="8"/>
      <c r="Q8" s="8"/>
      <c r="R8" s="8"/>
      <c r="S8" s="8"/>
      <c r="T8" s="15"/>
      <c r="U8" s="15"/>
      <c r="V8" s="15"/>
      <c r="W8" s="15"/>
      <c r="X8" s="15"/>
      <c r="Y8" s="15"/>
      <c r="Z8" s="15"/>
      <c r="AA8" s="15"/>
      <c r="AB8" s="15"/>
      <c r="AC8" s="15"/>
    </row>
    <row r="9" spans="1:29" ht="14.5" x14ac:dyDescent="0.35">
      <c r="A9" s="8" t="s">
        <v>768</v>
      </c>
      <c r="B9" s="8" t="s">
        <v>792</v>
      </c>
      <c r="C9" s="10">
        <v>1</v>
      </c>
      <c r="D9" s="8" t="s">
        <v>770</v>
      </c>
      <c r="E9" s="8" t="s">
        <v>771</v>
      </c>
      <c r="F9" s="8" t="str">
        <f>UnitControlCenter!$B$3</f>
        <v>million metric tons / year</v>
      </c>
      <c r="G9" s="8" t="s">
        <v>793</v>
      </c>
      <c r="H9" s="8"/>
      <c r="I9" s="8"/>
      <c r="J9" s="8"/>
      <c r="K9" s="8"/>
      <c r="L9" s="8"/>
      <c r="M9" s="8"/>
      <c r="N9" s="8"/>
      <c r="O9" s="8"/>
      <c r="P9" s="8"/>
      <c r="Q9" s="8"/>
      <c r="R9" s="8"/>
      <c r="S9" s="8"/>
      <c r="T9" s="15"/>
      <c r="U9" s="15"/>
      <c r="V9" s="15"/>
      <c r="W9" s="15"/>
      <c r="X9" s="15"/>
      <c r="Y9" s="15"/>
      <c r="Z9" s="15"/>
      <c r="AA9" s="15"/>
      <c r="AB9" s="15"/>
      <c r="AC9" s="15"/>
    </row>
    <row r="10" spans="1:29" ht="14.5" x14ac:dyDescent="0.35">
      <c r="A10" s="8" t="s">
        <v>768</v>
      </c>
      <c r="B10" s="8" t="s">
        <v>794</v>
      </c>
      <c r="C10" s="10">
        <v>1</v>
      </c>
      <c r="D10" s="8" t="s">
        <v>770</v>
      </c>
      <c r="E10" s="8" t="s">
        <v>771</v>
      </c>
      <c r="F10" s="8" t="str">
        <f>UnitControlCenter!$B$3</f>
        <v>million metric tons / year</v>
      </c>
      <c r="G10" s="8" t="s">
        <v>795</v>
      </c>
      <c r="H10" s="8"/>
      <c r="I10" s="8"/>
      <c r="J10" s="8"/>
      <c r="K10" s="8"/>
      <c r="L10" s="8"/>
      <c r="M10" s="8"/>
      <c r="N10" s="8"/>
      <c r="O10" s="8"/>
      <c r="P10" s="8"/>
      <c r="Q10" s="8"/>
      <c r="R10" s="8"/>
      <c r="S10" s="8"/>
      <c r="T10" s="15"/>
      <c r="U10" s="15"/>
      <c r="V10" s="15"/>
      <c r="W10" s="15"/>
      <c r="X10" s="15"/>
      <c r="Y10" s="15"/>
      <c r="Z10" s="15"/>
      <c r="AA10" s="15"/>
      <c r="AB10" s="15"/>
      <c r="AC10" s="15"/>
    </row>
    <row r="11" spans="1:29" ht="14.5" x14ac:dyDescent="0.35">
      <c r="A11" s="8" t="s">
        <v>768</v>
      </c>
      <c r="B11" s="8" t="s">
        <v>570</v>
      </c>
      <c r="C11" s="10">
        <v>1</v>
      </c>
      <c r="D11" s="8" t="s">
        <v>770</v>
      </c>
      <c r="E11" s="8" t="s">
        <v>771</v>
      </c>
      <c r="F11" s="8" t="str">
        <f>UnitControlCenter!$B$3</f>
        <v>million metric tons / year</v>
      </c>
      <c r="G11" s="8" t="s">
        <v>796</v>
      </c>
      <c r="H11" s="8"/>
      <c r="I11" s="8"/>
      <c r="J11" s="8"/>
      <c r="K11" s="8"/>
      <c r="L11" s="8"/>
      <c r="M11" s="8"/>
      <c r="N11" s="8"/>
      <c r="O11" s="8"/>
      <c r="P11" s="8"/>
      <c r="Q11" s="8"/>
      <c r="R11" s="8"/>
      <c r="S11" s="8"/>
      <c r="T11" s="15"/>
      <c r="U11" s="15"/>
      <c r="V11" s="15"/>
      <c r="W11" s="15"/>
      <c r="X11" s="15"/>
      <c r="Y11" s="15"/>
      <c r="Z11" s="15"/>
      <c r="AA11" s="15"/>
      <c r="AB11" s="15"/>
      <c r="AC11" s="15"/>
    </row>
    <row r="12" spans="1:29" ht="14.5" x14ac:dyDescent="0.35">
      <c r="A12" s="8" t="s">
        <v>768</v>
      </c>
      <c r="B12" s="8" t="s">
        <v>353</v>
      </c>
      <c r="C12" s="10">
        <v>1</v>
      </c>
      <c r="D12" s="8" t="s">
        <v>770</v>
      </c>
      <c r="E12" s="8" t="s">
        <v>771</v>
      </c>
      <c r="F12" s="8" t="str">
        <f>UnitControlCenter!$B$3</f>
        <v>million metric tons / year</v>
      </c>
      <c r="G12" s="8" t="s">
        <v>797</v>
      </c>
      <c r="H12" s="8"/>
      <c r="I12" s="8"/>
      <c r="J12" s="8"/>
      <c r="K12" s="8"/>
      <c r="L12" s="8"/>
      <c r="M12" s="8"/>
      <c r="N12" s="8"/>
      <c r="O12" s="8"/>
      <c r="P12" s="8"/>
      <c r="Q12" s="8"/>
      <c r="R12" s="8"/>
      <c r="S12" s="8"/>
      <c r="T12" s="15"/>
      <c r="U12" s="15"/>
      <c r="V12" s="15"/>
      <c r="W12" s="15"/>
      <c r="X12" s="15"/>
      <c r="Y12" s="15"/>
      <c r="Z12" s="15"/>
      <c r="AA12" s="15"/>
      <c r="AB12" s="15"/>
      <c r="AC12" s="15"/>
    </row>
    <row r="13" spans="1:29" ht="14.5" x14ac:dyDescent="0.35">
      <c r="A13" s="8" t="s">
        <v>768</v>
      </c>
      <c r="B13" s="8" t="s">
        <v>798</v>
      </c>
      <c r="C13" s="10">
        <v>1</v>
      </c>
      <c r="D13" s="8" t="s">
        <v>770</v>
      </c>
      <c r="E13" s="8" t="s">
        <v>771</v>
      </c>
      <c r="F13" s="8" t="str">
        <f>UnitControlCenter!$B$3</f>
        <v>million metric tons / year</v>
      </c>
      <c r="G13" s="8" t="s">
        <v>799</v>
      </c>
      <c r="H13" s="8"/>
      <c r="I13" s="8"/>
      <c r="J13" s="8"/>
      <c r="K13" s="8"/>
      <c r="L13" s="8"/>
      <c r="M13" s="8"/>
      <c r="N13" s="8"/>
      <c r="O13" s="8"/>
      <c r="P13" s="8"/>
      <c r="Q13" s="8"/>
      <c r="R13" s="8"/>
      <c r="S13" s="8"/>
      <c r="T13" s="15"/>
      <c r="U13" s="15"/>
      <c r="V13" s="15"/>
      <c r="W13" s="15"/>
      <c r="X13" s="15"/>
      <c r="Y13" s="15"/>
      <c r="Z13" s="15"/>
      <c r="AA13" s="15"/>
      <c r="AB13" s="15"/>
      <c r="AC13" s="15"/>
    </row>
    <row r="14" spans="1:29" ht="14.5" x14ac:dyDescent="0.35">
      <c r="A14" s="8" t="s">
        <v>768</v>
      </c>
      <c r="B14" s="8" t="s">
        <v>57</v>
      </c>
      <c r="C14" s="10">
        <v>1</v>
      </c>
      <c r="D14" s="8" t="s">
        <v>770</v>
      </c>
      <c r="E14" s="8" t="s">
        <v>771</v>
      </c>
      <c r="F14" s="8" t="str">
        <f>UnitControlCenter!$B$3</f>
        <v>million metric tons / year</v>
      </c>
      <c r="G14" s="8" t="s">
        <v>800</v>
      </c>
      <c r="H14" s="8"/>
      <c r="I14" s="8"/>
      <c r="J14" s="8"/>
      <c r="K14" s="8"/>
      <c r="L14" s="8"/>
      <c r="M14" s="8"/>
      <c r="N14" s="8"/>
      <c r="O14" s="8"/>
      <c r="P14" s="8"/>
      <c r="Q14" s="8"/>
      <c r="R14" s="8"/>
      <c r="S14" s="8"/>
      <c r="T14" s="15"/>
      <c r="U14" s="15"/>
      <c r="V14" s="15"/>
      <c r="W14" s="15"/>
      <c r="X14" s="15"/>
      <c r="Y14" s="15"/>
      <c r="Z14" s="15"/>
      <c r="AA14" s="15"/>
      <c r="AB14" s="15"/>
      <c r="AC14" s="15"/>
    </row>
    <row r="15" spans="1:29" thickBot="1" x14ac:dyDescent="0.4">
      <c r="A15" s="23" t="s">
        <v>768</v>
      </c>
      <c r="B15" s="23" t="s">
        <v>385</v>
      </c>
      <c r="C15" s="24">
        <v>1</v>
      </c>
      <c r="D15" s="23" t="s">
        <v>770</v>
      </c>
      <c r="E15" s="23" t="s">
        <v>771</v>
      </c>
      <c r="F15" s="23" t="str">
        <f>UnitControlCenter!$B$3</f>
        <v>million metric tons / year</v>
      </c>
      <c r="G15" s="23" t="s">
        <v>801</v>
      </c>
      <c r="H15" s="23"/>
      <c r="I15" s="23"/>
      <c r="J15" s="23"/>
      <c r="K15" s="23"/>
      <c r="L15" s="23"/>
      <c r="M15" s="23"/>
      <c r="N15" s="23"/>
      <c r="O15" s="23"/>
      <c r="P15" s="23"/>
      <c r="Q15" s="23"/>
      <c r="R15" s="23"/>
      <c r="S15" s="23"/>
      <c r="T15" s="23"/>
      <c r="U15" s="23"/>
      <c r="V15" s="23"/>
      <c r="W15" s="23"/>
      <c r="X15" s="23"/>
      <c r="Y15" s="23"/>
      <c r="Z15" s="23"/>
      <c r="AA15" s="23"/>
      <c r="AB15" s="23"/>
      <c r="AC15" s="23"/>
    </row>
    <row r="16" spans="1:29" ht="14.5" x14ac:dyDescent="0.35">
      <c r="A16" s="8" t="s">
        <v>802</v>
      </c>
      <c r="B16" s="8" t="s">
        <v>803</v>
      </c>
      <c r="C16" s="10">
        <v>1</v>
      </c>
      <c r="D16" s="8" t="s">
        <v>770</v>
      </c>
      <c r="E16" s="8" t="s">
        <v>771</v>
      </c>
      <c r="F16" s="8" t="str">
        <f>UnitControlCenter!$B$3</f>
        <v>million metric tons / year</v>
      </c>
      <c r="G16" s="8" t="s">
        <v>804</v>
      </c>
      <c r="H16" s="8"/>
      <c r="I16" s="8"/>
      <c r="J16" s="8"/>
      <c r="K16" s="8"/>
      <c r="L16" s="8"/>
      <c r="M16" s="8"/>
      <c r="N16" s="8"/>
      <c r="O16" s="8"/>
      <c r="P16" s="8"/>
      <c r="Q16" s="8"/>
      <c r="R16" s="8"/>
      <c r="S16" s="8"/>
      <c r="T16" s="15"/>
      <c r="U16" s="15"/>
      <c r="V16" s="15"/>
      <c r="W16" s="15"/>
      <c r="X16" s="15"/>
      <c r="Y16" s="15"/>
      <c r="Z16" s="15"/>
      <c r="AA16" s="15"/>
      <c r="AB16" s="15"/>
      <c r="AC16" s="15"/>
    </row>
    <row r="17" spans="1:29" ht="14.5" x14ac:dyDescent="0.35">
      <c r="A17" s="8" t="s">
        <v>802</v>
      </c>
      <c r="B17" s="8" t="s">
        <v>78</v>
      </c>
      <c r="C17" s="10">
        <v>1</v>
      </c>
      <c r="D17" s="8" t="s">
        <v>770</v>
      </c>
      <c r="E17" s="8" t="s">
        <v>771</v>
      </c>
      <c r="F17" s="8" t="str">
        <f>UnitControlCenter!$B$3</f>
        <v>million metric tons / year</v>
      </c>
      <c r="G17" s="8" t="s">
        <v>805</v>
      </c>
      <c r="H17" s="8"/>
      <c r="I17" s="8"/>
      <c r="J17" s="8"/>
      <c r="K17" s="8"/>
      <c r="L17" s="8"/>
      <c r="M17" s="8"/>
      <c r="N17" s="8"/>
      <c r="O17" s="8"/>
      <c r="P17" s="8"/>
      <c r="Q17" s="8"/>
      <c r="R17" s="8"/>
      <c r="S17" s="8"/>
      <c r="T17" s="15"/>
      <c r="U17" s="15"/>
      <c r="V17" s="15"/>
      <c r="W17" s="15"/>
      <c r="X17" s="15"/>
      <c r="Y17" s="15"/>
      <c r="Z17" s="15"/>
      <c r="AA17" s="15"/>
      <c r="AB17" s="15"/>
      <c r="AC17" s="15"/>
    </row>
    <row r="18" spans="1:29" ht="14.5" x14ac:dyDescent="0.35">
      <c r="A18" s="8" t="s">
        <v>802</v>
      </c>
      <c r="B18" s="8" t="s">
        <v>79</v>
      </c>
      <c r="C18" s="10">
        <v>1</v>
      </c>
      <c r="D18" s="8" t="s">
        <v>770</v>
      </c>
      <c r="E18" s="8" t="s">
        <v>771</v>
      </c>
      <c r="F18" s="8" t="str">
        <f>UnitControlCenter!$B$3</f>
        <v>million metric tons / year</v>
      </c>
      <c r="G18" s="8" t="s">
        <v>806</v>
      </c>
      <c r="H18" s="8"/>
      <c r="I18" s="8"/>
      <c r="J18" s="8"/>
      <c r="K18" s="8"/>
      <c r="L18" s="8"/>
      <c r="M18" s="8"/>
      <c r="N18" s="8"/>
      <c r="O18" s="8"/>
      <c r="P18" s="8"/>
      <c r="Q18" s="8"/>
      <c r="R18" s="8"/>
      <c r="S18" s="8"/>
      <c r="T18" s="15"/>
      <c r="U18" s="15"/>
      <c r="V18" s="15"/>
      <c r="W18" s="15"/>
      <c r="X18" s="15"/>
      <c r="Y18" s="15"/>
      <c r="Z18" s="15"/>
      <c r="AA18" s="15"/>
      <c r="AB18" s="15"/>
      <c r="AC18" s="15"/>
    </row>
    <row r="19" spans="1:29" ht="14.5" x14ac:dyDescent="0.35">
      <c r="A19" s="8" t="s">
        <v>802</v>
      </c>
      <c r="B19" s="8" t="s">
        <v>807</v>
      </c>
      <c r="C19" s="10">
        <v>1</v>
      </c>
      <c r="D19" s="8" t="s">
        <v>770</v>
      </c>
      <c r="E19" s="8" t="s">
        <v>771</v>
      </c>
      <c r="F19" s="8" t="str">
        <f>UnitControlCenter!$B$3</f>
        <v>million metric tons / year</v>
      </c>
      <c r="G19" s="8" t="s">
        <v>808</v>
      </c>
      <c r="H19" s="8"/>
      <c r="I19" s="8"/>
      <c r="J19" s="8"/>
      <c r="K19" s="8"/>
      <c r="L19" s="8"/>
      <c r="M19" s="8"/>
      <c r="N19" s="8"/>
      <c r="O19" s="8"/>
      <c r="P19" s="8"/>
      <c r="Q19" s="8"/>
      <c r="R19" s="8"/>
      <c r="S19" s="8"/>
      <c r="T19" s="15"/>
      <c r="U19" s="15"/>
      <c r="V19" s="15"/>
      <c r="W19" s="15"/>
      <c r="X19" s="15"/>
      <c r="Y19" s="15"/>
      <c r="Z19" s="15"/>
      <c r="AA19" s="15"/>
      <c r="AB19" s="15"/>
      <c r="AC19" s="15"/>
    </row>
    <row r="20" spans="1:29" ht="14.5" x14ac:dyDescent="0.35">
      <c r="A20" s="8" t="s">
        <v>802</v>
      </c>
      <c r="B20" s="8" t="s">
        <v>73</v>
      </c>
      <c r="C20" s="10">
        <v>1</v>
      </c>
      <c r="D20" s="8" t="s">
        <v>770</v>
      </c>
      <c r="E20" s="8" t="s">
        <v>771</v>
      </c>
      <c r="F20" s="8" t="str">
        <f>UnitControlCenter!$B$5</f>
        <v>thousand metric tons / year</v>
      </c>
      <c r="G20" s="8" t="s">
        <v>809</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35">
      <c r="A21" s="8" t="s">
        <v>802</v>
      </c>
      <c r="B21" s="8" t="s">
        <v>71</v>
      </c>
      <c r="C21" s="10">
        <v>1</v>
      </c>
      <c r="D21" s="8" t="s">
        <v>770</v>
      </c>
      <c r="E21" s="8" t="s">
        <v>771</v>
      </c>
      <c r="F21" s="8" t="str">
        <f>UnitControlCenter!$B$5</f>
        <v>thousand metric tons / year</v>
      </c>
      <c r="G21" s="8" t="s">
        <v>810</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35">
      <c r="A22" s="8" t="s">
        <v>802</v>
      </c>
      <c r="B22" s="8" t="s">
        <v>75</v>
      </c>
      <c r="C22" s="10">
        <v>1</v>
      </c>
      <c r="D22" s="8" t="s">
        <v>770</v>
      </c>
      <c r="E22" s="8" t="s">
        <v>771</v>
      </c>
      <c r="F22" s="8" t="str">
        <f>UnitControlCenter!$B$5</f>
        <v>thousand metric tons / year</v>
      </c>
      <c r="G22" s="8" t="s">
        <v>811</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35">
      <c r="A23" s="8" t="s">
        <v>802</v>
      </c>
      <c r="B23" s="8" t="s">
        <v>77</v>
      </c>
      <c r="C23" s="10">
        <v>1</v>
      </c>
      <c r="D23" s="8" t="s">
        <v>770</v>
      </c>
      <c r="E23" s="8" t="s">
        <v>771</v>
      </c>
      <c r="F23" s="8" t="str">
        <f>UnitControlCenter!$B$5</f>
        <v>thousand metric tons / year</v>
      </c>
      <c r="G23" s="8" t="s">
        <v>812</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35">
      <c r="A24" s="8" t="s">
        <v>802</v>
      </c>
      <c r="B24" s="8" t="s">
        <v>70</v>
      </c>
      <c r="C24" s="10">
        <v>1</v>
      </c>
      <c r="D24" s="8" t="s">
        <v>770</v>
      </c>
      <c r="E24" s="8" t="s">
        <v>771</v>
      </c>
      <c r="F24" s="8" t="str">
        <f>UnitControlCenter!$B$3</f>
        <v>million metric tons / year</v>
      </c>
      <c r="G24" s="8" t="s">
        <v>813</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35">
      <c r="A25" s="8" t="s">
        <v>802</v>
      </c>
      <c r="B25" s="8" t="s">
        <v>61</v>
      </c>
      <c r="C25" s="10">
        <v>1</v>
      </c>
      <c r="D25" s="8" t="s">
        <v>770</v>
      </c>
      <c r="E25" s="8" t="s">
        <v>771</v>
      </c>
      <c r="F25" s="8" t="str">
        <f>UnitControlCenter!$B$5</f>
        <v>thousand metric tons / year</v>
      </c>
      <c r="G25" s="8" t="s">
        <v>814</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35">
      <c r="A26" s="8" t="s">
        <v>802</v>
      </c>
      <c r="B26" s="8" t="s">
        <v>74</v>
      </c>
      <c r="C26" s="10">
        <v>1</v>
      </c>
      <c r="D26" s="8" t="s">
        <v>770</v>
      </c>
      <c r="E26" s="8" t="s">
        <v>771</v>
      </c>
      <c r="F26" s="8" t="str">
        <f>UnitControlCenter!$B$3</f>
        <v>million metric tons / year</v>
      </c>
      <c r="G26" s="8" t="s">
        <v>815</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4">
      <c r="A27" s="23" t="s">
        <v>802</v>
      </c>
      <c r="B27" s="23" t="s">
        <v>69</v>
      </c>
      <c r="C27" s="24">
        <v>1</v>
      </c>
      <c r="D27" s="23" t="s">
        <v>770</v>
      </c>
      <c r="E27" s="23" t="s">
        <v>771</v>
      </c>
      <c r="F27" s="23" t="str">
        <f>UnitControlCenter!$B$3</f>
        <v>million metric tons / year</v>
      </c>
      <c r="G27" s="23" t="s">
        <v>816</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35">
      <c r="A28" s="8" t="s">
        <v>817</v>
      </c>
      <c r="B28" s="8" t="s">
        <v>775</v>
      </c>
      <c r="C28" s="10">
        <v>1</v>
      </c>
      <c r="D28" s="8" t="s">
        <v>776</v>
      </c>
      <c r="E28" s="8" t="s">
        <v>777</v>
      </c>
      <c r="F28" s="8" t="str">
        <f>UnitControlCenter!$B$3</f>
        <v>million metric tons / year</v>
      </c>
      <c r="G28" s="8" t="s">
        <v>818</v>
      </c>
      <c r="H28" s="8" t="s">
        <v>819</v>
      </c>
      <c r="I28" s="8" t="s">
        <v>820</v>
      </c>
      <c r="J28" s="8"/>
      <c r="K28" s="8"/>
      <c r="L28" s="8"/>
      <c r="M28" s="8"/>
      <c r="N28" s="8"/>
      <c r="O28" s="8"/>
      <c r="P28" s="8"/>
      <c r="Q28" s="8"/>
      <c r="R28" s="8"/>
      <c r="S28" s="8"/>
      <c r="T28" s="15"/>
      <c r="U28" s="15"/>
      <c r="V28" s="15"/>
      <c r="W28" s="15"/>
      <c r="X28" s="15"/>
      <c r="Y28" s="15"/>
      <c r="Z28" s="15"/>
      <c r="AA28" s="15"/>
      <c r="AB28" s="15"/>
      <c r="AC28" s="15"/>
    </row>
    <row r="29" spans="1:29" ht="15.75" customHeight="1" x14ac:dyDescent="0.35">
      <c r="A29" s="8" t="s">
        <v>817</v>
      </c>
      <c r="B29" s="8" t="s">
        <v>821</v>
      </c>
      <c r="C29" s="10">
        <v>1</v>
      </c>
      <c r="D29" s="8" t="s">
        <v>776</v>
      </c>
      <c r="E29" s="8" t="s">
        <v>777</v>
      </c>
      <c r="F29" s="8" t="str">
        <f>UnitControlCenter!$B$3</f>
        <v>million metric tons / year</v>
      </c>
      <c r="G29" s="8" t="s">
        <v>1491</v>
      </c>
      <c r="H29" s="8" t="s">
        <v>1492</v>
      </c>
      <c r="I29" s="8" t="s">
        <v>1493</v>
      </c>
      <c r="J29" s="8"/>
      <c r="K29" s="8"/>
      <c r="L29" s="8"/>
      <c r="M29" s="8"/>
      <c r="N29" s="8"/>
      <c r="O29" s="8"/>
      <c r="P29" s="8"/>
      <c r="Q29" s="8"/>
      <c r="R29" s="8"/>
      <c r="S29" s="8"/>
      <c r="T29" s="15"/>
      <c r="U29" s="15"/>
      <c r="V29" s="15"/>
      <c r="W29" s="15"/>
      <c r="X29" s="15"/>
      <c r="Y29" s="15"/>
      <c r="Z29" s="15"/>
      <c r="AA29" s="15"/>
      <c r="AB29" s="15"/>
      <c r="AC29" s="15"/>
    </row>
    <row r="30" spans="1:29" ht="15.75" customHeight="1" x14ac:dyDescent="0.35">
      <c r="A30" s="8" t="s">
        <v>817</v>
      </c>
      <c r="B30" s="8" t="s">
        <v>822</v>
      </c>
      <c r="C30" s="10">
        <v>1</v>
      </c>
      <c r="D30" s="8" t="s">
        <v>776</v>
      </c>
      <c r="E30" s="8" t="s">
        <v>777</v>
      </c>
      <c r="F30" s="8" t="str">
        <f>UnitControlCenter!$B$3</f>
        <v>million metric tons / year</v>
      </c>
      <c r="G30" s="8" t="s">
        <v>1494</v>
      </c>
      <c r="H30" s="8" t="s">
        <v>1495</v>
      </c>
      <c r="I30" s="8" t="s">
        <v>1496</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4">
      <c r="A31" s="23" t="s">
        <v>817</v>
      </c>
      <c r="B31" s="23" t="s">
        <v>789</v>
      </c>
      <c r="C31" s="24">
        <v>0</v>
      </c>
      <c r="D31" s="23" t="s">
        <v>770</v>
      </c>
      <c r="E31" s="23" t="s">
        <v>771</v>
      </c>
      <c r="F31" s="23" t="str">
        <f>UnitControlCenter!$B$6</f>
        <v>g CO2 / 2019 USD</v>
      </c>
      <c r="G31" s="23" t="s">
        <v>823</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35">
      <c r="A32" s="8" t="s">
        <v>824</v>
      </c>
      <c r="B32" s="8" t="s">
        <v>825</v>
      </c>
      <c r="C32" s="10">
        <v>1</v>
      </c>
      <c r="D32" s="8" t="s">
        <v>770</v>
      </c>
      <c r="E32" s="8" t="s">
        <v>1497</v>
      </c>
      <c r="F32" s="8" t="str">
        <f>UnitControlCenter!$B$3</f>
        <v>million metric tons / year</v>
      </c>
      <c r="G32" s="8" t="s">
        <v>772</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35">
      <c r="A33" s="8" t="s">
        <v>824</v>
      </c>
      <c r="B33" s="8" t="s">
        <v>387</v>
      </c>
      <c r="C33" s="10">
        <v>1</v>
      </c>
      <c r="D33" s="8" t="s">
        <v>770</v>
      </c>
      <c r="E33" s="8" t="s">
        <v>1497</v>
      </c>
      <c r="F33" s="8" t="str">
        <f>UnitControlCenter!$B$3</f>
        <v>million metric tons / year</v>
      </c>
      <c r="G33" s="8" t="s">
        <v>791</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35">
      <c r="A34" s="8" t="s">
        <v>824</v>
      </c>
      <c r="B34" s="8" t="s">
        <v>792</v>
      </c>
      <c r="C34" s="10">
        <v>1</v>
      </c>
      <c r="D34" s="8" t="s">
        <v>770</v>
      </c>
      <c r="E34" s="8" t="s">
        <v>1497</v>
      </c>
      <c r="F34" s="8" t="str">
        <f>UnitControlCenter!$B$3</f>
        <v>million metric tons / year</v>
      </c>
      <c r="G34" s="8" t="s">
        <v>793</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35">
      <c r="A35" s="8" t="s">
        <v>824</v>
      </c>
      <c r="B35" s="8" t="s">
        <v>794</v>
      </c>
      <c r="C35" s="10">
        <v>1</v>
      </c>
      <c r="D35" s="8" t="s">
        <v>770</v>
      </c>
      <c r="E35" s="8" t="s">
        <v>1497</v>
      </c>
      <c r="F35" s="8" t="str">
        <f>UnitControlCenter!$B$3</f>
        <v>million metric tons / year</v>
      </c>
      <c r="G35" s="8" t="s">
        <v>795</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35">
      <c r="A36" s="8" t="s">
        <v>824</v>
      </c>
      <c r="B36" s="8" t="s">
        <v>570</v>
      </c>
      <c r="C36" s="10">
        <v>1</v>
      </c>
      <c r="D36" s="8" t="s">
        <v>770</v>
      </c>
      <c r="E36" s="8" t="s">
        <v>1497</v>
      </c>
      <c r="F36" s="8" t="str">
        <f>UnitControlCenter!$B$3</f>
        <v>million metric tons / year</v>
      </c>
      <c r="G36" s="8" t="s">
        <v>796</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35">
      <c r="A37" s="8" t="s">
        <v>824</v>
      </c>
      <c r="B37" s="8" t="s">
        <v>353</v>
      </c>
      <c r="C37" s="10">
        <v>1</v>
      </c>
      <c r="D37" s="8" t="s">
        <v>770</v>
      </c>
      <c r="E37" s="8" t="s">
        <v>1497</v>
      </c>
      <c r="F37" s="8" t="str">
        <f>UnitControlCenter!$B$3</f>
        <v>million metric tons / year</v>
      </c>
      <c r="G37" s="8" t="s">
        <v>797</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4">
      <c r="A38" s="23" t="s">
        <v>824</v>
      </c>
      <c r="B38" s="23" t="s">
        <v>57</v>
      </c>
      <c r="C38" s="24">
        <v>1</v>
      </c>
      <c r="D38" s="23" t="s">
        <v>770</v>
      </c>
      <c r="E38" s="23" t="s">
        <v>1497</v>
      </c>
      <c r="F38" s="23" t="str">
        <f>UnitControlCenter!$B$3</f>
        <v>million metric tons / year</v>
      </c>
      <c r="G38" s="23" t="s">
        <v>800</v>
      </c>
      <c r="H38" s="23"/>
      <c r="I38" s="23"/>
      <c r="J38" s="15" t="s">
        <v>1526</v>
      </c>
      <c r="K38" s="15">
        <v>2025</v>
      </c>
      <c r="L38" s="13">
        <v>1790</v>
      </c>
      <c r="M38" s="13">
        <v>1790</v>
      </c>
      <c r="N38" s="15" t="s">
        <v>1527</v>
      </c>
      <c r="O38" s="196" t="s">
        <v>1528</v>
      </c>
      <c r="P38" s="15">
        <v>2030</v>
      </c>
      <c r="Q38" s="15">
        <v>1620</v>
      </c>
      <c r="R38" s="15">
        <v>1620</v>
      </c>
      <c r="S38" s="15" t="s">
        <v>1527</v>
      </c>
      <c r="T38" s="15"/>
      <c r="U38" s="15"/>
      <c r="V38" s="15"/>
      <c r="W38" s="15"/>
      <c r="X38" s="15"/>
      <c r="Y38" s="15"/>
      <c r="Z38" s="15"/>
      <c r="AA38" s="15"/>
      <c r="AB38" s="15"/>
      <c r="AC38" s="15"/>
    </row>
    <row r="39" spans="1:29" ht="15.75" customHeight="1" x14ac:dyDescent="0.35">
      <c r="A39" s="8" t="s">
        <v>826</v>
      </c>
      <c r="B39" s="8" t="s">
        <v>1498</v>
      </c>
      <c r="C39" s="10">
        <v>1</v>
      </c>
      <c r="D39" s="8" t="s">
        <v>776</v>
      </c>
      <c r="E39" s="8" t="s">
        <v>827</v>
      </c>
      <c r="F39" s="8" t="s">
        <v>1541</v>
      </c>
      <c r="G39" s="8" t="s">
        <v>1499</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4">
      <c r="A40" s="23" t="s">
        <v>826</v>
      </c>
      <c r="B40" s="23" t="s">
        <v>1500</v>
      </c>
      <c r="C40" s="24">
        <v>1</v>
      </c>
      <c r="D40" s="23" t="s">
        <v>776</v>
      </c>
      <c r="E40" s="23" t="s">
        <v>827</v>
      </c>
      <c r="F40" s="23" t="s">
        <v>1541</v>
      </c>
      <c r="G40" s="23" t="s">
        <v>828</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35">
      <c r="A41" s="8" t="s">
        <v>829</v>
      </c>
      <c r="B41" s="8" t="s">
        <v>1501</v>
      </c>
      <c r="C41" s="10">
        <v>1</v>
      </c>
      <c r="D41" s="8" t="s">
        <v>776</v>
      </c>
      <c r="E41" s="8" t="s">
        <v>771</v>
      </c>
      <c r="F41" s="8" t="str">
        <f>UnitControlCenter!$B$8</f>
        <v>billion 2019 USD / year</v>
      </c>
      <c r="G41" s="8" t="s">
        <v>1502</v>
      </c>
      <c r="H41" s="8" t="s">
        <v>830</v>
      </c>
      <c r="I41" s="8" t="s">
        <v>831</v>
      </c>
      <c r="J41" s="8"/>
      <c r="K41" s="8"/>
      <c r="L41" s="8"/>
      <c r="M41" s="8"/>
      <c r="N41" s="8"/>
      <c r="O41" s="8"/>
      <c r="P41" s="8"/>
      <c r="Q41" s="8"/>
      <c r="R41" s="8"/>
      <c r="S41" s="8"/>
      <c r="T41" s="15"/>
      <c r="U41" s="15"/>
      <c r="V41" s="15"/>
      <c r="W41" s="15"/>
      <c r="X41" s="15"/>
      <c r="Y41" s="15"/>
      <c r="Z41" s="15"/>
      <c r="AA41" s="15"/>
      <c r="AB41" s="15"/>
      <c r="AC41" s="15"/>
    </row>
    <row r="42" spans="1:29" ht="15.75" customHeight="1" x14ac:dyDescent="0.35">
      <c r="A42" s="8" t="s">
        <v>829</v>
      </c>
      <c r="B42" s="25" t="s">
        <v>832</v>
      </c>
      <c r="C42" s="10">
        <v>1</v>
      </c>
      <c r="D42" s="8" t="s">
        <v>770</v>
      </c>
      <c r="E42" s="8" t="s">
        <v>771</v>
      </c>
      <c r="F42" s="8" t="str">
        <f>UnitControlCenter!$B$8</f>
        <v>billion 2019 USD / year</v>
      </c>
      <c r="G42" s="8" t="s">
        <v>1503</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35">
      <c r="A43" s="8" t="s">
        <v>829</v>
      </c>
      <c r="B43" s="8" t="s">
        <v>833</v>
      </c>
      <c r="C43" s="10">
        <v>0</v>
      </c>
      <c r="D43" s="8" t="s">
        <v>776</v>
      </c>
      <c r="E43" s="8" t="s">
        <v>777</v>
      </c>
      <c r="F43" s="8" t="str">
        <f>UnitControlCenter!$B$8</f>
        <v>billion 2019 USD / year</v>
      </c>
      <c r="G43" s="8" t="s">
        <v>834</v>
      </c>
      <c r="H43" s="8" t="s">
        <v>835</v>
      </c>
      <c r="I43" s="8" t="s">
        <v>836</v>
      </c>
      <c r="J43" s="8"/>
      <c r="K43" s="8"/>
      <c r="L43" s="8"/>
      <c r="M43" s="8"/>
      <c r="N43" s="8"/>
      <c r="O43" s="8"/>
      <c r="P43" s="8"/>
      <c r="Q43" s="8"/>
      <c r="R43" s="8"/>
      <c r="S43" s="8"/>
      <c r="T43" s="15"/>
      <c r="U43" s="15"/>
      <c r="V43" s="15"/>
      <c r="W43" s="15"/>
      <c r="X43" s="15"/>
      <c r="Y43" s="15"/>
      <c r="Z43" s="15"/>
      <c r="AA43" s="15"/>
      <c r="AB43" s="15"/>
      <c r="AC43" s="15"/>
    </row>
    <row r="44" spans="1:29" ht="15.75" customHeight="1" x14ac:dyDescent="0.35">
      <c r="A44" s="8" t="s">
        <v>829</v>
      </c>
      <c r="B44" s="25" t="s">
        <v>837</v>
      </c>
      <c r="C44" s="10">
        <v>0</v>
      </c>
      <c r="D44" s="8" t="s">
        <v>770</v>
      </c>
      <c r="E44" s="8" t="s">
        <v>771</v>
      </c>
      <c r="F44" s="8" t="str">
        <f>UnitControlCenter!$B$9</f>
        <v>billion 2019 USD / year</v>
      </c>
      <c r="G44" s="8" t="s">
        <v>838</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4">
      <c r="A45" s="23" t="s">
        <v>829</v>
      </c>
      <c r="B45" s="26" t="s">
        <v>839</v>
      </c>
      <c r="C45" s="24">
        <v>0</v>
      </c>
      <c r="D45" s="23" t="s">
        <v>770</v>
      </c>
      <c r="E45" s="23" t="s">
        <v>771</v>
      </c>
      <c r="F45" s="23" t="str">
        <f>UnitControlCenter!$B$8</f>
        <v>billion 2019 USD / year</v>
      </c>
      <c r="G45" s="23" t="s">
        <v>840</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35">
      <c r="A46" s="8" t="s">
        <v>841</v>
      </c>
      <c r="B46" s="25" t="s">
        <v>842</v>
      </c>
      <c r="C46" s="10">
        <v>0</v>
      </c>
      <c r="D46" s="8" t="s">
        <v>776</v>
      </c>
      <c r="E46" s="8" t="s">
        <v>771</v>
      </c>
      <c r="F46" s="8" t="str">
        <f>UnitControlCenter!$B$10</f>
        <v>jobs</v>
      </c>
      <c r="G46" s="8" t="s">
        <v>843</v>
      </c>
      <c r="H46" s="8" t="s">
        <v>844</v>
      </c>
      <c r="I46" s="8" t="s">
        <v>845</v>
      </c>
      <c r="J46" s="8"/>
      <c r="K46" s="8"/>
      <c r="L46" s="8"/>
      <c r="M46" s="8"/>
      <c r="N46" s="8"/>
      <c r="O46" s="8"/>
      <c r="P46" s="8"/>
      <c r="Q46" s="8"/>
      <c r="R46" s="8"/>
      <c r="S46" s="8"/>
      <c r="T46" s="15"/>
      <c r="U46" s="15"/>
      <c r="V46" s="15"/>
      <c r="W46" s="15"/>
      <c r="X46" s="15"/>
      <c r="Y46" s="15"/>
      <c r="Z46" s="15"/>
      <c r="AA46" s="15"/>
      <c r="AB46" s="15"/>
      <c r="AC46" s="15"/>
    </row>
    <row r="47" spans="1:29" ht="15.75" customHeight="1" x14ac:dyDescent="0.35">
      <c r="A47" s="8" t="s">
        <v>841</v>
      </c>
      <c r="B47" s="25" t="s">
        <v>846</v>
      </c>
      <c r="C47" s="10">
        <v>0</v>
      </c>
      <c r="D47" s="8" t="s">
        <v>776</v>
      </c>
      <c r="E47" s="8" t="s">
        <v>771</v>
      </c>
      <c r="F47" s="8" t="str">
        <f>UnitControlCenter!$B$10</f>
        <v>jobs</v>
      </c>
      <c r="G47" s="8" t="s">
        <v>847</v>
      </c>
      <c r="H47" s="8" t="s">
        <v>848</v>
      </c>
      <c r="I47" s="8" t="s">
        <v>849</v>
      </c>
      <c r="J47" s="8"/>
      <c r="K47" s="8"/>
      <c r="L47" s="8"/>
      <c r="M47" s="8"/>
      <c r="N47" s="8"/>
      <c r="O47" s="8"/>
      <c r="P47" s="8"/>
      <c r="Q47" s="8"/>
      <c r="R47" s="8"/>
      <c r="S47" s="8"/>
      <c r="T47" s="15"/>
      <c r="U47" s="15"/>
      <c r="V47" s="15"/>
      <c r="W47" s="15"/>
      <c r="X47" s="15"/>
      <c r="Y47" s="15"/>
      <c r="Z47" s="15"/>
      <c r="AA47" s="15"/>
      <c r="AB47" s="15"/>
      <c r="AC47" s="15"/>
    </row>
    <row r="48" spans="1:29" ht="15.75" customHeight="1" x14ac:dyDescent="0.35">
      <c r="A48" s="8" t="s">
        <v>841</v>
      </c>
      <c r="B48" s="25" t="s">
        <v>850</v>
      </c>
      <c r="C48" s="10">
        <v>0</v>
      </c>
      <c r="D48" s="8" t="s">
        <v>776</v>
      </c>
      <c r="E48" s="8" t="s">
        <v>771</v>
      </c>
      <c r="F48" s="8" t="str">
        <f>UnitControlCenter!$B$10</f>
        <v>jobs</v>
      </c>
      <c r="G48" s="8" t="s">
        <v>851</v>
      </c>
      <c r="H48" s="8" t="s">
        <v>852</v>
      </c>
      <c r="I48" s="8" t="s">
        <v>853</v>
      </c>
      <c r="J48" s="8"/>
      <c r="K48" s="8"/>
      <c r="L48" s="8"/>
      <c r="M48" s="8"/>
      <c r="N48" s="8"/>
      <c r="O48" s="8"/>
      <c r="P48" s="8"/>
      <c r="Q48" s="8"/>
      <c r="R48" s="8"/>
      <c r="S48" s="8"/>
      <c r="T48" s="15"/>
      <c r="U48" s="15"/>
      <c r="V48" s="15"/>
      <c r="W48" s="15"/>
      <c r="X48" s="15"/>
      <c r="Y48" s="15"/>
      <c r="Z48" s="15"/>
      <c r="AA48" s="15"/>
      <c r="AB48" s="15"/>
      <c r="AC48" s="15"/>
    </row>
    <row r="49" spans="1:29" ht="15.75" customHeight="1" x14ac:dyDescent="0.35">
      <c r="A49" s="8" t="s">
        <v>841</v>
      </c>
      <c r="B49" s="25" t="s">
        <v>1504</v>
      </c>
      <c r="C49" s="10">
        <v>0</v>
      </c>
      <c r="D49" s="8" t="s">
        <v>776</v>
      </c>
      <c r="E49" s="8" t="s">
        <v>771</v>
      </c>
      <c r="F49" s="8" t="str">
        <f>UnitControlCenter!$B$10</f>
        <v>jobs</v>
      </c>
      <c r="G49" s="8" t="s">
        <v>1505</v>
      </c>
      <c r="H49" s="8" t="s">
        <v>844</v>
      </c>
      <c r="I49" s="8" t="s">
        <v>845</v>
      </c>
      <c r="J49" s="8"/>
      <c r="K49" s="8"/>
      <c r="L49" s="8"/>
      <c r="M49" s="8"/>
      <c r="N49" s="8"/>
      <c r="O49" s="8"/>
      <c r="P49" s="8"/>
      <c r="Q49" s="8"/>
      <c r="R49" s="8"/>
      <c r="S49" s="8"/>
      <c r="T49" s="15"/>
      <c r="U49" s="15"/>
      <c r="V49" s="15"/>
      <c r="W49" s="15"/>
      <c r="X49" s="15"/>
      <c r="Y49" s="15"/>
      <c r="Z49" s="15"/>
      <c r="AA49" s="15"/>
      <c r="AB49" s="15"/>
      <c r="AC49" s="15"/>
    </row>
    <row r="50" spans="1:29" ht="15.75" customHeight="1" x14ac:dyDescent="0.35">
      <c r="A50" s="8" t="s">
        <v>841</v>
      </c>
      <c r="B50" s="25" t="s">
        <v>854</v>
      </c>
      <c r="C50" s="10">
        <v>0</v>
      </c>
      <c r="D50" s="8" t="s">
        <v>776</v>
      </c>
      <c r="E50" s="8" t="s">
        <v>771</v>
      </c>
      <c r="F50" s="8" t="str">
        <f>UnitControlCenter!$B$8</f>
        <v>billion 2019 USD / year</v>
      </c>
      <c r="G50" s="8" t="s">
        <v>855</v>
      </c>
      <c r="H50" s="8" t="s">
        <v>856</v>
      </c>
      <c r="I50" s="8" t="s">
        <v>845</v>
      </c>
      <c r="J50" s="8"/>
      <c r="K50" s="8"/>
      <c r="L50" s="8"/>
      <c r="M50" s="8"/>
      <c r="N50" s="8"/>
      <c r="O50" s="8"/>
      <c r="P50" s="8"/>
      <c r="Q50" s="8"/>
      <c r="R50" s="8"/>
      <c r="S50" s="8"/>
      <c r="T50" s="15"/>
      <c r="U50" s="15"/>
      <c r="V50" s="15"/>
      <c r="W50" s="15"/>
      <c r="X50" s="15"/>
      <c r="Y50" s="15"/>
      <c r="Z50" s="15"/>
      <c r="AA50" s="15"/>
      <c r="AB50" s="15"/>
      <c r="AC50" s="15"/>
    </row>
    <row r="51" spans="1:29" ht="15.75" customHeight="1" x14ac:dyDescent="0.35">
      <c r="A51" s="8" t="s">
        <v>841</v>
      </c>
      <c r="B51" s="25" t="s">
        <v>857</v>
      </c>
      <c r="C51" s="10">
        <v>0</v>
      </c>
      <c r="D51" s="8" t="s">
        <v>776</v>
      </c>
      <c r="E51" s="8" t="s">
        <v>771</v>
      </c>
      <c r="F51" s="8" t="str">
        <f>UnitControlCenter!$B$12</f>
        <v>% change</v>
      </c>
      <c r="G51" s="8" t="s">
        <v>858</v>
      </c>
      <c r="H51" s="8" t="s">
        <v>856</v>
      </c>
      <c r="I51" s="8" t="s">
        <v>845</v>
      </c>
      <c r="J51" s="8"/>
      <c r="K51" s="8"/>
      <c r="L51" s="8"/>
      <c r="M51" s="8"/>
      <c r="N51" s="8"/>
      <c r="O51" s="8"/>
      <c r="P51" s="8"/>
      <c r="Q51" s="8"/>
      <c r="R51" s="8"/>
      <c r="S51" s="8"/>
      <c r="T51" s="15"/>
      <c r="U51" s="15"/>
      <c r="V51" s="15"/>
      <c r="W51" s="15"/>
      <c r="X51" s="15"/>
      <c r="Y51" s="15"/>
      <c r="Z51" s="15"/>
      <c r="AA51" s="15"/>
      <c r="AB51" s="15"/>
      <c r="AC51" s="15"/>
    </row>
    <row r="52" spans="1:29" ht="15.75" customHeight="1" x14ac:dyDescent="0.35">
      <c r="A52" s="8" t="s">
        <v>841</v>
      </c>
      <c r="B52" s="25" t="s">
        <v>859</v>
      </c>
      <c r="C52" s="10">
        <v>0</v>
      </c>
      <c r="D52" s="8" t="s">
        <v>776</v>
      </c>
      <c r="E52" s="8" t="s">
        <v>771</v>
      </c>
      <c r="F52" s="8" t="str">
        <f>UnitControlCenter!$B$8</f>
        <v>billion 2019 USD / year</v>
      </c>
      <c r="G52" s="8" t="s">
        <v>860</v>
      </c>
      <c r="H52" s="8" t="s">
        <v>852</v>
      </c>
      <c r="I52" s="8" t="s">
        <v>853</v>
      </c>
      <c r="J52" s="8"/>
      <c r="K52" s="8"/>
      <c r="L52" s="8"/>
      <c r="M52" s="8"/>
      <c r="N52" s="8"/>
      <c r="O52" s="8"/>
      <c r="P52" s="8"/>
      <c r="Q52" s="8"/>
      <c r="R52" s="8"/>
      <c r="S52" s="8"/>
      <c r="T52" s="15"/>
      <c r="U52" s="15"/>
      <c r="V52" s="15"/>
      <c r="W52" s="15"/>
      <c r="X52" s="15"/>
      <c r="Y52" s="15"/>
      <c r="Z52" s="15"/>
      <c r="AA52" s="15"/>
      <c r="AB52" s="15"/>
      <c r="AC52" s="15"/>
    </row>
    <row r="53" spans="1:29" ht="15.75" customHeight="1" x14ac:dyDescent="0.35">
      <c r="A53" s="8" t="s">
        <v>841</v>
      </c>
      <c r="B53" s="25" t="s">
        <v>861</v>
      </c>
      <c r="C53" s="10">
        <v>0</v>
      </c>
      <c r="D53" s="8" t="s">
        <v>776</v>
      </c>
      <c r="E53" s="8" t="s">
        <v>771</v>
      </c>
      <c r="F53" s="8" t="str">
        <f>UnitControlCenter!$B$8</f>
        <v>billion 2019 USD / year</v>
      </c>
      <c r="G53" s="8" t="s">
        <v>862</v>
      </c>
      <c r="H53" s="8" t="s">
        <v>863</v>
      </c>
      <c r="I53" s="8" t="s">
        <v>845</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4">
      <c r="A54" s="23" t="s">
        <v>841</v>
      </c>
      <c r="B54" s="26" t="s">
        <v>864</v>
      </c>
      <c r="C54" s="24">
        <v>0</v>
      </c>
      <c r="D54" s="23" t="s">
        <v>770</v>
      </c>
      <c r="E54" s="23" t="s">
        <v>771</v>
      </c>
      <c r="F54" s="23" t="str">
        <f>UnitControlCenter!$B$13</f>
        <v>2019 USD / employee-year</v>
      </c>
      <c r="G54" s="23" t="s">
        <v>865</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35">
      <c r="A55" s="8" t="s">
        <v>841</v>
      </c>
      <c r="B55" s="8" t="s">
        <v>866</v>
      </c>
      <c r="C55" s="10">
        <v>0</v>
      </c>
      <c r="D55" s="8" t="s">
        <v>776</v>
      </c>
      <c r="E55" s="8" t="s">
        <v>771</v>
      </c>
      <c r="F55" s="8" t="str">
        <f>UnitControlCenter!$B$8</f>
        <v>billion 2019 USD / year</v>
      </c>
      <c r="G55" s="8" t="s">
        <v>867</v>
      </c>
      <c r="H55" s="8" t="s">
        <v>852</v>
      </c>
      <c r="I55" s="8" t="s">
        <v>853</v>
      </c>
      <c r="J55" s="8"/>
      <c r="K55" s="8"/>
      <c r="L55" s="8"/>
      <c r="M55" s="8"/>
      <c r="N55" s="8"/>
      <c r="O55" s="8"/>
      <c r="P55" s="8"/>
      <c r="Q55" s="8"/>
      <c r="R55" s="8"/>
      <c r="S55" s="8"/>
      <c r="T55" s="15"/>
      <c r="U55" s="15"/>
      <c r="V55" s="15"/>
      <c r="W55" s="15"/>
      <c r="X55" s="15"/>
      <c r="Y55" s="15"/>
      <c r="Z55" s="15"/>
      <c r="AA55" s="15"/>
      <c r="AB55" s="15"/>
      <c r="AC55" s="15"/>
    </row>
    <row r="56" spans="1:29" ht="15.75" customHeight="1" x14ac:dyDescent="0.35">
      <c r="A56" s="8" t="s">
        <v>868</v>
      </c>
      <c r="B56" s="8" t="s">
        <v>869</v>
      </c>
      <c r="C56" s="10">
        <v>1</v>
      </c>
      <c r="D56" s="8" t="s">
        <v>776</v>
      </c>
      <c r="E56" s="8" t="s">
        <v>771</v>
      </c>
      <c r="F56" s="8" t="str">
        <f>UnitControlCenter!$B$8</f>
        <v>billion 2019 USD / year</v>
      </c>
      <c r="G56" s="8" t="s">
        <v>870</v>
      </c>
      <c r="H56" s="8" t="s">
        <v>871</v>
      </c>
      <c r="I56" s="8" t="s">
        <v>872</v>
      </c>
      <c r="J56" s="8"/>
      <c r="K56" s="8"/>
      <c r="L56" s="8"/>
      <c r="M56" s="8"/>
      <c r="N56" s="8"/>
      <c r="O56" s="8"/>
      <c r="P56" s="8"/>
      <c r="Q56" s="8"/>
      <c r="R56" s="8"/>
      <c r="S56" s="8"/>
      <c r="T56" s="15"/>
      <c r="U56" s="15"/>
      <c r="V56" s="15"/>
      <c r="W56" s="15"/>
      <c r="X56" s="15"/>
      <c r="Y56" s="15"/>
      <c r="Z56" s="15"/>
      <c r="AA56" s="15"/>
      <c r="AB56" s="15"/>
      <c r="AC56" s="15"/>
    </row>
    <row r="57" spans="1:29" ht="15.75" customHeight="1" x14ac:dyDescent="0.35">
      <c r="A57" s="8" t="s">
        <v>868</v>
      </c>
      <c r="B57" s="8" t="s">
        <v>873</v>
      </c>
      <c r="C57" s="10">
        <v>1</v>
      </c>
      <c r="D57" s="8" t="s">
        <v>776</v>
      </c>
      <c r="E57" s="8" t="s">
        <v>771</v>
      </c>
      <c r="F57" s="8" t="str">
        <f>UnitControlCenter!$B$8</f>
        <v>billion 2019 USD / year</v>
      </c>
      <c r="G57" s="8" t="s">
        <v>874</v>
      </c>
      <c r="H57" s="8" t="s">
        <v>875</v>
      </c>
      <c r="I57" s="8" t="s">
        <v>876</v>
      </c>
      <c r="J57" s="8"/>
      <c r="K57" s="8"/>
      <c r="L57" s="8"/>
      <c r="M57" s="8"/>
      <c r="N57" s="8"/>
      <c r="O57" s="8"/>
      <c r="P57" s="8"/>
      <c r="Q57" s="8"/>
      <c r="R57" s="8"/>
      <c r="S57" s="8"/>
      <c r="T57" s="15"/>
      <c r="U57" s="15"/>
      <c r="V57" s="15"/>
      <c r="W57" s="15"/>
      <c r="X57" s="15"/>
      <c r="Y57" s="15"/>
      <c r="Z57" s="15"/>
      <c r="AA57" s="15"/>
      <c r="AB57" s="15"/>
      <c r="AC57" s="15"/>
    </row>
    <row r="58" spans="1:29" ht="15.75" customHeight="1" x14ac:dyDescent="0.35">
      <c r="A58" s="8" t="s">
        <v>868</v>
      </c>
      <c r="B58" s="8" t="s">
        <v>877</v>
      </c>
      <c r="C58" s="10">
        <v>1</v>
      </c>
      <c r="D58" s="8" t="s">
        <v>776</v>
      </c>
      <c r="E58" s="8" t="s">
        <v>771</v>
      </c>
      <c r="F58" s="8" t="str">
        <f>UnitControlCenter!$B$8</f>
        <v>billion 2019 USD / year</v>
      </c>
      <c r="G58" s="8" t="s">
        <v>878</v>
      </c>
      <c r="H58" s="8" t="s">
        <v>879</v>
      </c>
      <c r="I58" s="8" t="s">
        <v>880</v>
      </c>
      <c r="J58" s="8"/>
      <c r="K58" s="8"/>
      <c r="L58" s="8"/>
      <c r="M58" s="8"/>
      <c r="N58" s="8"/>
      <c r="O58" s="8"/>
      <c r="P58" s="8"/>
      <c r="Q58" s="8"/>
      <c r="R58" s="8"/>
      <c r="S58" s="8"/>
      <c r="T58" s="15"/>
      <c r="U58" s="15"/>
      <c r="V58" s="15"/>
      <c r="W58" s="15"/>
      <c r="X58" s="15"/>
      <c r="Y58" s="15"/>
      <c r="Z58" s="15"/>
      <c r="AA58" s="15"/>
      <c r="AB58" s="15"/>
      <c r="AC58" s="15"/>
    </row>
    <row r="59" spans="1:29" ht="15.75" customHeight="1" x14ac:dyDescent="0.35">
      <c r="A59" s="8" t="s">
        <v>868</v>
      </c>
      <c r="B59" s="8" t="s">
        <v>881</v>
      </c>
      <c r="C59" s="10">
        <v>1</v>
      </c>
      <c r="D59" s="8" t="s">
        <v>776</v>
      </c>
      <c r="E59" s="8" t="s">
        <v>771</v>
      </c>
      <c r="F59" s="8" t="str">
        <f>UnitControlCenter!$B$8</f>
        <v>billion 2019 USD / year</v>
      </c>
      <c r="G59" s="8" t="s">
        <v>882</v>
      </c>
      <c r="H59" s="8" t="s">
        <v>875</v>
      </c>
      <c r="I59" s="8" t="s">
        <v>883</v>
      </c>
      <c r="J59" s="8"/>
      <c r="K59" s="8"/>
      <c r="L59" s="8"/>
      <c r="M59" s="8"/>
      <c r="N59" s="8"/>
      <c r="O59" s="8"/>
      <c r="P59" s="8"/>
      <c r="Q59" s="8"/>
      <c r="R59" s="8"/>
      <c r="S59" s="8"/>
      <c r="T59" s="15"/>
      <c r="U59" s="15"/>
      <c r="V59" s="15"/>
      <c r="W59" s="15"/>
      <c r="X59" s="15"/>
      <c r="Y59" s="15"/>
      <c r="Z59" s="15"/>
      <c r="AA59" s="15"/>
      <c r="AB59" s="15"/>
      <c r="AC59" s="15"/>
    </row>
    <row r="60" spans="1:29" ht="15.75" customHeight="1" x14ac:dyDescent="0.35">
      <c r="A60" s="8" t="s">
        <v>868</v>
      </c>
      <c r="B60" s="8" t="s">
        <v>884</v>
      </c>
      <c r="C60" s="10">
        <v>1</v>
      </c>
      <c r="D60" s="8" t="s">
        <v>776</v>
      </c>
      <c r="E60" s="8" t="s">
        <v>771</v>
      </c>
      <c r="F60" s="8" t="str">
        <f>UnitControlCenter!$B$8</f>
        <v>billion 2019 USD / year</v>
      </c>
      <c r="G60" s="8" t="s">
        <v>885</v>
      </c>
      <c r="H60" s="8" t="s">
        <v>875</v>
      </c>
      <c r="I60" s="8" t="s">
        <v>886</v>
      </c>
      <c r="J60" s="8"/>
      <c r="K60" s="8"/>
      <c r="L60" s="8"/>
      <c r="M60" s="8"/>
      <c r="N60" s="8"/>
      <c r="O60" s="8"/>
      <c r="P60" s="8"/>
      <c r="Q60" s="8"/>
      <c r="R60" s="8"/>
      <c r="S60" s="8"/>
      <c r="T60" s="15"/>
      <c r="U60" s="15"/>
      <c r="V60" s="15"/>
      <c r="W60" s="15"/>
      <c r="X60" s="15"/>
      <c r="Y60" s="15"/>
      <c r="Z60" s="15"/>
      <c r="AA60" s="15"/>
      <c r="AB60" s="15"/>
      <c r="AC60" s="15"/>
    </row>
    <row r="61" spans="1:29" ht="15.75" customHeight="1" x14ac:dyDescent="0.35">
      <c r="A61" s="8" t="s">
        <v>868</v>
      </c>
      <c r="B61" s="8" t="s">
        <v>887</v>
      </c>
      <c r="C61" s="10">
        <v>1</v>
      </c>
      <c r="D61" s="8" t="s">
        <v>776</v>
      </c>
      <c r="E61" s="8" t="s">
        <v>771</v>
      </c>
      <c r="F61" s="8" t="str">
        <f>UnitControlCenter!$B$8</f>
        <v>billion 2019 USD / year</v>
      </c>
      <c r="G61" s="8" t="s">
        <v>888</v>
      </c>
      <c r="H61" s="8" t="s">
        <v>879</v>
      </c>
      <c r="I61" s="8" t="s">
        <v>880</v>
      </c>
      <c r="J61" s="8"/>
      <c r="K61" s="8"/>
      <c r="L61" s="8"/>
      <c r="M61" s="8"/>
      <c r="N61" s="8"/>
      <c r="O61" s="8"/>
      <c r="P61" s="8"/>
      <c r="Q61" s="8"/>
      <c r="R61" s="8"/>
      <c r="S61" s="8"/>
      <c r="T61" s="15"/>
      <c r="U61" s="15"/>
      <c r="V61" s="15"/>
      <c r="W61" s="15"/>
      <c r="X61" s="15"/>
      <c r="Y61" s="15"/>
      <c r="Z61" s="15"/>
      <c r="AA61" s="15"/>
      <c r="AB61" s="15"/>
      <c r="AC61" s="15"/>
    </row>
    <row r="62" spans="1:29" ht="15.75" customHeight="1" x14ac:dyDescent="0.35">
      <c r="A62" s="8" t="s">
        <v>868</v>
      </c>
      <c r="B62" s="8" t="s">
        <v>889</v>
      </c>
      <c r="C62" s="10">
        <v>1</v>
      </c>
      <c r="D62" s="8" t="s">
        <v>776</v>
      </c>
      <c r="E62" s="8" t="s">
        <v>771</v>
      </c>
      <c r="F62" s="8" t="str">
        <f>UnitControlCenter!$B$8</f>
        <v>billion 2019 USD / year</v>
      </c>
      <c r="G62" s="8" t="s">
        <v>890</v>
      </c>
      <c r="H62" s="8" t="s">
        <v>879</v>
      </c>
      <c r="I62" s="8" t="s">
        <v>880</v>
      </c>
      <c r="J62" s="8"/>
      <c r="K62" s="8"/>
      <c r="L62" s="8"/>
      <c r="M62" s="8"/>
      <c r="N62" s="8"/>
      <c r="O62" s="8"/>
      <c r="P62" s="8"/>
      <c r="Q62" s="8"/>
      <c r="R62" s="8"/>
      <c r="S62" s="8"/>
      <c r="T62" s="15"/>
      <c r="U62" s="15"/>
      <c r="V62" s="15"/>
      <c r="W62" s="15"/>
      <c r="X62" s="15"/>
      <c r="Y62" s="15"/>
      <c r="Z62" s="15"/>
      <c r="AA62" s="15"/>
      <c r="AB62" s="15"/>
      <c r="AC62" s="15"/>
    </row>
    <row r="63" spans="1:29" ht="15.75" customHeight="1" x14ac:dyDescent="0.35">
      <c r="A63" s="8" t="s">
        <v>868</v>
      </c>
      <c r="B63" s="8" t="s">
        <v>891</v>
      </c>
      <c r="C63" s="10">
        <v>1</v>
      </c>
      <c r="D63" s="8" t="s">
        <v>776</v>
      </c>
      <c r="E63" s="8" t="s">
        <v>771</v>
      </c>
      <c r="F63" s="8" t="str">
        <f>UnitControlCenter!$B$8</f>
        <v>billion 2019 USD / year</v>
      </c>
      <c r="G63" s="8" t="s">
        <v>892</v>
      </c>
      <c r="H63" s="8" t="s">
        <v>879</v>
      </c>
      <c r="I63" s="8" t="s">
        <v>880</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4">
      <c r="A64" s="23" t="s">
        <v>868</v>
      </c>
      <c r="B64" s="23" t="s">
        <v>893</v>
      </c>
      <c r="C64" s="24">
        <v>1</v>
      </c>
      <c r="D64" s="23" t="s">
        <v>776</v>
      </c>
      <c r="E64" s="23" t="s">
        <v>771</v>
      </c>
      <c r="F64" s="23" t="str">
        <f>UnitControlCenter!$B$8</f>
        <v>billion 2019 USD / year</v>
      </c>
      <c r="G64" s="23" t="s">
        <v>894</v>
      </c>
      <c r="H64" s="23" t="s">
        <v>879</v>
      </c>
      <c r="I64" s="23" t="s">
        <v>895</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35">
      <c r="A65" s="8" t="s">
        <v>868</v>
      </c>
      <c r="B65" s="8" t="s">
        <v>896</v>
      </c>
      <c r="C65" s="10">
        <v>1</v>
      </c>
      <c r="D65" s="8" t="s">
        <v>776</v>
      </c>
      <c r="E65" s="8" t="s">
        <v>771</v>
      </c>
      <c r="F65" s="8" t="str">
        <f>UnitControlCenter!$B$8</f>
        <v>billion 2019 USD / year</v>
      </c>
      <c r="G65" s="8" t="s">
        <v>897</v>
      </c>
      <c r="H65" s="8" t="s">
        <v>879</v>
      </c>
      <c r="I65" s="8" t="s">
        <v>898</v>
      </c>
      <c r="J65" s="8"/>
      <c r="K65" s="8"/>
      <c r="L65" s="8"/>
      <c r="M65" s="8"/>
      <c r="N65" s="8"/>
      <c r="O65" s="8"/>
      <c r="P65" s="8"/>
      <c r="Q65" s="8"/>
      <c r="R65" s="8"/>
      <c r="S65" s="8"/>
      <c r="T65" s="15"/>
      <c r="U65" s="15"/>
      <c r="V65" s="15"/>
      <c r="W65" s="15"/>
      <c r="X65" s="15"/>
      <c r="Y65" s="15"/>
      <c r="Z65" s="15"/>
      <c r="AA65" s="15"/>
      <c r="AB65" s="15"/>
      <c r="AC65" s="15"/>
    </row>
    <row r="66" spans="1:29" ht="15.75" customHeight="1" x14ac:dyDescent="0.35">
      <c r="A66" s="8" t="s">
        <v>899</v>
      </c>
      <c r="B66" s="8" t="s">
        <v>1506</v>
      </c>
      <c r="C66" s="10">
        <v>1</v>
      </c>
      <c r="D66" s="8" t="s">
        <v>770</v>
      </c>
      <c r="E66" s="8" t="s">
        <v>1507</v>
      </c>
      <c r="F66" s="8" t="str">
        <f>UnitControlCenter!$B$11</f>
        <v>incidents / year</v>
      </c>
      <c r="G66" s="8" t="s">
        <v>1508</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35">
      <c r="A67" s="8" t="s">
        <v>899</v>
      </c>
      <c r="B67" s="8" t="s">
        <v>900</v>
      </c>
      <c r="C67" s="10">
        <v>1</v>
      </c>
      <c r="D67" s="8" t="s">
        <v>770</v>
      </c>
      <c r="E67" s="8" t="s">
        <v>771</v>
      </c>
      <c r="F67" s="8" t="str">
        <f>UnitControlCenter!$B$11</f>
        <v>incidents / year</v>
      </c>
      <c r="G67" s="8" t="s">
        <v>1508</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35">
      <c r="A68" s="8" t="s">
        <v>899</v>
      </c>
      <c r="B68" s="8" t="s">
        <v>901</v>
      </c>
      <c r="C68" s="10">
        <v>1</v>
      </c>
      <c r="D68" s="8" t="s">
        <v>770</v>
      </c>
      <c r="E68" s="8" t="s">
        <v>771</v>
      </c>
      <c r="F68" s="8" t="str">
        <f>UnitControlCenter!$B$8</f>
        <v>billion 2019 USD / year</v>
      </c>
      <c r="G68" s="8" t="s">
        <v>902</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35">
      <c r="A69" s="8" t="s">
        <v>899</v>
      </c>
      <c r="B69" s="8" t="s">
        <v>903</v>
      </c>
      <c r="C69" s="10">
        <v>0</v>
      </c>
      <c r="D69" s="8" t="s">
        <v>770</v>
      </c>
      <c r="E69" s="8" t="s">
        <v>771</v>
      </c>
      <c r="F69" s="8" t="str">
        <f>UnitControlCenter!$B$11</f>
        <v>incidents / year</v>
      </c>
      <c r="G69" s="8" t="s">
        <v>904</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35">
      <c r="A70" s="8" t="s">
        <v>899</v>
      </c>
      <c r="B70" s="8" t="s">
        <v>905</v>
      </c>
      <c r="C70" s="10">
        <v>0</v>
      </c>
      <c r="D70" s="8" t="s">
        <v>770</v>
      </c>
      <c r="E70" s="8" t="s">
        <v>771</v>
      </c>
      <c r="F70" s="8" t="str">
        <f>UnitControlCenter!$B$11</f>
        <v>incidents / year</v>
      </c>
      <c r="G70" s="8" t="s">
        <v>906</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35">
      <c r="A71" s="8" t="s">
        <v>899</v>
      </c>
      <c r="B71" s="8" t="s">
        <v>907</v>
      </c>
      <c r="C71" s="10">
        <v>0</v>
      </c>
      <c r="D71" s="8" t="s">
        <v>770</v>
      </c>
      <c r="E71" s="8" t="s">
        <v>771</v>
      </c>
      <c r="F71" s="8" t="str">
        <f>UnitControlCenter!$B$11</f>
        <v>incidents / year</v>
      </c>
      <c r="G71" s="8" t="s">
        <v>908</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35">
      <c r="A72" s="8" t="s">
        <v>899</v>
      </c>
      <c r="B72" s="8" t="s">
        <v>909</v>
      </c>
      <c r="C72" s="10">
        <v>0</v>
      </c>
      <c r="D72" s="8" t="s">
        <v>770</v>
      </c>
      <c r="E72" s="8" t="s">
        <v>771</v>
      </c>
      <c r="F72" s="8" t="str">
        <f>UnitControlCenter!$B$11</f>
        <v>incidents / year</v>
      </c>
      <c r="G72" s="8" t="s">
        <v>910</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4">
      <c r="A73" s="23" t="s">
        <v>899</v>
      </c>
      <c r="B73" s="23" t="s">
        <v>911</v>
      </c>
      <c r="C73" s="24">
        <v>0</v>
      </c>
      <c r="D73" s="23" t="s">
        <v>770</v>
      </c>
      <c r="E73" s="23" t="s">
        <v>771</v>
      </c>
      <c r="F73" s="23" t="str">
        <f>UnitControlCenter!$B$11</f>
        <v>incidents / year</v>
      </c>
      <c r="G73" s="23" t="s">
        <v>912</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35">
      <c r="A74" s="8" t="s">
        <v>899</v>
      </c>
      <c r="B74" s="8" t="s">
        <v>913</v>
      </c>
      <c r="C74" s="10">
        <v>0</v>
      </c>
      <c r="D74" s="8" t="s">
        <v>770</v>
      </c>
      <c r="E74" s="8" t="s">
        <v>771</v>
      </c>
      <c r="F74" s="8" t="str">
        <f>UnitControlCenter!$B$11</f>
        <v>incidents / year</v>
      </c>
      <c r="G74" s="8" t="s">
        <v>914</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35">
      <c r="A75" s="8" t="s">
        <v>899</v>
      </c>
      <c r="B75" s="8" t="s">
        <v>915</v>
      </c>
      <c r="C75" s="10">
        <v>0</v>
      </c>
      <c r="D75" s="8" t="s">
        <v>770</v>
      </c>
      <c r="E75" s="8" t="s">
        <v>771</v>
      </c>
      <c r="F75" s="8" t="str">
        <f>UnitControlCenter!$B$11</f>
        <v>incidents / year</v>
      </c>
      <c r="G75" s="8" t="s">
        <v>916</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35">
      <c r="A76" s="8" t="s">
        <v>917</v>
      </c>
      <c r="B76" s="8" t="s">
        <v>918</v>
      </c>
      <c r="C76" s="10">
        <v>1</v>
      </c>
      <c r="D76" s="8" t="s">
        <v>776</v>
      </c>
      <c r="E76" s="8" t="s">
        <v>777</v>
      </c>
      <c r="F76" s="8" t="str">
        <f>UnitControlCenter!$B$15</f>
        <v>terawatt-hours (TWh) / year</v>
      </c>
      <c r="G76" s="8" t="s">
        <v>919</v>
      </c>
      <c r="H76" s="8" t="s">
        <v>920</v>
      </c>
      <c r="I76" s="8" t="s">
        <v>921</v>
      </c>
      <c r="J76" s="8"/>
      <c r="K76" s="8"/>
      <c r="L76" s="8"/>
      <c r="M76" s="8"/>
      <c r="N76" s="8"/>
      <c r="O76" s="8"/>
      <c r="P76" s="8"/>
      <c r="Q76" s="8"/>
      <c r="R76" s="8"/>
      <c r="S76" s="8"/>
      <c r="T76" s="15"/>
      <c r="U76" s="15"/>
      <c r="V76" s="15"/>
      <c r="W76" s="15"/>
      <c r="X76" s="15"/>
      <c r="Y76" s="15"/>
      <c r="Z76" s="15"/>
      <c r="AA76" s="15"/>
      <c r="AB76" s="15"/>
      <c r="AC76" s="15"/>
    </row>
    <row r="77" spans="1:29" ht="15.75" customHeight="1" x14ac:dyDescent="0.35">
      <c r="A77" s="8" t="s">
        <v>917</v>
      </c>
      <c r="B77" s="8" t="s">
        <v>922</v>
      </c>
      <c r="C77" s="10">
        <v>1</v>
      </c>
      <c r="D77" s="8" t="s">
        <v>776</v>
      </c>
      <c r="E77" s="8" t="s">
        <v>771</v>
      </c>
      <c r="F77" s="8" t="str">
        <f>UnitControlCenter!$B$15</f>
        <v>terawatt-hours (TWh) / year</v>
      </c>
      <c r="G77" s="8" t="s">
        <v>923</v>
      </c>
      <c r="H77" s="8" t="s">
        <v>924</v>
      </c>
      <c r="I77" s="8" t="s">
        <v>925</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4">
      <c r="A78" s="23" t="s">
        <v>917</v>
      </c>
      <c r="B78" s="23" t="s">
        <v>926</v>
      </c>
      <c r="C78" s="24">
        <v>1</v>
      </c>
      <c r="D78" s="23" t="s">
        <v>776</v>
      </c>
      <c r="E78" s="23" t="s">
        <v>777</v>
      </c>
      <c r="F78" s="23" t="str">
        <f>UnitControlCenter!$B$16</f>
        <v>gigawatts (GW) / year</v>
      </c>
      <c r="G78" s="23" t="s">
        <v>927</v>
      </c>
      <c r="H78" s="23" t="s">
        <v>928</v>
      </c>
      <c r="I78" s="23" t="s">
        <v>929</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35">
      <c r="A79" s="8" t="s">
        <v>917</v>
      </c>
      <c r="B79" s="8" t="s">
        <v>930</v>
      </c>
      <c r="C79" s="10">
        <v>1</v>
      </c>
      <c r="D79" s="8" t="s">
        <v>776</v>
      </c>
      <c r="E79" s="8" t="s">
        <v>771</v>
      </c>
      <c r="F79" s="8" t="str">
        <f>UnitControlCenter!$B$16</f>
        <v>gigawatts (GW) / year</v>
      </c>
      <c r="G79" s="8" t="s">
        <v>931</v>
      </c>
      <c r="H79" s="8" t="s">
        <v>932</v>
      </c>
      <c r="I79" s="8" t="s">
        <v>933</v>
      </c>
      <c r="J79" s="8"/>
      <c r="K79" s="8"/>
      <c r="L79" s="8"/>
      <c r="M79" s="8"/>
      <c r="N79" s="8"/>
      <c r="O79" s="8"/>
      <c r="P79" s="8"/>
      <c r="Q79" s="8"/>
      <c r="R79" s="8"/>
      <c r="S79" s="8"/>
      <c r="T79" s="15"/>
      <c r="U79" s="15"/>
      <c r="V79" s="15"/>
      <c r="W79" s="15"/>
      <c r="X79" s="15"/>
      <c r="Y79" s="15"/>
      <c r="Z79" s="15"/>
      <c r="AA79" s="15"/>
      <c r="AB79" s="15"/>
      <c r="AC79" s="15"/>
    </row>
    <row r="80" spans="1:29" ht="15.75" customHeight="1" x14ac:dyDescent="0.35">
      <c r="A80" s="8" t="s">
        <v>917</v>
      </c>
      <c r="B80" s="8" t="s">
        <v>934</v>
      </c>
      <c r="C80" s="10">
        <v>1</v>
      </c>
      <c r="D80" s="8" t="s">
        <v>776</v>
      </c>
      <c r="E80" s="8" t="s">
        <v>777</v>
      </c>
      <c r="F80" s="8" t="str">
        <f>UnitControlCenter!$B$15</f>
        <v>terawatt-hours (TWh) / year</v>
      </c>
      <c r="G80" s="8" t="s">
        <v>935</v>
      </c>
      <c r="H80" s="8" t="s">
        <v>936</v>
      </c>
      <c r="I80" s="8" t="s">
        <v>937</v>
      </c>
      <c r="J80" s="8"/>
      <c r="K80" s="8"/>
      <c r="L80" s="8"/>
      <c r="M80" s="8"/>
      <c r="N80" s="8"/>
      <c r="O80" s="8"/>
      <c r="P80" s="8"/>
      <c r="Q80" s="8"/>
      <c r="R80" s="8"/>
      <c r="S80" s="8"/>
      <c r="T80" s="15"/>
      <c r="U80" s="15"/>
      <c r="V80" s="15"/>
      <c r="W80" s="15"/>
      <c r="X80" s="15"/>
      <c r="Y80" s="15"/>
      <c r="Z80" s="15"/>
      <c r="AA80" s="15"/>
      <c r="AB80" s="15"/>
      <c r="AC80" s="15"/>
    </row>
    <row r="81" spans="1:29" ht="15.75" customHeight="1" x14ac:dyDescent="0.35">
      <c r="A81" s="8" t="s">
        <v>938</v>
      </c>
      <c r="B81" s="8" t="s">
        <v>939</v>
      </c>
      <c r="C81" s="10">
        <v>1</v>
      </c>
      <c r="D81" s="8" t="s">
        <v>776</v>
      </c>
      <c r="E81" s="8" t="s">
        <v>940</v>
      </c>
      <c r="F81" s="8" t="str">
        <f>UnitControlCenter!$B$17</f>
        <v>2019 USD / megawatt-hour (MWh)</v>
      </c>
      <c r="G81" s="8" t="s">
        <v>941</v>
      </c>
      <c r="H81" s="8" t="s">
        <v>942</v>
      </c>
      <c r="I81" s="8" t="s">
        <v>943</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4">
      <c r="A82" s="23" t="s">
        <v>938</v>
      </c>
      <c r="B82" s="23" t="s">
        <v>944</v>
      </c>
      <c r="C82" s="24">
        <v>1</v>
      </c>
      <c r="D82" s="23" t="s">
        <v>776</v>
      </c>
      <c r="E82" s="23" t="s">
        <v>777</v>
      </c>
      <c r="F82" s="23" t="str">
        <f>UnitControlCenter!$B$15</f>
        <v>terawatt-hours (TWh) / year</v>
      </c>
      <c r="G82" s="23" t="s">
        <v>945</v>
      </c>
      <c r="H82" s="23" t="s">
        <v>946</v>
      </c>
      <c r="I82" s="23" t="s">
        <v>947</v>
      </c>
      <c r="J82" s="8"/>
      <c r="K82" s="8"/>
      <c r="L82" s="8"/>
      <c r="M82" s="8"/>
      <c r="N82" s="8"/>
      <c r="O82" s="8"/>
      <c r="P82" s="8"/>
      <c r="Q82" s="8"/>
      <c r="R82" s="8"/>
      <c r="S82" s="8"/>
      <c r="T82" s="15"/>
      <c r="U82" s="15"/>
      <c r="V82" s="15"/>
      <c r="W82" s="15"/>
      <c r="X82" s="15"/>
      <c r="Y82" s="15"/>
      <c r="Z82" s="15"/>
      <c r="AA82" s="15"/>
      <c r="AB82" s="15"/>
      <c r="AC82" s="15"/>
    </row>
    <row r="83" spans="1:29" ht="15.75" customHeight="1" x14ac:dyDescent="0.35">
      <c r="A83" s="8" t="s">
        <v>938</v>
      </c>
      <c r="B83" s="8" t="s">
        <v>948</v>
      </c>
      <c r="C83" s="10">
        <v>1</v>
      </c>
      <c r="D83" s="8" t="s">
        <v>776</v>
      </c>
      <c r="E83" s="8" t="s">
        <v>777</v>
      </c>
      <c r="F83" s="8" t="str">
        <f>UnitControlCenter!$B$18</f>
        <v>cubic km / yr</v>
      </c>
      <c r="G83" s="8" t="s">
        <v>949</v>
      </c>
      <c r="H83" s="8" t="s">
        <v>950</v>
      </c>
      <c r="I83" s="8" t="s">
        <v>951</v>
      </c>
      <c r="J83" s="8"/>
      <c r="K83" s="8"/>
      <c r="L83" s="8"/>
      <c r="M83" s="8"/>
      <c r="N83" s="8"/>
      <c r="O83" s="8"/>
      <c r="P83" s="8"/>
      <c r="Q83" s="8"/>
      <c r="R83" s="8"/>
      <c r="S83" s="8"/>
      <c r="T83" s="15"/>
      <c r="U83" s="15"/>
      <c r="V83" s="15"/>
      <c r="W83" s="15"/>
      <c r="X83" s="15"/>
      <c r="Y83" s="15"/>
      <c r="Z83" s="15"/>
      <c r="AA83" s="15"/>
      <c r="AB83" s="15"/>
      <c r="AC83" s="15"/>
    </row>
    <row r="84" spans="1:29" ht="15.75" customHeight="1" x14ac:dyDescent="0.35">
      <c r="A84" s="8" t="s">
        <v>938</v>
      </c>
      <c r="B84" s="8" t="s">
        <v>952</v>
      </c>
      <c r="C84" s="10">
        <v>1</v>
      </c>
      <c r="D84" s="8" t="s">
        <v>776</v>
      </c>
      <c r="E84" s="8" t="s">
        <v>777</v>
      </c>
      <c r="F84" s="8" t="str">
        <f>UnitControlCenter!$B$18</f>
        <v>cubic km / yr</v>
      </c>
      <c r="G84" s="8" t="s">
        <v>953</v>
      </c>
      <c r="H84" s="8" t="s">
        <v>954</v>
      </c>
      <c r="I84" s="8" t="s">
        <v>955</v>
      </c>
      <c r="J84" s="8"/>
      <c r="K84" s="8"/>
      <c r="L84" s="8"/>
      <c r="M84" s="8"/>
      <c r="N84" s="8"/>
      <c r="O84" s="8"/>
      <c r="P84" s="8"/>
      <c r="Q84" s="8"/>
      <c r="R84" s="8"/>
      <c r="S84" s="8"/>
      <c r="T84" s="15"/>
      <c r="U84" s="15"/>
      <c r="V84" s="15"/>
      <c r="W84" s="15"/>
      <c r="X84" s="15"/>
      <c r="Y84" s="15"/>
      <c r="Z84" s="15"/>
      <c r="AA84" s="15"/>
      <c r="AB84" s="15"/>
      <c r="AC84" s="15"/>
    </row>
    <row r="85" spans="1:29" ht="15.75" customHeight="1" x14ac:dyDescent="0.35">
      <c r="A85" s="8" t="s">
        <v>956</v>
      </c>
      <c r="B85" s="8" t="s">
        <v>957</v>
      </c>
      <c r="C85" s="10">
        <v>1</v>
      </c>
      <c r="D85" s="8" t="s">
        <v>776</v>
      </c>
      <c r="E85" s="8" t="s">
        <v>777</v>
      </c>
      <c r="F85" s="8" t="str">
        <f>UnitControlCenter!$B$21</f>
        <v>million vehicles / year</v>
      </c>
      <c r="G85" s="8" t="s">
        <v>958</v>
      </c>
      <c r="H85" s="8" t="s">
        <v>959</v>
      </c>
      <c r="I85" s="8" t="s">
        <v>960</v>
      </c>
      <c r="J85" s="8"/>
      <c r="K85" s="8"/>
      <c r="L85" s="8"/>
      <c r="M85" s="8"/>
      <c r="N85" s="8"/>
      <c r="O85" s="8"/>
      <c r="P85" s="8"/>
      <c r="Q85" s="8"/>
      <c r="R85" s="8"/>
      <c r="S85" s="8"/>
      <c r="T85" s="15"/>
      <c r="U85" s="15"/>
      <c r="V85" s="15"/>
      <c r="W85" s="15"/>
      <c r="X85" s="15"/>
      <c r="Y85" s="15"/>
      <c r="Z85" s="15"/>
      <c r="AA85" s="15"/>
      <c r="AB85" s="15"/>
      <c r="AC85" s="15"/>
    </row>
    <row r="86" spans="1:29" ht="15.75" customHeight="1" x14ac:dyDescent="0.35">
      <c r="A86" s="8" t="s">
        <v>956</v>
      </c>
      <c r="B86" s="8" t="s">
        <v>961</v>
      </c>
      <c r="C86" s="10">
        <v>1</v>
      </c>
      <c r="D86" s="8" t="s">
        <v>776</v>
      </c>
      <c r="E86" s="8" t="s">
        <v>777</v>
      </c>
      <c r="F86" s="8" t="str">
        <f>UnitControlCenter!$B$22</f>
        <v>thousand vehicles / year</v>
      </c>
      <c r="G86" s="8" t="s">
        <v>962</v>
      </c>
      <c r="H86" s="8" t="s">
        <v>963</v>
      </c>
      <c r="I86" s="8" t="s">
        <v>964</v>
      </c>
      <c r="J86" s="8"/>
      <c r="K86" s="8"/>
      <c r="L86" s="8"/>
      <c r="M86" s="8"/>
      <c r="N86" s="8"/>
      <c r="O86" s="8"/>
      <c r="P86" s="8"/>
      <c r="Q86" s="8"/>
      <c r="R86" s="8"/>
      <c r="S86" s="8"/>
      <c r="T86" s="15"/>
      <c r="U86" s="15"/>
      <c r="V86" s="15"/>
      <c r="W86" s="15"/>
      <c r="X86" s="15"/>
      <c r="Y86" s="15"/>
      <c r="Z86" s="15"/>
      <c r="AA86" s="15"/>
      <c r="AB86" s="15"/>
      <c r="AC86" s="15"/>
    </row>
    <row r="87" spans="1:29" ht="15.75" customHeight="1" x14ac:dyDescent="0.35">
      <c r="A87" s="8" t="s">
        <v>956</v>
      </c>
      <c r="B87" s="8" t="s">
        <v>965</v>
      </c>
      <c r="C87" s="10">
        <v>1</v>
      </c>
      <c r="D87" s="8" t="s">
        <v>776</v>
      </c>
      <c r="E87" s="8" t="s">
        <v>777</v>
      </c>
      <c r="F87" s="8" t="str">
        <f>UnitControlCenter!$B$22</f>
        <v>thousand vehicles / year</v>
      </c>
      <c r="G87" s="8" t="s">
        <v>966</v>
      </c>
      <c r="H87" s="8" t="s">
        <v>959</v>
      </c>
      <c r="I87" s="8" t="s">
        <v>960</v>
      </c>
      <c r="J87" s="8"/>
      <c r="K87" s="8"/>
      <c r="L87" s="8"/>
      <c r="M87" s="8"/>
      <c r="N87" s="8"/>
      <c r="O87" s="8"/>
      <c r="P87" s="8"/>
      <c r="Q87" s="8"/>
      <c r="R87" s="8"/>
      <c r="S87" s="8"/>
      <c r="T87" s="15"/>
      <c r="U87" s="15"/>
      <c r="V87" s="15"/>
      <c r="W87" s="15"/>
      <c r="X87" s="15"/>
      <c r="Y87" s="15"/>
      <c r="Z87" s="15"/>
      <c r="AA87" s="15"/>
      <c r="AB87" s="15"/>
      <c r="AC87" s="15"/>
    </row>
    <row r="88" spans="1:29" ht="15.75" customHeight="1" x14ac:dyDescent="0.35">
      <c r="A88" s="8" t="s">
        <v>956</v>
      </c>
      <c r="B88" s="8" t="s">
        <v>967</v>
      </c>
      <c r="C88" s="10">
        <v>1</v>
      </c>
      <c r="D88" s="8" t="s">
        <v>776</v>
      </c>
      <c r="E88" s="8" t="s">
        <v>777</v>
      </c>
      <c r="F88" s="8" t="str">
        <f>UnitControlCenter!$B$22</f>
        <v>thousand vehicles / year</v>
      </c>
      <c r="G88" s="8" t="s">
        <v>968</v>
      </c>
      <c r="H88" s="8" t="s">
        <v>963</v>
      </c>
      <c r="I88" s="8" t="s">
        <v>964</v>
      </c>
      <c r="J88" s="8"/>
      <c r="K88" s="8"/>
      <c r="L88" s="8"/>
      <c r="M88" s="8"/>
      <c r="N88" s="8"/>
      <c r="O88" s="8"/>
      <c r="P88" s="8"/>
      <c r="Q88" s="8"/>
      <c r="R88" s="8"/>
      <c r="S88" s="8"/>
      <c r="T88" s="15"/>
      <c r="U88" s="15"/>
      <c r="V88" s="15"/>
      <c r="W88" s="15"/>
      <c r="X88" s="15"/>
      <c r="Y88" s="15"/>
      <c r="Z88" s="15"/>
      <c r="AA88" s="15"/>
      <c r="AB88" s="15"/>
      <c r="AC88" s="15"/>
    </row>
    <row r="89" spans="1:29" ht="15.75" customHeight="1" x14ac:dyDescent="0.35">
      <c r="A89" s="8" t="s">
        <v>956</v>
      </c>
      <c r="B89" s="8" t="s">
        <v>969</v>
      </c>
      <c r="C89" s="10">
        <v>1</v>
      </c>
      <c r="D89" s="8" t="s">
        <v>776</v>
      </c>
      <c r="E89" s="8" t="s">
        <v>777</v>
      </c>
      <c r="F89" s="8" t="str">
        <f>UnitControlCenter!$B$22</f>
        <v>thousand vehicles / year</v>
      </c>
      <c r="G89" s="8" t="s">
        <v>970</v>
      </c>
      <c r="H89" s="8" t="s">
        <v>971</v>
      </c>
      <c r="I89" s="8" t="s">
        <v>972</v>
      </c>
      <c r="J89" s="8"/>
      <c r="K89" s="8"/>
      <c r="L89" s="8"/>
      <c r="M89" s="8"/>
      <c r="N89" s="8"/>
      <c r="O89" s="8"/>
      <c r="P89" s="8"/>
      <c r="Q89" s="8"/>
      <c r="R89" s="8"/>
      <c r="S89" s="8"/>
      <c r="T89" s="15"/>
      <c r="U89" s="15"/>
      <c r="V89" s="15"/>
      <c r="W89" s="15"/>
      <c r="X89" s="15"/>
      <c r="Y89" s="15"/>
      <c r="Z89" s="15"/>
      <c r="AA89" s="15"/>
      <c r="AB89" s="15"/>
      <c r="AC89" s="15"/>
    </row>
    <row r="90" spans="1:29" ht="15.75" customHeight="1" x14ac:dyDescent="0.35">
      <c r="A90" s="8" t="s">
        <v>956</v>
      </c>
      <c r="B90" s="8" t="s">
        <v>973</v>
      </c>
      <c r="C90" s="10">
        <v>1</v>
      </c>
      <c r="D90" s="8" t="s">
        <v>776</v>
      </c>
      <c r="E90" s="8" t="s">
        <v>777</v>
      </c>
      <c r="F90" s="8" t="str">
        <f>UnitControlCenter!$B$23</f>
        <v>million vehicles</v>
      </c>
      <c r="G90" s="8" t="s">
        <v>974</v>
      </c>
      <c r="H90" s="8" t="s">
        <v>959</v>
      </c>
      <c r="I90" s="8" t="s">
        <v>960</v>
      </c>
      <c r="J90" s="8"/>
      <c r="K90" s="8"/>
      <c r="L90" s="8"/>
      <c r="M90" s="8"/>
      <c r="N90" s="8"/>
      <c r="O90" s="8"/>
      <c r="P90" s="8"/>
      <c r="Q90" s="8"/>
      <c r="R90" s="8"/>
      <c r="S90" s="8"/>
      <c r="T90" s="15"/>
      <c r="U90" s="15"/>
      <c r="V90" s="15"/>
      <c r="W90" s="15"/>
      <c r="X90" s="15"/>
      <c r="Y90" s="15"/>
      <c r="Z90" s="15"/>
      <c r="AA90" s="15"/>
      <c r="AB90" s="15"/>
      <c r="AC90" s="15"/>
    </row>
    <row r="91" spans="1:29" ht="15.75" customHeight="1" x14ac:dyDescent="0.35">
      <c r="A91" s="8" t="s">
        <v>956</v>
      </c>
      <c r="B91" s="8" t="s">
        <v>975</v>
      </c>
      <c r="C91" s="10">
        <v>1</v>
      </c>
      <c r="D91" s="8" t="s">
        <v>776</v>
      </c>
      <c r="E91" s="8" t="s">
        <v>777</v>
      </c>
      <c r="F91" s="8" t="str">
        <f>UnitControlCenter!$B$24</f>
        <v>thousand vehicles</v>
      </c>
      <c r="G91" s="8" t="s">
        <v>976</v>
      </c>
      <c r="H91" s="8" t="s">
        <v>963</v>
      </c>
      <c r="I91" s="8" t="s">
        <v>964</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4">
      <c r="A92" s="23" t="s">
        <v>956</v>
      </c>
      <c r="B92" s="23" t="s">
        <v>977</v>
      </c>
      <c r="C92" s="24">
        <v>1</v>
      </c>
      <c r="D92" s="23" t="s">
        <v>776</v>
      </c>
      <c r="E92" s="23" t="s">
        <v>777</v>
      </c>
      <c r="F92" s="23" t="str">
        <f>UnitControlCenter!$B$23</f>
        <v>million vehicles</v>
      </c>
      <c r="G92" s="23" t="s">
        <v>978</v>
      </c>
      <c r="H92" s="23" t="s">
        <v>959</v>
      </c>
      <c r="I92" s="23" t="s">
        <v>960</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35">
      <c r="A93" s="8" t="s">
        <v>956</v>
      </c>
      <c r="B93" s="8" t="s">
        <v>979</v>
      </c>
      <c r="C93" s="10">
        <v>1</v>
      </c>
      <c r="D93" s="8" t="s">
        <v>776</v>
      </c>
      <c r="E93" s="8" t="s">
        <v>777</v>
      </c>
      <c r="F93" s="8" t="str">
        <f>UnitControlCenter!$B$23</f>
        <v>million vehicles</v>
      </c>
      <c r="G93" s="8" t="s">
        <v>980</v>
      </c>
      <c r="H93" s="8" t="s">
        <v>963</v>
      </c>
      <c r="I93" s="8" t="s">
        <v>964</v>
      </c>
      <c r="J93" s="8"/>
      <c r="K93" s="8"/>
      <c r="L93" s="8"/>
      <c r="M93" s="8"/>
      <c r="N93" s="8"/>
      <c r="O93" s="8"/>
      <c r="P93" s="8"/>
      <c r="Q93" s="8"/>
      <c r="R93" s="8"/>
      <c r="S93" s="8"/>
      <c r="T93" s="15"/>
      <c r="U93" s="15"/>
      <c r="V93" s="15"/>
      <c r="W93" s="15"/>
      <c r="X93" s="15"/>
      <c r="Y93" s="15"/>
      <c r="Z93" s="15"/>
      <c r="AA93" s="15"/>
      <c r="AB93" s="15"/>
      <c r="AC93" s="15"/>
    </row>
    <row r="94" spans="1:29" ht="15.75" customHeight="1" x14ac:dyDescent="0.35">
      <c r="A94" s="8" t="s">
        <v>956</v>
      </c>
      <c r="B94" s="8" t="s">
        <v>981</v>
      </c>
      <c r="C94" s="10">
        <v>1</v>
      </c>
      <c r="D94" s="8" t="s">
        <v>776</v>
      </c>
      <c r="E94" s="8" t="s">
        <v>777</v>
      </c>
      <c r="F94" s="8" t="str">
        <f>UnitControlCenter!$B$23</f>
        <v>million vehicles</v>
      </c>
      <c r="G94" s="8" t="s">
        <v>982</v>
      </c>
      <c r="H94" s="8" t="s">
        <v>971</v>
      </c>
      <c r="I94" s="8" t="s">
        <v>972</v>
      </c>
      <c r="J94" s="8"/>
      <c r="K94" s="8"/>
      <c r="L94" s="8"/>
      <c r="M94" s="8"/>
      <c r="N94" s="8"/>
      <c r="O94" s="8"/>
      <c r="P94" s="8"/>
      <c r="Q94" s="8"/>
      <c r="R94" s="8"/>
      <c r="S94" s="8"/>
      <c r="T94" s="15"/>
      <c r="U94" s="15"/>
      <c r="V94" s="15"/>
      <c r="W94" s="15"/>
      <c r="X94" s="15"/>
      <c r="Y94" s="15"/>
      <c r="Z94" s="15"/>
      <c r="AA94" s="15"/>
      <c r="AB94" s="15"/>
      <c r="AC94" s="15"/>
    </row>
    <row r="95" spans="1:29" ht="15.75" customHeight="1" x14ac:dyDescent="0.35">
      <c r="A95" s="8" t="s">
        <v>983</v>
      </c>
      <c r="B95" s="8" t="s">
        <v>984</v>
      </c>
      <c r="C95" s="10">
        <v>1</v>
      </c>
      <c r="D95" s="8" t="s">
        <v>776</v>
      </c>
      <c r="E95" s="8" t="s">
        <v>777</v>
      </c>
      <c r="F95" s="8" t="str">
        <f>UnitControlCenter!$B$3</f>
        <v>million metric tons / year</v>
      </c>
      <c r="G95" s="8" t="s">
        <v>985</v>
      </c>
      <c r="H95" s="8" t="s">
        <v>986</v>
      </c>
      <c r="I95" s="8" t="s">
        <v>987</v>
      </c>
      <c r="J95" s="8"/>
      <c r="K95" s="8"/>
      <c r="L95" s="8"/>
      <c r="M95" s="8"/>
      <c r="N95" s="8"/>
      <c r="O95" s="8"/>
      <c r="P95" s="8"/>
      <c r="Q95" s="8"/>
      <c r="R95" s="8"/>
      <c r="S95" s="8"/>
      <c r="T95" s="15"/>
      <c r="U95" s="15"/>
      <c r="V95" s="15"/>
      <c r="W95" s="15"/>
      <c r="X95" s="15"/>
      <c r="Y95" s="15"/>
      <c r="Z95" s="15"/>
      <c r="AA95" s="15"/>
      <c r="AB95" s="15"/>
      <c r="AC95" s="15"/>
    </row>
    <row r="96" spans="1:29" ht="15.75" customHeight="1" x14ac:dyDescent="0.35">
      <c r="A96" s="8" t="s">
        <v>983</v>
      </c>
      <c r="B96" s="8" t="s">
        <v>988</v>
      </c>
      <c r="C96" s="10">
        <v>1</v>
      </c>
      <c r="D96" s="8" t="s">
        <v>776</v>
      </c>
      <c r="E96" s="8" t="s">
        <v>777</v>
      </c>
      <c r="F96" s="8" t="str">
        <f>UnitControlCenter!$B$25</f>
        <v>PJ / year</v>
      </c>
      <c r="G96" s="8" t="s">
        <v>989</v>
      </c>
      <c r="H96" s="8" t="s">
        <v>990</v>
      </c>
      <c r="I96" s="8" t="s">
        <v>991</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4">
      <c r="A97" s="23" t="s">
        <v>983</v>
      </c>
      <c r="B97" s="23" t="s">
        <v>992</v>
      </c>
      <c r="C97" s="24">
        <v>1</v>
      </c>
      <c r="D97" s="23" t="s">
        <v>776</v>
      </c>
      <c r="E97" s="23" t="s">
        <v>777</v>
      </c>
      <c r="F97" s="23" t="str">
        <f>UnitControlCenter!$B$25</f>
        <v>PJ / year</v>
      </c>
      <c r="G97" s="23" t="s">
        <v>993</v>
      </c>
      <c r="H97" s="23" t="s">
        <v>986</v>
      </c>
      <c r="I97" s="23" t="s">
        <v>987</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35">
      <c r="A98" s="8" t="s">
        <v>983</v>
      </c>
      <c r="B98" s="8" t="s">
        <v>994</v>
      </c>
      <c r="C98" s="10">
        <v>1</v>
      </c>
      <c r="D98" s="8" t="s">
        <v>776</v>
      </c>
      <c r="E98" s="8" t="s">
        <v>777</v>
      </c>
      <c r="F98" s="8" t="str">
        <f>UnitControlCenter!$B$19</f>
        <v>trillion passenger-km / year</v>
      </c>
      <c r="G98" s="8" t="s">
        <v>995</v>
      </c>
      <c r="H98" s="8" t="s">
        <v>996</v>
      </c>
      <c r="I98" s="8" t="s">
        <v>997</v>
      </c>
      <c r="J98" s="8"/>
      <c r="K98" s="8"/>
      <c r="L98" s="8"/>
      <c r="M98" s="8"/>
      <c r="N98" s="8"/>
      <c r="O98" s="8"/>
      <c r="P98" s="8"/>
      <c r="Q98" s="8"/>
      <c r="R98" s="8"/>
      <c r="S98" s="8"/>
      <c r="T98" s="15"/>
      <c r="U98" s="15"/>
      <c r="V98" s="15"/>
      <c r="W98" s="15"/>
      <c r="X98" s="15"/>
      <c r="Y98" s="15"/>
      <c r="Z98" s="15"/>
      <c r="AA98" s="15"/>
      <c r="AB98" s="15"/>
      <c r="AC98" s="15"/>
    </row>
    <row r="99" spans="1:29" ht="15.75" customHeight="1" x14ac:dyDescent="0.35">
      <c r="A99" s="8" t="s">
        <v>983</v>
      </c>
      <c r="B99" s="8" t="s">
        <v>998</v>
      </c>
      <c r="C99" s="10">
        <v>1</v>
      </c>
      <c r="D99" s="8" t="s">
        <v>776</v>
      </c>
      <c r="E99" s="8" t="s">
        <v>777</v>
      </c>
      <c r="F99" s="8" t="str">
        <f>UnitControlCenter!$B$20</f>
        <v>trillion freight ton-km / year</v>
      </c>
      <c r="G99" s="8" t="s">
        <v>999</v>
      </c>
      <c r="H99" s="8" t="s">
        <v>1000</v>
      </c>
      <c r="I99" s="8" t="s">
        <v>1001</v>
      </c>
      <c r="J99" s="8"/>
      <c r="K99" s="8"/>
      <c r="L99" s="8"/>
      <c r="M99" s="8"/>
      <c r="N99" s="8"/>
      <c r="O99" s="8"/>
      <c r="P99" s="8"/>
      <c r="Q99" s="8"/>
      <c r="R99" s="8"/>
      <c r="S99" s="8"/>
      <c r="T99" s="15"/>
      <c r="U99" s="15"/>
      <c r="V99" s="15"/>
      <c r="W99" s="15"/>
      <c r="X99" s="15"/>
      <c r="Y99" s="15"/>
      <c r="Z99" s="15"/>
      <c r="AA99" s="15"/>
      <c r="AB99" s="15"/>
      <c r="AC99" s="15"/>
    </row>
    <row r="100" spans="1:29" ht="15.75" customHeight="1" x14ac:dyDescent="0.35">
      <c r="A100" s="8" t="s">
        <v>1002</v>
      </c>
      <c r="B100" s="8" t="s">
        <v>1003</v>
      </c>
      <c r="C100" s="10">
        <v>1</v>
      </c>
      <c r="D100" s="8" t="s">
        <v>776</v>
      </c>
      <c r="E100" s="8" t="s">
        <v>777</v>
      </c>
      <c r="F100" s="8" t="str">
        <f>UnitControlCenter!$B$25</f>
        <v>PJ / year</v>
      </c>
      <c r="G100" s="8" t="s">
        <v>1004</v>
      </c>
      <c r="H100" s="8" t="s">
        <v>1005</v>
      </c>
      <c r="I100" s="8" t="s">
        <v>1006</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4">
      <c r="A101" s="23" t="s">
        <v>1002</v>
      </c>
      <c r="B101" s="23" t="s">
        <v>1007</v>
      </c>
      <c r="C101" s="24">
        <v>1</v>
      </c>
      <c r="D101" s="23" t="s">
        <v>776</v>
      </c>
      <c r="E101" s="23" t="s">
        <v>777</v>
      </c>
      <c r="F101" s="23" t="str">
        <f>UnitControlCenter!$B$25</f>
        <v>PJ / year</v>
      </c>
      <c r="G101" s="23" t="s">
        <v>1008</v>
      </c>
      <c r="H101" s="23" t="s">
        <v>1009</v>
      </c>
      <c r="I101" s="23" t="s">
        <v>1010</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35">
      <c r="A102" s="8" t="s">
        <v>1002</v>
      </c>
      <c r="B102" s="8" t="s">
        <v>1011</v>
      </c>
      <c r="C102" s="10">
        <v>1</v>
      </c>
      <c r="D102" s="8" t="s">
        <v>776</v>
      </c>
      <c r="E102" s="8" t="s">
        <v>777</v>
      </c>
      <c r="F102" s="8" t="str">
        <f>UnitControlCenter!$B$25</f>
        <v>PJ / year</v>
      </c>
      <c r="G102" s="8" t="s">
        <v>1012</v>
      </c>
      <c r="H102" s="8" t="s">
        <v>1005</v>
      </c>
      <c r="I102" s="8" t="s">
        <v>1006</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35">
      <c r="A103" s="8" t="s">
        <v>1002</v>
      </c>
      <c r="B103" s="8" t="s">
        <v>1013</v>
      </c>
      <c r="C103" s="10">
        <v>1</v>
      </c>
      <c r="D103" s="8" t="s">
        <v>776</v>
      </c>
      <c r="E103" s="8" t="s">
        <v>777</v>
      </c>
      <c r="F103" s="8" t="str">
        <f>UnitControlCenter!$B$25</f>
        <v>PJ / year</v>
      </c>
      <c r="G103" s="8" t="s">
        <v>1014</v>
      </c>
      <c r="H103" s="8" t="s">
        <v>1009</v>
      </c>
      <c r="I103" s="8" t="s">
        <v>1010</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35">
      <c r="A104" s="8" t="s">
        <v>1015</v>
      </c>
      <c r="B104" s="8" t="s">
        <v>1016</v>
      </c>
      <c r="C104" s="10">
        <v>1</v>
      </c>
      <c r="D104" s="8" t="s">
        <v>776</v>
      </c>
      <c r="E104" s="8" t="s">
        <v>777</v>
      </c>
      <c r="F104" s="8" t="str">
        <f>UnitControlCenter!$B$3</f>
        <v>million metric tons / year</v>
      </c>
      <c r="G104" s="8" t="s">
        <v>1017</v>
      </c>
      <c r="H104" s="8" t="s">
        <v>1005</v>
      </c>
      <c r="I104" s="8" t="s">
        <v>1006</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35">
      <c r="A105" s="8" t="s">
        <v>1015</v>
      </c>
      <c r="B105" s="8" t="s">
        <v>1018</v>
      </c>
      <c r="C105" s="10">
        <v>1</v>
      </c>
      <c r="D105" s="8" t="s">
        <v>776</v>
      </c>
      <c r="E105" s="8" t="s">
        <v>777</v>
      </c>
      <c r="F105" s="8" t="str">
        <f>UnitControlCenter!$B$3</f>
        <v>million metric tons / year</v>
      </c>
      <c r="G105" s="8" t="s">
        <v>1019</v>
      </c>
      <c r="H105" s="8" t="s">
        <v>787</v>
      </c>
      <c r="I105" s="8" t="s">
        <v>788</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35">
      <c r="A106" s="8" t="s">
        <v>1015</v>
      </c>
      <c r="B106" s="8" t="s">
        <v>1020</v>
      </c>
      <c r="C106" s="10">
        <v>1</v>
      </c>
      <c r="D106" s="8" t="s">
        <v>776</v>
      </c>
      <c r="E106" s="8" t="s">
        <v>777</v>
      </c>
      <c r="F106" s="8" t="str">
        <f>UnitControlCenter!$B$3</f>
        <v>million metric tons / year</v>
      </c>
      <c r="G106" s="8" t="s">
        <v>1021</v>
      </c>
      <c r="H106" s="8" t="s">
        <v>1005</v>
      </c>
      <c r="I106" s="8" t="s">
        <v>1006</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4">
      <c r="A107" s="23" t="s">
        <v>1015</v>
      </c>
      <c r="B107" s="23" t="s">
        <v>1022</v>
      </c>
      <c r="C107" s="24">
        <v>1</v>
      </c>
      <c r="D107" s="23" t="s">
        <v>776</v>
      </c>
      <c r="E107" s="23" t="s">
        <v>777</v>
      </c>
      <c r="F107" s="23" t="str">
        <f>UnitControlCenter!$B$3</f>
        <v>million metric tons / year</v>
      </c>
      <c r="G107" s="23" t="s">
        <v>1023</v>
      </c>
      <c r="H107" s="23" t="s">
        <v>787</v>
      </c>
      <c r="I107" s="23" t="s">
        <v>788</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35">
      <c r="A108" s="8" t="s">
        <v>1015</v>
      </c>
      <c r="B108" s="8" t="s">
        <v>1024</v>
      </c>
      <c r="C108" s="10">
        <v>1</v>
      </c>
      <c r="D108" s="8" t="s">
        <v>776</v>
      </c>
      <c r="E108" s="8" t="s">
        <v>777</v>
      </c>
      <c r="F108" s="8" t="str">
        <f>UnitControlCenter!$B$3</f>
        <v>million metric tons / year</v>
      </c>
      <c r="G108" s="8" t="s">
        <v>1025</v>
      </c>
      <c r="H108" s="8" t="s">
        <v>1005</v>
      </c>
      <c r="I108" s="8" t="s">
        <v>1006</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35">
      <c r="A109" s="8" t="s">
        <v>1015</v>
      </c>
      <c r="B109" s="8" t="s">
        <v>1026</v>
      </c>
      <c r="C109" s="10">
        <v>1</v>
      </c>
      <c r="D109" s="8" t="s">
        <v>776</v>
      </c>
      <c r="E109" s="8" t="s">
        <v>777</v>
      </c>
      <c r="F109" s="8" t="str">
        <f>UnitControlCenter!$B$3</f>
        <v>million metric tons / year</v>
      </c>
      <c r="G109" s="123" t="s">
        <v>1027</v>
      </c>
      <c r="H109" s="123" t="s">
        <v>1028</v>
      </c>
      <c r="I109" s="8" t="s">
        <v>1029</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4">
      <c r="A110" s="23" t="s">
        <v>1030</v>
      </c>
      <c r="B110" s="23" t="s">
        <v>1031</v>
      </c>
      <c r="C110" s="24">
        <v>1</v>
      </c>
      <c r="D110" s="23" t="s">
        <v>776</v>
      </c>
      <c r="E110" s="23" t="s">
        <v>777</v>
      </c>
      <c r="F110" s="23" t="str">
        <f>UnitControlCenter!$B$25</f>
        <v>PJ / year</v>
      </c>
      <c r="G110" s="23" t="s">
        <v>1032</v>
      </c>
      <c r="H110" s="23" t="s">
        <v>1033</v>
      </c>
      <c r="I110" s="23" t="s">
        <v>1034</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35">
      <c r="A111" s="8" t="s">
        <v>1030</v>
      </c>
      <c r="B111" s="8" t="s">
        <v>1035</v>
      </c>
      <c r="C111" s="10">
        <v>1</v>
      </c>
      <c r="D111" s="8" t="s">
        <v>776</v>
      </c>
      <c r="E111" s="8" t="s">
        <v>777</v>
      </c>
      <c r="F111" s="8" t="str">
        <f>UnitControlCenter!$B$25</f>
        <v>PJ / year</v>
      </c>
      <c r="G111" s="123" t="s">
        <v>1489</v>
      </c>
      <c r="H111" s="123" t="s">
        <v>1490</v>
      </c>
      <c r="I111" s="8" t="s">
        <v>1036</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35">
      <c r="A112" s="8" t="s">
        <v>1030</v>
      </c>
      <c r="B112" s="8" t="s">
        <v>1037</v>
      </c>
      <c r="C112" s="10">
        <v>1</v>
      </c>
      <c r="D112" s="8" t="s">
        <v>776</v>
      </c>
      <c r="E112" s="8" t="s">
        <v>777</v>
      </c>
      <c r="F112" s="8" t="str">
        <f>UnitControlCenter!$B$25</f>
        <v>PJ / year</v>
      </c>
      <c r="G112" s="8" t="s">
        <v>1038</v>
      </c>
      <c r="H112" s="8" t="s">
        <v>1039</v>
      </c>
      <c r="I112" s="8" t="s">
        <v>1040</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35">
      <c r="A113" s="8" t="s">
        <v>1041</v>
      </c>
      <c r="B113" s="8" t="s">
        <v>1042</v>
      </c>
      <c r="C113" s="10">
        <v>1</v>
      </c>
      <c r="D113" s="8" t="s">
        <v>776</v>
      </c>
      <c r="E113" s="8" t="s">
        <v>777</v>
      </c>
      <c r="F113" s="8" t="str">
        <f>UnitControlCenter!$B$25</f>
        <v>PJ / year</v>
      </c>
      <c r="G113" s="8" t="s">
        <v>1043</v>
      </c>
      <c r="H113" s="8" t="s">
        <v>1044</v>
      </c>
      <c r="I113" s="8" t="s">
        <v>1045</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35">
      <c r="A114" s="8" t="s">
        <v>1041</v>
      </c>
      <c r="B114" s="8" t="s">
        <v>1046</v>
      </c>
      <c r="C114" s="10">
        <v>1</v>
      </c>
      <c r="D114" s="8" t="s">
        <v>776</v>
      </c>
      <c r="E114" s="8" t="s">
        <v>777</v>
      </c>
      <c r="F114" s="8" t="str">
        <f>UnitControlCenter!$B$25</f>
        <v>PJ / year</v>
      </c>
      <c r="G114" s="8" t="s">
        <v>1047</v>
      </c>
      <c r="H114" s="8" t="s">
        <v>1048</v>
      </c>
      <c r="I114" s="8" t="s">
        <v>1049</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35">
      <c r="A115" s="8" t="s">
        <v>1041</v>
      </c>
      <c r="B115" s="8" t="s">
        <v>789</v>
      </c>
      <c r="C115" s="10">
        <v>0</v>
      </c>
      <c r="D115" s="8" t="s">
        <v>770</v>
      </c>
      <c r="E115" s="8" t="s">
        <v>771</v>
      </c>
      <c r="F115" s="8" t="str">
        <f>UnitControlCenter!$B$26</f>
        <v>PJ / 2019 dollar</v>
      </c>
      <c r="G115" s="8" t="s">
        <v>1050</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35">
      <c r="A116" s="8" t="s">
        <v>1041</v>
      </c>
      <c r="B116" s="8" t="s">
        <v>1051</v>
      </c>
      <c r="C116" s="10">
        <v>1</v>
      </c>
      <c r="D116" s="8" t="s">
        <v>770</v>
      </c>
      <c r="E116" s="8" t="s">
        <v>771</v>
      </c>
      <c r="F116" s="8" t="str">
        <f>UnitControlCenter!$B$15</f>
        <v>terawatt-hours (TWh) / year</v>
      </c>
      <c r="G116" s="8" t="s">
        <v>1052</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35">
      <c r="A117" s="8" t="s">
        <v>1041</v>
      </c>
      <c r="B117" s="8" t="s">
        <v>1053</v>
      </c>
      <c r="C117" s="10">
        <v>1</v>
      </c>
      <c r="D117" s="8" t="s">
        <v>770</v>
      </c>
      <c r="E117" s="8" t="s">
        <v>771</v>
      </c>
      <c r="F117" s="8" t="str">
        <f>UnitControlCenter!$B$27</f>
        <v>millions of metric tons / year</v>
      </c>
      <c r="G117" s="8" t="s">
        <v>1054</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35">
      <c r="A118" s="8" t="s">
        <v>1041</v>
      </c>
      <c r="B118" s="8" t="s">
        <v>1055</v>
      </c>
      <c r="C118" s="10">
        <v>1</v>
      </c>
      <c r="D118" s="8" t="s">
        <v>770</v>
      </c>
      <c r="E118" s="8" t="s">
        <v>771</v>
      </c>
      <c r="F118" s="8" t="str">
        <f>UnitControlCenter!$B$27</f>
        <v>millions of metric tons / year</v>
      </c>
      <c r="G118" s="8" t="s">
        <v>1056</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35">
      <c r="A119" s="8" t="s">
        <v>1041</v>
      </c>
      <c r="B119" s="8" t="s">
        <v>1057</v>
      </c>
      <c r="C119" s="10">
        <v>1</v>
      </c>
      <c r="D119" s="8" t="s">
        <v>770</v>
      </c>
      <c r="E119" s="8" t="s">
        <v>771</v>
      </c>
      <c r="F119" s="8" t="str">
        <f>UnitControlCenter!$B$28</f>
        <v>trillion cubic feet / year</v>
      </c>
      <c r="G119" s="8" t="s">
        <v>1058</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35">
      <c r="A120" s="8" t="s">
        <v>1041</v>
      </c>
      <c r="B120" s="8" t="s">
        <v>1059</v>
      </c>
      <c r="C120" s="10">
        <v>1</v>
      </c>
      <c r="D120" s="8" t="s">
        <v>770</v>
      </c>
      <c r="E120" s="8" t="s">
        <v>771</v>
      </c>
      <c r="F120" s="8" t="str">
        <f>UnitControlCenter!$B$29</f>
        <v>million barrels / year</v>
      </c>
      <c r="G120" s="8" t="s">
        <v>1060</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35">
      <c r="A121" s="8" t="s">
        <v>1041</v>
      </c>
      <c r="B121" s="8" t="s">
        <v>1061</v>
      </c>
      <c r="C121" s="10">
        <v>1</v>
      </c>
      <c r="D121" s="8" t="s">
        <v>770</v>
      </c>
      <c r="E121" s="8" t="s">
        <v>771</v>
      </c>
      <c r="F121" s="8" t="str">
        <f>UnitControlCenter!$B$29</f>
        <v>million barrels / year</v>
      </c>
      <c r="G121" s="8" t="s">
        <v>1062</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35">
      <c r="A122" s="8" t="s">
        <v>1041</v>
      </c>
      <c r="B122" s="8" t="s">
        <v>1063</v>
      </c>
      <c r="C122" s="10">
        <v>1</v>
      </c>
      <c r="D122" s="8" t="s">
        <v>770</v>
      </c>
      <c r="E122" s="8" t="s">
        <v>771</v>
      </c>
      <c r="F122" s="8" t="str">
        <f>UnitControlCenter!$B$27</f>
        <v>millions of metric tons / year</v>
      </c>
      <c r="G122" s="8" t="s">
        <v>1064</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4">
      <c r="A123" s="23" t="s">
        <v>1041</v>
      </c>
      <c r="B123" s="23" t="s">
        <v>1065</v>
      </c>
      <c r="C123" s="24">
        <v>1</v>
      </c>
      <c r="D123" s="23" t="s">
        <v>770</v>
      </c>
      <c r="E123" s="23" t="s">
        <v>771</v>
      </c>
      <c r="F123" s="23" t="str">
        <f>UnitControlCenter!$B$30</f>
        <v>million liters / year</v>
      </c>
      <c r="G123" s="23" t="s">
        <v>1066</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35">
      <c r="A124" s="8" t="s">
        <v>1041</v>
      </c>
      <c r="B124" s="8" t="s">
        <v>1067</v>
      </c>
      <c r="C124" s="10">
        <v>1</v>
      </c>
      <c r="D124" s="8" t="s">
        <v>770</v>
      </c>
      <c r="E124" s="8" t="s">
        <v>771</v>
      </c>
      <c r="F124" s="8" t="str">
        <f>UnitControlCenter!$B$27</f>
        <v>millions of metric tons / year</v>
      </c>
      <c r="G124" s="8" t="s">
        <v>1068</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35">
      <c r="A125" s="8" t="s">
        <v>1041</v>
      </c>
      <c r="B125" s="8" t="s">
        <v>1069</v>
      </c>
      <c r="C125" s="10">
        <v>1</v>
      </c>
      <c r="D125" s="8" t="s">
        <v>770</v>
      </c>
      <c r="E125" s="8" t="s">
        <v>771</v>
      </c>
      <c r="F125" s="8" t="str">
        <f>UnitControlCenter!$B$5</f>
        <v>thousand metric tons / year</v>
      </c>
      <c r="G125" s="8" t="s">
        <v>1070</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35">
      <c r="A126" s="8" t="s">
        <v>1071</v>
      </c>
      <c r="B126" s="8" t="s">
        <v>1072</v>
      </c>
      <c r="C126" s="10">
        <v>1</v>
      </c>
      <c r="D126" s="8" t="s">
        <v>776</v>
      </c>
      <c r="E126" s="8" t="s">
        <v>777</v>
      </c>
      <c r="F126" s="8" t="str">
        <f>UnitControlCenter!$B$31</f>
        <v>PJ / year</v>
      </c>
      <c r="G126" s="8" t="s">
        <v>1073</v>
      </c>
      <c r="H126" s="8" t="s">
        <v>1074</v>
      </c>
      <c r="I126" s="8" t="s">
        <v>1075</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35">
      <c r="A127" s="8" t="s">
        <v>1071</v>
      </c>
      <c r="B127" s="8" t="s">
        <v>1076</v>
      </c>
      <c r="C127" s="10">
        <v>1</v>
      </c>
      <c r="D127" s="8" t="s">
        <v>776</v>
      </c>
      <c r="E127" s="8" t="s">
        <v>771</v>
      </c>
      <c r="F127" s="8" t="str">
        <f>UnitControlCenter!$B$31</f>
        <v>PJ / year</v>
      </c>
      <c r="G127" s="8" t="s">
        <v>1077</v>
      </c>
      <c r="H127" s="8" t="s">
        <v>1074</v>
      </c>
      <c r="I127" s="8" t="s">
        <v>1075</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35">
      <c r="A128" s="8" t="s">
        <v>1071</v>
      </c>
      <c r="B128" s="8" t="s">
        <v>1078</v>
      </c>
      <c r="C128" s="10">
        <v>1</v>
      </c>
      <c r="D128" s="8" t="s">
        <v>776</v>
      </c>
      <c r="E128" s="8" t="s">
        <v>777</v>
      </c>
      <c r="F128" s="8" t="str">
        <f>UnitControlCenter!$B$8</f>
        <v>billion 2019 USD / year</v>
      </c>
      <c r="G128" s="8" t="s">
        <v>1079</v>
      </c>
      <c r="H128" s="8" t="s">
        <v>1074</v>
      </c>
      <c r="I128" s="8" t="s">
        <v>1075</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35">
      <c r="A129" s="8" t="s">
        <v>1071</v>
      </c>
      <c r="B129" s="8" t="s">
        <v>1080</v>
      </c>
      <c r="C129" s="10">
        <v>1</v>
      </c>
      <c r="D129" s="8" t="s">
        <v>776</v>
      </c>
      <c r="E129" s="8" t="s">
        <v>771</v>
      </c>
      <c r="F129" s="8" t="str">
        <f>UnitControlCenter!$B$8</f>
        <v>billion 2019 USD / year</v>
      </c>
      <c r="G129" s="8" t="s">
        <v>1081</v>
      </c>
      <c r="H129" s="8" t="s">
        <v>1074</v>
      </c>
      <c r="I129" s="8" t="s">
        <v>1075</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35">
      <c r="A130" s="8" t="s">
        <v>1071</v>
      </c>
      <c r="B130" s="8" t="s">
        <v>1082</v>
      </c>
      <c r="C130" s="10">
        <v>0</v>
      </c>
      <c r="D130" s="8" t="s">
        <v>776</v>
      </c>
      <c r="E130" s="8" t="s">
        <v>777</v>
      </c>
      <c r="F130" s="8" t="str">
        <f>UnitControlCenter!B3</f>
        <v>million metric tons / year</v>
      </c>
      <c r="G130" s="8" t="s">
        <v>1083</v>
      </c>
      <c r="H130" s="8" t="s">
        <v>1084</v>
      </c>
      <c r="I130" s="8" t="s">
        <v>1085</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35">
      <c r="A131" s="8" t="s">
        <v>1071</v>
      </c>
      <c r="B131" s="8" t="s">
        <v>1086</v>
      </c>
      <c r="C131" s="10">
        <v>0</v>
      </c>
      <c r="D131" s="8" t="s">
        <v>776</v>
      </c>
      <c r="E131" s="8" t="s">
        <v>771</v>
      </c>
      <c r="F131" s="8" t="str">
        <f>UnitControlCenter!B3</f>
        <v>million metric tons / year</v>
      </c>
      <c r="G131" s="8" t="s">
        <v>1087</v>
      </c>
      <c r="H131" s="8" t="s">
        <v>1084</v>
      </c>
      <c r="I131" s="8" t="s">
        <v>1085</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35">
      <c r="A132" s="8" t="s">
        <v>1071</v>
      </c>
      <c r="B132" s="8" t="s">
        <v>1088</v>
      </c>
      <c r="C132" s="10">
        <v>1</v>
      </c>
      <c r="D132" s="8" t="s">
        <v>776</v>
      </c>
      <c r="E132" s="8" t="s">
        <v>777</v>
      </c>
      <c r="F132" s="8" t="str">
        <f>UnitControlCenter!$B$31</f>
        <v>PJ / year</v>
      </c>
      <c r="G132" s="8" t="s">
        <v>1089</v>
      </c>
      <c r="H132" s="8" t="s">
        <v>1090</v>
      </c>
      <c r="I132" s="8" t="s">
        <v>1091</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35">
      <c r="A133" s="8" t="s">
        <v>1071</v>
      </c>
      <c r="B133" s="8" t="s">
        <v>1092</v>
      </c>
      <c r="C133" s="10">
        <v>1</v>
      </c>
      <c r="D133" s="8" t="s">
        <v>776</v>
      </c>
      <c r="E133" s="8" t="s">
        <v>771</v>
      </c>
      <c r="F133" s="8" t="str">
        <f>UnitControlCenter!$B$31</f>
        <v>PJ / year</v>
      </c>
      <c r="G133" s="8" t="s">
        <v>1093</v>
      </c>
      <c r="H133" s="8" t="s">
        <v>1090</v>
      </c>
      <c r="I133" s="8" t="s">
        <v>1094</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35">
      <c r="A134" s="8" t="s">
        <v>1071</v>
      </c>
      <c r="B134" s="8" t="s">
        <v>1095</v>
      </c>
      <c r="C134" s="10">
        <v>1</v>
      </c>
      <c r="D134" s="8" t="s">
        <v>776</v>
      </c>
      <c r="E134" s="8" t="s">
        <v>777</v>
      </c>
      <c r="F134" s="8" t="str">
        <f>UnitControlCenter!$B$8</f>
        <v>billion 2019 USD / year</v>
      </c>
      <c r="G134" s="8" t="s">
        <v>1096</v>
      </c>
      <c r="H134" s="8" t="s">
        <v>1090</v>
      </c>
      <c r="I134" s="8" t="s">
        <v>1097</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4">
      <c r="A135" s="23" t="s">
        <v>1071</v>
      </c>
      <c r="B135" s="23" t="s">
        <v>1098</v>
      </c>
      <c r="C135" s="24">
        <v>1</v>
      </c>
      <c r="D135" s="23" t="s">
        <v>776</v>
      </c>
      <c r="E135" s="23" t="s">
        <v>771</v>
      </c>
      <c r="F135" s="23" t="str">
        <f>UnitControlCenter!$B$8</f>
        <v>billion 2019 USD / year</v>
      </c>
      <c r="G135" s="23" t="s">
        <v>1099</v>
      </c>
      <c r="H135" s="23" t="s">
        <v>1090</v>
      </c>
      <c r="I135" s="23" t="s">
        <v>1100</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35">
      <c r="A136" s="8" t="s">
        <v>1071</v>
      </c>
      <c r="B136" s="8" t="s">
        <v>1101</v>
      </c>
      <c r="C136" s="10">
        <v>1</v>
      </c>
      <c r="D136" s="8" t="s">
        <v>776</v>
      </c>
      <c r="E136" s="8" t="s">
        <v>777</v>
      </c>
      <c r="F136" s="8" t="str">
        <f>UnitControlCenter!$B$25</f>
        <v>PJ / year</v>
      </c>
      <c r="G136" s="8" t="s">
        <v>1102</v>
      </c>
      <c r="H136" s="8" t="s">
        <v>1103</v>
      </c>
      <c r="I136" s="8" t="s">
        <v>1104</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35">
      <c r="A137" s="8" t="s">
        <v>1071</v>
      </c>
      <c r="B137" s="8" t="s">
        <v>1105</v>
      </c>
      <c r="C137" s="10">
        <v>1</v>
      </c>
      <c r="D137" s="8" t="s">
        <v>776</v>
      </c>
      <c r="E137" s="8" t="s">
        <v>771</v>
      </c>
      <c r="F137" s="8" t="str">
        <f>UnitControlCenter!$B$25</f>
        <v>PJ / year</v>
      </c>
      <c r="G137" s="8" t="s">
        <v>1106</v>
      </c>
      <c r="H137" s="8" t="s">
        <v>1103</v>
      </c>
      <c r="I137" s="8" t="s">
        <v>1104</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35">
      <c r="A138" s="8" t="s">
        <v>1107</v>
      </c>
      <c r="B138" s="8" t="s">
        <v>570</v>
      </c>
      <c r="C138" s="10">
        <v>1</v>
      </c>
      <c r="D138" s="8" t="s">
        <v>776</v>
      </c>
      <c r="E138" s="8" t="s">
        <v>940</v>
      </c>
      <c r="F138" s="8" t="str">
        <f>UnitControlCenter!$B$17</f>
        <v>2019 USD / megawatt-hour (MWh)</v>
      </c>
      <c r="G138" s="8" t="s">
        <v>1108</v>
      </c>
      <c r="H138" s="8" t="s">
        <v>1109</v>
      </c>
      <c r="I138" s="8" t="s">
        <v>1110</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35">
      <c r="A139" s="8" t="s">
        <v>1107</v>
      </c>
      <c r="B139" s="8" t="s">
        <v>228</v>
      </c>
      <c r="C139" s="10">
        <v>1</v>
      </c>
      <c r="D139" s="8" t="s">
        <v>776</v>
      </c>
      <c r="E139" s="8" t="s">
        <v>940</v>
      </c>
      <c r="F139" s="8" t="str">
        <f>UnitControlCenter!$B$32</f>
        <v>2019 dollars / metric ton</v>
      </c>
      <c r="G139" s="8" t="s">
        <v>1111</v>
      </c>
      <c r="H139" s="8" t="s">
        <v>1112</v>
      </c>
      <c r="I139" s="8" t="s">
        <v>1113</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35">
      <c r="A140" s="8" t="s">
        <v>1107</v>
      </c>
      <c r="B140" s="8" t="s">
        <v>253</v>
      </c>
      <c r="C140" s="10">
        <v>1</v>
      </c>
      <c r="D140" s="8" t="s">
        <v>776</v>
      </c>
      <c r="E140" s="8" t="s">
        <v>940</v>
      </c>
      <c r="F140" s="8" t="str">
        <f>UnitControlCenter!$B$32</f>
        <v>2019 dollars / metric ton</v>
      </c>
      <c r="G140" s="8" t="s">
        <v>1114</v>
      </c>
      <c r="H140" s="8" t="s">
        <v>543</v>
      </c>
      <c r="I140" s="10" t="s">
        <v>1115</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35">
      <c r="A141" s="8" t="s">
        <v>1107</v>
      </c>
      <c r="B141" s="8" t="s">
        <v>348</v>
      </c>
      <c r="C141" s="10">
        <v>1</v>
      </c>
      <c r="D141" s="8" t="s">
        <v>776</v>
      </c>
      <c r="E141" s="8" t="s">
        <v>940</v>
      </c>
      <c r="F141" s="8" t="str">
        <f>UnitControlCenter!$B$33</f>
        <v>2019 USD / thousand cubic feet</v>
      </c>
      <c r="G141" s="8" t="s">
        <v>1116</v>
      </c>
      <c r="H141" s="8" t="s">
        <v>1117</v>
      </c>
      <c r="I141" s="8" t="s">
        <v>1118</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35">
      <c r="A142" s="8" t="s">
        <v>1107</v>
      </c>
      <c r="B142" s="8" t="s">
        <v>461</v>
      </c>
      <c r="C142" s="10">
        <v>1</v>
      </c>
      <c r="D142" s="8" t="s">
        <v>776</v>
      </c>
      <c r="E142" s="8" t="s">
        <v>940</v>
      </c>
      <c r="F142" s="8" t="str">
        <f>UnitControlCenter!$B$34</f>
        <v>2019 dollars / liters</v>
      </c>
      <c r="G142" s="8" t="s">
        <v>1119</v>
      </c>
      <c r="H142" s="8" t="s">
        <v>553</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35">
      <c r="A143" s="8" t="s">
        <v>1107</v>
      </c>
      <c r="B143" s="8" t="s">
        <v>463</v>
      </c>
      <c r="C143" s="10">
        <v>1</v>
      </c>
      <c r="D143" s="8" t="s">
        <v>776</v>
      </c>
      <c r="E143" s="8" t="s">
        <v>940</v>
      </c>
      <c r="F143" s="8" t="str">
        <f>UnitControlCenter!$B$34</f>
        <v>2019 dollars / liters</v>
      </c>
      <c r="G143" s="8" t="s">
        <v>1120</v>
      </c>
      <c r="H143" s="8" t="s">
        <v>1117</v>
      </c>
      <c r="I143" s="8" t="s">
        <v>1118</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35">
      <c r="A144" s="8" t="s">
        <v>1107</v>
      </c>
      <c r="B144" s="8" t="s">
        <v>245</v>
      </c>
      <c r="C144" s="10">
        <v>1</v>
      </c>
      <c r="D144" s="8" t="s">
        <v>776</v>
      </c>
      <c r="E144" s="8" t="s">
        <v>940</v>
      </c>
      <c r="F144" s="8" t="str">
        <f>UnitControlCenter!$B$32</f>
        <v>2019 dollars / metric ton</v>
      </c>
      <c r="G144" s="8" t="s">
        <v>1121</v>
      </c>
      <c r="H144" s="8" t="s">
        <v>1122</v>
      </c>
      <c r="I144" s="8" t="s">
        <v>1123</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4">
      <c r="A145" s="23" t="s">
        <v>1107</v>
      </c>
      <c r="B145" s="23" t="s">
        <v>259</v>
      </c>
      <c r="C145" s="24">
        <v>1</v>
      </c>
      <c r="D145" s="23" t="s">
        <v>776</v>
      </c>
      <c r="E145" s="23" t="s">
        <v>940</v>
      </c>
      <c r="F145" s="23" t="str">
        <f>UnitControlCenter!$B$35</f>
        <v>2019 USD / barrel</v>
      </c>
      <c r="G145" s="23" t="s">
        <v>1124</v>
      </c>
      <c r="H145" s="23" t="s">
        <v>1125</v>
      </c>
      <c r="I145" s="23" t="s">
        <v>1126</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35">
      <c r="A146" s="8" t="s">
        <v>1107</v>
      </c>
      <c r="B146" s="8" t="s">
        <v>1127</v>
      </c>
      <c r="C146" s="10">
        <v>1</v>
      </c>
      <c r="D146" s="8" t="s">
        <v>776</v>
      </c>
      <c r="E146" s="8" t="s">
        <v>940</v>
      </c>
      <c r="F146" s="8" t="str">
        <f>UnitControlCenter!$B$34</f>
        <v>2019 dollars / liters</v>
      </c>
      <c r="G146" s="8" t="s">
        <v>1128</v>
      </c>
      <c r="H146" s="8" t="s">
        <v>1129</v>
      </c>
      <c r="I146" s="8" t="s">
        <v>1130</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35">
      <c r="A147" s="8" t="s">
        <v>1107</v>
      </c>
      <c r="B147" s="8" t="s">
        <v>587</v>
      </c>
      <c r="C147" s="10">
        <v>1</v>
      </c>
      <c r="D147" s="8" t="s">
        <v>776</v>
      </c>
      <c r="E147" s="8" t="s">
        <v>940</v>
      </c>
      <c r="F147" s="8" t="str">
        <f>UnitControlCenter!$B$36</f>
        <v>2019 USD / kg</v>
      </c>
      <c r="G147" s="8" t="s">
        <v>1131</v>
      </c>
      <c r="H147" s="8" t="s">
        <v>1132</v>
      </c>
      <c r="I147" s="8" t="s">
        <v>1133</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35">
      <c r="A148" s="8" t="s">
        <v>1134</v>
      </c>
      <c r="B148" s="8" t="s">
        <v>1135</v>
      </c>
      <c r="C148" s="10">
        <v>1</v>
      </c>
      <c r="D148" s="8" t="s">
        <v>770</v>
      </c>
      <c r="E148" s="8" t="s">
        <v>771</v>
      </c>
      <c r="F148" s="8" t="str">
        <f>UnitControlCenter!$B$37</f>
        <v>2019 USD / kilowatt-hour (kWh)</v>
      </c>
      <c r="G148" s="8" t="s">
        <v>1136</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35">
      <c r="A149" s="8" t="s">
        <v>1134</v>
      </c>
      <c r="B149" s="8" t="s">
        <v>1137</v>
      </c>
      <c r="C149" s="10">
        <v>1</v>
      </c>
      <c r="D149" s="8" t="s">
        <v>776</v>
      </c>
      <c r="E149" s="8" t="s">
        <v>771</v>
      </c>
      <c r="F149" s="8" t="str">
        <f>UnitControlCenter!$B$38</f>
        <v>cost of eqpt. to capture 1 metric ton CO2e/yr (2019 USD)</v>
      </c>
      <c r="G149" s="8" t="s">
        <v>1138</v>
      </c>
      <c r="H149" s="8" t="s">
        <v>1139</v>
      </c>
      <c r="I149" s="8" t="s">
        <v>1140</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35">
      <c r="A150" s="8" t="s">
        <v>1134</v>
      </c>
      <c r="B150" s="8" t="s">
        <v>1141</v>
      </c>
      <c r="C150" s="10">
        <v>1</v>
      </c>
      <c r="D150" s="8" t="s">
        <v>770</v>
      </c>
      <c r="E150" s="8" t="s">
        <v>771</v>
      </c>
      <c r="F150" s="8" t="str">
        <f>UnitControlCenter!$B$39</f>
        <v>million 2019 USD / megawatt (MW)</v>
      </c>
      <c r="G150" s="8" t="s">
        <v>1142</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4">
      <c r="A151" s="23" t="s">
        <v>1134</v>
      </c>
      <c r="B151" s="23" t="s">
        <v>1143</v>
      </c>
      <c r="C151" s="24">
        <v>1</v>
      </c>
      <c r="D151" s="23" t="s">
        <v>770</v>
      </c>
      <c r="E151" s="23" t="s">
        <v>771</v>
      </c>
      <c r="F151" s="23" t="str">
        <f>UnitControlCenter!$B$39</f>
        <v>million 2019 USD / megawatt (MW)</v>
      </c>
      <c r="G151" s="23" t="s">
        <v>1144</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35">
      <c r="A152" s="8" t="s">
        <v>1134</v>
      </c>
      <c r="B152" s="8" t="s">
        <v>1145</v>
      </c>
      <c r="C152" s="8">
        <v>1</v>
      </c>
      <c r="D152" s="8" t="s">
        <v>770</v>
      </c>
      <c r="E152" s="8" t="s">
        <v>771</v>
      </c>
      <c r="F152" s="8" t="str">
        <f>UnitControlCenter!$B$39</f>
        <v>million 2019 USD / megawatt (MW)</v>
      </c>
      <c r="G152" s="8" t="s">
        <v>1146</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35">
      <c r="A153" s="8" t="s">
        <v>1134</v>
      </c>
      <c r="B153" s="8" t="s">
        <v>1147</v>
      </c>
      <c r="C153" s="8">
        <v>1</v>
      </c>
      <c r="D153" s="8" t="s">
        <v>770</v>
      </c>
      <c r="E153" s="8" t="s">
        <v>771</v>
      </c>
      <c r="F153" s="8" t="str">
        <f>UnitControlCenter!$B$40</f>
        <v>cost of eqpt. to produce 1 kg H2/yr (2019 USD)</v>
      </c>
      <c r="G153" s="8" t="s">
        <v>1148</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3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3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3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3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3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3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3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3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3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3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3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3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3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3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3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3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3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3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3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3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3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3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3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3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3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3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3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3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3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3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3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3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3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3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3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3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3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3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3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3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3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3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3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3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3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3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3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3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3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3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3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3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3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3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3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3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3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3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3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3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3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3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3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3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3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3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3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3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3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3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3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3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3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3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3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3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3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3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3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3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3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3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3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3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3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3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3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3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3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3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3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3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3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3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3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3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3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3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3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3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3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3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3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3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3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3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3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3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3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3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3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3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3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3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3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3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3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3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3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3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3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3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3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3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3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3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3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3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3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3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3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3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3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3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3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3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3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3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3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3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3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3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3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3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3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3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3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3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3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3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3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3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3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3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3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3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3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3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3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3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3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3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3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3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3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3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3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3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3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3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3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3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3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3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3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3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3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3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3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3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3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3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3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3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3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3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3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3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3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3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3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3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3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3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3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3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3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3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3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3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3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3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3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3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3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3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3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3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3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3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3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3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3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3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3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3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3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3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3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3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3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3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3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3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3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3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3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3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3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3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3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3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3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3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3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3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3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3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3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3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3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3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3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3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3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3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3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3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3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3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3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3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3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3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3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3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3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3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3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3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3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3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3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3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3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3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3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3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3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3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3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3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3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3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3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3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3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3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3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3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3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3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3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3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3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3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3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3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3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3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3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3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3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3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3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3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3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3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3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3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3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3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3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3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3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3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3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3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3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3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3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3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3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3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3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3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3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3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3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3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3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3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3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3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3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3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3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3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3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3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3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3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3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3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3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3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3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3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3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3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3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3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3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3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3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3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3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3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3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3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3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3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3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3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3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3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3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3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3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3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3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3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3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3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3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3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3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3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3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3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3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3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3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3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3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3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3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3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3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3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3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3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3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3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3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3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3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3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3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3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3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3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3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3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3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3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3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3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3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3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3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3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3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3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3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3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3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3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3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3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3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3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3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3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3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3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3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3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3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3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3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3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3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3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3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3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3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3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3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3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3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3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3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3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3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3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3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3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3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3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3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3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3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3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3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3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3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3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3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3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3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3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3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3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3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3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3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3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3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3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3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3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3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3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3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3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3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3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3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3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3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3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3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3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3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3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3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3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3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3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3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3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3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3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3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3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3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3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3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3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3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3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3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3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3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3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3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3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3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3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3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3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3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3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3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3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3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3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3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3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3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3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3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3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3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3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3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3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3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3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3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3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3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3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3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3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3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3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3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3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3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3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3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3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3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3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3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3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3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3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3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3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3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3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3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3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3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3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3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3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3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3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3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3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3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3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3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3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3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3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3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3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3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3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3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3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3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3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3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3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3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3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3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3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3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3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3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3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3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3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3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3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3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3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3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3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3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3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3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3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3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3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3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3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3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3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3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3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3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3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3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3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3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3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3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3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3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3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3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3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3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3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3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3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3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3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3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3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3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3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3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3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3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3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3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3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3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3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3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3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3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3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3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3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3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3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3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3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3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3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3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3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3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3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3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3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3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3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3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3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3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3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3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3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3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3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3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3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3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3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3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3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3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3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3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3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3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3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3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3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3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3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3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3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3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3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3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3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3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3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3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3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3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3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3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3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3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3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3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3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3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3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3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3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3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3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3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3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3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3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3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3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3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3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3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3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3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3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3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3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3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3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3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3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3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3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3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3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3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3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3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3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3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3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3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3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3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3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3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3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3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3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3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3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3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3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3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3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3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3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3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3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3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3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3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3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3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3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3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3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3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3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3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3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3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3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3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3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3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3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3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3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3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3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3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3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3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3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3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3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3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3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3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3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3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3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3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3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3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3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3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3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3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3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3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3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3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3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3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3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3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3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3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3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3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3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3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3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3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3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3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3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3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3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3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3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3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3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3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3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3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3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3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3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3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3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3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3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3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3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3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3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3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3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3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3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3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3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3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3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3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3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3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3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3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3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3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3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3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3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3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3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3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3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3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3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3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3"/>
  <cols>
    <col min="1" max="1" width="11.75" customWidth="1"/>
    <col min="2" max="2" width="8" customWidth="1"/>
    <col min="3" max="3" width="7.75" customWidth="1"/>
    <col min="4" max="4" width="40.25" customWidth="1"/>
    <col min="5" max="5" width="8" customWidth="1"/>
    <col min="6" max="26" width="7.75" customWidth="1"/>
  </cols>
  <sheetData>
    <row r="1" spans="1:26" ht="14.5" x14ac:dyDescent="0.35">
      <c r="A1" s="5" t="s">
        <v>1149</v>
      </c>
      <c r="B1" s="27"/>
      <c r="C1" s="6"/>
      <c r="D1" s="6"/>
    </row>
    <row r="2" spans="1:26" ht="14.5" x14ac:dyDescent="0.35">
      <c r="A2" s="1" t="s">
        <v>1150</v>
      </c>
      <c r="B2" s="28" t="s">
        <v>1151</v>
      </c>
      <c r="C2" s="1" t="s">
        <v>1152</v>
      </c>
      <c r="D2" s="1" t="s">
        <v>1153</v>
      </c>
    </row>
    <row r="3" spans="1:26" ht="14.5" x14ac:dyDescent="0.35">
      <c r="A3" s="2" t="s">
        <v>1154</v>
      </c>
      <c r="B3" s="7" t="s">
        <v>1155</v>
      </c>
      <c r="C3" s="29"/>
      <c r="D3" s="30" t="s">
        <v>247</v>
      </c>
    </row>
    <row r="4" spans="1:26" ht="14.5" x14ac:dyDescent="0.35">
      <c r="A4" s="2" t="s">
        <v>1156</v>
      </c>
      <c r="B4" s="31" t="s">
        <v>1157</v>
      </c>
      <c r="C4" s="32"/>
      <c r="D4" s="30" t="s">
        <v>245</v>
      </c>
    </row>
    <row r="5" spans="1:26" ht="14.5" x14ac:dyDescent="0.35">
      <c r="A5" s="30" t="s">
        <v>1158</v>
      </c>
      <c r="B5" s="7" t="s">
        <v>1159</v>
      </c>
      <c r="C5" s="33"/>
      <c r="D5" s="30" t="s">
        <v>243</v>
      </c>
    </row>
    <row r="6" spans="1:26" ht="14.5" x14ac:dyDescent="0.35">
      <c r="A6" s="2" t="s">
        <v>1160</v>
      </c>
      <c r="B6" s="7" t="s">
        <v>1115</v>
      </c>
      <c r="C6" s="34"/>
      <c r="D6" s="30" t="s">
        <v>1161</v>
      </c>
    </row>
    <row r="7" spans="1:26" ht="14.5" x14ac:dyDescent="0.35">
      <c r="A7" s="2" t="s">
        <v>1162</v>
      </c>
      <c r="B7" s="7" t="s">
        <v>1163</v>
      </c>
      <c r="C7" s="35"/>
      <c r="D7" s="30" t="s">
        <v>1164</v>
      </c>
    </row>
    <row r="8" spans="1:26" ht="14.5" x14ac:dyDescent="0.35">
      <c r="A8" s="30" t="s">
        <v>1165</v>
      </c>
      <c r="B8" s="7" t="s">
        <v>1166</v>
      </c>
      <c r="C8" s="36"/>
      <c r="D8" s="30" t="s">
        <v>239</v>
      </c>
    </row>
    <row r="9" spans="1:26" ht="14.5" x14ac:dyDescent="0.35">
      <c r="A9" s="2" t="s">
        <v>1167</v>
      </c>
      <c r="B9" s="7" t="s">
        <v>1168</v>
      </c>
      <c r="C9" s="37"/>
      <c r="D9" s="30" t="s">
        <v>255</v>
      </c>
    </row>
    <row r="10" spans="1:26" ht="14.5" x14ac:dyDescent="0.35">
      <c r="A10" s="2" t="s">
        <v>1169</v>
      </c>
      <c r="B10" s="38" t="s">
        <v>1170</v>
      </c>
      <c r="C10" s="39"/>
      <c r="D10" s="30" t="s">
        <v>237</v>
      </c>
    </row>
    <row r="11" spans="1:26" ht="14.5" x14ac:dyDescent="0.35">
      <c r="A11" s="2" t="s">
        <v>1171</v>
      </c>
      <c r="B11" s="7" t="s">
        <v>1172</v>
      </c>
      <c r="C11" s="40"/>
      <c r="D11" s="30" t="s">
        <v>235</v>
      </c>
    </row>
    <row r="12" spans="1:26" ht="14.5" x14ac:dyDescent="0.35">
      <c r="A12" s="2" t="s">
        <v>1173</v>
      </c>
      <c r="B12" s="31" t="s">
        <v>1174</v>
      </c>
      <c r="C12" s="41"/>
      <c r="D12" s="30" t="s">
        <v>1175</v>
      </c>
    </row>
    <row r="13" spans="1:26" ht="14.5" x14ac:dyDescent="0.35">
      <c r="A13" s="30" t="s">
        <v>1176</v>
      </c>
      <c r="B13" s="7" t="s">
        <v>1177</v>
      </c>
      <c r="C13" s="42"/>
      <c r="D13" s="30" t="s">
        <v>261</v>
      </c>
    </row>
    <row r="14" spans="1:26" ht="14.5" x14ac:dyDescent="0.35">
      <c r="A14" s="2" t="s">
        <v>1178</v>
      </c>
      <c r="B14" s="31" t="s">
        <v>1179</v>
      </c>
      <c r="C14" s="43"/>
      <c r="D14" s="30" t="s">
        <v>249</v>
      </c>
    </row>
    <row r="15" spans="1:26" ht="14.5" x14ac:dyDescent="0.35">
      <c r="A15" s="2" t="s">
        <v>1180</v>
      </c>
      <c r="B15" s="31" t="s">
        <v>1181</v>
      </c>
      <c r="C15" s="44"/>
      <c r="D15" s="2" t="s">
        <v>259</v>
      </c>
      <c r="E15" s="2"/>
      <c r="F15" s="2"/>
      <c r="G15" s="2"/>
      <c r="H15" s="2"/>
      <c r="I15" s="2"/>
      <c r="J15" s="2"/>
      <c r="K15" s="2"/>
      <c r="L15" s="2"/>
      <c r="M15" s="2"/>
      <c r="N15" s="2"/>
      <c r="O15" s="2"/>
      <c r="P15" s="2"/>
      <c r="Q15" s="2"/>
      <c r="R15" s="2"/>
      <c r="S15" s="2"/>
      <c r="T15" s="2"/>
      <c r="U15" s="2"/>
      <c r="V15" s="2"/>
      <c r="W15" s="2"/>
      <c r="X15" s="2"/>
      <c r="Y15" s="2"/>
      <c r="Z15" s="2"/>
    </row>
    <row r="16" spans="1:26" ht="14.5" x14ac:dyDescent="0.35">
      <c r="A16" s="2" t="s">
        <v>1182</v>
      </c>
      <c r="B16" s="7">
        <v>740000</v>
      </c>
      <c r="C16" s="45"/>
      <c r="D16" s="2" t="s">
        <v>257</v>
      </c>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1183</v>
      </c>
      <c r="B17" s="7" t="s">
        <v>1184</v>
      </c>
      <c r="C17" s="46"/>
      <c r="D17" s="30" t="s">
        <v>251</v>
      </c>
    </row>
    <row r="18" spans="1:26" ht="14.5" x14ac:dyDescent="0.35">
      <c r="A18" s="2" t="s">
        <v>1185</v>
      </c>
      <c r="B18" s="31" t="s">
        <v>1186</v>
      </c>
      <c r="C18" s="47"/>
      <c r="D18" s="30" t="s">
        <v>233</v>
      </c>
    </row>
    <row r="19" spans="1:26" ht="14.5" x14ac:dyDescent="0.35">
      <c r="A19" s="2" t="s">
        <v>1187</v>
      </c>
      <c r="B19" s="7" t="s">
        <v>1188</v>
      </c>
      <c r="C19" s="48"/>
      <c r="D19" s="30" t="s">
        <v>253</v>
      </c>
    </row>
    <row r="20" spans="1:26" ht="14.5" x14ac:dyDescent="0.35">
      <c r="A20" s="2" t="s">
        <v>1189</v>
      </c>
      <c r="B20" s="31" t="s">
        <v>1190</v>
      </c>
      <c r="C20" s="49"/>
      <c r="D20" s="30" t="s">
        <v>228</v>
      </c>
    </row>
    <row r="21" spans="1:26" ht="15.75" customHeight="1" x14ac:dyDescent="0.35">
      <c r="A21" s="30" t="s">
        <v>1191</v>
      </c>
      <c r="B21" s="7" t="s">
        <v>1192</v>
      </c>
      <c r="C21" s="50"/>
      <c r="D21" s="30" t="s">
        <v>1193</v>
      </c>
    </row>
    <row r="22" spans="1:26" ht="15.75" customHeight="1" x14ac:dyDescent="0.35">
      <c r="B22" s="7"/>
    </row>
    <row r="23" spans="1:26" ht="15.75" customHeight="1" x14ac:dyDescent="0.35">
      <c r="A23" s="5" t="s">
        <v>1194</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 t="s">
        <v>1150</v>
      </c>
      <c r="B24" s="28" t="s">
        <v>1151</v>
      </c>
      <c r="C24" s="1" t="s">
        <v>1152</v>
      </c>
      <c r="D24" s="1" t="s">
        <v>1195</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30" t="s">
        <v>1167</v>
      </c>
      <c r="B25" s="7" t="s">
        <v>1168</v>
      </c>
      <c r="C25" s="37"/>
      <c r="D25" s="30" t="s">
        <v>1196</v>
      </c>
    </row>
    <row r="26" spans="1:26" ht="15.75" customHeight="1" x14ac:dyDescent="0.35">
      <c r="A26" s="2" t="s">
        <v>1169</v>
      </c>
      <c r="B26" s="38" t="s">
        <v>1170</v>
      </c>
      <c r="C26" s="39"/>
      <c r="D26" s="2" t="s">
        <v>1197</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30" t="s">
        <v>1185</v>
      </c>
      <c r="B27" s="7" t="s">
        <v>1186</v>
      </c>
      <c r="C27" s="47"/>
      <c r="D27" s="30" t="s">
        <v>57</v>
      </c>
    </row>
    <row r="28" spans="1:26" ht="15.75" customHeight="1" x14ac:dyDescent="0.35">
      <c r="A28" s="30" t="s">
        <v>1160</v>
      </c>
      <c r="B28" s="7" t="s">
        <v>1115</v>
      </c>
      <c r="C28" s="34"/>
      <c r="D28" s="30" t="s">
        <v>570</v>
      </c>
    </row>
    <row r="29" spans="1:26" ht="15.75" customHeight="1" x14ac:dyDescent="0.35">
      <c r="A29" s="30" t="s">
        <v>1189</v>
      </c>
      <c r="B29" s="7">
        <v>969696</v>
      </c>
      <c r="C29" s="49"/>
      <c r="D29" s="30" t="s">
        <v>353</v>
      </c>
    </row>
    <row r="30" spans="1:26" ht="15.75" customHeight="1" x14ac:dyDescent="0.35">
      <c r="A30" s="30" t="s">
        <v>1156</v>
      </c>
      <c r="B30" s="7" t="s">
        <v>1157</v>
      </c>
      <c r="C30" s="32"/>
      <c r="D30" s="30" t="s">
        <v>798</v>
      </c>
    </row>
    <row r="31" spans="1:26" ht="15.75" customHeight="1" x14ac:dyDescent="0.35">
      <c r="A31" s="30" t="s">
        <v>1171</v>
      </c>
      <c r="B31" s="7" t="s">
        <v>1172</v>
      </c>
      <c r="C31" s="40"/>
      <c r="D31" s="30" t="s">
        <v>387</v>
      </c>
    </row>
    <row r="32" spans="1:26" ht="15.75" customHeight="1" x14ac:dyDescent="0.35">
      <c r="A32" s="2" t="s">
        <v>1183</v>
      </c>
      <c r="B32" s="7" t="s">
        <v>1184</v>
      </c>
      <c r="C32" s="46"/>
      <c r="D32" s="2" t="s">
        <v>385</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30" t="s">
        <v>1154</v>
      </c>
      <c r="B33" s="7" t="s">
        <v>1155</v>
      </c>
      <c r="C33" s="51"/>
      <c r="D33" s="30" t="s">
        <v>794</v>
      </c>
    </row>
    <row r="34" spans="1:26" ht="15.75" customHeight="1" x14ac:dyDescent="0.35">
      <c r="A34" s="2" t="s">
        <v>1180</v>
      </c>
      <c r="B34" s="31" t="s">
        <v>1181</v>
      </c>
      <c r="C34" s="44"/>
      <c r="D34" s="2" t="s">
        <v>1198</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B35" s="7"/>
    </row>
    <row r="36" spans="1:26" ht="15.75" customHeight="1" x14ac:dyDescent="0.35">
      <c r="A36" s="5" t="s">
        <v>1199</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 t="s">
        <v>1150</v>
      </c>
      <c r="B37" s="28" t="s">
        <v>1151</v>
      </c>
      <c r="C37" s="1" t="s">
        <v>1152</v>
      </c>
      <c r="D37" s="1" t="s">
        <v>1153</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1185</v>
      </c>
      <c r="B38" s="31" t="s">
        <v>1186</v>
      </c>
      <c r="C38" s="47"/>
      <c r="D38" s="2" t="s">
        <v>1200</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t="s">
        <v>1189</v>
      </c>
      <c r="B39" s="7">
        <v>969696</v>
      </c>
      <c r="C39" s="49"/>
      <c r="D39" s="2" t="s">
        <v>1201</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t="s">
        <v>1156</v>
      </c>
      <c r="B40" s="7" t="s">
        <v>1157</v>
      </c>
      <c r="C40" s="32"/>
      <c r="D40" s="2" t="s">
        <v>1202</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1180</v>
      </c>
      <c r="B41" s="31" t="s">
        <v>1181</v>
      </c>
      <c r="C41" s="44"/>
      <c r="D41" s="2" t="s">
        <v>1203</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5" t="s">
        <v>1204</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1" t="s">
        <v>1150</v>
      </c>
      <c r="B44" s="28" t="s">
        <v>1151</v>
      </c>
      <c r="C44" s="1" t="s">
        <v>1152</v>
      </c>
      <c r="D44" s="1" t="s">
        <v>1153</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1156</v>
      </c>
      <c r="B45" s="7" t="s">
        <v>1157</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1178</v>
      </c>
      <c r="B46" s="31" t="s">
        <v>1179</v>
      </c>
      <c r="C46" s="43"/>
      <c r="D46" s="2" t="s">
        <v>1205</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1185</v>
      </c>
      <c r="B47" s="31" t="s">
        <v>1186</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t="s">
        <v>1189</v>
      </c>
      <c r="B48" s="31" t="s">
        <v>1190</v>
      </c>
      <c r="C48" s="49"/>
      <c r="D48" s="2" t="s">
        <v>803</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5" t="s">
        <v>1206</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1" t="s">
        <v>1150</v>
      </c>
      <c r="B51" s="28" t="s">
        <v>1151</v>
      </c>
      <c r="C51" s="1" t="s">
        <v>1152</v>
      </c>
      <c r="D51" s="1" t="s">
        <v>1153</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t="s">
        <v>1185</v>
      </c>
      <c r="B52" s="31" t="s">
        <v>1186</v>
      </c>
      <c r="C52" s="47"/>
      <c r="D52" s="2" t="s">
        <v>1207</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t="s">
        <v>1167</v>
      </c>
      <c r="B53" s="7" t="s">
        <v>1168</v>
      </c>
      <c r="C53" s="37"/>
      <c r="D53" s="2" t="s">
        <v>1208</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t="s">
        <v>1160</v>
      </c>
      <c r="B54" s="7" t="s">
        <v>1115</v>
      </c>
      <c r="C54" s="34"/>
      <c r="D54" s="2" t="s">
        <v>565</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t="s">
        <v>1156</v>
      </c>
      <c r="B55" s="31" t="s">
        <v>1157</v>
      </c>
      <c r="C55" s="32"/>
      <c r="D55" s="2" t="s">
        <v>1209</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t="s">
        <v>1178</v>
      </c>
      <c r="B56" s="31" t="s">
        <v>1179</v>
      </c>
      <c r="C56" s="43"/>
      <c r="D56" s="2" t="s">
        <v>825</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5" t="s">
        <v>1210</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1" t="s">
        <v>1150</v>
      </c>
      <c r="B59" s="28" t="s">
        <v>1151</v>
      </c>
      <c r="C59" s="1" t="s">
        <v>1152</v>
      </c>
      <c r="D59" s="1" t="s">
        <v>1153</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t="s">
        <v>1167</v>
      </c>
      <c r="B60" s="7" t="s">
        <v>1168</v>
      </c>
      <c r="C60" s="37"/>
      <c r="D60" s="2" t="s">
        <v>1211</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t="s">
        <v>1185</v>
      </c>
      <c r="B61" s="31" t="s">
        <v>1186</v>
      </c>
      <c r="C61" s="47"/>
      <c r="D61" s="2" t="s">
        <v>1212</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t="s">
        <v>1154</v>
      </c>
      <c r="B62" s="7" t="s">
        <v>1155</v>
      </c>
      <c r="C62" s="51"/>
      <c r="D62" s="2" t="s">
        <v>1213</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t="s">
        <v>1191</v>
      </c>
      <c r="B63" s="7" t="s">
        <v>1192</v>
      </c>
      <c r="C63" s="50"/>
      <c r="D63" s="2" t="s">
        <v>1214</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t="s">
        <v>1183</v>
      </c>
      <c r="B64" s="7" t="s">
        <v>1184</v>
      </c>
      <c r="C64" s="46"/>
      <c r="D64" s="2" t="s">
        <v>1215</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5" t="s">
        <v>1216</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1" t="s">
        <v>1150</v>
      </c>
      <c r="B67" s="28" t="s">
        <v>1151</v>
      </c>
      <c r="C67" s="1" t="s">
        <v>1152</v>
      </c>
      <c r="D67" s="1" t="s">
        <v>1153</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t="s">
        <v>1185</v>
      </c>
      <c r="B68" s="31" t="s">
        <v>1186</v>
      </c>
      <c r="C68" s="47"/>
      <c r="D68" s="2" t="s">
        <v>1217</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t="s">
        <v>1167</v>
      </c>
      <c r="B69" s="7" t="s">
        <v>1168</v>
      </c>
      <c r="C69" s="37"/>
      <c r="D69" s="2" t="s">
        <v>1218</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t="s">
        <v>1160</v>
      </c>
      <c r="B70" s="7" t="s">
        <v>1115</v>
      </c>
      <c r="C70" s="34"/>
      <c r="D70" s="2" t="s">
        <v>1219</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t="s">
        <v>1178</v>
      </c>
      <c r="B71" s="31" t="s">
        <v>1179</v>
      </c>
      <c r="C71" s="43"/>
      <c r="D71" s="2" t="s">
        <v>825</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5" t="s">
        <v>846</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1" t="s">
        <v>1150</v>
      </c>
      <c r="B74" s="28" t="s">
        <v>1151</v>
      </c>
      <c r="C74" s="1" t="s">
        <v>1152</v>
      </c>
      <c r="D74" s="1" t="s">
        <v>1153</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t="s">
        <v>1167</v>
      </c>
      <c r="B75" s="7" t="s">
        <v>1168</v>
      </c>
      <c r="C75" s="37"/>
      <c r="D75" s="2" t="s">
        <v>1220</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t="s">
        <v>1156</v>
      </c>
      <c r="B76" s="31" t="s">
        <v>1157</v>
      </c>
      <c r="C76" s="32"/>
      <c r="D76" s="2" t="s">
        <v>1221</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t="s">
        <v>1178</v>
      </c>
      <c r="B77" s="31" t="s">
        <v>1179</v>
      </c>
      <c r="C77" s="43"/>
      <c r="D77" s="2" t="s">
        <v>825</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5" t="s">
        <v>1222</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1" t="s">
        <v>1150</v>
      </c>
      <c r="B80" s="28" t="s">
        <v>1151</v>
      </c>
      <c r="C80" s="1" t="s">
        <v>1152</v>
      </c>
      <c r="D80" s="1" t="s">
        <v>1153</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t="s">
        <v>1185</v>
      </c>
      <c r="B81" s="31" t="s">
        <v>1186</v>
      </c>
      <c r="C81" s="47"/>
      <c r="D81" s="2" t="s">
        <v>1223</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t="s">
        <v>1191</v>
      </c>
      <c r="B82" s="7" t="s">
        <v>1192</v>
      </c>
      <c r="C82" s="50"/>
      <c r="D82" s="2" t="s">
        <v>1224</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t="s">
        <v>1183</v>
      </c>
      <c r="B83" s="7" t="s">
        <v>1184</v>
      </c>
      <c r="C83" s="46"/>
      <c r="D83" s="2" t="s">
        <v>1225</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t="s">
        <v>1178</v>
      </c>
      <c r="B84" s="31" t="s">
        <v>1179</v>
      </c>
      <c r="C84" s="43"/>
      <c r="D84" s="2" t="s">
        <v>825</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5" t="s">
        <v>1226</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1" t="s">
        <v>1150</v>
      </c>
      <c r="B87" s="28" t="s">
        <v>1151</v>
      </c>
      <c r="C87" s="1" t="s">
        <v>1152</v>
      </c>
      <c r="D87" s="1" t="s">
        <v>1153</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t="s">
        <v>1178</v>
      </c>
      <c r="B88" s="31" t="s">
        <v>1179</v>
      </c>
      <c r="C88" s="43"/>
      <c r="D88" s="2" t="s">
        <v>1227</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t="s">
        <v>1167</v>
      </c>
      <c r="B89" s="7" t="s">
        <v>1168</v>
      </c>
      <c r="C89" s="37"/>
      <c r="D89" s="2" t="s">
        <v>1228</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t="s">
        <v>1183</v>
      </c>
      <c r="B90" s="7" t="s">
        <v>1184</v>
      </c>
      <c r="C90" s="46"/>
      <c r="D90" s="2" t="s">
        <v>1229</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t="s">
        <v>1171</v>
      </c>
      <c r="B91" s="7" t="s">
        <v>1172</v>
      </c>
      <c r="C91" s="40"/>
      <c r="D91" s="2" t="s">
        <v>1230</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t="s">
        <v>1160</v>
      </c>
      <c r="B92" s="7" t="s">
        <v>1115</v>
      </c>
      <c r="C92" s="34"/>
      <c r="D92" s="2" t="s">
        <v>1231</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t="s">
        <v>1189</v>
      </c>
      <c r="B93" s="31" t="s">
        <v>1190</v>
      </c>
      <c r="C93" s="49"/>
      <c r="D93" s="2" t="s">
        <v>1232</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t="s">
        <v>1185</v>
      </c>
      <c r="B94" s="31" t="s">
        <v>1186</v>
      </c>
      <c r="C94" s="47"/>
      <c r="D94" s="2" t="s">
        <v>1233</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t="s">
        <v>1156</v>
      </c>
      <c r="B95" s="31" t="s">
        <v>1157</v>
      </c>
      <c r="C95" s="32"/>
      <c r="D95" s="2" t="s">
        <v>1234</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t="s">
        <v>1154</v>
      </c>
      <c r="B96" s="7" t="s">
        <v>1155</v>
      </c>
      <c r="C96" s="51"/>
      <c r="D96" s="2" t="s">
        <v>1235</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5" t="s">
        <v>1236</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1" t="s">
        <v>1150</v>
      </c>
      <c r="B99" s="28" t="s">
        <v>1151</v>
      </c>
      <c r="C99" s="1" t="s">
        <v>1152</v>
      </c>
      <c r="D99" s="1" t="s">
        <v>1153</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t="s">
        <v>1156</v>
      </c>
      <c r="B100" s="31" t="s">
        <v>1157</v>
      </c>
      <c r="C100" s="32"/>
      <c r="D100" s="2" t="s">
        <v>1237</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t="s">
        <v>1160</v>
      </c>
      <c r="B101" s="7" t="s">
        <v>1115</v>
      </c>
      <c r="C101" s="34"/>
      <c r="D101" s="2" t="s">
        <v>1238</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t="s">
        <v>1185</v>
      </c>
      <c r="B102" s="31" t="s">
        <v>1186</v>
      </c>
      <c r="C102" s="47"/>
      <c r="D102" s="2" t="s">
        <v>1239</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t="s">
        <v>1167</v>
      </c>
      <c r="B103" s="7" t="s">
        <v>1168</v>
      </c>
      <c r="C103" s="37"/>
      <c r="D103" s="2" t="s">
        <v>1240</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t="s">
        <v>1178</v>
      </c>
      <c r="B104" s="31" t="s">
        <v>1179</v>
      </c>
      <c r="C104" s="43"/>
      <c r="D104" s="2" t="s">
        <v>825</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5" t="s">
        <v>1241</v>
      </c>
      <c r="B106" s="27"/>
      <c r="C106" s="6"/>
      <c r="D106" s="6"/>
    </row>
    <row r="107" spans="1:26" ht="15.75" customHeight="1" x14ac:dyDescent="0.35">
      <c r="A107" s="1" t="s">
        <v>1150</v>
      </c>
      <c r="B107" s="28" t="s">
        <v>1151</v>
      </c>
      <c r="C107" s="1" t="s">
        <v>1152</v>
      </c>
      <c r="D107" s="1" t="s">
        <v>1153</v>
      </c>
    </row>
    <row r="108" spans="1:26" ht="15.75" customHeight="1" x14ac:dyDescent="0.35">
      <c r="A108" s="2" t="s">
        <v>1160</v>
      </c>
      <c r="B108" s="7" t="s">
        <v>1115</v>
      </c>
      <c r="C108" s="34"/>
      <c r="D108" s="30" t="s">
        <v>645</v>
      </c>
    </row>
    <row r="109" spans="1:26" ht="15.75" customHeight="1" x14ac:dyDescent="0.35">
      <c r="A109" s="30" t="s">
        <v>1189</v>
      </c>
      <c r="B109" s="31" t="s">
        <v>1190</v>
      </c>
      <c r="C109" s="49"/>
      <c r="D109" s="30" t="s">
        <v>650</v>
      </c>
    </row>
    <row r="110" spans="1:26" ht="15.75" customHeight="1" x14ac:dyDescent="0.35">
      <c r="A110" s="30" t="s">
        <v>1185</v>
      </c>
      <c r="B110" s="31" t="s">
        <v>1186</v>
      </c>
      <c r="C110" s="47"/>
      <c r="D110" s="30" t="s">
        <v>648</v>
      </c>
    </row>
    <row r="111" spans="1:26" ht="15.75" customHeight="1" x14ac:dyDescent="0.35">
      <c r="A111" s="30" t="s">
        <v>1154</v>
      </c>
      <c r="B111" s="7" t="s">
        <v>1155</v>
      </c>
      <c r="C111" s="29"/>
      <c r="D111" s="30" t="s">
        <v>658</v>
      </c>
      <c r="E111" s="7"/>
    </row>
    <row r="112" spans="1:26" ht="15.75" customHeight="1" x14ac:dyDescent="0.35">
      <c r="A112" s="2" t="s">
        <v>1167</v>
      </c>
      <c r="B112" s="7" t="s">
        <v>1168</v>
      </c>
      <c r="C112" s="37"/>
      <c r="D112" s="30" t="s">
        <v>656</v>
      </c>
    </row>
    <row r="113" spans="1:4" ht="15.75" customHeight="1" x14ac:dyDescent="0.35">
      <c r="A113" s="30" t="s">
        <v>1178</v>
      </c>
      <c r="B113" s="31" t="s">
        <v>1179</v>
      </c>
      <c r="C113" s="43"/>
      <c r="D113" s="30" t="s">
        <v>652</v>
      </c>
    </row>
    <row r="114" spans="1:4" ht="15.75" customHeight="1" x14ac:dyDescent="0.35">
      <c r="A114" s="30" t="s">
        <v>1156</v>
      </c>
      <c r="B114" s="31" t="s">
        <v>1157</v>
      </c>
      <c r="C114" s="32"/>
      <c r="D114" s="30" t="s">
        <v>1242</v>
      </c>
    </row>
    <row r="115" spans="1:4" ht="15.75" customHeight="1" x14ac:dyDescent="0.35">
      <c r="B115" s="7"/>
    </row>
    <row r="116" spans="1:4" ht="15.75" customHeight="1" x14ac:dyDescent="0.35">
      <c r="A116" s="5" t="s">
        <v>1243</v>
      </c>
      <c r="B116" s="27"/>
      <c r="C116" s="6"/>
      <c r="D116" s="6"/>
    </row>
    <row r="117" spans="1:4" ht="15.75" customHeight="1" x14ac:dyDescent="0.35">
      <c r="A117" s="1" t="s">
        <v>1150</v>
      </c>
      <c r="B117" s="28" t="s">
        <v>1151</v>
      </c>
      <c r="C117" s="1" t="s">
        <v>1152</v>
      </c>
      <c r="D117" s="1" t="s">
        <v>1153</v>
      </c>
    </row>
    <row r="118" spans="1:4" ht="15.75" customHeight="1" x14ac:dyDescent="0.35">
      <c r="A118" s="2" t="s">
        <v>1185</v>
      </c>
      <c r="B118" s="31" t="s">
        <v>1186</v>
      </c>
      <c r="C118" s="47"/>
      <c r="D118" s="30" t="s">
        <v>110</v>
      </c>
    </row>
    <row r="119" spans="1:4" ht="15.75" customHeight="1" x14ac:dyDescent="0.35">
      <c r="A119" s="2" t="s">
        <v>1169</v>
      </c>
      <c r="B119" s="38" t="s">
        <v>1170</v>
      </c>
      <c r="C119" s="39"/>
      <c r="D119" s="30" t="s">
        <v>1244</v>
      </c>
    </row>
    <row r="120" spans="1:4" ht="15.75" customHeight="1" x14ac:dyDescent="0.35">
      <c r="A120" s="2" t="s">
        <v>1191</v>
      </c>
      <c r="B120" s="7" t="s">
        <v>1192</v>
      </c>
      <c r="C120" s="50"/>
      <c r="D120" s="30" t="s">
        <v>1245</v>
      </c>
    </row>
    <row r="121" spans="1:4" ht="15.75" customHeight="1" x14ac:dyDescent="0.35">
      <c r="A121" s="2" t="s">
        <v>1156</v>
      </c>
      <c r="B121" s="31" t="s">
        <v>1157</v>
      </c>
      <c r="C121" s="32"/>
      <c r="D121" s="30" t="s">
        <v>1246</v>
      </c>
    </row>
    <row r="122" spans="1:4" ht="15.75" customHeight="1" x14ac:dyDescent="0.35">
      <c r="A122" s="2" t="s">
        <v>1171</v>
      </c>
      <c r="B122" s="7" t="s">
        <v>1172</v>
      </c>
      <c r="C122" s="40"/>
      <c r="D122" s="30" t="s">
        <v>1247</v>
      </c>
    </row>
    <row r="123" spans="1:4" ht="15.75" customHeight="1" x14ac:dyDescent="0.35">
      <c r="A123" s="2" t="s">
        <v>1167</v>
      </c>
      <c r="B123" s="7" t="s">
        <v>1168</v>
      </c>
      <c r="C123" s="37"/>
      <c r="D123" s="30" t="s">
        <v>1248</v>
      </c>
    </row>
    <row r="124" spans="1:4" ht="15.75" customHeight="1" x14ac:dyDescent="0.35">
      <c r="A124" s="2" t="s">
        <v>1165</v>
      </c>
      <c r="B124" s="7" t="s">
        <v>1166</v>
      </c>
      <c r="C124" s="36"/>
      <c r="D124" s="30" t="s">
        <v>1249</v>
      </c>
    </row>
    <row r="125" spans="1:4" ht="15.75" customHeight="1" x14ac:dyDescent="0.35">
      <c r="A125" s="2" t="s">
        <v>1178</v>
      </c>
      <c r="B125" s="31" t="s">
        <v>1179</v>
      </c>
      <c r="C125" s="43"/>
      <c r="D125" s="30" t="s">
        <v>1250</v>
      </c>
    </row>
    <row r="126" spans="1:4" ht="15.75" customHeight="1" x14ac:dyDescent="0.35">
      <c r="A126" s="2" t="s">
        <v>1160</v>
      </c>
      <c r="B126" s="7" t="s">
        <v>1115</v>
      </c>
      <c r="C126" s="34"/>
      <c r="D126" s="30" t="s">
        <v>1251</v>
      </c>
    </row>
    <row r="127" spans="1:4" ht="15.75" customHeight="1" x14ac:dyDescent="0.35">
      <c r="A127" s="2" t="s">
        <v>1183</v>
      </c>
      <c r="B127" s="7" t="s">
        <v>1184</v>
      </c>
      <c r="C127" s="46"/>
      <c r="D127" s="30" t="s">
        <v>1252</v>
      </c>
    </row>
    <row r="128" spans="1:4" ht="15.75" customHeight="1" x14ac:dyDescent="0.35">
      <c r="A128" s="2" t="s">
        <v>1189</v>
      </c>
      <c r="B128" s="31" t="s">
        <v>1190</v>
      </c>
      <c r="C128" s="49"/>
      <c r="D128" s="30" t="s">
        <v>1253</v>
      </c>
    </row>
    <row r="129" spans="1:8" ht="15.75" customHeight="1" x14ac:dyDescent="0.35">
      <c r="B129" s="7"/>
    </row>
    <row r="130" spans="1:8" ht="15.75" customHeight="1" x14ac:dyDescent="0.35">
      <c r="A130" s="5" t="s">
        <v>1254</v>
      </c>
      <c r="B130" s="27"/>
      <c r="C130" s="6"/>
      <c r="D130" s="6"/>
    </row>
    <row r="131" spans="1:8" ht="15.75" customHeight="1" x14ac:dyDescent="0.35">
      <c r="A131" s="1" t="s">
        <v>1150</v>
      </c>
      <c r="B131" s="28" t="s">
        <v>1151</v>
      </c>
      <c r="C131" s="1" t="s">
        <v>1152</v>
      </c>
      <c r="D131" s="1" t="s">
        <v>1153</v>
      </c>
      <c r="F131" s="2"/>
      <c r="G131" s="2"/>
      <c r="H131" s="2"/>
    </row>
    <row r="132" spans="1:8" ht="15.75" customHeight="1" x14ac:dyDescent="0.35">
      <c r="A132" s="2" t="s">
        <v>1156</v>
      </c>
      <c r="B132" s="31" t="s">
        <v>1157</v>
      </c>
      <c r="C132" s="32"/>
      <c r="D132" s="30" t="s">
        <v>1255</v>
      </c>
      <c r="F132" s="2"/>
      <c r="G132" s="7"/>
      <c r="H132" s="2"/>
    </row>
    <row r="133" spans="1:8" ht="15.75" customHeight="1" x14ac:dyDescent="0.35">
      <c r="A133" s="2" t="s">
        <v>1189</v>
      </c>
      <c r="B133" s="31" t="s">
        <v>1190</v>
      </c>
      <c r="C133" s="49"/>
      <c r="D133" s="30" t="s">
        <v>1256</v>
      </c>
      <c r="F133" s="2"/>
      <c r="G133" s="7"/>
      <c r="H133" s="2"/>
    </row>
    <row r="134" spans="1:8" ht="15.75" customHeight="1" x14ac:dyDescent="0.35">
      <c r="A134" s="2" t="s">
        <v>1160</v>
      </c>
      <c r="B134" s="7" t="s">
        <v>1115</v>
      </c>
      <c r="C134" s="34"/>
      <c r="D134" s="30" t="s">
        <v>1257</v>
      </c>
      <c r="F134" s="2"/>
      <c r="G134" s="7"/>
      <c r="H134" s="2"/>
    </row>
    <row r="135" spans="1:8" ht="15.75" customHeight="1" x14ac:dyDescent="0.35">
      <c r="A135" s="2" t="s">
        <v>1167</v>
      </c>
      <c r="B135" s="7" t="s">
        <v>1168</v>
      </c>
      <c r="C135" s="37"/>
      <c r="D135" s="30" t="s">
        <v>1258</v>
      </c>
      <c r="F135" s="2"/>
      <c r="G135" s="7"/>
      <c r="H135" s="2"/>
    </row>
    <row r="136" spans="1:8" ht="15.75" customHeight="1" x14ac:dyDescent="0.35">
      <c r="A136" s="2" t="s">
        <v>1185</v>
      </c>
      <c r="B136" s="31" t="s">
        <v>1186</v>
      </c>
      <c r="C136" s="47"/>
      <c r="D136" s="30" t="s">
        <v>1259</v>
      </c>
      <c r="F136" s="2"/>
      <c r="G136" s="7"/>
      <c r="H136" s="2"/>
    </row>
    <row r="137" spans="1:8" ht="15.75" customHeight="1" x14ac:dyDescent="0.35">
      <c r="A137" s="2" t="s">
        <v>1178</v>
      </c>
      <c r="B137" s="31" t="s">
        <v>1179</v>
      </c>
      <c r="C137" s="43"/>
      <c r="D137" s="30" t="s">
        <v>389</v>
      </c>
      <c r="F137" s="2"/>
      <c r="G137" s="7"/>
      <c r="H137" s="2"/>
    </row>
    <row r="138" spans="1:8" ht="15.75" customHeight="1" x14ac:dyDescent="0.35">
      <c r="B138" s="7"/>
      <c r="F138" s="2"/>
      <c r="G138" s="2"/>
      <c r="H138" s="2"/>
    </row>
    <row r="139" spans="1:8" ht="15.75" customHeight="1" x14ac:dyDescent="0.35">
      <c r="A139" s="5" t="s">
        <v>1260</v>
      </c>
      <c r="B139" s="27"/>
      <c r="C139" s="6"/>
      <c r="D139" s="6"/>
      <c r="F139" s="2"/>
      <c r="G139" s="2"/>
      <c r="H139" s="2"/>
    </row>
    <row r="140" spans="1:8" ht="15.75" customHeight="1" x14ac:dyDescent="0.35">
      <c r="A140" s="1" t="s">
        <v>1150</v>
      </c>
      <c r="B140" s="28" t="s">
        <v>1151</v>
      </c>
      <c r="C140" s="1" t="s">
        <v>1152</v>
      </c>
      <c r="D140" s="1" t="s">
        <v>1153</v>
      </c>
    </row>
    <row r="141" spans="1:8" ht="15.75" customHeight="1" x14ac:dyDescent="0.35">
      <c r="A141" s="2" t="s">
        <v>1178</v>
      </c>
      <c r="B141" s="31" t="s">
        <v>1179</v>
      </c>
      <c r="C141" s="43"/>
      <c r="D141" s="30" t="s">
        <v>170</v>
      </c>
    </row>
    <row r="142" spans="1:8" ht="15.75" customHeight="1" x14ac:dyDescent="0.35">
      <c r="A142" s="2" t="s">
        <v>1156</v>
      </c>
      <c r="B142" s="31" t="s">
        <v>1157</v>
      </c>
      <c r="C142" s="32"/>
      <c r="D142" s="30" t="s">
        <v>168</v>
      </c>
    </row>
    <row r="143" spans="1:8" ht="15.75" customHeight="1" x14ac:dyDescent="0.35">
      <c r="A143" s="2" t="s">
        <v>1160</v>
      </c>
      <c r="B143" s="7" t="s">
        <v>1115</v>
      </c>
      <c r="C143" s="34"/>
      <c r="D143" s="30" t="s">
        <v>166</v>
      </c>
    </row>
    <row r="144" spans="1:8" ht="15.75" customHeight="1" x14ac:dyDescent="0.35">
      <c r="A144" s="2" t="s">
        <v>1167</v>
      </c>
      <c r="B144" s="7" t="s">
        <v>1168</v>
      </c>
      <c r="C144" s="37"/>
      <c r="D144" s="30" t="s">
        <v>164</v>
      </c>
    </row>
    <row r="145" spans="1:26" ht="15.75" customHeight="1" x14ac:dyDescent="0.35">
      <c r="A145" s="2" t="s">
        <v>1185</v>
      </c>
      <c r="B145" s="31" t="s">
        <v>1186</v>
      </c>
      <c r="C145" s="47"/>
      <c r="D145" s="30" t="s">
        <v>158</v>
      </c>
    </row>
    <row r="146" spans="1:26" ht="15.75" customHeight="1" x14ac:dyDescent="0.35">
      <c r="B146" s="7"/>
    </row>
    <row r="147" spans="1:26" ht="15.75" customHeight="1" x14ac:dyDescent="0.35">
      <c r="A147" s="5" t="s">
        <v>1261</v>
      </c>
      <c r="B147" s="27"/>
      <c r="C147" s="6"/>
      <c r="D147" s="6"/>
    </row>
    <row r="148" spans="1:26" ht="15.75" customHeight="1" x14ac:dyDescent="0.35">
      <c r="A148" s="1" t="s">
        <v>1150</v>
      </c>
      <c r="B148" s="28" t="s">
        <v>1151</v>
      </c>
      <c r="C148" s="1" t="s">
        <v>1152</v>
      </c>
      <c r="D148" s="1" t="s">
        <v>1153</v>
      </c>
    </row>
    <row r="149" spans="1:26" ht="15.75" customHeight="1" x14ac:dyDescent="0.35">
      <c r="A149" s="2" t="s">
        <v>1169</v>
      </c>
      <c r="B149" s="38" t="s">
        <v>1170</v>
      </c>
      <c r="C149" s="39"/>
      <c r="D149" s="30" t="s">
        <v>174</v>
      </c>
    </row>
    <row r="150" spans="1:26" ht="15.75" customHeight="1" x14ac:dyDescent="0.35">
      <c r="A150" s="2" t="s">
        <v>1156</v>
      </c>
      <c r="B150" s="31" t="s">
        <v>1157</v>
      </c>
      <c r="C150" s="32"/>
      <c r="D150" s="30" t="s">
        <v>172</v>
      </c>
    </row>
    <row r="151" spans="1:26" ht="15.75" customHeight="1" x14ac:dyDescent="0.35">
      <c r="A151" s="2" t="s">
        <v>1189</v>
      </c>
      <c r="B151" s="31" t="s">
        <v>1190</v>
      </c>
      <c r="C151" s="49"/>
      <c r="D151" s="30" t="s">
        <v>157</v>
      </c>
    </row>
    <row r="152" spans="1:26" ht="15.75" customHeight="1" x14ac:dyDescent="0.35">
      <c r="B152" s="7"/>
    </row>
    <row r="153" spans="1:26" ht="15.75" customHeight="1" x14ac:dyDescent="0.35">
      <c r="A153" s="5" t="s">
        <v>1262</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1" t="s">
        <v>1150</v>
      </c>
      <c r="B154" s="28" t="s">
        <v>1151</v>
      </c>
      <c r="C154" s="1" t="s">
        <v>1152</v>
      </c>
      <c r="D154" s="1" t="s">
        <v>1153</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t="s">
        <v>1154</v>
      </c>
      <c r="B155" s="7" t="s">
        <v>1155</v>
      </c>
      <c r="C155" s="29"/>
      <c r="D155" s="2" t="s">
        <v>587</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t="s">
        <v>1160</v>
      </c>
      <c r="B156" s="7" t="s">
        <v>1115</v>
      </c>
      <c r="C156" s="34"/>
      <c r="D156" s="2" t="s">
        <v>570</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t="s">
        <v>1185</v>
      </c>
      <c r="B157" s="31" t="s">
        <v>1186</v>
      </c>
      <c r="C157" s="47"/>
      <c r="D157" s="2" t="s">
        <v>348</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t="s">
        <v>1165</v>
      </c>
      <c r="B158" s="7" t="s">
        <v>1166</v>
      </c>
      <c r="C158" s="36"/>
      <c r="D158" s="2" t="s">
        <v>1263</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t="s">
        <v>1167</v>
      </c>
      <c r="B159" s="7" t="s">
        <v>1168</v>
      </c>
      <c r="C159" s="37"/>
      <c r="D159" s="2" t="s">
        <v>1264</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t="s">
        <v>1156</v>
      </c>
      <c r="B160" s="31" t="s">
        <v>1157</v>
      </c>
      <c r="C160" s="32"/>
      <c r="D160" s="2" t="s">
        <v>581</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t="s">
        <v>1171</v>
      </c>
      <c r="B161" s="7" t="s">
        <v>1172</v>
      </c>
      <c r="C161" s="40"/>
      <c r="D161" s="2" t="s">
        <v>579</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t="s">
        <v>1178</v>
      </c>
      <c r="B162" s="31" t="s">
        <v>1179</v>
      </c>
      <c r="C162" s="43"/>
      <c r="D162" s="2" t="s">
        <v>463</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t="s">
        <v>1189</v>
      </c>
      <c r="B163" s="31" t="s">
        <v>1190</v>
      </c>
      <c r="C163" s="49"/>
      <c r="D163" s="2" t="s">
        <v>461</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5" t="s">
        <v>1265</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1" t="s">
        <v>1150</v>
      </c>
      <c r="B166" s="28" t="s">
        <v>1151</v>
      </c>
      <c r="C166" s="1" t="s">
        <v>1152</v>
      </c>
      <c r="D166" s="1" t="s">
        <v>1153</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t="s">
        <v>1154</v>
      </c>
      <c r="B167" s="7" t="s">
        <v>1155</v>
      </c>
      <c r="C167" s="29"/>
      <c r="D167" s="2" t="s">
        <v>587</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t="s">
        <v>1183</v>
      </c>
      <c r="B168" s="7" t="s">
        <v>1184</v>
      </c>
      <c r="C168" s="46"/>
      <c r="D168" s="2" t="s">
        <v>1266</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t="s">
        <v>1156</v>
      </c>
      <c r="B169" s="31" t="s">
        <v>1157</v>
      </c>
      <c r="C169" s="32"/>
      <c r="D169" s="2" t="s">
        <v>245</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t="s">
        <v>1160</v>
      </c>
      <c r="B170" s="7" t="s">
        <v>1115</v>
      </c>
      <c r="C170" s="34"/>
      <c r="D170" s="2" t="s">
        <v>570</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t="s">
        <v>1185</v>
      </c>
      <c r="B171" s="31" t="s">
        <v>1186</v>
      </c>
      <c r="C171" s="47"/>
      <c r="D171" s="2" t="s">
        <v>348</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t="s">
        <v>1167</v>
      </c>
      <c r="B172" s="7" t="s">
        <v>1168</v>
      </c>
      <c r="C172" s="37"/>
      <c r="D172" s="2" t="s">
        <v>1267</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t="s">
        <v>1189</v>
      </c>
      <c r="B173" s="31" t="s">
        <v>1190</v>
      </c>
      <c r="C173" s="49"/>
      <c r="D173" s="2" t="s">
        <v>228</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t="s">
        <v>1180</v>
      </c>
      <c r="B174" s="31" t="s">
        <v>1181</v>
      </c>
      <c r="C174" s="44"/>
      <c r="D174" s="2" t="s">
        <v>259</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t="s">
        <v>1182</v>
      </c>
      <c r="B175" s="7">
        <v>740000</v>
      </c>
      <c r="C175" s="45"/>
      <c r="D175" s="2" t="s">
        <v>257</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t="s">
        <v>1178</v>
      </c>
      <c r="B176" s="31" t="s">
        <v>1179</v>
      </c>
      <c r="C176" s="43"/>
      <c r="D176" s="2" t="s">
        <v>1268</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5" t="s">
        <v>1269</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1" t="s">
        <v>1150</v>
      </c>
      <c r="B179" s="28" t="s">
        <v>1151</v>
      </c>
      <c r="C179" s="1" t="s">
        <v>1152</v>
      </c>
      <c r="D179" s="1" t="s">
        <v>1153</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t="s">
        <v>1154</v>
      </c>
      <c r="B180" s="7" t="s">
        <v>1155</v>
      </c>
      <c r="C180" s="29"/>
      <c r="D180" s="2" t="s">
        <v>587</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t="s">
        <v>1189</v>
      </c>
      <c r="B181" s="31" t="s">
        <v>1190</v>
      </c>
      <c r="C181" s="49"/>
      <c r="D181" s="2" t="s">
        <v>228</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t="s">
        <v>1183</v>
      </c>
      <c r="B182" s="7" t="s">
        <v>1184</v>
      </c>
      <c r="C182" s="46"/>
      <c r="D182" s="2" t="s">
        <v>1266</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t="s">
        <v>1156</v>
      </c>
      <c r="B183" s="31" t="s">
        <v>1157</v>
      </c>
      <c r="C183" s="32"/>
      <c r="D183" s="2" t="s">
        <v>245</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t="s">
        <v>1165</v>
      </c>
      <c r="B184" s="7" t="s">
        <v>1166</v>
      </c>
      <c r="C184" s="36"/>
      <c r="D184" s="2" t="s">
        <v>1270</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t="s">
        <v>1180</v>
      </c>
      <c r="B185" s="31" t="s">
        <v>1181</v>
      </c>
      <c r="C185" s="44"/>
      <c r="D185" s="2" t="s">
        <v>259</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t="s">
        <v>1178</v>
      </c>
      <c r="B186" s="31" t="s">
        <v>1179</v>
      </c>
      <c r="C186" s="43"/>
      <c r="D186" s="2" t="s">
        <v>1268</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t="s">
        <v>1167</v>
      </c>
      <c r="B187" s="7" t="s">
        <v>1168</v>
      </c>
      <c r="C187" s="37"/>
      <c r="D187" s="2" t="s">
        <v>1267</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t="s">
        <v>1185</v>
      </c>
      <c r="B188" s="31" t="s">
        <v>1186</v>
      </c>
      <c r="C188" s="47"/>
      <c r="D188" s="2" t="s">
        <v>348</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t="s">
        <v>1160</v>
      </c>
      <c r="B189" s="7" t="s">
        <v>1115</v>
      </c>
      <c r="C189" s="34"/>
      <c r="D189" s="2" t="s">
        <v>570</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5" t="s">
        <v>1271</v>
      </c>
      <c r="B191" s="27"/>
      <c r="C191" s="6"/>
      <c r="D191" s="6"/>
    </row>
    <row r="192" spans="1:26" ht="15.75" customHeight="1" x14ac:dyDescent="0.35">
      <c r="A192" s="1" t="s">
        <v>1150</v>
      </c>
      <c r="B192" s="28" t="s">
        <v>1151</v>
      </c>
      <c r="C192" s="1" t="s">
        <v>1152</v>
      </c>
      <c r="D192" s="1" t="s">
        <v>1153</v>
      </c>
    </row>
    <row r="193" spans="1:26" ht="15.75" customHeight="1" x14ac:dyDescent="0.35">
      <c r="A193" s="2" t="s">
        <v>1154</v>
      </c>
      <c r="B193" s="7" t="s">
        <v>1155</v>
      </c>
      <c r="C193" s="29"/>
      <c r="D193" s="2" t="s">
        <v>247</v>
      </c>
    </row>
    <row r="194" spans="1:26" ht="15.75" customHeight="1" x14ac:dyDescent="0.35">
      <c r="A194" s="2" t="s">
        <v>1191</v>
      </c>
      <c r="B194" s="7" t="s">
        <v>1192</v>
      </c>
      <c r="C194" s="50"/>
      <c r="D194" s="30" t="s">
        <v>1272</v>
      </c>
    </row>
    <row r="195" spans="1:26" ht="15.75" customHeight="1" x14ac:dyDescent="0.35">
      <c r="A195" s="2" t="s">
        <v>1176</v>
      </c>
      <c r="B195" s="7" t="s">
        <v>1177</v>
      </c>
      <c r="C195" s="42"/>
      <c r="D195" s="2" t="s">
        <v>261</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t="s">
        <v>1156</v>
      </c>
      <c r="B196" s="31" t="s">
        <v>1157</v>
      </c>
      <c r="C196" s="32"/>
      <c r="D196" s="30" t="s">
        <v>245</v>
      </c>
    </row>
    <row r="197" spans="1:26" ht="15.75" customHeight="1" x14ac:dyDescent="0.35">
      <c r="A197" s="2" t="s">
        <v>1160</v>
      </c>
      <c r="B197" s="7" t="s">
        <v>1115</v>
      </c>
      <c r="C197" s="34"/>
      <c r="D197" s="30" t="s">
        <v>1273</v>
      </c>
      <c r="E197" s="2"/>
    </row>
    <row r="198" spans="1:26" ht="15.75" customHeight="1" x14ac:dyDescent="0.35">
      <c r="A198" s="2" t="s">
        <v>1165</v>
      </c>
      <c r="B198" s="7" t="s">
        <v>1166</v>
      </c>
      <c r="C198" s="36"/>
      <c r="D198" s="30" t="s">
        <v>1274</v>
      </c>
      <c r="E198" s="2"/>
    </row>
    <row r="199" spans="1:26" ht="15.75" customHeight="1" x14ac:dyDescent="0.35">
      <c r="A199" s="2" t="s">
        <v>1169</v>
      </c>
      <c r="B199" s="38" t="s">
        <v>1170</v>
      </c>
      <c r="C199" s="39"/>
      <c r="D199" s="30" t="s">
        <v>237</v>
      </c>
      <c r="E199" s="2"/>
    </row>
    <row r="200" spans="1:26" ht="15.75" customHeight="1" x14ac:dyDescent="0.35">
      <c r="A200" s="2" t="s">
        <v>1171</v>
      </c>
      <c r="B200" s="7" t="s">
        <v>1172</v>
      </c>
      <c r="C200" s="40"/>
      <c r="D200" s="30" t="s">
        <v>235</v>
      </c>
    </row>
    <row r="201" spans="1:26" ht="15.75" customHeight="1" x14ac:dyDescent="0.35">
      <c r="A201" s="2" t="s">
        <v>1178</v>
      </c>
      <c r="B201" s="31" t="s">
        <v>1179</v>
      </c>
      <c r="C201" s="43"/>
      <c r="D201" s="30" t="s">
        <v>1275</v>
      </c>
    </row>
    <row r="202" spans="1:26" ht="15.75" customHeight="1" x14ac:dyDescent="0.35">
      <c r="A202" s="2" t="s">
        <v>1185</v>
      </c>
      <c r="B202" s="31" t="s">
        <v>1186</v>
      </c>
      <c r="C202" s="47"/>
      <c r="D202" s="30" t="s">
        <v>348</v>
      </c>
    </row>
    <row r="203" spans="1:26" ht="15.75" customHeight="1" x14ac:dyDescent="0.35">
      <c r="A203" s="2" t="s">
        <v>1187</v>
      </c>
      <c r="B203" s="7" t="s">
        <v>1188</v>
      </c>
      <c r="C203" s="48"/>
      <c r="D203" s="30" t="s">
        <v>253</v>
      </c>
    </row>
    <row r="204" spans="1:26" ht="15.75" customHeight="1" x14ac:dyDescent="0.35">
      <c r="A204" s="2" t="s">
        <v>1189</v>
      </c>
      <c r="B204" s="31" t="s">
        <v>1190</v>
      </c>
      <c r="C204" s="49"/>
      <c r="D204" s="30" t="s">
        <v>228</v>
      </c>
    </row>
    <row r="205" spans="1:26" ht="15.75" customHeight="1" x14ac:dyDescent="0.35">
      <c r="A205" s="2" t="s">
        <v>1182</v>
      </c>
      <c r="B205" s="7">
        <v>740000</v>
      </c>
      <c r="C205" s="45"/>
      <c r="D205" s="2" t="s">
        <v>257</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5" t="s">
        <v>1276</v>
      </c>
      <c r="B207" s="27"/>
      <c r="C207" s="6"/>
      <c r="D207" s="6"/>
    </row>
    <row r="208" spans="1:26" ht="15.75" customHeight="1" x14ac:dyDescent="0.35">
      <c r="A208" s="1" t="s">
        <v>1150</v>
      </c>
      <c r="B208" s="28" t="s">
        <v>1151</v>
      </c>
      <c r="C208" s="1" t="s">
        <v>1152</v>
      </c>
      <c r="D208" s="1" t="s">
        <v>1153</v>
      </c>
    </row>
    <row r="209" spans="1:26" ht="15.75" customHeight="1" x14ac:dyDescent="0.35">
      <c r="A209" s="2" t="s">
        <v>1154</v>
      </c>
      <c r="B209" s="7" t="s">
        <v>1155</v>
      </c>
      <c r="C209" s="29"/>
      <c r="D209" s="2" t="s">
        <v>587</v>
      </c>
    </row>
    <row r="210" spans="1:26" ht="15.75" customHeight="1" x14ac:dyDescent="0.35">
      <c r="A210" s="2" t="s">
        <v>1160</v>
      </c>
      <c r="B210" s="7" t="s">
        <v>1115</v>
      </c>
      <c r="C210" s="34"/>
      <c r="D210" s="2" t="s">
        <v>570</v>
      </c>
    </row>
    <row r="211" spans="1:26" ht="15.75" customHeight="1" x14ac:dyDescent="0.35">
      <c r="A211" s="2" t="s">
        <v>1183</v>
      </c>
      <c r="B211" s="7" t="s">
        <v>1184</v>
      </c>
      <c r="C211" s="46"/>
      <c r="D211" s="2" t="s">
        <v>1266</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t="s">
        <v>1176</v>
      </c>
      <c r="B212" s="7" t="s">
        <v>1177</v>
      </c>
      <c r="C212" s="42"/>
      <c r="D212" s="2" t="s">
        <v>261</v>
      </c>
    </row>
    <row r="213" spans="1:26" ht="15.75" customHeight="1" x14ac:dyDescent="0.35">
      <c r="A213" s="2" t="s">
        <v>1191</v>
      </c>
      <c r="B213" s="7" t="s">
        <v>1192</v>
      </c>
      <c r="C213" s="50"/>
      <c r="D213" s="2" t="s">
        <v>1272</v>
      </c>
    </row>
    <row r="214" spans="1:26" ht="15.75" customHeight="1" x14ac:dyDescent="0.35">
      <c r="A214" s="2" t="s">
        <v>1156</v>
      </c>
      <c r="B214" s="31" t="s">
        <v>1157</v>
      </c>
      <c r="C214" s="32"/>
      <c r="D214" s="2" t="s">
        <v>245</v>
      </c>
    </row>
    <row r="215" spans="1:26" ht="15.75" customHeight="1" x14ac:dyDescent="0.35">
      <c r="A215" s="2" t="s">
        <v>1171</v>
      </c>
      <c r="B215" s="7" t="s">
        <v>1172</v>
      </c>
      <c r="C215" s="40"/>
      <c r="D215" s="2" t="s">
        <v>1277</v>
      </c>
    </row>
    <row r="216" spans="1:26" ht="15.75" customHeight="1" x14ac:dyDescent="0.35">
      <c r="A216" s="2" t="s">
        <v>1189</v>
      </c>
      <c r="B216" s="31" t="s">
        <v>1190</v>
      </c>
      <c r="C216" s="49"/>
      <c r="D216" s="2" t="s">
        <v>1278</v>
      </c>
    </row>
    <row r="217" spans="1:26" ht="15.75" customHeight="1" x14ac:dyDescent="0.35">
      <c r="A217" s="2" t="s">
        <v>1185</v>
      </c>
      <c r="B217" s="31" t="s">
        <v>1186</v>
      </c>
      <c r="C217" s="47"/>
      <c r="D217" s="2" t="s">
        <v>348</v>
      </c>
    </row>
    <row r="218" spans="1:26" ht="15.75" customHeight="1" x14ac:dyDescent="0.35">
      <c r="A218" s="2" t="s">
        <v>1178</v>
      </c>
      <c r="B218" s="31" t="s">
        <v>1179</v>
      </c>
      <c r="C218" s="43"/>
      <c r="D218" s="2" t="s">
        <v>1275</v>
      </c>
    </row>
    <row r="219" spans="1:26" ht="15.75" customHeight="1" x14ac:dyDescent="0.35">
      <c r="A219" s="2" t="s">
        <v>1182</v>
      </c>
      <c r="B219" s="7">
        <v>740000</v>
      </c>
      <c r="C219" s="45"/>
      <c r="D219" s="2" t="s">
        <v>257</v>
      </c>
    </row>
    <row r="220" spans="1:26" ht="15.75" customHeight="1" x14ac:dyDescent="0.35">
      <c r="B220" s="7"/>
    </row>
    <row r="221" spans="1:26" ht="15.75" customHeight="1" x14ac:dyDescent="0.35">
      <c r="B221" s="7"/>
    </row>
    <row r="222" spans="1:26" ht="15.75" customHeight="1" x14ac:dyDescent="0.35">
      <c r="B222" s="7"/>
    </row>
    <row r="223" spans="1:26" ht="15.75" customHeight="1" x14ac:dyDescent="0.35">
      <c r="B223" s="7"/>
    </row>
    <row r="224" spans="1:26" ht="15.75" customHeight="1" x14ac:dyDescent="0.35">
      <c r="B224" s="7"/>
    </row>
    <row r="225" spans="2:2" ht="15.75" customHeight="1" x14ac:dyDescent="0.35">
      <c r="B225" s="7"/>
    </row>
    <row r="226" spans="2:2" ht="15.75" customHeight="1" x14ac:dyDescent="0.35">
      <c r="B226" s="7"/>
    </row>
    <row r="227" spans="2:2" ht="15.75" customHeight="1" x14ac:dyDescent="0.35">
      <c r="B227" s="7"/>
    </row>
    <row r="228" spans="2:2" ht="15.75" customHeight="1" x14ac:dyDescent="0.35">
      <c r="B228" s="7"/>
    </row>
    <row r="229" spans="2:2" ht="15.75" customHeight="1" x14ac:dyDescent="0.35">
      <c r="B229" s="7"/>
    </row>
    <row r="230" spans="2:2" ht="15.75" customHeight="1" x14ac:dyDescent="0.35">
      <c r="B230" s="7"/>
    </row>
    <row r="231" spans="2:2" ht="15.75" customHeight="1" x14ac:dyDescent="0.35">
      <c r="B231" s="7"/>
    </row>
    <row r="232" spans="2:2" ht="15.75" customHeight="1" x14ac:dyDescent="0.35">
      <c r="B232" s="7"/>
    </row>
    <row r="233" spans="2:2" ht="15.75" customHeight="1" x14ac:dyDescent="0.35">
      <c r="B233" s="7"/>
    </row>
    <row r="234" spans="2:2" ht="15.75" customHeight="1" x14ac:dyDescent="0.35">
      <c r="B234" s="7"/>
    </row>
    <row r="235" spans="2:2" ht="15.75" customHeight="1" x14ac:dyDescent="0.35">
      <c r="B235" s="7"/>
    </row>
    <row r="236" spans="2:2" ht="15.75" customHeight="1" x14ac:dyDescent="0.35">
      <c r="B236" s="7"/>
    </row>
    <row r="237" spans="2:2" ht="15.75" customHeight="1" x14ac:dyDescent="0.35">
      <c r="B237" s="7"/>
    </row>
    <row r="238" spans="2:2" ht="15.75" customHeight="1" x14ac:dyDescent="0.35">
      <c r="B238" s="7"/>
    </row>
    <row r="239" spans="2:2" ht="15.75" customHeight="1" x14ac:dyDescent="0.35">
      <c r="B239" s="7"/>
    </row>
    <row r="240" spans="2:2" ht="15.75" customHeight="1" x14ac:dyDescent="0.35">
      <c r="B240" s="7"/>
    </row>
    <row r="241" spans="2:2" ht="15.75" customHeight="1" x14ac:dyDescent="0.35">
      <c r="B241" s="7"/>
    </row>
    <row r="242" spans="2:2" ht="15.75" customHeight="1" x14ac:dyDescent="0.35">
      <c r="B242" s="7"/>
    </row>
    <row r="243" spans="2:2" ht="15.75" customHeight="1" x14ac:dyDescent="0.35">
      <c r="B243" s="7"/>
    </row>
    <row r="244" spans="2:2" ht="15.75" customHeight="1" x14ac:dyDescent="0.35">
      <c r="B244" s="7"/>
    </row>
    <row r="245" spans="2:2" ht="15.75" customHeight="1" x14ac:dyDescent="0.35">
      <c r="B245" s="7"/>
    </row>
    <row r="246" spans="2:2" ht="15.75" customHeight="1" x14ac:dyDescent="0.35">
      <c r="B246" s="7"/>
    </row>
    <row r="247" spans="2:2" ht="15.75" customHeight="1" x14ac:dyDescent="0.35">
      <c r="B247" s="7"/>
    </row>
    <row r="248" spans="2:2" ht="15.75" customHeight="1" x14ac:dyDescent="0.35">
      <c r="B248" s="7"/>
    </row>
    <row r="249" spans="2:2" ht="15.75" customHeight="1" x14ac:dyDescent="0.35">
      <c r="B249" s="7"/>
    </row>
    <row r="250" spans="2:2" ht="15.75" customHeight="1" x14ac:dyDescent="0.35">
      <c r="B250" s="7"/>
    </row>
    <row r="251" spans="2:2" ht="15.75" customHeight="1" x14ac:dyDescent="0.35">
      <c r="B251" s="7"/>
    </row>
    <row r="252" spans="2:2" ht="15.75" customHeight="1" x14ac:dyDescent="0.35">
      <c r="B252" s="7"/>
    </row>
    <row r="253" spans="2:2" ht="15.75" customHeight="1" x14ac:dyDescent="0.35">
      <c r="B253" s="7"/>
    </row>
    <row r="254" spans="2:2" ht="15.75" customHeight="1" x14ac:dyDescent="0.35">
      <c r="B254" s="7"/>
    </row>
    <row r="255" spans="2:2" ht="15.75" customHeight="1" x14ac:dyDescent="0.35">
      <c r="B255" s="7"/>
    </row>
    <row r="256" spans="2:2" ht="15.75" customHeight="1" x14ac:dyDescent="0.35">
      <c r="B256" s="7"/>
    </row>
    <row r="257" spans="2:2" ht="15.75" customHeight="1" x14ac:dyDescent="0.35">
      <c r="B257" s="7"/>
    </row>
    <row r="258" spans="2:2" ht="15.75" customHeight="1" x14ac:dyDescent="0.35">
      <c r="B258" s="7"/>
    </row>
    <row r="259" spans="2:2" ht="15.75" customHeight="1" x14ac:dyDescent="0.35">
      <c r="B259" s="7"/>
    </row>
    <row r="260" spans="2:2" ht="15.75" customHeight="1" x14ac:dyDescent="0.35">
      <c r="B260" s="7"/>
    </row>
    <row r="261" spans="2:2" ht="15.75" customHeight="1" x14ac:dyDescent="0.35">
      <c r="B261" s="7"/>
    </row>
    <row r="262" spans="2:2" ht="15.75" customHeight="1" x14ac:dyDescent="0.35">
      <c r="B262" s="7"/>
    </row>
    <row r="263" spans="2:2" ht="15.75" customHeight="1" x14ac:dyDescent="0.35">
      <c r="B263" s="7"/>
    </row>
    <row r="264" spans="2:2" ht="15.75" customHeight="1" x14ac:dyDescent="0.35">
      <c r="B264" s="7"/>
    </row>
    <row r="265" spans="2:2" ht="15.75" customHeight="1" x14ac:dyDescent="0.35">
      <c r="B265" s="7"/>
    </row>
    <row r="266" spans="2:2" ht="15.75" customHeight="1" x14ac:dyDescent="0.35">
      <c r="B266" s="7"/>
    </row>
    <row r="267" spans="2:2" ht="15.75" customHeight="1" x14ac:dyDescent="0.35">
      <c r="B267" s="7"/>
    </row>
    <row r="268" spans="2:2" ht="15.75" customHeight="1" x14ac:dyDescent="0.35">
      <c r="B268" s="7"/>
    </row>
    <row r="269" spans="2:2" ht="15.75" customHeight="1" x14ac:dyDescent="0.35">
      <c r="B269" s="7"/>
    </row>
    <row r="270" spans="2:2" ht="15.75" customHeight="1" x14ac:dyDescent="0.35">
      <c r="B270" s="7"/>
    </row>
    <row r="271" spans="2:2" ht="15.75" customHeight="1" x14ac:dyDescent="0.35">
      <c r="B271" s="7"/>
    </row>
    <row r="272" spans="2:2" ht="15.75" customHeight="1" x14ac:dyDescent="0.35">
      <c r="B272" s="7"/>
    </row>
    <row r="273" spans="2:2" ht="15.75" customHeight="1" x14ac:dyDescent="0.35">
      <c r="B273" s="7"/>
    </row>
    <row r="274" spans="2:2" ht="15.75" customHeight="1" x14ac:dyDescent="0.35">
      <c r="B274" s="7"/>
    </row>
    <row r="275" spans="2:2" ht="15.75" customHeight="1" x14ac:dyDescent="0.35">
      <c r="B275" s="7"/>
    </row>
    <row r="276" spans="2:2" ht="15.75" customHeight="1" x14ac:dyDescent="0.35">
      <c r="B276" s="7"/>
    </row>
    <row r="277" spans="2:2" ht="15.75" customHeight="1" x14ac:dyDescent="0.35">
      <c r="B277" s="7"/>
    </row>
    <row r="278" spans="2:2" ht="15.75" customHeight="1" x14ac:dyDescent="0.35">
      <c r="B278" s="7"/>
    </row>
    <row r="279" spans="2:2" ht="15.75" customHeight="1" x14ac:dyDescent="0.35">
      <c r="B279" s="7"/>
    </row>
    <row r="280" spans="2:2" ht="15.75" customHeight="1" x14ac:dyDescent="0.35">
      <c r="B280" s="7"/>
    </row>
    <row r="281" spans="2:2" ht="15.75" customHeight="1" x14ac:dyDescent="0.35">
      <c r="B281" s="7"/>
    </row>
    <row r="282" spans="2:2" ht="15.75" customHeight="1" x14ac:dyDescent="0.35">
      <c r="B282" s="7"/>
    </row>
    <row r="283" spans="2:2" ht="15.75" customHeight="1" x14ac:dyDescent="0.35">
      <c r="B283" s="7"/>
    </row>
    <row r="284" spans="2:2" ht="15.75" customHeight="1" x14ac:dyDescent="0.35">
      <c r="B284" s="7"/>
    </row>
    <row r="285" spans="2:2" ht="15.75" customHeight="1" x14ac:dyDescent="0.35">
      <c r="B285" s="7"/>
    </row>
    <row r="286" spans="2:2" ht="15.75" customHeight="1" x14ac:dyDescent="0.35">
      <c r="B286" s="7"/>
    </row>
    <row r="287" spans="2:2" ht="15.75" customHeight="1" x14ac:dyDescent="0.35">
      <c r="B287" s="7"/>
    </row>
    <row r="288" spans="2:2" ht="15.75" customHeight="1" x14ac:dyDescent="0.35">
      <c r="B288" s="7"/>
    </row>
    <row r="289" spans="2:2" ht="15.75" customHeight="1" x14ac:dyDescent="0.35">
      <c r="B289" s="7"/>
    </row>
    <row r="290" spans="2:2" ht="15.75" customHeight="1" x14ac:dyDescent="0.35">
      <c r="B290" s="7"/>
    </row>
    <row r="291" spans="2:2" ht="15.75" customHeight="1" x14ac:dyDescent="0.35">
      <c r="B291" s="7"/>
    </row>
    <row r="292" spans="2:2" ht="15.75" customHeight="1" x14ac:dyDescent="0.35">
      <c r="B292" s="7"/>
    </row>
    <row r="293" spans="2:2" ht="15.75" customHeight="1" x14ac:dyDescent="0.35">
      <c r="B293" s="7"/>
    </row>
    <row r="294" spans="2:2" ht="15.75" customHeight="1" x14ac:dyDescent="0.35">
      <c r="B294" s="7"/>
    </row>
    <row r="295" spans="2:2" ht="15.75" customHeight="1" x14ac:dyDescent="0.35">
      <c r="B295" s="7"/>
    </row>
    <row r="296" spans="2:2" ht="15.75" customHeight="1" x14ac:dyDescent="0.35">
      <c r="B296" s="7"/>
    </row>
    <row r="297" spans="2:2" ht="15.75" customHeight="1" x14ac:dyDescent="0.35">
      <c r="B297" s="7"/>
    </row>
    <row r="298" spans="2:2" ht="15.75" customHeight="1" x14ac:dyDescent="0.35">
      <c r="B298" s="7"/>
    </row>
    <row r="299" spans="2:2" ht="15.75" customHeight="1" x14ac:dyDescent="0.35">
      <c r="B299" s="7"/>
    </row>
    <row r="300" spans="2:2" ht="15.75" customHeight="1" x14ac:dyDescent="0.35">
      <c r="B300" s="7"/>
    </row>
    <row r="301" spans="2:2" ht="15.75" customHeight="1" x14ac:dyDescent="0.35">
      <c r="B301" s="7"/>
    </row>
    <row r="302" spans="2:2" ht="15.75" customHeight="1" x14ac:dyDescent="0.35">
      <c r="B302" s="7"/>
    </row>
    <row r="303" spans="2:2" ht="15.75" customHeight="1" x14ac:dyDescent="0.35">
      <c r="B303" s="7"/>
    </row>
    <row r="304" spans="2:2" ht="15.75" customHeight="1" x14ac:dyDescent="0.35">
      <c r="B304" s="7"/>
    </row>
    <row r="305" spans="2:2" ht="15.75" customHeight="1" x14ac:dyDescent="0.35">
      <c r="B305" s="7"/>
    </row>
    <row r="306" spans="2:2" ht="15.75" customHeight="1" x14ac:dyDescent="0.35">
      <c r="B306" s="7"/>
    </row>
    <row r="307" spans="2:2" ht="15.75" customHeight="1" x14ac:dyDescent="0.35">
      <c r="B307" s="7"/>
    </row>
    <row r="308" spans="2:2" ht="15.75" customHeight="1" x14ac:dyDescent="0.35">
      <c r="B308" s="7"/>
    </row>
    <row r="309" spans="2:2" ht="15.75" customHeight="1" x14ac:dyDescent="0.35">
      <c r="B309" s="7"/>
    </row>
    <row r="310" spans="2:2" ht="15.75" customHeight="1" x14ac:dyDescent="0.35">
      <c r="B310" s="7"/>
    </row>
    <row r="311" spans="2:2" ht="15.75" customHeight="1" x14ac:dyDescent="0.35">
      <c r="B311" s="7"/>
    </row>
    <row r="312" spans="2:2" ht="15.75" customHeight="1" x14ac:dyDescent="0.35">
      <c r="B312" s="7"/>
    </row>
    <row r="313" spans="2:2" ht="15.75" customHeight="1" x14ac:dyDescent="0.35">
      <c r="B313" s="7"/>
    </row>
    <row r="314" spans="2:2" ht="15.75" customHeight="1" x14ac:dyDescent="0.35">
      <c r="B314" s="7"/>
    </row>
    <row r="315" spans="2:2" ht="15.75" customHeight="1" x14ac:dyDescent="0.35">
      <c r="B315" s="7"/>
    </row>
    <row r="316" spans="2:2" ht="15.75" customHeight="1" x14ac:dyDescent="0.35">
      <c r="B316" s="7"/>
    </row>
    <row r="317" spans="2:2" ht="15.75" customHeight="1" x14ac:dyDescent="0.35">
      <c r="B317" s="7"/>
    </row>
    <row r="318" spans="2:2" ht="15.75" customHeight="1" x14ac:dyDescent="0.35">
      <c r="B318" s="7"/>
    </row>
    <row r="319" spans="2:2" ht="15.75" customHeight="1" x14ac:dyDescent="0.35">
      <c r="B319" s="7"/>
    </row>
    <row r="320" spans="2:2" ht="15.75" customHeight="1" x14ac:dyDescent="0.35">
      <c r="B320" s="7"/>
    </row>
    <row r="321" spans="2:2" ht="15.75" customHeight="1" x14ac:dyDescent="0.35">
      <c r="B321" s="7"/>
    </row>
    <row r="322" spans="2:2" ht="15.75" customHeight="1" x14ac:dyDescent="0.35">
      <c r="B322" s="7"/>
    </row>
    <row r="323" spans="2:2" ht="15.75" customHeight="1" x14ac:dyDescent="0.35">
      <c r="B323" s="7"/>
    </row>
    <row r="324" spans="2:2" ht="15.75" customHeight="1" x14ac:dyDescent="0.35">
      <c r="B324" s="7"/>
    </row>
    <row r="325" spans="2:2" ht="15.75" customHeight="1" x14ac:dyDescent="0.35">
      <c r="B325" s="7"/>
    </row>
    <row r="326" spans="2:2" ht="15.75" customHeight="1" x14ac:dyDescent="0.35">
      <c r="B326" s="7"/>
    </row>
    <row r="327" spans="2:2" ht="15.75" customHeight="1" x14ac:dyDescent="0.35">
      <c r="B327" s="7"/>
    </row>
    <row r="328" spans="2:2" ht="15.75" customHeight="1" x14ac:dyDescent="0.35">
      <c r="B328" s="7"/>
    </row>
    <row r="329" spans="2:2" ht="15.75" customHeight="1" x14ac:dyDescent="0.35">
      <c r="B329" s="7"/>
    </row>
    <row r="330" spans="2:2" ht="15.75" customHeight="1" x14ac:dyDescent="0.35">
      <c r="B330" s="7"/>
    </row>
    <row r="331" spans="2:2" ht="15.75" customHeight="1" x14ac:dyDescent="0.35">
      <c r="B331" s="7"/>
    </row>
    <row r="332" spans="2:2" ht="15.75" customHeight="1" x14ac:dyDescent="0.35">
      <c r="B332" s="7"/>
    </row>
    <row r="333" spans="2:2" ht="15.75" customHeight="1" x14ac:dyDescent="0.35">
      <c r="B333" s="7"/>
    </row>
    <row r="334" spans="2:2" ht="15.75" customHeight="1" x14ac:dyDescent="0.35">
      <c r="B334" s="7"/>
    </row>
    <row r="335" spans="2:2" ht="15.75" customHeight="1" x14ac:dyDescent="0.35">
      <c r="B335" s="7"/>
    </row>
    <row r="336" spans="2:2" ht="15.75" customHeight="1" x14ac:dyDescent="0.35">
      <c r="B336" s="7"/>
    </row>
    <row r="337" spans="2:2" ht="15.75" customHeight="1" x14ac:dyDescent="0.35">
      <c r="B337" s="7"/>
    </row>
    <row r="338" spans="2:2" ht="15.75" customHeight="1" x14ac:dyDescent="0.35">
      <c r="B338" s="7"/>
    </row>
    <row r="339" spans="2:2" ht="15.75" customHeight="1" x14ac:dyDescent="0.35">
      <c r="B339" s="7"/>
    </row>
    <row r="340" spans="2:2" ht="15.75" customHeight="1" x14ac:dyDescent="0.35">
      <c r="B340" s="7"/>
    </row>
    <row r="341" spans="2:2" ht="15.75" customHeight="1" x14ac:dyDescent="0.35">
      <c r="B341" s="7"/>
    </row>
    <row r="342" spans="2:2" ht="15.75" customHeight="1" x14ac:dyDescent="0.35">
      <c r="B342" s="7"/>
    </row>
    <row r="343" spans="2:2" ht="15.75" customHeight="1" x14ac:dyDescent="0.35">
      <c r="B343" s="7"/>
    </row>
    <row r="344" spans="2:2" ht="15.75" customHeight="1" x14ac:dyDescent="0.35">
      <c r="B344" s="7"/>
    </row>
    <row r="345" spans="2:2" ht="15.75" customHeight="1" x14ac:dyDescent="0.35">
      <c r="B345" s="7"/>
    </row>
    <row r="346" spans="2:2" ht="15.75" customHeight="1" x14ac:dyDescent="0.35">
      <c r="B346" s="7"/>
    </row>
    <row r="347" spans="2:2" ht="15.75" customHeight="1" x14ac:dyDescent="0.35">
      <c r="B347" s="7"/>
    </row>
    <row r="348" spans="2:2" ht="15.75" customHeight="1" x14ac:dyDescent="0.35">
      <c r="B348" s="7"/>
    </row>
    <row r="349" spans="2:2" ht="15.75" customHeight="1" x14ac:dyDescent="0.35">
      <c r="B349" s="7"/>
    </row>
    <row r="350" spans="2:2" ht="15.75" customHeight="1" x14ac:dyDescent="0.35">
      <c r="B350" s="7"/>
    </row>
    <row r="351" spans="2:2" ht="15.75" customHeight="1" x14ac:dyDescent="0.35">
      <c r="B351" s="7"/>
    </row>
    <row r="352" spans="2:2" ht="15.75" customHeight="1" x14ac:dyDescent="0.35">
      <c r="B352" s="7"/>
    </row>
    <row r="353" spans="2:2" ht="15.75" customHeight="1" x14ac:dyDescent="0.35">
      <c r="B353" s="7"/>
    </row>
    <row r="354" spans="2:2" ht="15.75" customHeight="1" x14ac:dyDescent="0.35">
      <c r="B354" s="7"/>
    </row>
    <row r="355" spans="2:2" ht="15.75" customHeight="1" x14ac:dyDescent="0.35">
      <c r="B355" s="7"/>
    </row>
    <row r="356" spans="2:2" ht="15.75" customHeight="1" x14ac:dyDescent="0.35">
      <c r="B356" s="7"/>
    </row>
    <row r="357" spans="2:2" ht="15.75" customHeight="1" x14ac:dyDescent="0.35">
      <c r="B357" s="7"/>
    </row>
    <row r="358" spans="2:2" ht="15.75" customHeight="1" x14ac:dyDescent="0.35">
      <c r="B358" s="7"/>
    </row>
    <row r="359" spans="2:2" ht="15.75" customHeight="1" x14ac:dyDescent="0.35">
      <c r="B359" s="7"/>
    </row>
    <row r="360" spans="2:2" ht="15.75" customHeight="1" x14ac:dyDescent="0.35">
      <c r="B360" s="7"/>
    </row>
    <row r="361" spans="2:2" ht="15.75" customHeight="1" x14ac:dyDescent="0.35">
      <c r="B361" s="7"/>
    </row>
    <row r="362" spans="2:2" ht="15.75" customHeight="1" x14ac:dyDescent="0.35">
      <c r="B362" s="7"/>
    </row>
    <row r="363" spans="2:2" ht="15.75" customHeight="1" x14ac:dyDescent="0.35">
      <c r="B363" s="7"/>
    </row>
    <row r="364" spans="2:2" ht="15.75" customHeight="1" x14ac:dyDescent="0.35">
      <c r="B364" s="7"/>
    </row>
    <row r="365" spans="2:2" ht="15.75" customHeight="1" x14ac:dyDescent="0.35">
      <c r="B365" s="7"/>
    </row>
    <row r="366" spans="2:2" ht="15.75" customHeight="1" x14ac:dyDescent="0.35">
      <c r="B366" s="7"/>
    </row>
    <row r="367" spans="2:2" ht="15.75" customHeight="1" x14ac:dyDescent="0.35">
      <c r="B367" s="7"/>
    </row>
    <row r="368" spans="2:2" ht="15.75" customHeight="1" x14ac:dyDescent="0.35">
      <c r="B368" s="7"/>
    </row>
    <row r="369" spans="2:2" ht="15.75" customHeight="1" x14ac:dyDescent="0.35">
      <c r="B369" s="7"/>
    </row>
    <row r="370" spans="2:2" ht="15.75" customHeight="1" x14ac:dyDescent="0.35">
      <c r="B370" s="7"/>
    </row>
    <row r="371" spans="2:2" ht="15.75" customHeight="1" x14ac:dyDescent="0.35">
      <c r="B371" s="7"/>
    </row>
    <row r="372" spans="2:2" ht="15.75" customHeight="1" x14ac:dyDescent="0.35">
      <c r="B372" s="7"/>
    </row>
    <row r="373" spans="2:2" ht="15.75" customHeight="1" x14ac:dyDescent="0.35">
      <c r="B373" s="7"/>
    </row>
    <row r="374" spans="2:2" ht="15.75" customHeight="1" x14ac:dyDescent="0.35">
      <c r="B374" s="7"/>
    </row>
    <row r="375" spans="2:2" ht="15.75" customHeight="1" x14ac:dyDescent="0.35">
      <c r="B375" s="7"/>
    </row>
    <row r="376" spans="2:2" ht="15.75" customHeight="1" x14ac:dyDescent="0.35">
      <c r="B376" s="7"/>
    </row>
    <row r="377" spans="2:2" ht="15.75" customHeight="1" x14ac:dyDescent="0.35">
      <c r="B377" s="7"/>
    </row>
    <row r="378" spans="2:2" ht="15.75" customHeight="1" x14ac:dyDescent="0.35">
      <c r="B378" s="7"/>
    </row>
    <row r="379" spans="2:2" ht="15.75" customHeight="1" x14ac:dyDescent="0.35">
      <c r="B379" s="7"/>
    </row>
    <row r="380" spans="2:2" ht="15.75" customHeight="1" x14ac:dyDescent="0.35">
      <c r="B380" s="7"/>
    </row>
    <row r="381" spans="2:2" ht="15.75" customHeight="1" x14ac:dyDescent="0.35">
      <c r="B381" s="7"/>
    </row>
    <row r="382" spans="2:2" ht="15.75" customHeight="1" x14ac:dyDescent="0.35">
      <c r="B382" s="7"/>
    </row>
    <row r="383" spans="2:2" ht="15.75" customHeight="1" x14ac:dyDescent="0.35">
      <c r="B383" s="7"/>
    </row>
    <row r="384" spans="2:2" ht="15.75" customHeight="1" x14ac:dyDescent="0.35">
      <c r="B384" s="7"/>
    </row>
    <row r="385" spans="2:2" ht="15.75" customHeight="1" x14ac:dyDescent="0.35">
      <c r="B385" s="7"/>
    </row>
    <row r="386" spans="2:2" ht="15.75" customHeight="1" x14ac:dyDescent="0.35">
      <c r="B386" s="7"/>
    </row>
    <row r="387" spans="2:2" ht="15.75" customHeight="1" x14ac:dyDescent="0.35">
      <c r="B387" s="7"/>
    </row>
    <row r="388" spans="2:2" ht="15.75" customHeight="1" x14ac:dyDescent="0.35">
      <c r="B388" s="7"/>
    </row>
    <row r="389" spans="2:2" ht="15.75" customHeight="1" x14ac:dyDescent="0.35">
      <c r="B389" s="7"/>
    </row>
    <row r="390" spans="2:2" ht="15.75" customHeight="1" x14ac:dyDescent="0.35">
      <c r="B390" s="7"/>
    </row>
    <row r="391" spans="2:2" ht="15.75" customHeight="1" x14ac:dyDescent="0.35">
      <c r="B391" s="7"/>
    </row>
    <row r="392" spans="2:2" ht="15.75" customHeight="1" x14ac:dyDescent="0.35">
      <c r="B392" s="7"/>
    </row>
    <row r="393" spans="2:2" ht="15.75" customHeight="1" x14ac:dyDescent="0.35">
      <c r="B393" s="7"/>
    </row>
    <row r="394" spans="2:2" ht="15.75" customHeight="1" x14ac:dyDescent="0.35">
      <c r="B394" s="7"/>
    </row>
    <row r="395" spans="2:2" ht="15.75" customHeight="1" x14ac:dyDescent="0.35">
      <c r="B395" s="7"/>
    </row>
    <row r="396" spans="2:2" ht="15.75" customHeight="1" x14ac:dyDescent="0.35">
      <c r="B396" s="7"/>
    </row>
    <row r="397" spans="2:2" ht="15.75" customHeight="1" x14ac:dyDescent="0.35">
      <c r="B397" s="7"/>
    </row>
    <row r="398" spans="2:2" ht="15.75" customHeight="1" x14ac:dyDescent="0.35">
      <c r="B398" s="7"/>
    </row>
    <row r="399" spans="2:2" ht="15.75" customHeight="1" x14ac:dyDescent="0.35">
      <c r="B399" s="7"/>
    </row>
    <row r="400" spans="2:2" ht="15.75" customHeight="1" x14ac:dyDescent="0.35">
      <c r="B400" s="7"/>
    </row>
    <row r="401" spans="2:2" ht="15.75" customHeight="1" x14ac:dyDescent="0.35">
      <c r="B401" s="7"/>
    </row>
    <row r="402" spans="2:2" ht="15.75" customHeight="1" x14ac:dyDescent="0.35">
      <c r="B402" s="7"/>
    </row>
    <row r="403" spans="2:2" ht="15.75" customHeight="1" x14ac:dyDescent="0.35">
      <c r="B403" s="7"/>
    </row>
    <row r="404" spans="2:2" ht="15.75" customHeight="1" x14ac:dyDescent="0.35">
      <c r="B404" s="7"/>
    </row>
    <row r="405" spans="2:2" ht="15.75" customHeight="1" x14ac:dyDescent="0.35">
      <c r="B405" s="7"/>
    </row>
    <row r="406" spans="2:2" ht="15.75" customHeight="1" x14ac:dyDescent="0.35">
      <c r="B406" s="7"/>
    </row>
    <row r="407" spans="2:2" ht="15.75" customHeight="1" x14ac:dyDescent="0.35">
      <c r="B407" s="7"/>
    </row>
    <row r="408" spans="2:2" ht="15.75" customHeight="1" x14ac:dyDescent="0.35">
      <c r="B408" s="7"/>
    </row>
    <row r="409" spans="2:2" ht="15.75" customHeight="1" x14ac:dyDescent="0.35">
      <c r="B409" s="7"/>
    </row>
    <row r="410" spans="2:2" ht="15.75" customHeight="1" x14ac:dyDescent="0.35">
      <c r="B410" s="7"/>
    </row>
    <row r="411" spans="2:2" ht="15.75" customHeight="1" x14ac:dyDescent="0.35">
      <c r="B411" s="7"/>
    </row>
    <row r="412" spans="2:2" ht="15.75" customHeight="1" x14ac:dyDescent="0.35">
      <c r="B412" s="7"/>
    </row>
    <row r="413" spans="2:2" ht="15.75" customHeight="1" x14ac:dyDescent="0.35">
      <c r="B413" s="7"/>
    </row>
    <row r="414" spans="2:2" ht="15.75" customHeight="1" x14ac:dyDescent="0.35">
      <c r="B414" s="7"/>
    </row>
    <row r="415" spans="2:2" ht="15.75" customHeight="1" x14ac:dyDescent="0.35">
      <c r="B415" s="7"/>
    </row>
    <row r="416" spans="2:2" ht="15.75" customHeight="1" x14ac:dyDescent="0.35">
      <c r="B416" s="7"/>
    </row>
    <row r="417" spans="2:2" ht="15.75" customHeight="1" x14ac:dyDescent="0.35">
      <c r="B417" s="7"/>
    </row>
    <row r="418" spans="2:2" ht="15.75" customHeight="1" x14ac:dyDescent="0.35">
      <c r="B418" s="7"/>
    </row>
    <row r="419" spans="2:2" ht="15.75" customHeight="1" x14ac:dyDescent="0.35">
      <c r="B419" s="7"/>
    </row>
    <row r="420" spans="2:2" ht="15.75" customHeight="1" x14ac:dyDescent="0.35">
      <c r="B420" s="7"/>
    </row>
    <row r="421" spans="2:2" ht="15.75" customHeight="1" x14ac:dyDescent="0.35">
      <c r="B421" s="7"/>
    </row>
    <row r="422" spans="2:2" ht="15.75" customHeight="1" x14ac:dyDescent="0.35">
      <c r="B422" s="7"/>
    </row>
    <row r="423" spans="2:2" ht="15.75" customHeight="1" x14ac:dyDescent="0.35">
      <c r="B423" s="7"/>
    </row>
    <row r="424" spans="2:2" ht="15.75" customHeight="1" x14ac:dyDescent="0.35">
      <c r="B424" s="7"/>
    </row>
    <row r="425" spans="2:2" ht="15.75" customHeight="1" x14ac:dyDescent="0.35">
      <c r="B425" s="7"/>
    </row>
    <row r="426" spans="2:2" ht="15.75" customHeight="1" x14ac:dyDescent="0.35">
      <c r="B426" s="7"/>
    </row>
    <row r="427" spans="2:2" ht="15.75" customHeight="1" x14ac:dyDescent="0.35">
      <c r="B427" s="7"/>
    </row>
    <row r="428" spans="2:2" ht="15.75" customHeight="1" x14ac:dyDescent="0.35">
      <c r="B428" s="7"/>
    </row>
    <row r="429" spans="2:2" ht="15.75" customHeight="1" x14ac:dyDescent="0.35">
      <c r="B429" s="7"/>
    </row>
    <row r="430" spans="2:2" ht="15.75" customHeight="1" x14ac:dyDescent="0.35">
      <c r="B430" s="7"/>
    </row>
    <row r="431" spans="2:2" ht="15.75" customHeight="1" x14ac:dyDescent="0.35">
      <c r="B431" s="7"/>
    </row>
    <row r="432" spans="2:2" ht="15.75" customHeight="1" x14ac:dyDescent="0.35">
      <c r="B432" s="7"/>
    </row>
    <row r="433" spans="2:2" ht="15.75" customHeight="1" x14ac:dyDescent="0.35">
      <c r="B433" s="7"/>
    </row>
    <row r="434" spans="2:2" ht="15.75" customHeight="1" x14ac:dyDescent="0.35">
      <c r="B434" s="7"/>
    </row>
    <row r="435" spans="2:2" ht="15.75" customHeight="1" x14ac:dyDescent="0.35">
      <c r="B435" s="7"/>
    </row>
    <row r="436" spans="2:2" ht="15.75" customHeight="1" x14ac:dyDescent="0.35">
      <c r="B436" s="7"/>
    </row>
    <row r="437" spans="2:2" ht="15.75" customHeight="1" x14ac:dyDescent="0.35">
      <c r="B437" s="7"/>
    </row>
    <row r="438" spans="2:2" ht="15.75" customHeight="1" x14ac:dyDescent="0.35">
      <c r="B438" s="7"/>
    </row>
    <row r="439" spans="2:2" ht="15.75" customHeight="1" x14ac:dyDescent="0.35">
      <c r="B439" s="7"/>
    </row>
    <row r="440" spans="2:2" ht="15.75" customHeight="1" x14ac:dyDescent="0.35">
      <c r="B440" s="7"/>
    </row>
    <row r="441" spans="2:2" ht="15.75" customHeight="1" x14ac:dyDescent="0.35">
      <c r="B441" s="7"/>
    </row>
    <row r="442" spans="2:2" ht="15.75" customHeight="1" x14ac:dyDescent="0.35">
      <c r="B442" s="7"/>
    </row>
    <row r="443" spans="2:2" ht="15.75" customHeight="1" x14ac:dyDescent="0.35">
      <c r="B443" s="7"/>
    </row>
    <row r="444" spans="2:2" ht="15.75" customHeight="1" x14ac:dyDescent="0.35">
      <c r="B444" s="7"/>
    </row>
    <row r="445" spans="2:2" ht="15.75" customHeight="1" x14ac:dyDescent="0.35">
      <c r="B445" s="7"/>
    </row>
    <row r="446" spans="2:2" ht="15.75" customHeight="1" x14ac:dyDescent="0.35">
      <c r="B446" s="7"/>
    </row>
    <row r="447" spans="2:2" ht="15.75" customHeight="1" x14ac:dyDescent="0.35">
      <c r="B447" s="7"/>
    </row>
    <row r="448" spans="2:2" ht="15.75" customHeight="1" x14ac:dyDescent="0.35">
      <c r="B448" s="7"/>
    </row>
    <row r="449" spans="2:2" ht="15.75" customHeight="1" x14ac:dyDescent="0.35">
      <c r="B449" s="7"/>
    </row>
    <row r="450" spans="2:2" ht="15.75" customHeight="1" x14ac:dyDescent="0.35">
      <c r="B450" s="7"/>
    </row>
    <row r="451" spans="2:2" ht="15.75" customHeight="1" x14ac:dyDescent="0.35">
      <c r="B451" s="7"/>
    </row>
    <row r="452" spans="2:2" ht="15.75" customHeight="1" x14ac:dyDescent="0.35">
      <c r="B452" s="7"/>
    </row>
    <row r="453" spans="2:2" ht="15.75" customHeight="1" x14ac:dyDescent="0.35">
      <c r="B453" s="7"/>
    </row>
    <row r="454" spans="2:2" ht="15.75" customHeight="1" x14ac:dyDescent="0.35">
      <c r="B454" s="7"/>
    </row>
    <row r="455" spans="2:2" ht="15.75" customHeight="1" x14ac:dyDescent="0.35">
      <c r="B455" s="7"/>
    </row>
    <row r="456" spans="2:2" ht="15.75" customHeight="1" x14ac:dyDescent="0.35">
      <c r="B456" s="7"/>
    </row>
    <row r="457" spans="2:2" ht="15.75" customHeight="1" x14ac:dyDescent="0.35">
      <c r="B457" s="7"/>
    </row>
    <row r="458" spans="2:2" ht="15.75" customHeight="1" x14ac:dyDescent="0.35">
      <c r="B458" s="7"/>
    </row>
    <row r="459" spans="2:2" ht="15.75" customHeight="1" x14ac:dyDescent="0.35">
      <c r="B459" s="7"/>
    </row>
    <row r="460" spans="2:2" ht="15.75" customHeight="1" x14ac:dyDescent="0.35">
      <c r="B460" s="7"/>
    </row>
    <row r="461" spans="2:2" ht="15.75" customHeight="1" x14ac:dyDescent="0.35">
      <c r="B461" s="7"/>
    </row>
    <row r="462" spans="2:2" ht="15.75" customHeight="1" x14ac:dyDescent="0.35">
      <c r="B462" s="7"/>
    </row>
    <row r="463" spans="2:2" ht="15.75" customHeight="1" x14ac:dyDescent="0.35">
      <c r="B463" s="7"/>
    </row>
    <row r="464" spans="2:2" ht="15.75" customHeight="1" x14ac:dyDescent="0.35">
      <c r="B464" s="7"/>
    </row>
    <row r="465" spans="2:2" ht="15.75" customHeight="1" x14ac:dyDescent="0.35">
      <c r="B465" s="7"/>
    </row>
    <row r="466" spans="2:2" ht="15.75" customHeight="1" x14ac:dyDescent="0.35">
      <c r="B466" s="7"/>
    </row>
    <row r="467" spans="2:2" ht="15.75" customHeight="1" x14ac:dyDescent="0.35">
      <c r="B467" s="7"/>
    </row>
    <row r="468" spans="2:2" ht="15.75" customHeight="1" x14ac:dyDescent="0.35">
      <c r="B468" s="7"/>
    </row>
    <row r="469" spans="2:2" ht="15.75" customHeight="1" x14ac:dyDescent="0.35">
      <c r="B469" s="7"/>
    </row>
    <row r="470" spans="2:2" ht="15.75" customHeight="1" x14ac:dyDescent="0.35">
      <c r="B470" s="7"/>
    </row>
    <row r="471" spans="2:2" ht="15.75" customHeight="1" x14ac:dyDescent="0.35">
      <c r="B471" s="7"/>
    </row>
    <row r="472" spans="2:2" ht="15.75" customHeight="1" x14ac:dyDescent="0.35">
      <c r="B472" s="7"/>
    </row>
    <row r="473" spans="2:2" ht="15.75" customHeight="1" x14ac:dyDescent="0.35">
      <c r="B473" s="7"/>
    </row>
    <row r="474" spans="2:2" ht="15.75" customHeight="1" x14ac:dyDescent="0.35">
      <c r="B474" s="7"/>
    </row>
    <row r="475" spans="2:2" ht="15.75" customHeight="1" x14ac:dyDescent="0.35">
      <c r="B475" s="7"/>
    </row>
    <row r="476" spans="2:2" ht="15.75" customHeight="1" x14ac:dyDescent="0.35">
      <c r="B476" s="7"/>
    </row>
    <row r="477" spans="2:2" ht="15.75" customHeight="1" x14ac:dyDescent="0.35">
      <c r="B477" s="7"/>
    </row>
    <row r="478" spans="2:2" ht="15.75" customHeight="1" x14ac:dyDescent="0.35">
      <c r="B478" s="7"/>
    </row>
    <row r="479" spans="2:2" ht="15.75" customHeight="1" x14ac:dyDescent="0.35">
      <c r="B479" s="7"/>
    </row>
    <row r="480" spans="2:2" ht="15.75" customHeight="1" x14ac:dyDescent="0.35">
      <c r="B480" s="7"/>
    </row>
    <row r="481" spans="2:2" ht="15.75" customHeight="1" x14ac:dyDescent="0.35">
      <c r="B481" s="7"/>
    </row>
    <row r="482" spans="2:2" ht="15.75" customHeight="1" x14ac:dyDescent="0.35">
      <c r="B482" s="7"/>
    </row>
    <row r="483" spans="2:2" ht="15.75" customHeight="1" x14ac:dyDescent="0.35">
      <c r="B483" s="7"/>
    </row>
    <row r="484" spans="2:2" ht="15.75" customHeight="1" x14ac:dyDescent="0.35">
      <c r="B484" s="7"/>
    </row>
    <row r="485" spans="2:2" ht="15.75" customHeight="1" x14ac:dyDescent="0.35">
      <c r="B485" s="7"/>
    </row>
    <row r="486" spans="2:2" ht="15.75" customHeight="1" x14ac:dyDescent="0.35">
      <c r="B486" s="7"/>
    </row>
    <row r="487" spans="2:2" ht="15.75" customHeight="1" x14ac:dyDescent="0.35">
      <c r="B487" s="7"/>
    </row>
    <row r="488" spans="2:2" ht="15.75" customHeight="1" x14ac:dyDescent="0.35">
      <c r="B488" s="7"/>
    </row>
    <row r="489" spans="2:2" ht="15.75" customHeight="1" x14ac:dyDescent="0.35">
      <c r="B489" s="7"/>
    </row>
    <row r="490" spans="2:2" ht="15.75" customHeight="1" x14ac:dyDescent="0.35">
      <c r="B490" s="7"/>
    </row>
    <row r="491" spans="2:2" ht="15.75" customHeight="1" x14ac:dyDescent="0.35">
      <c r="B491" s="7"/>
    </row>
    <row r="492" spans="2:2" ht="15.75" customHeight="1" x14ac:dyDescent="0.35">
      <c r="B492" s="7"/>
    </row>
    <row r="493" spans="2:2" ht="15.75" customHeight="1" x14ac:dyDescent="0.35">
      <c r="B493" s="7"/>
    </row>
    <row r="494" spans="2:2" ht="15.75" customHeight="1" x14ac:dyDescent="0.35">
      <c r="B494" s="7"/>
    </row>
    <row r="495" spans="2:2" ht="15.75" customHeight="1" x14ac:dyDescent="0.35">
      <c r="B495" s="7"/>
    </row>
    <row r="496" spans="2:2" ht="15.75" customHeight="1" x14ac:dyDescent="0.35">
      <c r="B496" s="7"/>
    </row>
    <row r="497" spans="2:2" ht="15.75" customHeight="1" x14ac:dyDescent="0.35">
      <c r="B497" s="7"/>
    </row>
    <row r="498" spans="2:2" ht="15.75" customHeight="1" x14ac:dyDescent="0.35">
      <c r="B498" s="7"/>
    </row>
    <row r="499" spans="2:2" ht="15.75" customHeight="1" x14ac:dyDescent="0.35">
      <c r="B499" s="7"/>
    </row>
    <row r="500" spans="2:2" ht="15.75" customHeight="1" x14ac:dyDescent="0.35">
      <c r="B500" s="7"/>
    </row>
    <row r="501" spans="2:2" ht="15.75" customHeight="1" x14ac:dyDescent="0.35">
      <c r="B501" s="7"/>
    </row>
    <row r="502" spans="2:2" ht="15.75" customHeight="1" x14ac:dyDescent="0.35">
      <c r="B502" s="7"/>
    </row>
    <row r="503" spans="2:2" ht="15.75" customHeight="1" x14ac:dyDescent="0.35">
      <c r="B503" s="7"/>
    </row>
    <row r="504" spans="2:2" ht="15.75" customHeight="1" x14ac:dyDescent="0.35">
      <c r="B504" s="7"/>
    </row>
    <row r="505" spans="2:2" ht="15.75" customHeight="1" x14ac:dyDescent="0.35">
      <c r="B505" s="7"/>
    </row>
    <row r="506" spans="2:2" ht="15.75" customHeight="1" x14ac:dyDescent="0.35">
      <c r="B506" s="7"/>
    </row>
    <row r="507" spans="2:2" ht="15.75" customHeight="1" x14ac:dyDescent="0.35">
      <c r="B507" s="7"/>
    </row>
    <row r="508" spans="2:2" ht="15.75" customHeight="1" x14ac:dyDescent="0.35">
      <c r="B508" s="7"/>
    </row>
    <row r="509" spans="2:2" ht="15.75" customHeight="1" x14ac:dyDescent="0.35">
      <c r="B509" s="7"/>
    </row>
    <row r="510" spans="2:2" ht="15.75" customHeight="1" x14ac:dyDescent="0.35">
      <c r="B510" s="7"/>
    </row>
    <row r="511" spans="2:2" ht="15.75" customHeight="1" x14ac:dyDescent="0.35">
      <c r="B511" s="7"/>
    </row>
    <row r="512" spans="2:2" ht="15.75" customHeight="1" x14ac:dyDescent="0.35">
      <c r="B512" s="7"/>
    </row>
    <row r="513" spans="2:2" ht="15.75" customHeight="1" x14ac:dyDescent="0.35">
      <c r="B513" s="7"/>
    </row>
    <row r="514" spans="2:2" ht="15.75" customHeight="1" x14ac:dyDescent="0.35">
      <c r="B514" s="7"/>
    </row>
    <row r="515" spans="2:2" ht="15.75" customHeight="1" x14ac:dyDescent="0.35">
      <c r="B515" s="7"/>
    </row>
    <row r="516" spans="2:2" ht="15.75" customHeight="1" x14ac:dyDescent="0.35">
      <c r="B516" s="7"/>
    </row>
    <row r="517" spans="2:2" ht="15.75" customHeight="1" x14ac:dyDescent="0.35">
      <c r="B517" s="7"/>
    </row>
    <row r="518" spans="2:2" ht="15.75" customHeight="1" x14ac:dyDescent="0.35">
      <c r="B518" s="7"/>
    </row>
    <row r="519" spans="2:2" ht="15.75" customHeight="1" x14ac:dyDescent="0.35">
      <c r="B519" s="7"/>
    </row>
    <row r="520" spans="2:2" ht="15.75" customHeight="1" x14ac:dyDescent="0.35">
      <c r="B520" s="7"/>
    </row>
    <row r="521" spans="2:2" ht="15.75" customHeight="1" x14ac:dyDescent="0.35">
      <c r="B521" s="7"/>
    </row>
    <row r="522" spans="2:2" ht="15.75" customHeight="1" x14ac:dyDescent="0.35">
      <c r="B522" s="7"/>
    </row>
    <row r="523" spans="2:2" ht="15.75" customHeight="1" x14ac:dyDescent="0.35">
      <c r="B523" s="7"/>
    </row>
    <row r="524" spans="2:2" ht="15.75" customHeight="1" x14ac:dyDescent="0.35">
      <c r="B524" s="7"/>
    </row>
    <row r="525" spans="2:2" ht="15.75" customHeight="1" x14ac:dyDescent="0.35">
      <c r="B525" s="7"/>
    </row>
    <row r="526" spans="2:2" ht="15.75" customHeight="1" x14ac:dyDescent="0.35">
      <c r="B526" s="7"/>
    </row>
    <row r="527" spans="2:2" ht="15.75" customHeight="1" x14ac:dyDescent="0.35">
      <c r="B527" s="7"/>
    </row>
    <row r="528" spans="2:2" ht="15.75" customHeight="1" x14ac:dyDescent="0.35">
      <c r="B528" s="7"/>
    </row>
    <row r="529" spans="2:2" ht="15.75" customHeight="1" x14ac:dyDescent="0.35">
      <c r="B529" s="7"/>
    </row>
    <row r="530" spans="2:2" ht="15.75" customHeight="1" x14ac:dyDescent="0.35">
      <c r="B530" s="7"/>
    </row>
    <row r="531" spans="2:2" ht="15.75" customHeight="1" x14ac:dyDescent="0.35">
      <c r="B531" s="7"/>
    </row>
    <row r="532" spans="2:2" ht="15.75" customHeight="1" x14ac:dyDescent="0.35">
      <c r="B532" s="7"/>
    </row>
    <row r="533" spans="2:2" ht="15.75" customHeight="1" x14ac:dyDescent="0.35">
      <c r="B533" s="7"/>
    </row>
    <row r="534" spans="2:2" ht="15.75" customHeight="1" x14ac:dyDescent="0.35">
      <c r="B534" s="7"/>
    </row>
    <row r="535" spans="2:2" ht="15.75" customHeight="1" x14ac:dyDescent="0.35">
      <c r="B535" s="7"/>
    </row>
    <row r="536" spans="2:2" ht="15.75" customHeight="1" x14ac:dyDescent="0.35">
      <c r="B536" s="7"/>
    </row>
    <row r="537" spans="2:2" ht="15.75" customHeight="1" x14ac:dyDescent="0.35">
      <c r="B537" s="7"/>
    </row>
    <row r="538" spans="2:2" ht="15.75" customHeight="1" x14ac:dyDescent="0.35">
      <c r="B538" s="7"/>
    </row>
    <row r="539" spans="2:2" ht="15.75" customHeight="1" x14ac:dyDescent="0.35">
      <c r="B539" s="7"/>
    </row>
    <row r="540" spans="2:2" ht="15.75" customHeight="1" x14ac:dyDescent="0.35">
      <c r="B540" s="7"/>
    </row>
    <row r="541" spans="2:2" ht="15.75" customHeight="1" x14ac:dyDescent="0.35">
      <c r="B541" s="7"/>
    </row>
    <row r="542" spans="2:2" ht="15.75" customHeight="1" x14ac:dyDescent="0.35">
      <c r="B542" s="7"/>
    </row>
    <row r="543" spans="2:2" ht="15.75" customHeight="1" x14ac:dyDescent="0.35">
      <c r="B543" s="7"/>
    </row>
    <row r="544" spans="2:2" ht="15.75" customHeight="1" x14ac:dyDescent="0.35">
      <c r="B544" s="7"/>
    </row>
    <row r="545" spans="2:2" ht="15.75" customHeight="1" x14ac:dyDescent="0.35">
      <c r="B545" s="7"/>
    </row>
    <row r="546" spans="2:2" ht="15.75" customHeight="1" x14ac:dyDescent="0.35">
      <c r="B546" s="7"/>
    </row>
    <row r="547" spans="2:2" ht="15.75" customHeight="1" x14ac:dyDescent="0.35">
      <c r="B547" s="7"/>
    </row>
    <row r="548" spans="2:2" ht="15.75" customHeight="1" x14ac:dyDescent="0.35">
      <c r="B548" s="7"/>
    </row>
    <row r="549" spans="2:2" ht="15.75" customHeight="1" x14ac:dyDescent="0.35">
      <c r="B549" s="7"/>
    </row>
    <row r="550" spans="2:2" ht="15.75" customHeight="1" x14ac:dyDescent="0.35">
      <c r="B550" s="7"/>
    </row>
    <row r="551" spans="2:2" ht="15.75" customHeight="1" x14ac:dyDescent="0.35">
      <c r="B551" s="7"/>
    </row>
    <row r="552" spans="2:2" ht="15.75" customHeight="1" x14ac:dyDescent="0.35">
      <c r="B552" s="7"/>
    </row>
    <row r="553" spans="2:2" ht="15.75" customHeight="1" x14ac:dyDescent="0.35">
      <c r="B553" s="7"/>
    </row>
    <row r="554" spans="2:2" ht="15.75" customHeight="1" x14ac:dyDescent="0.35">
      <c r="B554" s="7"/>
    </row>
    <row r="555" spans="2:2" ht="15.75" customHeight="1" x14ac:dyDescent="0.35">
      <c r="B555" s="7"/>
    </row>
    <row r="556" spans="2:2" ht="15.75" customHeight="1" x14ac:dyDescent="0.35">
      <c r="B556" s="7"/>
    </row>
    <row r="557" spans="2:2" ht="15.75" customHeight="1" x14ac:dyDescent="0.35">
      <c r="B557" s="7"/>
    </row>
    <row r="558" spans="2:2" ht="15.75" customHeight="1" x14ac:dyDescent="0.35">
      <c r="B558" s="7"/>
    </row>
    <row r="559" spans="2:2" ht="15.75" customHeight="1" x14ac:dyDescent="0.35">
      <c r="B559" s="7"/>
    </row>
    <row r="560" spans="2:2" ht="15.75" customHeight="1" x14ac:dyDescent="0.35">
      <c r="B560" s="7"/>
    </row>
    <row r="561" spans="2:2" ht="15.75" customHeight="1" x14ac:dyDescent="0.35">
      <c r="B561" s="7"/>
    </row>
    <row r="562" spans="2:2" ht="15.75" customHeight="1" x14ac:dyDescent="0.35">
      <c r="B562" s="7"/>
    </row>
    <row r="563" spans="2:2" ht="15.75" customHeight="1" x14ac:dyDescent="0.35">
      <c r="B563" s="7"/>
    </row>
    <row r="564" spans="2:2" ht="15.75" customHeight="1" x14ac:dyDescent="0.35">
      <c r="B564" s="7"/>
    </row>
    <row r="565" spans="2:2" ht="15.75" customHeight="1" x14ac:dyDescent="0.35">
      <c r="B565" s="7"/>
    </row>
    <row r="566" spans="2:2" ht="15.75" customHeight="1" x14ac:dyDescent="0.35">
      <c r="B566" s="7"/>
    </row>
    <row r="567" spans="2:2" ht="15.75" customHeight="1" x14ac:dyDescent="0.35">
      <c r="B567" s="7"/>
    </row>
    <row r="568" spans="2:2" ht="15.75" customHeight="1" x14ac:dyDescent="0.35">
      <c r="B568" s="7"/>
    </row>
    <row r="569" spans="2:2" ht="15.75" customHeight="1" x14ac:dyDescent="0.35">
      <c r="B569" s="7"/>
    </row>
    <row r="570" spans="2:2" ht="15.75" customHeight="1" x14ac:dyDescent="0.35">
      <c r="B570" s="7"/>
    </row>
    <row r="571" spans="2:2" ht="15.75" customHeight="1" x14ac:dyDescent="0.35">
      <c r="B571" s="7"/>
    </row>
    <row r="572" spans="2:2" ht="15.75" customHeight="1" x14ac:dyDescent="0.35">
      <c r="B572" s="7"/>
    </row>
    <row r="573" spans="2:2" ht="15.75" customHeight="1" x14ac:dyDescent="0.35">
      <c r="B573" s="7"/>
    </row>
    <row r="574" spans="2:2" ht="15.75" customHeight="1" x14ac:dyDescent="0.35">
      <c r="B574" s="7"/>
    </row>
    <row r="575" spans="2:2" ht="15.75" customHeight="1" x14ac:dyDescent="0.35">
      <c r="B575" s="7"/>
    </row>
    <row r="576" spans="2:2" ht="15.75" customHeight="1" x14ac:dyDescent="0.35">
      <c r="B576" s="7"/>
    </row>
    <row r="577" spans="2:2" ht="15.75" customHeight="1" x14ac:dyDescent="0.35">
      <c r="B577" s="7"/>
    </row>
    <row r="578" spans="2:2" ht="15.75" customHeight="1" x14ac:dyDescent="0.35">
      <c r="B578" s="7"/>
    </row>
    <row r="579" spans="2:2" ht="15.75" customHeight="1" x14ac:dyDescent="0.35">
      <c r="B579" s="7"/>
    </row>
    <row r="580" spans="2:2" ht="15.75" customHeight="1" x14ac:dyDescent="0.35">
      <c r="B580" s="7"/>
    </row>
    <row r="581" spans="2:2" ht="15.75" customHeight="1" x14ac:dyDescent="0.35">
      <c r="B581" s="7"/>
    </row>
    <row r="582" spans="2:2" ht="15.75" customHeight="1" x14ac:dyDescent="0.35">
      <c r="B582" s="7"/>
    </row>
    <row r="583" spans="2:2" ht="15.75" customHeight="1" x14ac:dyDescent="0.35">
      <c r="B583" s="7"/>
    </row>
    <row r="584" spans="2:2" ht="15.75" customHeight="1" x14ac:dyDescent="0.35">
      <c r="B584" s="7"/>
    </row>
    <row r="585" spans="2:2" ht="15.75" customHeight="1" x14ac:dyDescent="0.35">
      <c r="B585" s="7"/>
    </row>
    <row r="586" spans="2:2" ht="15.75" customHeight="1" x14ac:dyDescent="0.35">
      <c r="B586" s="7"/>
    </row>
    <row r="587" spans="2:2" ht="15.75" customHeight="1" x14ac:dyDescent="0.35">
      <c r="B587" s="7"/>
    </row>
    <row r="588" spans="2:2" ht="15.75" customHeight="1" x14ac:dyDescent="0.35">
      <c r="B588" s="7"/>
    </row>
    <row r="589" spans="2:2" ht="15.75" customHeight="1" x14ac:dyDescent="0.35">
      <c r="B589" s="7"/>
    </row>
    <row r="590" spans="2:2" ht="15.75" customHeight="1" x14ac:dyDescent="0.35">
      <c r="B590" s="7"/>
    </row>
    <row r="591" spans="2:2" ht="15.75" customHeight="1" x14ac:dyDescent="0.35">
      <c r="B591" s="7"/>
    </row>
    <row r="592" spans="2:2" ht="15.75" customHeight="1" x14ac:dyDescent="0.35">
      <c r="B592" s="7"/>
    </row>
    <row r="593" spans="2:2" ht="15.75" customHeight="1" x14ac:dyDescent="0.35">
      <c r="B593" s="7"/>
    </row>
    <row r="594" spans="2:2" ht="15.75" customHeight="1" x14ac:dyDescent="0.35">
      <c r="B594" s="7"/>
    </row>
    <row r="595" spans="2:2" ht="15.75" customHeight="1" x14ac:dyDescent="0.35">
      <c r="B595" s="7"/>
    </row>
    <row r="596" spans="2:2" ht="15.75" customHeight="1" x14ac:dyDescent="0.35">
      <c r="B596" s="7"/>
    </row>
    <row r="597" spans="2:2" ht="15.75" customHeight="1" x14ac:dyDescent="0.35">
      <c r="B597" s="7"/>
    </row>
    <row r="598" spans="2:2" ht="15.75" customHeight="1" x14ac:dyDescent="0.35">
      <c r="B598" s="7"/>
    </row>
    <row r="599" spans="2:2" ht="15.75" customHeight="1" x14ac:dyDescent="0.35">
      <c r="B599" s="7"/>
    </row>
    <row r="600" spans="2:2" ht="15.75" customHeight="1" x14ac:dyDescent="0.35">
      <c r="B600" s="7"/>
    </row>
    <row r="601" spans="2:2" ht="15.75" customHeight="1" x14ac:dyDescent="0.35">
      <c r="B601" s="7"/>
    </row>
    <row r="602" spans="2:2" ht="15.75" customHeight="1" x14ac:dyDescent="0.35">
      <c r="B602" s="7"/>
    </row>
    <row r="603" spans="2:2" ht="15.75" customHeight="1" x14ac:dyDescent="0.35">
      <c r="B603" s="7"/>
    </row>
    <row r="604" spans="2:2" ht="15.75" customHeight="1" x14ac:dyDescent="0.35">
      <c r="B604" s="7"/>
    </row>
    <row r="605" spans="2:2" ht="15.75" customHeight="1" x14ac:dyDescent="0.35">
      <c r="B605" s="7"/>
    </row>
    <row r="606" spans="2:2" ht="15.75" customHeight="1" x14ac:dyDescent="0.35">
      <c r="B606" s="7"/>
    </row>
    <row r="607" spans="2:2" ht="15.75" customHeight="1" x14ac:dyDescent="0.35">
      <c r="B607" s="7"/>
    </row>
    <row r="608" spans="2:2" ht="15.75" customHeight="1" x14ac:dyDescent="0.35">
      <c r="B608" s="7"/>
    </row>
    <row r="609" spans="2:2" ht="15.75" customHeight="1" x14ac:dyDescent="0.35">
      <c r="B609" s="7"/>
    </row>
    <row r="610" spans="2:2" ht="15.75" customHeight="1" x14ac:dyDescent="0.35">
      <c r="B610" s="7"/>
    </row>
    <row r="611" spans="2:2" ht="15.75" customHeight="1" x14ac:dyDescent="0.35">
      <c r="B611" s="7"/>
    </row>
    <row r="612" spans="2:2" ht="15.75" customHeight="1" x14ac:dyDescent="0.35">
      <c r="B612" s="7"/>
    </row>
    <row r="613" spans="2:2" ht="15.75" customHeight="1" x14ac:dyDescent="0.35">
      <c r="B613" s="7"/>
    </row>
    <row r="614" spans="2:2" ht="15.75" customHeight="1" x14ac:dyDescent="0.35">
      <c r="B614" s="7"/>
    </row>
    <row r="615" spans="2:2" ht="15.75" customHeight="1" x14ac:dyDescent="0.35">
      <c r="B615" s="7"/>
    </row>
    <row r="616" spans="2:2" ht="15.75" customHeight="1" x14ac:dyDescent="0.35">
      <c r="B616" s="7"/>
    </row>
    <row r="617" spans="2:2" ht="15.75" customHeight="1" x14ac:dyDescent="0.35">
      <c r="B617" s="7"/>
    </row>
    <row r="618" spans="2:2" ht="15.75" customHeight="1" x14ac:dyDescent="0.35">
      <c r="B618" s="7"/>
    </row>
    <row r="619" spans="2:2" ht="15.75" customHeight="1" x14ac:dyDescent="0.35">
      <c r="B619" s="7"/>
    </row>
    <row r="620" spans="2:2" ht="15.75" customHeight="1" x14ac:dyDescent="0.35">
      <c r="B620" s="7"/>
    </row>
    <row r="621" spans="2:2" ht="15.75" customHeight="1" x14ac:dyDescent="0.35">
      <c r="B621" s="7"/>
    </row>
    <row r="622" spans="2:2" ht="15.75" customHeight="1" x14ac:dyDescent="0.35">
      <c r="B622" s="7"/>
    </row>
    <row r="623" spans="2:2" ht="15.75" customHeight="1" x14ac:dyDescent="0.35">
      <c r="B623" s="7"/>
    </row>
    <row r="624" spans="2:2" ht="15.75" customHeight="1" x14ac:dyDescent="0.35">
      <c r="B624" s="7"/>
    </row>
    <row r="625" spans="2:2" ht="15.75" customHeight="1" x14ac:dyDescent="0.35">
      <c r="B625" s="7"/>
    </row>
    <row r="626" spans="2:2" ht="15.75" customHeight="1" x14ac:dyDescent="0.35">
      <c r="B626" s="7"/>
    </row>
    <row r="627" spans="2:2" ht="15.75" customHeight="1" x14ac:dyDescent="0.35">
      <c r="B627" s="7"/>
    </row>
    <row r="628" spans="2:2" ht="15.75" customHeight="1" x14ac:dyDescent="0.35">
      <c r="B628" s="7"/>
    </row>
    <row r="629" spans="2:2" ht="15.75" customHeight="1" x14ac:dyDescent="0.35">
      <c r="B629" s="7"/>
    </row>
    <row r="630" spans="2:2" ht="15.75" customHeight="1" x14ac:dyDescent="0.35">
      <c r="B630" s="7"/>
    </row>
    <row r="631" spans="2:2" ht="15.75" customHeight="1" x14ac:dyDescent="0.35">
      <c r="B631" s="7"/>
    </row>
    <row r="632" spans="2:2" ht="15.75" customHeight="1" x14ac:dyDescent="0.35">
      <c r="B632" s="7"/>
    </row>
    <row r="633" spans="2:2" ht="15.75" customHeight="1" x14ac:dyDescent="0.35">
      <c r="B633" s="7"/>
    </row>
    <row r="634" spans="2:2" ht="15.75" customHeight="1" x14ac:dyDescent="0.35">
      <c r="B634" s="7"/>
    </row>
    <row r="635" spans="2:2" ht="15.75" customHeight="1" x14ac:dyDescent="0.35">
      <c r="B635" s="7"/>
    </row>
    <row r="636" spans="2:2" ht="15.75" customHeight="1" x14ac:dyDescent="0.35">
      <c r="B636" s="7"/>
    </row>
    <row r="637" spans="2:2" ht="15.75" customHeight="1" x14ac:dyDescent="0.35">
      <c r="B637" s="7"/>
    </row>
    <row r="638" spans="2:2" ht="15.75" customHeight="1" x14ac:dyDescent="0.35">
      <c r="B638" s="7"/>
    </row>
    <row r="639" spans="2:2" ht="15.75" customHeight="1" x14ac:dyDescent="0.35">
      <c r="B639" s="7"/>
    </row>
    <row r="640" spans="2:2" ht="15.75" customHeight="1" x14ac:dyDescent="0.35">
      <c r="B640" s="7"/>
    </row>
    <row r="641" spans="2:2" ht="15.75" customHeight="1" x14ac:dyDescent="0.35">
      <c r="B641" s="7"/>
    </row>
    <row r="642" spans="2:2" ht="15.75" customHeight="1" x14ac:dyDescent="0.35">
      <c r="B642" s="7"/>
    </row>
    <row r="643" spans="2:2" ht="15.75" customHeight="1" x14ac:dyDescent="0.35">
      <c r="B643" s="7"/>
    </row>
    <row r="644" spans="2:2" ht="15.75" customHeight="1" x14ac:dyDescent="0.35">
      <c r="B644" s="7"/>
    </row>
    <row r="645" spans="2:2" ht="15.75" customHeight="1" x14ac:dyDescent="0.35">
      <c r="B645" s="7"/>
    </row>
    <row r="646" spans="2:2" ht="15.75" customHeight="1" x14ac:dyDescent="0.35">
      <c r="B646" s="7"/>
    </row>
    <row r="647" spans="2:2" ht="15.75" customHeight="1" x14ac:dyDescent="0.35">
      <c r="B647" s="7"/>
    </row>
    <row r="648" spans="2:2" ht="15.75" customHeight="1" x14ac:dyDescent="0.35">
      <c r="B648" s="7"/>
    </row>
    <row r="649" spans="2:2" ht="15.75" customHeight="1" x14ac:dyDescent="0.35">
      <c r="B649" s="7"/>
    </row>
    <row r="650" spans="2:2" ht="15.75" customHeight="1" x14ac:dyDescent="0.35">
      <c r="B650" s="7"/>
    </row>
    <row r="651" spans="2:2" ht="15.75" customHeight="1" x14ac:dyDescent="0.35">
      <c r="B651" s="7"/>
    </row>
    <row r="652" spans="2:2" ht="15.75" customHeight="1" x14ac:dyDescent="0.35">
      <c r="B652" s="7"/>
    </row>
    <row r="653" spans="2:2" ht="15.75" customHeight="1" x14ac:dyDescent="0.35">
      <c r="B653" s="7"/>
    </row>
    <row r="654" spans="2:2" ht="15.75" customHeight="1" x14ac:dyDescent="0.35">
      <c r="B654" s="7"/>
    </row>
    <row r="655" spans="2:2" ht="15.75" customHeight="1" x14ac:dyDescent="0.35">
      <c r="B655" s="7"/>
    </row>
    <row r="656" spans="2:2" ht="15.75" customHeight="1" x14ac:dyDescent="0.35">
      <c r="B656" s="7"/>
    </row>
    <row r="657" spans="2:2" ht="15.75" customHeight="1" x14ac:dyDescent="0.35">
      <c r="B657" s="7"/>
    </row>
    <row r="658" spans="2:2" ht="15.75" customHeight="1" x14ac:dyDescent="0.35">
      <c r="B658" s="7"/>
    </row>
    <row r="659" spans="2:2" ht="15.75" customHeight="1" x14ac:dyDescent="0.35">
      <c r="B659" s="7"/>
    </row>
    <row r="660" spans="2:2" ht="15.75" customHeight="1" x14ac:dyDescent="0.35">
      <c r="B660" s="7"/>
    </row>
    <row r="661" spans="2:2" ht="15.75" customHeight="1" x14ac:dyDescent="0.35">
      <c r="B661" s="7"/>
    </row>
    <row r="662" spans="2:2" ht="15.75" customHeight="1" x14ac:dyDescent="0.35">
      <c r="B662" s="7"/>
    </row>
    <row r="663" spans="2:2" ht="15.75" customHeight="1" x14ac:dyDescent="0.35">
      <c r="B663" s="7"/>
    </row>
    <row r="664" spans="2:2" ht="15.75" customHeight="1" x14ac:dyDescent="0.35">
      <c r="B664" s="7"/>
    </row>
    <row r="665" spans="2:2" ht="15.75" customHeight="1" x14ac:dyDescent="0.35">
      <c r="B665" s="7"/>
    </row>
    <row r="666" spans="2:2" ht="15.75" customHeight="1" x14ac:dyDescent="0.35">
      <c r="B666" s="7"/>
    </row>
    <row r="667" spans="2:2" ht="15.75" customHeight="1" x14ac:dyDescent="0.35">
      <c r="B667" s="7"/>
    </row>
    <row r="668" spans="2:2" ht="15.75" customHeight="1" x14ac:dyDescent="0.35">
      <c r="B668" s="7"/>
    </row>
    <row r="669" spans="2:2" ht="15.75" customHeight="1" x14ac:dyDescent="0.35">
      <c r="B669" s="7"/>
    </row>
    <row r="670" spans="2:2" ht="15.75" customHeight="1" x14ac:dyDescent="0.35">
      <c r="B670" s="7"/>
    </row>
    <row r="671" spans="2:2" ht="15.75" customHeight="1" x14ac:dyDescent="0.35">
      <c r="B671" s="7"/>
    </row>
    <row r="672" spans="2:2" ht="15.75" customHeight="1" x14ac:dyDescent="0.35">
      <c r="B672" s="7"/>
    </row>
    <row r="673" spans="2:2" ht="15.75" customHeight="1" x14ac:dyDescent="0.35">
      <c r="B673" s="7"/>
    </row>
    <row r="674" spans="2:2" ht="15.75" customHeight="1" x14ac:dyDescent="0.35">
      <c r="B674" s="7"/>
    </row>
    <row r="675" spans="2:2" ht="15.75" customHeight="1" x14ac:dyDescent="0.35">
      <c r="B675" s="7"/>
    </row>
    <row r="676" spans="2:2" ht="15.75" customHeight="1" x14ac:dyDescent="0.35">
      <c r="B676" s="7"/>
    </row>
    <row r="677" spans="2:2" ht="15.75" customHeight="1" x14ac:dyDescent="0.35">
      <c r="B677" s="7"/>
    </row>
    <row r="678" spans="2:2" ht="15.75" customHeight="1" x14ac:dyDescent="0.35">
      <c r="B678" s="7"/>
    </row>
    <row r="679" spans="2:2" ht="15.75" customHeight="1" x14ac:dyDescent="0.35">
      <c r="B679" s="7"/>
    </row>
    <row r="680" spans="2:2" ht="15.75" customHeight="1" x14ac:dyDescent="0.35">
      <c r="B680" s="7"/>
    </row>
    <row r="681" spans="2:2" ht="15.75" customHeight="1" x14ac:dyDescent="0.35">
      <c r="B681" s="7"/>
    </row>
    <row r="682" spans="2:2" ht="15.75" customHeight="1" x14ac:dyDescent="0.35">
      <c r="B682" s="7"/>
    </row>
    <row r="683" spans="2:2" ht="15.75" customHeight="1" x14ac:dyDescent="0.35">
      <c r="B683" s="7"/>
    </row>
    <row r="684" spans="2:2" ht="15.75" customHeight="1" x14ac:dyDescent="0.35">
      <c r="B684" s="7"/>
    </row>
    <row r="685" spans="2:2" ht="15.75" customHeight="1" x14ac:dyDescent="0.35">
      <c r="B685" s="7"/>
    </row>
    <row r="686" spans="2:2" ht="15.75" customHeight="1" x14ac:dyDescent="0.35">
      <c r="B686" s="7"/>
    </row>
    <row r="687" spans="2:2" ht="15.75" customHeight="1" x14ac:dyDescent="0.35">
      <c r="B687" s="7"/>
    </row>
    <row r="688" spans="2:2" ht="15.75" customHeight="1" x14ac:dyDescent="0.35">
      <c r="B688" s="7"/>
    </row>
    <row r="689" spans="2:2" ht="15.75" customHeight="1" x14ac:dyDescent="0.35">
      <c r="B689" s="7"/>
    </row>
    <row r="690" spans="2:2" ht="15.75" customHeight="1" x14ac:dyDescent="0.35">
      <c r="B690" s="7"/>
    </row>
    <row r="691" spans="2:2" ht="15.75" customHeight="1" x14ac:dyDescent="0.35">
      <c r="B691" s="7"/>
    </row>
    <row r="692" spans="2:2" ht="15.75" customHeight="1" x14ac:dyDescent="0.35">
      <c r="B692" s="7"/>
    </row>
    <row r="693" spans="2:2" ht="15.75" customHeight="1" x14ac:dyDescent="0.35">
      <c r="B693" s="7"/>
    </row>
    <row r="694" spans="2:2" ht="15.75" customHeight="1" x14ac:dyDescent="0.35">
      <c r="B694" s="7"/>
    </row>
    <row r="695" spans="2:2" ht="15.75" customHeight="1" x14ac:dyDescent="0.35">
      <c r="B695" s="7"/>
    </row>
    <row r="696" spans="2:2" ht="15.75" customHeight="1" x14ac:dyDescent="0.35">
      <c r="B696" s="7"/>
    </row>
    <row r="697" spans="2:2" ht="15.75" customHeight="1" x14ac:dyDescent="0.35">
      <c r="B697" s="7"/>
    </row>
    <row r="698" spans="2:2" ht="15.75" customHeight="1" x14ac:dyDescent="0.35">
      <c r="B698" s="7"/>
    </row>
    <row r="699" spans="2:2" ht="15.75" customHeight="1" x14ac:dyDescent="0.35">
      <c r="B699" s="7"/>
    </row>
    <row r="700" spans="2:2" ht="15.75" customHeight="1" x14ac:dyDescent="0.35">
      <c r="B700" s="7"/>
    </row>
    <row r="701" spans="2:2" ht="15.75" customHeight="1" x14ac:dyDescent="0.35">
      <c r="B701" s="7"/>
    </row>
    <row r="702" spans="2:2" ht="15.75" customHeight="1" x14ac:dyDescent="0.35">
      <c r="B702" s="7"/>
    </row>
    <row r="703" spans="2:2" ht="15.75" customHeight="1" x14ac:dyDescent="0.35">
      <c r="B703" s="7"/>
    </row>
    <row r="704" spans="2:2" ht="15.75" customHeight="1" x14ac:dyDescent="0.35">
      <c r="B704" s="7"/>
    </row>
    <row r="705" spans="2:2" ht="15.75" customHeight="1" x14ac:dyDescent="0.35">
      <c r="B705" s="7"/>
    </row>
    <row r="706" spans="2:2" ht="15.75" customHeight="1" x14ac:dyDescent="0.35">
      <c r="B706" s="7"/>
    </row>
    <row r="707" spans="2:2" ht="15.75" customHeight="1" x14ac:dyDescent="0.35">
      <c r="B707" s="7"/>
    </row>
    <row r="708" spans="2:2" ht="15.75" customHeight="1" x14ac:dyDescent="0.35">
      <c r="B708" s="7"/>
    </row>
    <row r="709" spans="2:2" ht="15.75" customHeight="1" x14ac:dyDescent="0.35">
      <c r="B709" s="7"/>
    </row>
    <row r="710" spans="2:2" ht="15.75" customHeight="1" x14ac:dyDescent="0.35">
      <c r="B710" s="7"/>
    </row>
    <row r="711" spans="2:2" ht="15.75" customHeight="1" x14ac:dyDescent="0.35">
      <c r="B711" s="7"/>
    </row>
    <row r="712" spans="2:2" ht="15.75" customHeight="1" x14ac:dyDescent="0.35">
      <c r="B712" s="7"/>
    </row>
    <row r="713" spans="2:2" ht="15.75" customHeight="1" x14ac:dyDescent="0.35">
      <c r="B713" s="7"/>
    </row>
    <row r="714" spans="2:2" ht="15.75" customHeight="1" x14ac:dyDescent="0.35">
      <c r="B714" s="7"/>
    </row>
    <row r="715" spans="2:2" ht="15.75" customHeight="1" x14ac:dyDescent="0.35">
      <c r="B715" s="7"/>
    </row>
    <row r="716" spans="2:2" ht="15.75" customHeight="1" x14ac:dyDescent="0.35">
      <c r="B716" s="7"/>
    </row>
    <row r="717" spans="2:2" ht="15.75" customHeight="1" x14ac:dyDescent="0.35">
      <c r="B717" s="7"/>
    </row>
    <row r="718" spans="2:2" ht="15.75" customHeight="1" x14ac:dyDescent="0.35">
      <c r="B718" s="7"/>
    </row>
    <row r="719" spans="2:2" ht="15.75" customHeight="1" x14ac:dyDescent="0.35">
      <c r="B719" s="7"/>
    </row>
    <row r="720" spans="2:2" ht="15.75" customHeight="1" x14ac:dyDescent="0.35">
      <c r="B720" s="7"/>
    </row>
    <row r="721" spans="2:2" ht="15.75" customHeight="1" x14ac:dyDescent="0.35">
      <c r="B721" s="7"/>
    </row>
    <row r="722" spans="2:2" ht="15.75" customHeight="1" x14ac:dyDescent="0.35">
      <c r="B722" s="7"/>
    </row>
    <row r="723" spans="2:2" ht="15.75" customHeight="1" x14ac:dyDescent="0.35">
      <c r="B723" s="7"/>
    </row>
    <row r="724" spans="2:2" ht="15.75" customHeight="1" x14ac:dyDescent="0.35">
      <c r="B724" s="7"/>
    </row>
    <row r="725" spans="2:2" ht="15.75" customHeight="1" x14ac:dyDescent="0.35">
      <c r="B725" s="7"/>
    </row>
    <row r="726" spans="2:2" ht="15.75" customHeight="1" x14ac:dyDescent="0.35">
      <c r="B726" s="7"/>
    </row>
    <row r="727" spans="2:2" ht="15.75" customHeight="1" x14ac:dyDescent="0.35">
      <c r="B727" s="7"/>
    </row>
    <row r="728" spans="2:2" ht="15.75" customHeight="1" x14ac:dyDescent="0.35">
      <c r="B728" s="7"/>
    </row>
    <row r="729" spans="2:2" ht="15.75" customHeight="1" x14ac:dyDescent="0.35">
      <c r="B729" s="7"/>
    </row>
    <row r="730" spans="2:2" ht="15.75" customHeight="1" x14ac:dyDescent="0.35">
      <c r="B730" s="7"/>
    </row>
    <row r="731" spans="2:2" ht="15.75" customHeight="1" x14ac:dyDescent="0.35">
      <c r="B731" s="7"/>
    </row>
    <row r="732" spans="2:2" ht="15.75" customHeight="1" x14ac:dyDescent="0.35">
      <c r="B732" s="7"/>
    </row>
    <row r="733" spans="2:2" ht="15.75" customHeight="1" x14ac:dyDescent="0.35">
      <c r="B733" s="7"/>
    </row>
    <row r="734" spans="2:2" ht="15.75" customHeight="1" x14ac:dyDescent="0.35">
      <c r="B734" s="7"/>
    </row>
    <row r="735" spans="2:2" ht="15.75" customHeight="1" x14ac:dyDescent="0.35">
      <c r="B735" s="7"/>
    </row>
    <row r="736" spans="2:2" ht="15.75" customHeight="1" x14ac:dyDescent="0.35">
      <c r="B736" s="7"/>
    </row>
    <row r="737" spans="2:2" ht="15.75" customHeight="1" x14ac:dyDescent="0.35">
      <c r="B737" s="7"/>
    </row>
    <row r="738" spans="2:2" ht="15.75" customHeight="1" x14ac:dyDescent="0.35">
      <c r="B738" s="7"/>
    </row>
    <row r="739" spans="2:2" ht="15.75" customHeight="1" x14ac:dyDescent="0.35">
      <c r="B739" s="7"/>
    </row>
    <row r="740" spans="2:2" ht="15.75" customHeight="1" x14ac:dyDescent="0.35">
      <c r="B740" s="7"/>
    </row>
    <row r="741" spans="2:2" ht="15.75" customHeight="1" x14ac:dyDescent="0.35">
      <c r="B741" s="7"/>
    </row>
    <row r="742" spans="2:2" ht="15.75" customHeight="1" x14ac:dyDescent="0.35">
      <c r="B742" s="7"/>
    </row>
    <row r="743" spans="2:2" ht="15.75" customHeight="1" x14ac:dyDescent="0.35">
      <c r="B743" s="7"/>
    </row>
    <row r="744" spans="2:2" ht="15.75" customHeight="1" x14ac:dyDescent="0.35">
      <c r="B744" s="7"/>
    </row>
    <row r="745" spans="2:2" ht="15.75" customHeight="1" x14ac:dyDescent="0.35">
      <c r="B745" s="7"/>
    </row>
    <row r="746" spans="2:2" ht="15.75" customHeight="1" x14ac:dyDescent="0.35">
      <c r="B746" s="7"/>
    </row>
    <row r="747" spans="2:2" ht="15.75" customHeight="1" x14ac:dyDescent="0.35">
      <c r="B747" s="7"/>
    </row>
    <row r="748" spans="2:2" ht="15.75" customHeight="1" x14ac:dyDescent="0.35">
      <c r="B748" s="7"/>
    </row>
    <row r="749" spans="2:2" ht="15.75" customHeight="1" x14ac:dyDescent="0.35">
      <c r="B749" s="7"/>
    </row>
    <row r="750" spans="2:2" ht="15.75" customHeight="1" x14ac:dyDescent="0.35">
      <c r="B750" s="7"/>
    </row>
    <row r="751" spans="2:2" ht="15.75" customHeight="1" x14ac:dyDescent="0.35">
      <c r="B751" s="7"/>
    </row>
    <row r="752" spans="2:2" ht="15.75" customHeight="1" x14ac:dyDescent="0.35">
      <c r="B752" s="7"/>
    </row>
    <row r="753" spans="2:2" ht="15.75" customHeight="1" x14ac:dyDescent="0.35">
      <c r="B753" s="7"/>
    </row>
    <row r="754" spans="2:2" ht="15.75" customHeight="1" x14ac:dyDescent="0.35">
      <c r="B754" s="7"/>
    </row>
    <row r="755" spans="2:2" ht="15.75" customHeight="1" x14ac:dyDescent="0.35">
      <c r="B755" s="7"/>
    </row>
    <row r="756" spans="2:2" ht="15.75" customHeight="1" x14ac:dyDescent="0.35">
      <c r="B756" s="7"/>
    </row>
    <row r="757" spans="2:2" ht="15.75" customHeight="1" x14ac:dyDescent="0.35">
      <c r="B757" s="7"/>
    </row>
    <row r="758" spans="2:2" ht="15.75" customHeight="1" x14ac:dyDescent="0.35">
      <c r="B758" s="7"/>
    </row>
    <row r="759" spans="2:2" ht="15.75" customHeight="1" x14ac:dyDescent="0.35">
      <c r="B759" s="7"/>
    </row>
    <row r="760" spans="2:2" ht="15.75" customHeight="1" x14ac:dyDescent="0.35">
      <c r="B760" s="7"/>
    </row>
    <row r="761" spans="2:2" ht="15.75" customHeight="1" x14ac:dyDescent="0.35">
      <c r="B761" s="7"/>
    </row>
    <row r="762" spans="2:2" ht="15.75" customHeight="1" x14ac:dyDescent="0.35">
      <c r="B762" s="7"/>
    </row>
    <row r="763" spans="2:2" ht="15.75" customHeight="1" x14ac:dyDescent="0.35">
      <c r="B763" s="7"/>
    </row>
    <row r="764" spans="2:2" ht="15.75" customHeight="1" x14ac:dyDescent="0.35">
      <c r="B764" s="7"/>
    </row>
    <row r="765" spans="2:2" ht="15.75" customHeight="1" x14ac:dyDescent="0.35">
      <c r="B765" s="7"/>
    </row>
    <row r="766" spans="2:2" ht="15.75" customHeight="1" x14ac:dyDescent="0.35">
      <c r="B766" s="7"/>
    </row>
    <row r="767" spans="2:2" ht="15.75" customHeight="1" x14ac:dyDescent="0.35">
      <c r="B767" s="7"/>
    </row>
    <row r="768" spans="2:2" ht="15.75" customHeight="1" x14ac:dyDescent="0.35">
      <c r="B768" s="7"/>
    </row>
    <row r="769" spans="2:2" ht="15.75" customHeight="1" x14ac:dyDescent="0.35">
      <c r="B769" s="7"/>
    </row>
    <row r="770" spans="2:2" ht="15.75" customHeight="1" x14ac:dyDescent="0.35">
      <c r="B770" s="7"/>
    </row>
    <row r="771" spans="2:2" ht="15.75" customHeight="1" x14ac:dyDescent="0.35">
      <c r="B771" s="7"/>
    </row>
    <row r="772" spans="2:2" ht="15.75" customHeight="1" x14ac:dyDescent="0.35">
      <c r="B772" s="7"/>
    </row>
    <row r="773" spans="2:2" ht="15.75" customHeight="1" x14ac:dyDescent="0.35">
      <c r="B773" s="7"/>
    </row>
    <row r="774" spans="2:2" ht="15.75" customHeight="1" x14ac:dyDescent="0.35">
      <c r="B774" s="7"/>
    </row>
    <row r="775" spans="2:2" ht="15.75" customHeight="1" x14ac:dyDescent="0.35">
      <c r="B775" s="7"/>
    </row>
    <row r="776" spans="2:2" ht="15.75" customHeight="1" x14ac:dyDescent="0.35">
      <c r="B776" s="7"/>
    </row>
    <row r="777" spans="2:2" ht="15.75" customHeight="1" x14ac:dyDescent="0.35">
      <c r="B777" s="7"/>
    </row>
    <row r="778" spans="2:2" ht="15.75" customHeight="1" x14ac:dyDescent="0.35">
      <c r="B778" s="7"/>
    </row>
    <row r="779" spans="2:2" ht="15.75" customHeight="1" x14ac:dyDescent="0.35">
      <c r="B779" s="7"/>
    </row>
    <row r="780" spans="2:2" ht="15.75" customHeight="1" x14ac:dyDescent="0.35">
      <c r="B780" s="7"/>
    </row>
    <row r="781" spans="2:2" ht="15.75" customHeight="1" x14ac:dyDescent="0.35">
      <c r="B781" s="7"/>
    </row>
    <row r="782" spans="2:2" ht="15.75" customHeight="1" x14ac:dyDescent="0.35">
      <c r="B782" s="7"/>
    </row>
    <row r="783" spans="2:2" ht="15.75" customHeight="1" x14ac:dyDescent="0.35">
      <c r="B783" s="7"/>
    </row>
    <row r="784" spans="2:2" ht="15.75" customHeight="1" x14ac:dyDescent="0.35">
      <c r="B784" s="7"/>
    </row>
    <row r="785" spans="2:2" ht="15.75" customHeight="1" x14ac:dyDescent="0.35">
      <c r="B785" s="7"/>
    </row>
    <row r="786" spans="2:2" ht="15.75" customHeight="1" x14ac:dyDescent="0.35">
      <c r="B786" s="7"/>
    </row>
    <row r="787" spans="2:2" ht="15.75" customHeight="1" x14ac:dyDescent="0.35">
      <c r="B787" s="7"/>
    </row>
    <row r="788" spans="2:2" ht="15.75" customHeight="1" x14ac:dyDescent="0.35">
      <c r="B788" s="7"/>
    </row>
    <row r="789" spans="2:2" ht="15.75" customHeight="1" x14ac:dyDescent="0.35">
      <c r="B789" s="7"/>
    </row>
    <row r="790" spans="2:2" ht="15.75" customHeight="1" x14ac:dyDescent="0.35">
      <c r="B790" s="7"/>
    </row>
    <row r="791" spans="2:2" ht="15.75" customHeight="1" x14ac:dyDescent="0.35">
      <c r="B791" s="7"/>
    </row>
    <row r="792" spans="2:2" ht="15.75" customHeight="1" x14ac:dyDescent="0.35">
      <c r="B792" s="7"/>
    </row>
    <row r="793" spans="2:2" ht="15.75" customHeight="1" x14ac:dyDescent="0.35">
      <c r="B793" s="7"/>
    </row>
    <row r="794" spans="2:2" ht="15.75" customHeight="1" x14ac:dyDescent="0.35">
      <c r="B794" s="7"/>
    </row>
    <row r="795" spans="2:2" ht="15.75" customHeight="1" x14ac:dyDescent="0.35">
      <c r="B795" s="7"/>
    </row>
    <row r="796" spans="2:2" ht="15.75" customHeight="1" x14ac:dyDescent="0.35">
      <c r="B796" s="7"/>
    </row>
    <row r="797" spans="2:2" ht="15.75" customHeight="1" x14ac:dyDescent="0.35">
      <c r="B797" s="7"/>
    </row>
    <row r="798" spans="2:2" ht="15.75" customHeight="1" x14ac:dyDescent="0.35">
      <c r="B798" s="7"/>
    </row>
    <row r="799" spans="2:2" ht="15.75" customHeight="1" x14ac:dyDescent="0.35">
      <c r="B799" s="7"/>
    </row>
    <row r="800" spans="2:2" ht="15.75" customHeight="1" x14ac:dyDescent="0.35">
      <c r="B800" s="7"/>
    </row>
    <row r="801" spans="2:2" ht="15.75" customHeight="1" x14ac:dyDescent="0.35">
      <c r="B801" s="7"/>
    </row>
    <row r="802" spans="2:2" ht="15.75" customHeight="1" x14ac:dyDescent="0.35">
      <c r="B802" s="7"/>
    </row>
    <row r="803" spans="2:2" ht="15.75" customHeight="1" x14ac:dyDescent="0.35">
      <c r="B803" s="7"/>
    </row>
    <row r="804" spans="2:2" ht="15.75" customHeight="1" x14ac:dyDescent="0.35">
      <c r="B804" s="7"/>
    </row>
    <row r="805" spans="2:2" ht="15.75" customHeight="1" x14ac:dyDescent="0.35">
      <c r="B805" s="7"/>
    </row>
    <row r="806" spans="2:2" ht="15.75" customHeight="1" x14ac:dyDescent="0.35">
      <c r="B806" s="7"/>
    </row>
    <row r="807" spans="2:2" ht="15.75" customHeight="1" x14ac:dyDescent="0.35">
      <c r="B807" s="7"/>
    </row>
    <row r="808" spans="2:2" ht="15.75" customHeight="1" x14ac:dyDescent="0.35">
      <c r="B808" s="7"/>
    </row>
    <row r="809" spans="2:2" ht="15.75" customHeight="1" x14ac:dyDescent="0.35">
      <c r="B809" s="7"/>
    </row>
    <row r="810" spans="2:2" ht="15.75" customHeight="1" x14ac:dyDescent="0.35">
      <c r="B810" s="7"/>
    </row>
    <row r="811" spans="2:2" ht="15.75" customHeight="1" x14ac:dyDescent="0.35">
      <c r="B811" s="7"/>
    </row>
    <row r="812" spans="2:2" ht="15.75" customHeight="1" x14ac:dyDescent="0.35">
      <c r="B812" s="7"/>
    </row>
    <row r="813" spans="2:2" ht="15.75" customHeight="1" x14ac:dyDescent="0.35">
      <c r="B813" s="7"/>
    </row>
    <row r="814" spans="2:2" ht="15.75" customHeight="1" x14ac:dyDescent="0.35">
      <c r="B814" s="7"/>
    </row>
    <row r="815" spans="2:2" ht="15.75" customHeight="1" x14ac:dyDescent="0.35">
      <c r="B815" s="7"/>
    </row>
    <row r="816" spans="2:2" ht="15.75" customHeight="1" x14ac:dyDescent="0.35">
      <c r="B816" s="7"/>
    </row>
    <row r="817" spans="2:2" ht="15.75" customHeight="1" x14ac:dyDescent="0.35">
      <c r="B817" s="7"/>
    </row>
    <row r="818" spans="2:2" ht="15.75" customHeight="1" x14ac:dyDescent="0.35">
      <c r="B818" s="7"/>
    </row>
    <row r="819" spans="2:2" ht="15.75" customHeight="1" x14ac:dyDescent="0.35">
      <c r="B819" s="7"/>
    </row>
    <row r="820" spans="2:2" ht="15.75" customHeight="1" x14ac:dyDescent="0.35">
      <c r="B820" s="7"/>
    </row>
    <row r="821" spans="2:2" ht="15.75" customHeight="1" x14ac:dyDescent="0.35">
      <c r="B821" s="7"/>
    </row>
    <row r="822" spans="2:2" ht="15.75" customHeight="1" x14ac:dyDescent="0.35">
      <c r="B822" s="7"/>
    </row>
    <row r="823" spans="2:2" ht="15.75" customHeight="1" x14ac:dyDescent="0.35">
      <c r="B823" s="7"/>
    </row>
    <row r="824" spans="2:2" ht="15.75" customHeight="1" x14ac:dyDescent="0.35">
      <c r="B824" s="7"/>
    </row>
    <row r="825" spans="2:2" ht="15.75" customHeight="1" x14ac:dyDescent="0.35">
      <c r="B825" s="7"/>
    </row>
    <row r="826" spans="2:2" ht="15.75" customHeight="1" x14ac:dyDescent="0.35">
      <c r="B826" s="7"/>
    </row>
    <row r="827" spans="2:2" ht="15.75" customHeight="1" x14ac:dyDescent="0.35">
      <c r="B827" s="7"/>
    </row>
    <row r="828" spans="2:2" ht="15.75" customHeight="1" x14ac:dyDescent="0.35">
      <c r="B828" s="7"/>
    </row>
    <row r="829" spans="2:2" ht="15.75" customHeight="1" x14ac:dyDescent="0.35">
      <c r="B829" s="7"/>
    </row>
    <row r="830" spans="2:2" ht="15.75" customHeight="1" x14ac:dyDescent="0.35">
      <c r="B830" s="7"/>
    </row>
    <row r="831" spans="2:2" ht="15.75" customHeight="1" x14ac:dyDescent="0.35">
      <c r="B831" s="7"/>
    </row>
    <row r="832" spans="2:2" ht="15.75" customHeight="1" x14ac:dyDescent="0.35">
      <c r="B832" s="7"/>
    </row>
    <row r="833" spans="2:2" ht="15.75" customHeight="1" x14ac:dyDescent="0.35">
      <c r="B833" s="7"/>
    </row>
    <row r="834" spans="2:2" ht="15.75" customHeight="1" x14ac:dyDescent="0.35">
      <c r="B834" s="7"/>
    </row>
    <row r="835" spans="2:2" ht="15.75" customHeight="1" x14ac:dyDescent="0.35">
      <c r="B835" s="7"/>
    </row>
    <row r="836" spans="2:2" ht="15.75" customHeight="1" x14ac:dyDescent="0.35">
      <c r="B836" s="7"/>
    </row>
    <row r="837" spans="2:2" ht="15.75" customHeight="1" x14ac:dyDescent="0.35">
      <c r="B837" s="7"/>
    </row>
    <row r="838" spans="2:2" ht="15.75" customHeight="1" x14ac:dyDescent="0.35">
      <c r="B838" s="7"/>
    </row>
    <row r="839" spans="2:2" ht="15.75" customHeight="1" x14ac:dyDescent="0.35">
      <c r="B839" s="7"/>
    </row>
    <row r="840" spans="2:2" ht="15.75" customHeight="1" x14ac:dyDescent="0.35">
      <c r="B840" s="7"/>
    </row>
    <row r="841" spans="2:2" ht="15.75" customHeight="1" x14ac:dyDescent="0.35">
      <c r="B841" s="7"/>
    </row>
    <row r="842" spans="2:2" ht="15.75" customHeight="1" x14ac:dyDescent="0.35">
      <c r="B842" s="7"/>
    </row>
    <row r="843" spans="2:2" ht="15.75" customHeight="1" x14ac:dyDescent="0.35">
      <c r="B843" s="7"/>
    </row>
    <row r="844" spans="2:2" ht="15.75" customHeight="1" x14ac:dyDescent="0.35">
      <c r="B844" s="7"/>
    </row>
    <row r="845" spans="2:2" ht="15.75" customHeight="1" x14ac:dyDescent="0.35">
      <c r="B845" s="7"/>
    </row>
    <row r="846" spans="2:2" ht="15.75" customHeight="1" x14ac:dyDescent="0.35">
      <c r="B846" s="7"/>
    </row>
    <row r="847" spans="2:2" ht="15.75" customHeight="1" x14ac:dyDescent="0.35">
      <c r="B847" s="7"/>
    </row>
    <row r="848" spans="2:2" ht="15.75" customHeight="1" x14ac:dyDescent="0.35">
      <c r="B848" s="7"/>
    </row>
    <row r="849" spans="2:2" ht="15.75" customHeight="1" x14ac:dyDescent="0.35">
      <c r="B849" s="7"/>
    </row>
    <row r="850" spans="2:2" ht="15.75" customHeight="1" x14ac:dyDescent="0.35">
      <c r="B850" s="7"/>
    </row>
    <row r="851" spans="2:2" ht="15.75" customHeight="1" x14ac:dyDescent="0.35">
      <c r="B851" s="7"/>
    </row>
    <row r="852" spans="2:2" ht="15.75" customHeight="1" x14ac:dyDescent="0.35">
      <c r="B852" s="7"/>
    </row>
    <row r="853" spans="2:2" ht="15.75" customHeight="1" x14ac:dyDescent="0.35">
      <c r="B853" s="7"/>
    </row>
    <row r="854" spans="2:2" ht="15.75" customHeight="1" x14ac:dyDescent="0.35">
      <c r="B854" s="7"/>
    </row>
    <row r="855" spans="2:2" ht="15.75" customHeight="1" x14ac:dyDescent="0.35">
      <c r="B855" s="7"/>
    </row>
    <row r="856" spans="2:2" ht="15.75" customHeight="1" x14ac:dyDescent="0.35">
      <c r="B856" s="7"/>
    </row>
    <row r="857" spans="2:2" ht="15.75" customHeight="1" x14ac:dyDescent="0.35">
      <c r="B857" s="7"/>
    </row>
    <row r="858" spans="2:2" ht="15.75" customHeight="1" x14ac:dyDescent="0.35">
      <c r="B858" s="7"/>
    </row>
    <row r="859" spans="2:2" ht="15.75" customHeight="1" x14ac:dyDescent="0.35">
      <c r="B859" s="7"/>
    </row>
    <row r="860" spans="2:2" ht="15.75" customHeight="1" x14ac:dyDescent="0.35">
      <c r="B860" s="7"/>
    </row>
    <row r="861" spans="2:2" ht="15.75" customHeight="1" x14ac:dyDescent="0.35">
      <c r="B861" s="7"/>
    </row>
    <row r="862" spans="2:2" ht="15.75" customHeight="1" x14ac:dyDescent="0.35">
      <c r="B862" s="7"/>
    </row>
    <row r="863" spans="2:2" ht="15.75" customHeight="1" x14ac:dyDescent="0.35">
      <c r="B863" s="7"/>
    </row>
    <row r="864" spans="2:2" ht="15.75" customHeight="1" x14ac:dyDescent="0.35">
      <c r="B864" s="7"/>
    </row>
    <row r="865" spans="2:2" ht="15.75" customHeight="1" x14ac:dyDescent="0.35">
      <c r="B865" s="7"/>
    </row>
    <row r="866" spans="2:2" ht="15.75" customHeight="1" x14ac:dyDescent="0.35">
      <c r="B866" s="7"/>
    </row>
    <row r="867" spans="2:2" ht="15.75" customHeight="1" x14ac:dyDescent="0.35">
      <c r="B867" s="7"/>
    </row>
    <row r="868" spans="2:2" ht="15.75" customHeight="1" x14ac:dyDescent="0.35">
      <c r="B868" s="7"/>
    </row>
    <row r="869" spans="2:2" ht="15.75" customHeight="1" x14ac:dyDescent="0.35">
      <c r="B869" s="7"/>
    </row>
    <row r="870" spans="2:2" ht="15.75" customHeight="1" x14ac:dyDescent="0.35">
      <c r="B870" s="7"/>
    </row>
    <row r="871" spans="2:2" ht="15.75" customHeight="1" x14ac:dyDescent="0.35">
      <c r="B871" s="7"/>
    </row>
    <row r="872" spans="2:2" ht="15.75" customHeight="1" x14ac:dyDescent="0.35">
      <c r="B872" s="7"/>
    </row>
    <row r="873" spans="2:2" ht="15.75" customHeight="1" x14ac:dyDescent="0.35">
      <c r="B873" s="7"/>
    </row>
    <row r="874" spans="2:2" ht="15.75" customHeight="1" x14ac:dyDescent="0.35">
      <c r="B874" s="7"/>
    </row>
    <row r="875" spans="2:2" ht="15.75" customHeight="1" x14ac:dyDescent="0.35">
      <c r="B875" s="7"/>
    </row>
    <row r="876" spans="2:2" ht="15.75" customHeight="1" x14ac:dyDescent="0.35">
      <c r="B876" s="7"/>
    </row>
    <row r="877" spans="2:2" ht="15.75" customHeight="1" x14ac:dyDescent="0.35">
      <c r="B877" s="7"/>
    </row>
    <row r="878" spans="2:2" ht="15.75" customHeight="1" x14ac:dyDescent="0.35">
      <c r="B878" s="7"/>
    </row>
    <row r="879" spans="2:2" ht="15.75" customHeight="1" x14ac:dyDescent="0.35">
      <c r="B879" s="7"/>
    </row>
    <row r="880" spans="2:2" ht="15.75" customHeight="1" x14ac:dyDescent="0.35">
      <c r="B880" s="7"/>
    </row>
    <row r="881" spans="2:2" ht="15.75" customHeight="1" x14ac:dyDescent="0.35">
      <c r="B881" s="7"/>
    </row>
    <row r="882" spans="2:2" ht="15.75" customHeight="1" x14ac:dyDescent="0.35">
      <c r="B882" s="7"/>
    </row>
    <row r="883" spans="2:2" ht="15.75" customHeight="1" x14ac:dyDescent="0.35">
      <c r="B883" s="7"/>
    </row>
    <row r="884" spans="2:2" ht="15.75" customHeight="1" x14ac:dyDescent="0.35">
      <c r="B884" s="7"/>
    </row>
    <row r="885" spans="2:2" ht="15.75" customHeight="1" x14ac:dyDescent="0.35">
      <c r="B885" s="7"/>
    </row>
    <row r="886" spans="2:2" ht="15.75" customHeight="1" x14ac:dyDescent="0.35">
      <c r="B886" s="7"/>
    </row>
    <row r="887" spans="2:2" ht="15.75" customHeight="1" x14ac:dyDescent="0.35">
      <c r="B887" s="7"/>
    </row>
    <row r="888" spans="2:2" ht="15.75" customHeight="1" x14ac:dyDescent="0.35">
      <c r="B888" s="7"/>
    </row>
    <row r="889" spans="2:2" ht="15.75" customHeight="1" x14ac:dyDescent="0.35">
      <c r="B889" s="7"/>
    </row>
    <row r="890" spans="2:2" ht="15.75" customHeight="1" x14ac:dyDescent="0.35">
      <c r="B890" s="7"/>
    </row>
    <row r="891" spans="2:2" ht="15.75" customHeight="1" x14ac:dyDescent="0.35">
      <c r="B891" s="7"/>
    </row>
    <row r="892" spans="2:2" ht="15.75" customHeight="1" x14ac:dyDescent="0.35">
      <c r="B892" s="7"/>
    </row>
    <row r="893" spans="2:2" ht="15.75" customHeight="1" x14ac:dyDescent="0.35">
      <c r="B893" s="7"/>
    </row>
    <row r="894" spans="2:2" ht="15.75" customHeight="1" x14ac:dyDescent="0.35">
      <c r="B894" s="7"/>
    </row>
    <row r="895" spans="2:2" ht="15.75" customHeight="1" x14ac:dyDescent="0.35">
      <c r="B895" s="7"/>
    </row>
    <row r="896" spans="2:2" ht="15.75" customHeight="1" x14ac:dyDescent="0.35">
      <c r="B896" s="7"/>
    </row>
    <row r="897" spans="2:2" ht="15.75" customHeight="1" x14ac:dyDescent="0.35">
      <c r="B897" s="7"/>
    </row>
    <row r="898" spans="2:2" ht="15.75" customHeight="1" x14ac:dyDescent="0.35">
      <c r="B898" s="7"/>
    </row>
    <row r="899" spans="2:2" ht="15.75" customHeight="1" x14ac:dyDescent="0.35">
      <c r="B899" s="7"/>
    </row>
    <row r="900" spans="2:2" ht="15.75" customHeight="1" x14ac:dyDescent="0.35">
      <c r="B900" s="7"/>
    </row>
    <row r="901" spans="2:2" ht="15.75" customHeight="1" x14ac:dyDescent="0.35">
      <c r="B901" s="7"/>
    </row>
    <row r="902" spans="2:2" ht="15.75" customHeight="1" x14ac:dyDescent="0.35">
      <c r="B902" s="7"/>
    </row>
    <row r="903" spans="2:2" ht="15.75" customHeight="1" x14ac:dyDescent="0.35">
      <c r="B903" s="7"/>
    </row>
    <row r="904" spans="2:2" ht="15.75" customHeight="1" x14ac:dyDescent="0.35">
      <c r="B904" s="7"/>
    </row>
    <row r="905" spans="2:2" ht="15.75" customHeight="1" x14ac:dyDescent="0.35">
      <c r="B905" s="7"/>
    </row>
    <row r="906" spans="2:2" ht="15.75" customHeight="1" x14ac:dyDescent="0.35">
      <c r="B906" s="7"/>
    </row>
    <row r="907" spans="2:2" ht="15.75" customHeight="1" x14ac:dyDescent="0.35">
      <c r="B907" s="7"/>
    </row>
    <row r="908" spans="2:2" ht="15.75" customHeight="1" x14ac:dyDescent="0.35">
      <c r="B908" s="7"/>
    </row>
    <row r="909" spans="2:2" ht="15.75" customHeight="1" x14ac:dyDescent="0.35">
      <c r="B909" s="7"/>
    </row>
    <row r="910" spans="2:2" ht="15.75" customHeight="1" x14ac:dyDescent="0.35">
      <c r="B910" s="7"/>
    </row>
    <row r="911" spans="2:2" ht="15.75" customHeight="1" x14ac:dyDescent="0.35">
      <c r="B911" s="7"/>
    </row>
    <row r="912" spans="2:2" ht="15.75" customHeight="1" x14ac:dyDescent="0.35">
      <c r="B912" s="7"/>
    </row>
    <row r="913" spans="2:2" ht="15.75" customHeight="1" x14ac:dyDescent="0.35">
      <c r="B913" s="7"/>
    </row>
    <row r="914" spans="2:2" ht="15.75" customHeight="1" x14ac:dyDescent="0.35">
      <c r="B914" s="7"/>
    </row>
    <row r="915" spans="2:2" ht="15.75" customHeight="1" x14ac:dyDescent="0.35">
      <c r="B915" s="7"/>
    </row>
    <row r="916" spans="2:2" ht="15.75" customHeight="1" x14ac:dyDescent="0.35">
      <c r="B916" s="7"/>
    </row>
    <row r="917" spans="2:2" ht="15.75" customHeight="1" x14ac:dyDescent="0.35">
      <c r="B917" s="7"/>
    </row>
    <row r="918" spans="2:2" ht="15.75" customHeight="1" x14ac:dyDescent="0.35">
      <c r="B918" s="7"/>
    </row>
    <row r="919" spans="2:2" ht="15.75" customHeight="1" x14ac:dyDescent="0.35">
      <c r="B919" s="7"/>
    </row>
    <row r="920" spans="2:2" ht="15.75" customHeight="1" x14ac:dyDescent="0.35">
      <c r="B920" s="7"/>
    </row>
    <row r="921" spans="2:2" ht="15.75" customHeight="1" x14ac:dyDescent="0.35">
      <c r="B921" s="7"/>
    </row>
    <row r="922" spans="2:2" ht="15.75" customHeight="1" x14ac:dyDescent="0.35">
      <c r="B922" s="7"/>
    </row>
    <row r="923" spans="2:2" ht="15.75" customHeight="1" x14ac:dyDescent="0.35">
      <c r="B923" s="7"/>
    </row>
    <row r="924" spans="2:2" ht="15.75" customHeight="1" x14ac:dyDescent="0.35">
      <c r="B924" s="7"/>
    </row>
    <row r="925" spans="2:2" ht="15.75" customHeight="1" x14ac:dyDescent="0.35">
      <c r="B925" s="7"/>
    </row>
    <row r="926" spans="2:2" ht="15.75" customHeight="1" x14ac:dyDescent="0.35">
      <c r="B926" s="7"/>
    </row>
    <row r="927" spans="2:2" ht="15.75" customHeight="1" x14ac:dyDescent="0.35">
      <c r="B927" s="7"/>
    </row>
    <row r="928" spans="2:2" ht="15.75" customHeight="1" x14ac:dyDescent="0.35">
      <c r="B928" s="7"/>
    </row>
    <row r="929" spans="2:2" ht="15.75" customHeight="1" x14ac:dyDescent="0.35">
      <c r="B929" s="7"/>
    </row>
    <row r="930" spans="2:2" ht="15.75" customHeight="1" x14ac:dyDescent="0.35">
      <c r="B930" s="7"/>
    </row>
    <row r="931" spans="2:2" ht="15.75" customHeight="1" x14ac:dyDescent="0.35">
      <c r="B931" s="7"/>
    </row>
    <row r="932" spans="2:2" ht="15.75" customHeight="1" x14ac:dyDescent="0.35">
      <c r="B932" s="7"/>
    </row>
    <row r="933" spans="2:2" ht="15.75" customHeight="1" x14ac:dyDescent="0.35">
      <c r="B933" s="7"/>
    </row>
    <row r="934" spans="2:2" ht="15.75" customHeight="1" x14ac:dyDescent="0.35">
      <c r="B934" s="7"/>
    </row>
    <row r="935" spans="2:2" ht="15.75" customHeight="1" x14ac:dyDescent="0.35">
      <c r="B935" s="7"/>
    </row>
    <row r="936" spans="2:2" ht="15.75" customHeight="1" x14ac:dyDescent="0.35">
      <c r="B936" s="7"/>
    </row>
    <row r="937" spans="2:2" ht="15.75" customHeight="1" x14ac:dyDescent="0.35">
      <c r="B937" s="7"/>
    </row>
    <row r="938" spans="2:2" ht="15.75" customHeight="1" x14ac:dyDescent="0.35">
      <c r="B938" s="7"/>
    </row>
    <row r="939" spans="2:2" ht="15.75" customHeight="1" x14ac:dyDescent="0.35">
      <c r="B939" s="7"/>
    </row>
    <row r="940" spans="2:2" ht="15.75" customHeight="1" x14ac:dyDescent="0.35">
      <c r="B940" s="7"/>
    </row>
    <row r="941" spans="2:2" ht="15.75" customHeight="1" x14ac:dyDescent="0.35">
      <c r="B941" s="7"/>
    </row>
    <row r="942" spans="2:2" ht="15.75" customHeight="1" x14ac:dyDescent="0.35">
      <c r="B942" s="7"/>
    </row>
    <row r="943" spans="2:2" ht="15.75" customHeight="1" x14ac:dyDescent="0.35">
      <c r="B943" s="7"/>
    </row>
    <row r="944" spans="2:2" ht="15.75" customHeight="1" x14ac:dyDescent="0.35">
      <c r="B944" s="7"/>
    </row>
    <row r="945" spans="2:2" ht="15.75" customHeight="1" x14ac:dyDescent="0.35">
      <c r="B945" s="7"/>
    </row>
    <row r="946" spans="2:2" ht="15.75" customHeight="1" x14ac:dyDescent="0.35">
      <c r="B946" s="7"/>
    </row>
    <row r="947" spans="2:2" ht="15.75" customHeight="1" x14ac:dyDescent="0.35">
      <c r="B947" s="7"/>
    </row>
    <row r="948" spans="2:2" ht="15.75" customHeight="1" x14ac:dyDescent="0.35">
      <c r="B948" s="7"/>
    </row>
    <row r="949" spans="2:2" ht="15.75" customHeight="1" x14ac:dyDescent="0.35">
      <c r="B949" s="7"/>
    </row>
    <row r="950" spans="2:2" ht="15.75" customHeight="1" x14ac:dyDescent="0.35">
      <c r="B950" s="7"/>
    </row>
    <row r="951" spans="2:2" ht="15.75" customHeight="1" x14ac:dyDescent="0.35">
      <c r="B951" s="7"/>
    </row>
    <row r="952" spans="2:2" ht="15.75" customHeight="1" x14ac:dyDescent="0.35">
      <c r="B952" s="7"/>
    </row>
    <row r="953" spans="2:2" ht="15.75" customHeight="1" x14ac:dyDescent="0.35">
      <c r="B953" s="7"/>
    </row>
    <row r="954" spans="2:2" ht="15.75" customHeight="1" x14ac:dyDescent="0.35">
      <c r="B954" s="7"/>
    </row>
    <row r="955" spans="2:2" ht="15.75" customHeight="1" x14ac:dyDescent="0.35">
      <c r="B955" s="7"/>
    </row>
    <row r="956" spans="2:2" ht="15.75" customHeight="1" x14ac:dyDescent="0.35">
      <c r="B956" s="7"/>
    </row>
    <row r="957" spans="2:2" ht="15.75" customHeight="1" x14ac:dyDescent="0.35">
      <c r="B957" s="7"/>
    </row>
    <row r="958" spans="2:2" ht="15.75" customHeight="1" x14ac:dyDescent="0.35">
      <c r="B958" s="7"/>
    </row>
    <row r="959" spans="2:2" ht="15.75" customHeight="1" x14ac:dyDescent="0.35">
      <c r="B959" s="7"/>
    </row>
    <row r="960" spans="2:2" ht="15.75" customHeight="1" x14ac:dyDescent="0.35">
      <c r="B960" s="7"/>
    </row>
    <row r="961" spans="2:2" ht="15.75" customHeight="1" x14ac:dyDescent="0.35">
      <c r="B961" s="7"/>
    </row>
    <row r="962" spans="2:2" ht="15.75" customHeight="1" x14ac:dyDescent="0.35">
      <c r="B962" s="7"/>
    </row>
    <row r="963" spans="2:2" ht="15.75" customHeight="1" x14ac:dyDescent="0.35">
      <c r="B963" s="7"/>
    </row>
    <row r="964" spans="2:2" ht="15.75" customHeight="1" x14ac:dyDescent="0.35">
      <c r="B964" s="7"/>
    </row>
    <row r="965" spans="2:2" ht="15.75" customHeight="1" x14ac:dyDescent="0.35">
      <c r="B965" s="7"/>
    </row>
    <row r="966" spans="2:2" ht="15.75" customHeight="1" x14ac:dyDescent="0.35">
      <c r="B966" s="7"/>
    </row>
    <row r="967" spans="2:2" ht="15.75" customHeight="1" x14ac:dyDescent="0.35">
      <c r="B967" s="7"/>
    </row>
    <row r="968" spans="2:2" ht="15.75" customHeight="1" x14ac:dyDescent="0.35">
      <c r="B968" s="7"/>
    </row>
    <row r="969" spans="2:2" ht="15.75" customHeight="1" x14ac:dyDescent="0.35">
      <c r="B969" s="7"/>
    </row>
    <row r="970" spans="2:2" ht="15.75" customHeight="1" x14ac:dyDescent="0.35">
      <c r="B970" s="7"/>
    </row>
    <row r="971" spans="2:2" ht="15.75" customHeight="1" x14ac:dyDescent="0.35">
      <c r="B971" s="7"/>
    </row>
    <row r="972" spans="2:2" ht="15.75" customHeight="1" x14ac:dyDescent="0.35">
      <c r="B972" s="7"/>
    </row>
    <row r="973" spans="2:2" ht="15.75" customHeight="1" x14ac:dyDescent="0.35">
      <c r="B973" s="7"/>
    </row>
    <row r="974" spans="2:2" ht="15.75" customHeight="1" x14ac:dyDescent="0.35">
      <c r="B974" s="7"/>
    </row>
    <row r="975" spans="2:2" ht="15.75" customHeight="1" x14ac:dyDescent="0.35">
      <c r="B975" s="7"/>
    </row>
    <row r="976" spans="2:2" ht="15.75" customHeight="1" x14ac:dyDescent="0.35">
      <c r="B976" s="7"/>
    </row>
    <row r="977" spans="2:2" ht="15.75" customHeight="1" x14ac:dyDescent="0.35">
      <c r="B977" s="7"/>
    </row>
    <row r="978" spans="2:2" ht="15.75" customHeight="1" x14ac:dyDescent="0.35">
      <c r="B978" s="7"/>
    </row>
    <row r="979" spans="2:2" ht="15.75" customHeight="1" x14ac:dyDescent="0.35">
      <c r="B979" s="7"/>
    </row>
    <row r="980" spans="2:2" ht="15.75" customHeight="1" x14ac:dyDescent="0.35">
      <c r="B980" s="7"/>
    </row>
    <row r="981" spans="2:2" ht="15.75" customHeight="1" x14ac:dyDescent="0.35">
      <c r="B981" s="7"/>
    </row>
    <row r="982" spans="2:2" ht="15.75" customHeight="1" x14ac:dyDescent="0.35">
      <c r="B982" s="7"/>
    </row>
    <row r="983" spans="2:2" ht="15.75" customHeight="1" x14ac:dyDescent="0.35">
      <c r="B983" s="7"/>
    </row>
    <row r="984" spans="2:2" ht="15.75" customHeight="1" x14ac:dyDescent="0.35">
      <c r="B984" s="7"/>
    </row>
    <row r="985" spans="2:2" ht="15.75" customHeight="1" x14ac:dyDescent="0.35">
      <c r="B985" s="7"/>
    </row>
    <row r="986" spans="2:2" ht="15.75" customHeight="1" x14ac:dyDescent="0.35">
      <c r="B986" s="7"/>
    </row>
    <row r="987" spans="2:2" ht="15.75" customHeight="1" x14ac:dyDescent="0.35">
      <c r="B987" s="7"/>
    </row>
    <row r="988" spans="2:2" ht="15.75" customHeight="1" x14ac:dyDescent="0.35">
      <c r="B988" s="7"/>
    </row>
    <row r="989" spans="2:2" ht="15.75" customHeight="1" x14ac:dyDescent="0.35">
      <c r="B989" s="7"/>
    </row>
    <row r="990" spans="2:2" ht="15.75" customHeight="1" x14ac:dyDescent="0.35">
      <c r="B990" s="7"/>
    </row>
    <row r="991" spans="2:2" ht="15.75" customHeight="1" x14ac:dyDescent="0.35">
      <c r="B991" s="7"/>
    </row>
    <row r="992" spans="2:2" ht="15.75" customHeight="1" x14ac:dyDescent="0.35">
      <c r="B992" s="7"/>
    </row>
    <row r="993" spans="2:2" ht="15.75" customHeight="1" x14ac:dyDescent="0.35">
      <c r="B993" s="7"/>
    </row>
    <row r="994" spans="2:2" ht="15.75" customHeight="1" x14ac:dyDescent="0.35">
      <c r="B994" s="7"/>
    </row>
    <row r="995" spans="2:2" ht="15.75" customHeight="1" x14ac:dyDescent="0.35">
      <c r="B995" s="7"/>
    </row>
    <row r="996" spans="2:2" ht="15.75" customHeight="1" x14ac:dyDescent="0.35">
      <c r="B996" s="7"/>
    </row>
    <row r="997" spans="2:2" ht="15.75" customHeight="1" x14ac:dyDescent="0.35">
      <c r="B997" s="7"/>
    </row>
    <row r="998" spans="2:2" ht="15.75" customHeight="1" x14ac:dyDescent="0.35">
      <c r="B998" s="7"/>
    </row>
    <row r="999" spans="2:2" ht="15.75" customHeight="1" x14ac:dyDescent="0.35">
      <c r="B999" s="7"/>
    </row>
    <row r="1000" spans="2:2" ht="15.75" customHeight="1" x14ac:dyDescent="0.3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3"/>
  <cols>
    <col min="1" max="1" width="27.33203125" customWidth="1"/>
    <col min="2" max="2" width="24.75" customWidth="1"/>
    <col min="3" max="3" width="59.5" customWidth="1"/>
    <col min="4" max="26" width="7.75" customWidth="1"/>
  </cols>
  <sheetData>
    <row r="1" spans="1:26" ht="14.5" x14ac:dyDescent="0.35">
      <c r="A1" s="5" t="s">
        <v>1279</v>
      </c>
      <c r="B1" s="5" t="s">
        <v>1280</v>
      </c>
      <c r="C1" s="2"/>
      <c r="D1" s="2"/>
      <c r="E1" s="2"/>
      <c r="F1" s="2"/>
      <c r="G1" s="2"/>
      <c r="H1" s="2"/>
      <c r="I1" s="2"/>
      <c r="J1" s="2"/>
      <c r="K1" s="2"/>
      <c r="L1" s="2"/>
      <c r="M1" s="2"/>
      <c r="N1" s="2"/>
      <c r="O1" s="2"/>
      <c r="P1" s="2"/>
      <c r="Q1" s="2"/>
      <c r="R1" s="2"/>
      <c r="S1" s="2"/>
      <c r="T1" s="2"/>
      <c r="U1" s="2"/>
      <c r="V1" s="2"/>
      <c r="W1" s="2"/>
      <c r="X1" s="2"/>
      <c r="Y1" s="2"/>
      <c r="Z1" s="2"/>
    </row>
    <row r="2" spans="1:26" ht="58" x14ac:dyDescent="0.35">
      <c r="A2" s="2" t="s">
        <v>1281</v>
      </c>
      <c r="B2" s="2" t="s">
        <v>1282</v>
      </c>
      <c r="C2" s="14" t="s">
        <v>1283</v>
      </c>
      <c r="D2" s="2"/>
      <c r="E2" s="2"/>
      <c r="F2" s="2"/>
      <c r="G2" s="2"/>
      <c r="H2" s="2"/>
      <c r="I2" s="2"/>
      <c r="J2" s="2"/>
      <c r="K2" s="2"/>
      <c r="L2" s="2"/>
      <c r="M2" s="2"/>
      <c r="N2" s="2"/>
      <c r="O2" s="2"/>
      <c r="P2" s="2"/>
      <c r="Q2" s="2"/>
      <c r="R2" s="2"/>
      <c r="S2" s="2"/>
      <c r="T2" s="2"/>
      <c r="U2" s="2"/>
      <c r="V2" s="2"/>
      <c r="W2" s="2"/>
      <c r="X2" s="2"/>
      <c r="Y2" s="2"/>
      <c r="Z2" s="2"/>
    </row>
    <row r="3" spans="1:26" ht="14.5" x14ac:dyDescent="0.35">
      <c r="A3" s="2" t="s">
        <v>1542</v>
      </c>
      <c r="B3" s="2" t="s">
        <v>1543</v>
      </c>
      <c r="C3" s="2"/>
      <c r="D3" s="2"/>
      <c r="E3" s="2"/>
      <c r="F3" s="2"/>
      <c r="G3" s="2"/>
      <c r="H3" s="2"/>
      <c r="I3" s="2"/>
      <c r="J3" s="2"/>
      <c r="K3" s="2"/>
      <c r="L3" s="2"/>
      <c r="M3" s="2"/>
      <c r="N3" s="2"/>
      <c r="O3" s="2"/>
      <c r="P3" s="2"/>
      <c r="Q3" s="2"/>
      <c r="R3" s="2"/>
      <c r="S3" s="2"/>
      <c r="T3" s="2"/>
      <c r="U3" s="2"/>
      <c r="V3" s="2"/>
      <c r="W3" s="2"/>
      <c r="X3" s="2"/>
      <c r="Y3" s="2"/>
      <c r="Z3" s="2"/>
    </row>
    <row r="4" spans="1:26" ht="14.5" x14ac:dyDescent="0.35">
      <c r="A4" s="2"/>
      <c r="B4" s="2"/>
      <c r="C4" s="2"/>
      <c r="D4" s="2"/>
      <c r="E4" s="2"/>
      <c r="F4" s="2"/>
      <c r="G4" s="2"/>
      <c r="H4" s="2"/>
      <c r="I4" s="2"/>
      <c r="J4" s="2"/>
      <c r="K4" s="2"/>
      <c r="L4" s="2"/>
      <c r="M4" s="2"/>
      <c r="N4" s="2"/>
      <c r="O4" s="2"/>
      <c r="P4" s="2"/>
      <c r="Q4" s="2"/>
      <c r="R4" s="2"/>
      <c r="S4" s="2"/>
      <c r="T4" s="2"/>
      <c r="U4" s="2"/>
      <c r="V4" s="2"/>
      <c r="W4" s="2"/>
      <c r="X4" s="2"/>
      <c r="Y4" s="2"/>
      <c r="Z4" s="2"/>
    </row>
    <row r="5" spans="1:26" ht="14.5" x14ac:dyDescent="0.35">
      <c r="A5" s="2"/>
      <c r="B5" s="2"/>
      <c r="C5" s="2"/>
      <c r="D5" s="2"/>
      <c r="E5" s="2"/>
      <c r="F5" s="2"/>
      <c r="G5" s="2"/>
      <c r="H5" s="2"/>
      <c r="I5" s="2"/>
      <c r="J5" s="2"/>
      <c r="K5" s="2"/>
      <c r="L5" s="2"/>
      <c r="M5" s="2"/>
      <c r="N5" s="2"/>
      <c r="O5" s="2"/>
      <c r="P5" s="2"/>
      <c r="Q5" s="2"/>
      <c r="R5" s="2"/>
      <c r="S5" s="2"/>
      <c r="T5" s="2"/>
      <c r="U5" s="2"/>
      <c r="V5" s="2"/>
      <c r="W5" s="2"/>
      <c r="X5" s="2"/>
      <c r="Y5" s="2"/>
      <c r="Z5" s="2"/>
    </row>
    <row r="6" spans="1:26" ht="14.5" x14ac:dyDescent="0.35">
      <c r="A6" s="2"/>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c r="B8" s="2"/>
      <c r="C8" s="2"/>
      <c r="D8" s="2"/>
      <c r="E8" s="2"/>
      <c r="F8" s="2"/>
      <c r="G8" s="2"/>
      <c r="H8" s="2"/>
      <c r="I8" s="2"/>
      <c r="J8" s="2"/>
      <c r="K8" s="2"/>
      <c r="L8" s="2"/>
      <c r="M8" s="2"/>
      <c r="N8" s="2"/>
      <c r="O8" s="2"/>
      <c r="P8" s="2"/>
      <c r="Q8" s="2"/>
      <c r="R8" s="2"/>
      <c r="S8" s="2"/>
      <c r="T8" s="2"/>
      <c r="U8" s="2"/>
      <c r="V8" s="2"/>
      <c r="W8" s="2"/>
      <c r="X8" s="2"/>
      <c r="Y8" s="2"/>
      <c r="Z8" s="2"/>
    </row>
    <row r="9" spans="1:26" ht="14.5" x14ac:dyDescent="0.35">
      <c r="A9" s="2"/>
      <c r="B9" s="2"/>
      <c r="C9" s="2"/>
      <c r="D9" s="2"/>
      <c r="E9" s="2"/>
      <c r="F9" s="2"/>
      <c r="G9" s="2"/>
      <c r="H9" s="2"/>
      <c r="I9" s="2"/>
      <c r="J9" s="2"/>
      <c r="K9" s="2"/>
      <c r="L9" s="2"/>
      <c r="M9" s="2"/>
      <c r="N9" s="2"/>
      <c r="O9" s="2"/>
      <c r="P9" s="2"/>
      <c r="Q9" s="2"/>
      <c r="R9" s="2"/>
      <c r="S9" s="2"/>
      <c r="T9" s="2"/>
      <c r="U9" s="2"/>
      <c r="V9" s="2"/>
      <c r="W9" s="2"/>
      <c r="X9" s="2"/>
      <c r="Y9" s="2"/>
      <c r="Z9" s="2"/>
    </row>
    <row r="10" spans="1:26"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x14ac:dyDescent="0.3"/>
  <cols>
    <col min="1" max="1" width="108.3320312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30.5" x14ac:dyDescent="0.35">
      <c r="A1" s="195" t="s">
        <v>1525</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ht="14.5" x14ac:dyDescent="0.3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ht="14.5" x14ac:dyDescent="0.3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ht="14.5" x14ac:dyDescent="0.3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ht="14.5" x14ac:dyDescent="0.3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ht="14.5" x14ac:dyDescent="0.3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ht="14.5" x14ac:dyDescent="0.3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ht="14.5" x14ac:dyDescent="0.3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ht="14.5" x14ac:dyDescent="0.3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ht="14.5" x14ac:dyDescent="0.3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ht="14.5" x14ac:dyDescent="0.3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ht="14.5" x14ac:dyDescent="0.3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ht="14.5" x14ac:dyDescent="0.3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ht="14.5" x14ac:dyDescent="0.3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ht="14.5" x14ac:dyDescent="0.3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ht="14.5" x14ac:dyDescent="0.3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ht="14.5" x14ac:dyDescent="0.3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ht="14.5" x14ac:dyDescent="0.3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ht="14.5" x14ac:dyDescent="0.3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ht="14.5" x14ac:dyDescent="0.3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3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3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3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3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3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3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3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3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3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3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3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3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3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3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3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3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3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3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3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3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3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3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3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3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3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3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3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3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3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3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3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3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3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3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3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3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3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3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3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3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3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3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3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3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3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3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3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3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3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3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3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3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3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3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3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3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3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3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3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3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3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3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3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3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3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3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3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3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3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3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3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3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3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3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3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3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3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3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3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3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3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3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3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3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3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3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3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3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3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3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3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3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3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3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3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3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3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3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3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3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3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3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3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3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3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3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3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3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3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3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3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3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3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3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3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3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3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3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3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3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3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3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3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3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3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3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3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3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3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3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3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3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3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3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3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3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3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3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3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3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3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3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3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3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3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3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3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3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3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3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3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3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3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3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3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3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3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3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3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3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3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3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3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3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3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3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3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3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3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3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3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3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3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3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3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3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3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3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3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3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3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3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3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3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3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3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3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3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3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3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3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3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3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3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3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3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3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3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3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3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3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3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3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3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3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3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3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3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3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3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3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3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3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3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3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3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3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3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3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3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3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3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3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3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3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3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3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3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3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3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3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3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3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3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3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3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3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3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3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3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3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3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3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3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3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3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3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3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3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3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3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3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3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3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3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3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3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3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3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3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3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3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3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3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3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3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3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3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3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3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3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3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3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3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3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3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3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3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3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3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3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3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3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3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3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3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3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3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3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3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3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3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3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3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3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3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3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3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3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3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3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3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3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3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3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3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3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3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3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3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3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3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3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3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3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3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3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3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3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3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3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3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3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3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3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3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3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3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3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3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3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3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3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3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3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3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3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3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3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3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3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3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3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3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3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3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3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3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3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3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3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3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3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3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3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3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3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3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3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3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3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3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3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3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3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3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3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3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3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3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3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3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3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3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3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3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3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3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3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3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3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3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3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35">
      <c r="A404" s="321"/>
      <c r="B404" s="319"/>
      <c r="C404" s="319"/>
      <c r="D404" s="319"/>
      <c r="E404" s="319"/>
      <c r="F404" s="319"/>
      <c r="G404" s="319"/>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3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3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3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3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35">
      <c r="A409" s="130"/>
      <c r="B409" s="320"/>
      <c r="C409" s="319"/>
      <c r="D409" s="319"/>
      <c r="E409" s="320"/>
      <c r="F409" s="319"/>
      <c r="G409" s="319"/>
      <c r="H409" s="320"/>
      <c r="I409" s="319"/>
      <c r="J409" s="319"/>
      <c r="K409" s="319"/>
      <c r="L409" s="319"/>
      <c r="M409" s="319"/>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3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3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3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3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3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3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3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3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3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3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3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3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3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3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3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3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3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3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3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3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3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3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3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3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3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3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3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3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3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3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3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3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3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3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3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3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3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3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3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3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3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3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3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3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3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3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3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3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3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3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3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3">
      <c r="A461" s="322"/>
      <c r="B461" s="319"/>
      <c r="C461" s="319"/>
      <c r="D461" s="319"/>
      <c r="E461" s="319"/>
      <c r="F461" s="319"/>
      <c r="G461" s="319"/>
      <c r="H461" s="319"/>
      <c r="I461" s="319"/>
      <c r="J461" s="319"/>
      <c r="K461" s="319"/>
      <c r="L461" s="319"/>
      <c r="M461" s="319"/>
      <c r="N461" s="319"/>
      <c r="O461" s="319"/>
      <c r="P461" s="319"/>
      <c r="Q461" s="319"/>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3">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3">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3">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3">
      <c r="A465" s="323"/>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3">
      <c r="A466" s="319"/>
      <c r="B466" s="320"/>
      <c r="C466" s="319"/>
      <c r="D466" s="319"/>
      <c r="E466" s="319"/>
      <c r="F466" s="319"/>
      <c r="G466" s="319"/>
      <c r="H466" s="319"/>
      <c r="I466" s="319"/>
      <c r="J466" s="319"/>
      <c r="K466" s="319"/>
      <c r="L466" s="319"/>
      <c r="M466" s="319"/>
      <c r="N466" s="319"/>
      <c r="O466" s="319"/>
      <c r="P466" s="319"/>
      <c r="Q466" s="319"/>
      <c r="R466" s="319"/>
      <c r="S466" s="129"/>
      <c r="T466" s="129"/>
      <c r="U466" s="318"/>
      <c r="V466" s="319"/>
      <c r="W466" s="320"/>
      <c r="X466" s="319"/>
      <c r="Y466" s="319"/>
      <c r="Z466" s="319"/>
      <c r="AA466" s="319"/>
      <c r="AB466" s="319"/>
      <c r="AC466" s="319"/>
      <c r="AD466" s="129"/>
      <c r="AE466" s="129"/>
      <c r="AF466" s="318"/>
      <c r="AG466" s="319"/>
      <c r="AH466" s="145"/>
      <c r="AI466" s="129"/>
      <c r="AJ466" s="129"/>
    </row>
    <row r="467" spans="1:36" ht="15.75" customHeight="1" x14ac:dyDescent="0.3">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3">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3">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3">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3">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3">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3">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3">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3">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3">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3">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3">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3">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3">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3">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3">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3">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3">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3">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3">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3">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3">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3">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3">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3">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3">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3">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3">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3">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3">
      <c r="A496" s="130"/>
      <c r="B496" s="318"/>
      <c r="C496" s="319"/>
      <c r="D496" s="319"/>
      <c r="E496" s="319"/>
      <c r="F496" s="319"/>
      <c r="G496" s="319"/>
      <c r="H496" s="319"/>
      <c r="I496" s="319"/>
      <c r="J496" s="319"/>
      <c r="K496" s="319"/>
      <c r="L496" s="319"/>
      <c r="M496" s="319"/>
      <c r="N496" s="319"/>
      <c r="O496" s="319"/>
      <c r="P496" s="319"/>
      <c r="Q496" s="319"/>
      <c r="R496" s="319"/>
      <c r="S496" s="319"/>
      <c r="T496" s="319"/>
      <c r="U496" s="319"/>
      <c r="V496" s="319"/>
      <c r="W496" s="319"/>
      <c r="X496" s="319"/>
      <c r="Y496" s="319"/>
      <c r="Z496" s="319"/>
      <c r="AA496" s="319"/>
      <c r="AB496" s="319"/>
      <c r="AC496" s="319"/>
      <c r="AD496" s="319"/>
      <c r="AE496" s="319"/>
      <c r="AF496" s="319"/>
      <c r="AG496" s="319"/>
      <c r="AH496" s="319"/>
      <c r="AI496" s="319"/>
      <c r="AJ496" s="319"/>
    </row>
    <row r="497" spans="1:36" ht="15.75" customHeight="1" x14ac:dyDescent="0.3">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3">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3">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3">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3">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3">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3">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3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3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3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3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3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3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3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3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3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35">
      <c r="A513" s="130"/>
      <c r="B513" s="320"/>
      <c r="C513" s="319"/>
      <c r="D513" s="319"/>
      <c r="E513" s="319"/>
      <c r="F513" s="319"/>
      <c r="G513" s="319"/>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3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3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3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3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3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3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3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3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3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3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3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3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3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3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3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3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3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3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3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3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3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3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3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3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3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3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3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3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3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3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3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3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3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3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3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3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3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3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3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3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3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3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3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3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3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3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3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3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3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3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3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3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3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3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3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3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3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3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3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3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3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3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3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3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3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3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3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3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3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3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3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3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3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3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3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3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3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3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3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3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3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3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3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35">
      <c r="A597" s="323"/>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35">
      <c r="A598" s="319"/>
      <c r="B598" s="328"/>
      <c r="C598" s="319"/>
      <c r="D598" s="319"/>
      <c r="E598" s="319"/>
      <c r="F598" s="319"/>
      <c r="G598" s="319"/>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3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3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3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3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3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3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3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3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3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3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3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3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3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3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3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3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3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3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3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3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3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3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3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3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3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3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3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3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3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35">
      <c r="A628" s="322"/>
      <c r="B628" s="319"/>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3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3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3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35">
      <c r="A632" s="324"/>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35">
      <c r="A633" s="319"/>
      <c r="B633" s="325"/>
      <c r="C633" s="319"/>
      <c r="D633" s="319"/>
      <c r="E633" s="319"/>
      <c r="F633" s="319"/>
      <c r="G633" s="319"/>
      <c r="H633" s="319"/>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3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3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3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3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3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3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3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3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3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3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3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3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3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3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3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3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3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3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3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3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3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3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3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3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3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3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3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3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3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3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3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3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3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3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3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3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3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3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3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3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3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3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3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3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3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3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35">
      <c r="A680" s="128"/>
      <c r="B680" s="125"/>
      <c r="C680" s="125"/>
      <c r="D680" s="125"/>
      <c r="E680" s="326"/>
      <c r="F680" s="327"/>
      <c r="G680" s="327"/>
      <c r="H680" s="327"/>
      <c r="I680" s="327"/>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35">
      <c r="A681" s="128"/>
      <c r="B681" s="134"/>
      <c r="C681" s="125"/>
      <c r="D681" s="125"/>
      <c r="E681" s="327"/>
      <c r="F681" s="327"/>
      <c r="G681" s="327"/>
      <c r="H681" s="327"/>
      <c r="I681" s="327"/>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3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3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3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3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3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3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3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3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3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3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3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3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3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3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3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3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3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3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3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3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3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3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3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3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3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3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3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3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3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3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3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3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3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3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3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3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3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3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3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3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3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3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3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3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3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3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3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3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3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3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3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3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3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3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3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3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3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3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3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3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3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3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3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3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3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3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3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3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3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3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3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3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3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3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3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3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3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3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3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3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3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3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3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3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3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3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3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3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3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3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3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3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3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3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3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3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3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3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3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3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3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3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3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3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3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3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3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3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3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3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3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3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3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3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3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3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3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3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3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3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3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3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3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3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3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3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3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3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3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3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3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3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3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3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3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3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3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3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3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3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3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3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3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3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3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3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3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3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3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3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3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3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3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3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3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3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3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3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3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3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3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3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3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3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3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3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3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3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3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3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3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3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3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3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3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3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3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3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3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3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3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3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3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3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3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3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3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3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3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3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3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3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3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3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3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3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3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3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3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3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3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3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3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3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3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3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3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3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3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3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3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3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3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3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3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3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3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3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3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3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3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3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3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3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3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3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3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3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3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3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3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3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3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3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A628:B628"/>
    <mergeCell ref="A632:A633"/>
    <mergeCell ref="B633:H633"/>
    <mergeCell ref="E680:I681"/>
    <mergeCell ref="H409:M409"/>
    <mergeCell ref="B466:R466"/>
    <mergeCell ref="A597:A598"/>
    <mergeCell ref="B598:G598"/>
    <mergeCell ref="A404:G404"/>
    <mergeCell ref="B409:D409"/>
    <mergeCell ref="E409:G409"/>
    <mergeCell ref="A461:Q461"/>
    <mergeCell ref="A465:A466"/>
    <mergeCell ref="U466:V466"/>
    <mergeCell ref="W466:AC466"/>
    <mergeCell ref="AF466:AG466"/>
    <mergeCell ref="B496:AJ496"/>
    <mergeCell ref="B513:G513"/>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3"/>
  <cols>
    <col min="1" max="1" width="69.75" customWidth="1"/>
    <col min="2" max="2" width="11.25" customWidth="1"/>
    <col min="3" max="3" width="15.25" customWidth="1"/>
    <col min="4" max="4" width="19.25" customWidth="1"/>
    <col min="5" max="5" width="16.83203125" customWidth="1"/>
    <col min="6" max="6" width="12.5" customWidth="1"/>
    <col min="7" max="7" width="22.83203125" customWidth="1"/>
    <col min="8" max="8" width="23.33203125" customWidth="1"/>
    <col min="9" max="9" width="15.75" customWidth="1"/>
    <col min="10" max="10" width="29.25" customWidth="1"/>
    <col min="11" max="16" width="8" customWidth="1"/>
    <col min="17" max="17" width="22.75" customWidth="1"/>
    <col min="18" max="18" width="10.75" customWidth="1"/>
    <col min="19" max="19" width="17.33203125" customWidth="1"/>
    <col min="20" max="21" width="10.75" customWidth="1"/>
    <col min="22" max="23" width="14.25" customWidth="1"/>
    <col min="24" max="24" width="9.5" customWidth="1"/>
    <col min="25" max="27" width="8" customWidth="1"/>
  </cols>
  <sheetData>
    <row r="1" spans="1:27" ht="14.5" x14ac:dyDescent="0.35">
      <c r="A1" s="329" t="s">
        <v>118</v>
      </c>
      <c r="B1" s="330"/>
      <c r="C1" s="330"/>
      <c r="D1" s="330"/>
      <c r="E1" s="317"/>
      <c r="F1" s="2"/>
      <c r="G1" s="2"/>
      <c r="H1" s="2"/>
      <c r="I1" s="2"/>
      <c r="J1" s="2"/>
      <c r="K1" s="2"/>
      <c r="L1" s="2"/>
      <c r="M1" s="2"/>
      <c r="N1" s="2"/>
      <c r="O1" s="2"/>
      <c r="P1" s="2"/>
      <c r="Q1" s="2"/>
      <c r="R1" s="2"/>
      <c r="S1" s="2"/>
      <c r="T1" s="2"/>
      <c r="U1" s="2"/>
      <c r="V1" s="2"/>
      <c r="W1" s="2"/>
      <c r="X1" s="2"/>
      <c r="Y1" s="2"/>
      <c r="Z1" s="2"/>
      <c r="AA1" s="2"/>
    </row>
    <row r="2" spans="1:27" ht="14.5" x14ac:dyDescent="0.35">
      <c r="A2" s="334" t="s">
        <v>1285</v>
      </c>
      <c r="B2" s="330"/>
      <c r="C2" s="330"/>
      <c r="D2" s="330"/>
      <c r="E2" s="317"/>
      <c r="F2" s="2"/>
      <c r="G2" s="2"/>
      <c r="H2" s="2"/>
      <c r="I2" s="2"/>
      <c r="J2" s="2"/>
      <c r="K2" s="2"/>
      <c r="L2" s="2"/>
      <c r="M2" s="2"/>
      <c r="N2" s="2"/>
      <c r="O2" s="2"/>
      <c r="P2" s="2"/>
      <c r="Q2" s="2"/>
      <c r="R2" s="2"/>
      <c r="S2" s="2"/>
      <c r="T2" s="2"/>
      <c r="U2" s="2"/>
      <c r="V2" s="2"/>
      <c r="W2" s="2"/>
      <c r="X2" s="2"/>
      <c r="Y2" s="2"/>
      <c r="Z2" s="2"/>
      <c r="AA2" s="2"/>
    </row>
    <row r="3" spans="1:27" ht="14.5" x14ac:dyDescent="0.35">
      <c r="A3" s="2"/>
      <c r="B3" s="2"/>
      <c r="C3" s="2"/>
      <c r="D3" s="2"/>
      <c r="E3" s="2"/>
      <c r="F3" s="2"/>
      <c r="G3" s="2"/>
      <c r="H3" s="2"/>
      <c r="I3" s="2"/>
      <c r="J3" s="2"/>
      <c r="K3" s="2"/>
      <c r="L3" s="2"/>
      <c r="M3" s="2"/>
      <c r="N3" s="2"/>
      <c r="O3" s="2"/>
      <c r="P3" s="2"/>
      <c r="Q3" s="2"/>
      <c r="R3" s="2"/>
      <c r="S3" s="2"/>
      <c r="T3" s="2"/>
      <c r="U3" s="2"/>
      <c r="V3" s="2"/>
      <c r="W3" s="2"/>
      <c r="X3" s="2"/>
      <c r="Y3" s="2"/>
      <c r="Z3" s="2"/>
      <c r="AA3" s="2"/>
    </row>
    <row r="4" spans="1:27" ht="14.5" x14ac:dyDescent="0.35">
      <c r="A4" s="2"/>
      <c r="B4" s="2"/>
      <c r="C4" s="2"/>
      <c r="D4" s="2"/>
      <c r="E4" s="2"/>
      <c r="F4" s="2"/>
      <c r="G4" s="2"/>
      <c r="H4" s="2"/>
      <c r="I4" s="2"/>
      <c r="J4" s="2"/>
      <c r="K4" s="2"/>
      <c r="L4" s="2"/>
      <c r="M4" s="2"/>
      <c r="N4" s="2"/>
      <c r="O4" s="2"/>
      <c r="P4" s="2"/>
      <c r="Q4" s="2"/>
      <c r="R4" s="2"/>
      <c r="S4" s="2"/>
      <c r="T4" s="2"/>
      <c r="U4" s="2"/>
      <c r="V4" s="2"/>
      <c r="W4" s="2"/>
      <c r="X4" s="2"/>
      <c r="Y4" s="2"/>
      <c r="Z4" s="2"/>
      <c r="AA4" s="2"/>
    </row>
    <row r="5" spans="1:27" ht="14.5" x14ac:dyDescent="0.35">
      <c r="A5" s="2"/>
      <c r="B5" s="2"/>
      <c r="C5" s="2"/>
      <c r="D5" s="2"/>
      <c r="E5" s="2"/>
      <c r="F5" s="2"/>
      <c r="G5" s="2"/>
      <c r="H5" s="2"/>
      <c r="I5" s="2"/>
      <c r="J5" s="2"/>
      <c r="K5" s="2"/>
      <c r="L5" s="2"/>
      <c r="M5" s="2"/>
      <c r="N5" s="2"/>
      <c r="O5" s="2"/>
      <c r="P5" s="2"/>
      <c r="Q5" s="2"/>
      <c r="R5" s="2"/>
      <c r="S5" s="2"/>
      <c r="T5" s="2"/>
      <c r="U5" s="2"/>
      <c r="V5" s="2"/>
      <c r="W5" s="2"/>
      <c r="X5" s="2"/>
      <c r="Y5" s="2"/>
      <c r="Z5" s="2"/>
      <c r="AA5" s="2"/>
    </row>
    <row r="6" spans="1:27" ht="14.5" x14ac:dyDescent="0.35">
      <c r="A6" s="2"/>
      <c r="B6" s="2"/>
      <c r="C6" s="2"/>
      <c r="D6" s="2"/>
      <c r="E6" s="2"/>
      <c r="F6" s="2"/>
      <c r="G6" s="2"/>
      <c r="H6" s="2"/>
      <c r="I6" s="2"/>
      <c r="J6" s="2"/>
      <c r="K6" s="2"/>
      <c r="L6" s="2"/>
      <c r="M6" s="2"/>
      <c r="N6" s="2"/>
      <c r="O6" s="2"/>
      <c r="P6" s="2"/>
      <c r="Q6" s="2"/>
      <c r="R6" s="2"/>
      <c r="S6" s="2"/>
      <c r="T6" s="2"/>
      <c r="U6" s="2"/>
      <c r="V6" s="2"/>
      <c r="W6" s="2"/>
      <c r="X6" s="2"/>
      <c r="Y6" s="2"/>
      <c r="Z6" s="2"/>
      <c r="AA6" s="2"/>
    </row>
    <row r="7" spans="1:27" ht="14.5" x14ac:dyDescent="0.35">
      <c r="A7" s="2"/>
      <c r="B7" s="2"/>
      <c r="C7" s="2"/>
      <c r="D7" s="2"/>
      <c r="E7" s="2"/>
      <c r="F7" s="2"/>
      <c r="G7" s="2"/>
      <c r="H7" s="2"/>
      <c r="I7" s="2"/>
      <c r="J7" s="2"/>
      <c r="K7" s="2"/>
      <c r="L7" s="2"/>
      <c r="M7" s="2"/>
      <c r="N7" s="2"/>
      <c r="O7" s="2"/>
      <c r="P7" s="2"/>
      <c r="Q7" s="2"/>
      <c r="R7" s="2"/>
      <c r="S7" s="2"/>
      <c r="T7" s="2"/>
      <c r="U7" s="2"/>
      <c r="V7" s="2"/>
      <c r="W7" s="2"/>
      <c r="X7" s="2"/>
      <c r="Y7" s="2"/>
      <c r="Z7" s="2"/>
      <c r="AA7" s="2"/>
    </row>
    <row r="8" spans="1:27" ht="14.5" x14ac:dyDescent="0.35">
      <c r="A8" s="2"/>
      <c r="B8" s="2"/>
      <c r="C8" s="2"/>
      <c r="D8" s="2"/>
      <c r="E8" s="2"/>
      <c r="F8" s="2"/>
      <c r="G8" s="2"/>
      <c r="H8" s="2"/>
      <c r="I8" s="2"/>
      <c r="J8" s="2"/>
      <c r="K8" s="2"/>
      <c r="L8" s="2"/>
      <c r="M8" s="2"/>
      <c r="N8" s="2"/>
      <c r="O8" s="2"/>
      <c r="P8" s="2"/>
      <c r="Q8" s="2"/>
      <c r="R8" s="2"/>
      <c r="S8" s="2"/>
      <c r="T8" s="2"/>
      <c r="U8" s="2"/>
      <c r="V8" s="2"/>
      <c r="W8" s="2"/>
      <c r="X8" s="2"/>
      <c r="Y8" s="2"/>
      <c r="Z8" s="2"/>
      <c r="AA8" s="2"/>
    </row>
    <row r="9" spans="1:27" ht="14.5" x14ac:dyDescent="0.35">
      <c r="A9" s="2"/>
      <c r="B9" s="2"/>
      <c r="C9" s="2"/>
      <c r="D9" s="2"/>
      <c r="E9" s="2"/>
      <c r="F9" s="2"/>
      <c r="G9" s="2"/>
      <c r="H9" s="2"/>
      <c r="I9" s="2"/>
      <c r="J9" s="2"/>
      <c r="K9" s="2"/>
      <c r="L9" s="2"/>
      <c r="M9" s="2"/>
      <c r="N9" s="2"/>
      <c r="O9" s="2"/>
      <c r="P9" s="2"/>
      <c r="Q9" s="2"/>
      <c r="R9" s="2"/>
      <c r="S9" s="2"/>
      <c r="T9" s="2"/>
      <c r="U9" s="2"/>
      <c r="V9" s="2"/>
      <c r="W9" s="2"/>
      <c r="X9" s="2"/>
      <c r="Y9" s="2"/>
      <c r="Z9" s="2"/>
      <c r="AA9" s="2"/>
    </row>
    <row r="10" spans="1:27"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5" x14ac:dyDescent="0.35">
      <c r="A19" s="2" t="s">
        <v>1286</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5" x14ac:dyDescent="0.35">
      <c r="A20" s="2">
        <v>155400</v>
      </c>
      <c r="B20" s="2" t="s">
        <v>1287</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35">
      <c r="A21" s="334" t="s">
        <v>1288</v>
      </c>
      <c r="B21" s="330"/>
      <c r="C21" s="330"/>
      <c r="D21" s="330"/>
      <c r="E21" s="317"/>
      <c r="F21" s="2"/>
      <c r="G21" s="2"/>
      <c r="H21" s="2"/>
      <c r="I21" s="2"/>
      <c r="J21" s="2"/>
      <c r="K21" s="2"/>
      <c r="L21" s="2"/>
      <c r="M21" s="2"/>
      <c r="N21" s="2"/>
      <c r="O21" s="2"/>
      <c r="P21" s="2"/>
      <c r="Q21" s="2"/>
      <c r="R21" s="2"/>
      <c r="S21" s="2"/>
      <c r="T21" s="2"/>
      <c r="U21" s="2"/>
      <c r="V21" s="2"/>
      <c r="W21" s="2"/>
      <c r="X21" s="2"/>
      <c r="Y21" s="2"/>
      <c r="Z21" s="2"/>
      <c r="AA21" s="2"/>
    </row>
    <row r="22" spans="1:27"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35">
      <c r="A38" s="2" t="s">
        <v>1286</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35">
      <c r="A39" s="2">
        <v>100800</v>
      </c>
      <c r="B39" s="2" t="s">
        <v>1287</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35">
      <c r="A40" s="334" t="s">
        <v>1289</v>
      </c>
      <c r="B40" s="330"/>
      <c r="C40" s="330"/>
      <c r="D40" s="330"/>
      <c r="E40" s="317"/>
      <c r="F40" s="2"/>
      <c r="G40" s="2"/>
      <c r="H40" s="2"/>
      <c r="I40" s="2"/>
      <c r="J40" s="2"/>
      <c r="K40" s="2"/>
      <c r="L40" s="2"/>
      <c r="M40" s="2"/>
      <c r="N40" s="2"/>
      <c r="O40" s="2"/>
      <c r="P40" s="2"/>
      <c r="Q40" s="2"/>
      <c r="R40" s="2"/>
      <c r="S40" s="2"/>
      <c r="T40" s="2"/>
      <c r="U40" s="2"/>
      <c r="V40" s="2"/>
      <c r="W40" s="2"/>
      <c r="X40" s="2"/>
      <c r="Y40" s="2"/>
      <c r="Z40" s="2"/>
      <c r="AA40" s="2"/>
    </row>
    <row r="41" spans="1:27"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35">
      <c r="A57" s="2" t="s">
        <v>1286</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35">
      <c r="A58" s="53">
        <v>194000</v>
      </c>
      <c r="B58" s="2" t="s">
        <v>1290</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35">
      <c r="A60" s="329" t="s">
        <v>1291</v>
      </c>
      <c r="B60" s="330"/>
      <c r="C60" s="330"/>
      <c r="D60" s="330"/>
      <c r="E60" s="317"/>
      <c r="F60" s="2"/>
      <c r="G60" s="2"/>
      <c r="H60" s="2"/>
      <c r="I60" s="2"/>
      <c r="J60" s="2"/>
      <c r="K60" s="2"/>
      <c r="L60" s="2"/>
      <c r="M60" s="2"/>
      <c r="N60" s="2"/>
      <c r="O60" s="2"/>
      <c r="P60" s="2"/>
      <c r="Q60" s="2"/>
      <c r="R60" s="2"/>
      <c r="S60" s="2"/>
      <c r="T60" s="2"/>
      <c r="U60" s="2"/>
      <c r="V60" s="2"/>
      <c r="W60" s="2"/>
      <c r="X60" s="2"/>
      <c r="Y60" s="2"/>
      <c r="Z60" s="2"/>
      <c r="AA60" s="2"/>
    </row>
    <row r="61" spans="1:27"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35">
      <c r="A85" s="2" t="s">
        <v>1292</v>
      </c>
      <c r="B85" s="2">
        <v>55.1</v>
      </c>
      <c r="C85" s="2" t="s">
        <v>1293</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35">
      <c r="A86" s="2" t="s">
        <v>1294</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35">
      <c r="A88" s="1" t="s">
        <v>1295</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35">
      <c r="A89" s="329" t="s">
        <v>1296</v>
      </c>
      <c r="B89" s="330"/>
      <c r="C89" s="330"/>
      <c r="D89" s="330"/>
      <c r="E89" s="317"/>
      <c r="F89" s="2"/>
      <c r="G89" s="2"/>
      <c r="H89" s="2"/>
      <c r="I89" s="2"/>
      <c r="J89" s="2"/>
      <c r="K89" s="2"/>
      <c r="L89" s="2"/>
      <c r="M89" s="2"/>
      <c r="N89" s="2"/>
      <c r="O89" s="2"/>
      <c r="P89" s="2"/>
      <c r="Q89" s="2"/>
      <c r="R89" s="2"/>
      <c r="S89" s="2"/>
      <c r="T89" s="2"/>
      <c r="U89" s="2"/>
      <c r="V89" s="2"/>
      <c r="W89" s="2"/>
      <c r="X89" s="2"/>
      <c r="Y89" s="2"/>
      <c r="Z89" s="2"/>
      <c r="AA89" s="2"/>
    </row>
    <row r="90" spans="1:27" ht="15.75" customHeight="1" x14ac:dyDescent="0.35">
      <c r="A90" s="2">
        <v>6.6290250000000004</v>
      </c>
      <c r="B90" s="2" t="s">
        <v>1297</v>
      </c>
      <c r="C90" s="2"/>
      <c r="D90" s="2"/>
      <c r="E90" s="2" t="s">
        <v>1298</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35">
      <c r="A91" s="2">
        <f>1/A90</f>
        <v>0.15085174667466181</v>
      </c>
      <c r="B91" s="2" t="s">
        <v>1299</v>
      </c>
      <c r="C91" s="2"/>
      <c r="D91" s="2"/>
      <c r="E91" s="2" t="s">
        <v>1300</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35">
      <c r="A92" s="55">
        <v>0.5</v>
      </c>
      <c r="B92" s="2" t="s">
        <v>1301</v>
      </c>
      <c r="C92" s="2"/>
      <c r="D92" s="2"/>
      <c r="E92" s="2" t="s">
        <v>1302</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35">
      <c r="A93" s="2">
        <f>A92*A91</f>
        <v>7.5425873337330904E-2</v>
      </c>
      <c r="B93" s="2" t="s">
        <v>1303</v>
      </c>
      <c r="C93" s="2"/>
      <c r="D93" s="2"/>
      <c r="E93" s="2" t="s">
        <v>1300</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35">
      <c r="A94" s="2">
        <f>1/A93</f>
        <v>13.258050000000001</v>
      </c>
      <c r="B94" s="2" t="s">
        <v>1304</v>
      </c>
      <c r="C94" s="2"/>
      <c r="D94" s="2"/>
      <c r="E94" s="2" t="s">
        <v>1300</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35">
      <c r="A95" s="2">
        <v>8.0274920000000005</v>
      </c>
      <c r="B95" s="2" t="s">
        <v>1305</v>
      </c>
      <c r="C95" s="2"/>
      <c r="D95" s="2"/>
      <c r="E95" s="2" t="s">
        <v>1306</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35">
      <c r="A96" s="56">
        <f>(A94-A95)/A95</f>
        <v>0.65158059329115492</v>
      </c>
      <c r="B96" s="2" t="s">
        <v>1307</v>
      </c>
      <c r="C96" s="55"/>
      <c r="D96" s="2"/>
      <c r="E96" s="2" t="s">
        <v>1300</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35">
      <c r="A98" s="329" t="s">
        <v>1308</v>
      </c>
      <c r="B98" s="330"/>
      <c r="C98" s="330"/>
      <c r="D98" s="330"/>
      <c r="E98" s="317"/>
      <c r="F98" s="2"/>
      <c r="G98" s="2"/>
      <c r="H98" s="2"/>
      <c r="I98" s="2"/>
      <c r="J98" s="2"/>
      <c r="K98" s="2"/>
      <c r="L98" s="2"/>
      <c r="M98" s="2"/>
      <c r="N98" s="2"/>
      <c r="O98" s="2"/>
      <c r="P98" s="2"/>
      <c r="Q98" s="2"/>
      <c r="R98" s="2"/>
      <c r="S98" s="2"/>
      <c r="T98" s="2"/>
      <c r="U98" s="2"/>
      <c r="V98" s="2"/>
      <c r="W98" s="2"/>
      <c r="X98" s="2"/>
      <c r="Y98" s="2"/>
      <c r="Z98" s="2"/>
      <c r="AA98" s="2"/>
    </row>
    <row r="99" spans="1:27" ht="15.75" customHeight="1" x14ac:dyDescent="0.35">
      <c r="A99" s="55">
        <v>0.3</v>
      </c>
      <c r="B99" s="55" t="s">
        <v>1309</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35">
      <c r="A100" s="2">
        <v>63.5</v>
      </c>
      <c r="B100" s="2" t="s">
        <v>1310</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35">
      <c r="A101" s="2">
        <f>1/A100</f>
        <v>1.5748031496062992E-2</v>
      </c>
      <c r="B101" s="2" t="s">
        <v>1311</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35">
      <c r="A102" s="57">
        <f>A101*(1-A99)</f>
        <v>1.1023622047244094E-2</v>
      </c>
      <c r="B102" s="2" t="s">
        <v>1312</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35">
      <c r="A103" s="57">
        <f>1/A102</f>
        <v>90.714285714285722</v>
      </c>
      <c r="B103" s="2" t="s">
        <v>1313</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35">
      <c r="A104" s="55">
        <v>0.35</v>
      </c>
      <c r="B104" s="2" t="s">
        <v>1314</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35">
      <c r="A105" s="2">
        <f>A102*(1-A104)</f>
        <v>7.1653543307086615E-3</v>
      </c>
      <c r="B105" s="2" t="s">
        <v>1315</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35">
      <c r="A106" s="2">
        <f>1/A105</f>
        <v>139.56043956043956</v>
      </c>
      <c r="B106" s="2" t="s">
        <v>1316</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35">
      <c r="A107" s="56">
        <f>(A106-A103)/A103</f>
        <v>0.53846153846153832</v>
      </c>
      <c r="B107" s="2" t="s">
        <v>1317</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3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35">
      <c r="A109" s="329" t="s">
        <v>1318</v>
      </c>
      <c r="B109" s="330"/>
      <c r="C109" s="330"/>
      <c r="D109" s="330"/>
      <c r="E109" s="317"/>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35">
      <c r="A111" s="56">
        <f>A122</f>
        <v>0.20481927710843381</v>
      </c>
      <c r="B111" s="2" t="s">
        <v>1319</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35">
      <c r="A113" s="329" t="s">
        <v>1320</v>
      </c>
      <c r="B113" s="330"/>
      <c r="C113" s="330"/>
      <c r="D113" s="330"/>
      <c r="E113" s="317"/>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35">
      <c r="A114" s="55">
        <v>0.2</v>
      </c>
      <c r="B114" s="55" t="s">
        <v>1309</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35">
      <c r="A115" s="2">
        <v>1.95</v>
      </c>
      <c r="B115" s="2" t="s">
        <v>1321</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35">
      <c r="A116" s="2">
        <f>1/A115</f>
        <v>0.51282051282051289</v>
      </c>
      <c r="B116" s="2" t="s">
        <v>1311</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35">
      <c r="A117" s="57">
        <f>A116*(1-A114)</f>
        <v>0.41025641025641035</v>
      </c>
      <c r="B117" s="2" t="s">
        <v>1312</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35">
      <c r="A118" s="57">
        <f>1/A117</f>
        <v>2.4374999999999996</v>
      </c>
      <c r="B118" s="2" t="s">
        <v>1313</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35">
      <c r="A119" s="55">
        <v>0.17</v>
      </c>
      <c r="B119" s="2" t="s">
        <v>1314</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35">
      <c r="A120" s="2">
        <f>A117*(1-A119)</f>
        <v>0.34051282051282056</v>
      </c>
      <c r="B120" s="2" t="s">
        <v>1315</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35">
      <c r="A121" s="2">
        <f>1/A120</f>
        <v>2.9367469879518069</v>
      </c>
      <c r="B121" s="2" t="s">
        <v>1316</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35">
      <c r="A122" s="56">
        <f>(A121-A118)/A118</f>
        <v>0.20481927710843381</v>
      </c>
      <c r="B122" s="2" t="s">
        <v>1317</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35">
      <c r="A124" s="329" t="s">
        <v>1322</v>
      </c>
      <c r="B124" s="330"/>
      <c r="C124" s="330"/>
      <c r="D124" s="330"/>
      <c r="E124" s="317"/>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35">
      <c r="A125" s="59">
        <v>4.4824543659231753E-4</v>
      </c>
      <c r="B125" s="2" t="s">
        <v>1323</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35">
      <c r="A126" s="2">
        <v>1.27</v>
      </c>
      <c r="B126" s="2" t="s">
        <v>1324</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35">
      <c r="A127" s="2">
        <f>(1/CONVERT(A125/A126,"mi","km")*0.00105505585)</f>
        <v>1.857438352962903</v>
      </c>
      <c r="B127" s="2" t="s">
        <v>1325</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35">
      <c r="A128" s="2">
        <f>1/A127</f>
        <v>0.53837587578874124</v>
      </c>
      <c r="B128" s="2" t="s">
        <v>1326</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35">
      <c r="A129" s="2">
        <v>1.07</v>
      </c>
      <c r="B129" s="2" t="s">
        <v>1327</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35">
      <c r="A130" s="2">
        <f>1/A129</f>
        <v>0.93457943925233644</v>
      </c>
      <c r="B130" s="2" t="s">
        <v>1328</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35">
      <c r="A131" s="56">
        <f>(A130-A128)/A128</f>
        <v>0.73592369435785332</v>
      </c>
      <c r="B131" s="2" t="s">
        <v>1317</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5">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3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35">
      <c r="A134" s="329" t="s">
        <v>175</v>
      </c>
      <c r="B134" s="330"/>
      <c r="C134" s="330"/>
      <c r="D134" s="330"/>
      <c r="E134" s="317"/>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35">
      <c r="A135" s="62" t="s">
        <v>1329</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5">
      <c r="A136" s="63"/>
      <c r="B136" s="331" t="s">
        <v>1330</v>
      </c>
      <c r="C136" s="332"/>
      <c r="D136" s="332"/>
      <c r="E136" s="333"/>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5">
      <c r="A137" s="64"/>
      <c r="B137" s="331" t="s">
        <v>1331</v>
      </c>
      <c r="C137" s="333"/>
      <c r="D137" s="331" t="s">
        <v>1332</v>
      </c>
      <c r="E137" s="333"/>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5">
      <c r="A138" s="65" t="s">
        <v>1333</v>
      </c>
      <c r="B138" s="66" t="s">
        <v>1334</v>
      </c>
      <c r="C138" s="66" t="s">
        <v>1335</v>
      </c>
      <c r="D138" s="66" t="s">
        <v>1336</v>
      </c>
      <c r="E138" s="66" t="s">
        <v>1337</v>
      </c>
      <c r="F138" s="7"/>
      <c r="G138" s="67" t="s">
        <v>1338</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35">
      <c r="A139" s="68" t="s">
        <v>1339</v>
      </c>
      <c r="B139" s="69">
        <v>95</v>
      </c>
      <c r="C139" s="70">
        <v>95</v>
      </c>
      <c r="D139" s="69">
        <v>50</v>
      </c>
      <c r="E139" s="70">
        <v>50</v>
      </c>
      <c r="F139" s="67" t="s">
        <v>168</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35">
      <c r="A140" s="71" t="s">
        <v>1340</v>
      </c>
      <c r="B140" s="72">
        <v>100</v>
      </c>
      <c r="C140" s="73">
        <v>100</v>
      </c>
      <c r="D140" s="72">
        <v>70</v>
      </c>
      <c r="E140" s="73">
        <v>70</v>
      </c>
      <c r="F140" s="67" t="s">
        <v>168</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35">
      <c r="A141" s="71" t="s">
        <v>1341</v>
      </c>
      <c r="B141" s="72">
        <v>95</v>
      </c>
      <c r="C141" s="73">
        <v>95</v>
      </c>
      <c r="D141" s="72">
        <v>50</v>
      </c>
      <c r="E141" s="73">
        <v>50</v>
      </c>
      <c r="F141" s="67" t="s">
        <v>168</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35">
      <c r="A142" s="71" t="s">
        <v>1342</v>
      </c>
      <c r="B142" s="72">
        <v>105</v>
      </c>
      <c r="C142" s="73">
        <v>105</v>
      </c>
      <c r="D142" s="72">
        <v>110</v>
      </c>
      <c r="E142" s="73">
        <v>110</v>
      </c>
      <c r="F142" s="74" t="s">
        <v>1343</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35">
      <c r="A143" s="71" t="s">
        <v>1344</v>
      </c>
      <c r="B143" s="72">
        <v>80</v>
      </c>
      <c r="C143" s="73">
        <v>80</v>
      </c>
      <c r="D143" s="72">
        <v>35</v>
      </c>
      <c r="E143" s="73">
        <v>35</v>
      </c>
      <c r="F143" s="67" t="s">
        <v>168</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35">
      <c r="A144" s="71" t="s">
        <v>1345</v>
      </c>
      <c r="B144" s="72">
        <v>70</v>
      </c>
      <c r="C144" s="73">
        <v>70</v>
      </c>
      <c r="D144" s="72">
        <v>50</v>
      </c>
      <c r="E144" s="73">
        <v>50</v>
      </c>
      <c r="F144" s="67" t="s">
        <v>168</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35">
      <c r="A145" s="71" t="s">
        <v>1346</v>
      </c>
      <c r="B145" s="72">
        <v>90</v>
      </c>
      <c r="C145" s="73">
        <v>90</v>
      </c>
      <c r="D145" s="72">
        <v>80</v>
      </c>
      <c r="E145" s="73">
        <v>80</v>
      </c>
      <c r="F145" s="67" t="s">
        <v>1347</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35">
      <c r="A146" s="71" t="s">
        <v>1348</v>
      </c>
      <c r="B146" s="72">
        <v>100</v>
      </c>
      <c r="C146" s="73">
        <v>100</v>
      </c>
      <c r="D146" s="72">
        <v>90</v>
      </c>
      <c r="E146" s="73">
        <v>90</v>
      </c>
      <c r="F146" s="67" t="s">
        <v>168</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35">
      <c r="A147" s="71" t="s">
        <v>1349</v>
      </c>
      <c r="B147" s="72">
        <v>80</v>
      </c>
      <c r="C147" s="73">
        <v>80</v>
      </c>
      <c r="D147" s="72">
        <v>40</v>
      </c>
      <c r="E147" s="73">
        <v>40</v>
      </c>
      <c r="F147" s="67" t="s">
        <v>168</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35">
      <c r="A148" s="71" t="s">
        <v>1350</v>
      </c>
      <c r="B148" s="72">
        <v>80</v>
      </c>
      <c r="C148" s="73">
        <v>80</v>
      </c>
      <c r="D148" s="72">
        <v>50</v>
      </c>
      <c r="E148" s="73">
        <v>50</v>
      </c>
      <c r="F148" s="67" t="s">
        <v>168</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35">
      <c r="A149" s="71" t="s">
        <v>1351</v>
      </c>
      <c r="B149" s="72">
        <v>90</v>
      </c>
      <c r="C149" s="73">
        <v>90</v>
      </c>
      <c r="D149" s="72">
        <v>80</v>
      </c>
      <c r="E149" s="73">
        <v>80</v>
      </c>
      <c r="F149" s="67" t="s">
        <v>1347</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35">
      <c r="A150" s="71" t="s">
        <v>1352</v>
      </c>
      <c r="B150" s="72">
        <v>95</v>
      </c>
      <c r="C150" s="73">
        <v>95</v>
      </c>
      <c r="D150" s="72">
        <v>90</v>
      </c>
      <c r="E150" s="73">
        <v>90</v>
      </c>
      <c r="F150" s="74" t="s">
        <v>1343</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35">
      <c r="A151" s="71" t="s">
        <v>1353</v>
      </c>
      <c r="B151" s="72">
        <v>95</v>
      </c>
      <c r="C151" s="73">
        <v>95</v>
      </c>
      <c r="D151" s="72">
        <v>90</v>
      </c>
      <c r="E151" s="73">
        <v>90</v>
      </c>
      <c r="F151" s="74" t="s">
        <v>1343</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35">
      <c r="A152" s="71" t="s">
        <v>1354</v>
      </c>
      <c r="B152" s="72">
        <v>80</v>
      </c>
      <c r="C152" s="73">
        <v>50</v>
      </c>
      <c r="D152" s="72">
        <v>30</v>
      </c>
      <c r="E152" s="73">
        <v>30</v>
      </c>
      <c r="F152" s="67" t="s">
        <v>166</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35">
      <c r="A153" s="71" t="s">
        <v>1355</v>
      </c>
      <c r="B153" s="72">
        <v>90</v>
      </c>
      <c r="C153" s="73">
        <v>90</v>
      </c>
      <c r="D153" s="72">
        <v>70</v>
      </c>
      <c r="E153" s="73">
        <v>70</v>
      </c>
      <c r="F153" s="67" t="s">
        <v>158</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35">
      <c r="A154" s="71" t="s">
        <v>1356</v>
      </c>
      <c r="B154" s="72">
        <v>95</v>
      </c>
      <c r="C154" s="73">
        <v>90</v>
      </c>
      <c r="D154" s="72">
        <v>80</v>
      </c>
      <c r="E154" s="73">
        <v>80</v>
      </c>
      <c r="F154" s="74" t="s">
        <v>1343</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35">
      <c r="A155" s="71" t="s">
        <v>1357</v>
      </c>
      <c r="B155" s="72">
        <v>80</v>
      </c>
      <c r="C155" s="73">
        <v>65</v>
      </c>
      <c r="D155" s="72">
        <v>60</v>
      </c>
      <c r="E155" s="73">
        <v>30</v>
      </c>
      <c r="F155" s="67" t="s">
        <v>164</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35">
      <c r="A156" s="76" t="s">
        <v>1358</v>
      </c>
      <c r="B156" s="77">
        <v>90</v>
      </c>
      <c r="C156" s="78">
        <v>90</v>
      </c>
      <c r="D156" s="77">
        <v>70</v>
      </c>
      <c r="E156" s="78">
        <v>70</v>
      </c>
      <c r="F156" s="67" t="s">
        <v>164</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3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3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35">
      <c r="A159" s="7" t="s">
        <v>168</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35">
      <c r="A160" s="7" t="s">
        <v>1347</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35">
      <c r="A161" s="7" t="s">
        <v>166</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35">
      <c r="A162" s="7" t="s">
        <v>158</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35">
      <c r="A163" s="7" t="s">
        <v>164</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35">
      <c r="A165" s="329" t="s">
        <v>1359</v>
      </c>
      <c r="B165" s="330"/>
      <c r="C165" s="330"/>
      <c r="D165" s="330"/>
      <c r="E165" s="317"/>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35">
      <c r="A166" s="2" t="s">
        <v>1360</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35">
      <c r="A167" s="2" t="s">
        <v>1361</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3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35">
      <c r="A169" s="329" t="s">
        <v>1362</v>
      </c>
      <c r="B169" s="317"/>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35">
      <c r="A170" s="2" t="s">
        <v>1363</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35">
      <c r="A171" s="2" t="s">
        <v>1364</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35">
      <c r="A172" s="2" t="s">
        <v>1365</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3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35">
      <c r="A174" s="329" t="s">
        <v>1366</v>
      </c>
      <c r="B174" s="330"/>
      <c r="C174" s="330"/>
      <c r="D174" s="330"/>
      <c r="E174" s="317"/>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35">
      <c r="A175" s="2" t="s">
        <v>1367</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35">
      <c r="A176" s="2" t="s">
        <v>1368</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35">
      <c r="A178" s="329" t="s">
        <v>1369</v>
      </c>
      <c r="B178" s="330"/>
      <c r="C178" s="330"/>
      <c r="D178" s="330"/>
      <c r="E178" s="317"/>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35">
      <c r="A179" s="2" t="s">
        <v>1370</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35">
      <c r="A180" s="2" t="s">
        <v>1371</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35">
      <c r="A181" s="2" t="s">
        <v>1372</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35">
      <c r="A183" s="329" t="s">
        <v>1373</v>
      </c>
      <c r="B183" s="330"/>
      <c r="C183" s="330"/>
      <c r="D183" s="330"/>
      <c r="E183" s="317"/>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35">
      <c r="A184" s="2" t="s">
        <v>1374</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35">
      <c r="A185" s="2" t="s">
        <v>1375</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35">
      <c r="A186" s="2" t="s">
        <v>1376</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35">
      <c r="A187" s="2" t="s">
        <v>1377</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35">
      <c r="A188" s="2" t="s">
        <v>1378</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35">
      <c r="A189" s="2" t="s">
        <v>1379</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35">
      <c r="A191" s="329" t="s">
        <v>1380</v>
      </c>
      <c r="B191" s="330"/>
      <c r="C191" s="330"/>
      <c r="D191" s="330"/>
      <c r="E191" s="317"/>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35">
      <c r="A192" s="58" t="s">
        <v>1381</v>
      </c>
      <c r="B192" s="58" t="s">
        <v>1382</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35">
      <c r="A193" s="2" t="s">
        <v>1383</v>
      </c>
      <c r="B193" s="59">
        <v>15277777.777777778</v>
      </c>
      <c r="C193" s="2" t="s">
        <v>1384</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35">
      <c r="A194" s="2" t="s">
        <v>1385</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35">
      <c r="A195" s="2" t="s">
        <v>1386</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35">
      <c r="A196" s="2" t="s">
        <v>1387</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35">
      <c r="A197" s="2" t="s">
        <v>1388</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 x14ac:dyDescent="0.3"/>
  <cols>
    <col min="1" max="1" width="72.75" customWidth="1"/>
    <col min="3" max="3" width="23" customWidth="1"/>
    <col min="6" max="6" width="16.83203125" customWidth="1"/>
    <col min="7" max="7" width="15.75" customWidth="1"/>
  </cols>
  <sheetData>
    <row r="1" spans="1:7" ht="14.5" x14ac:dyDescent="0.35">
      <c r="A1" s="83" t="s">
        <v>175</v>
      </c>
      <c r="B1" s="84"/>
      <c r="C1" s="84"/>
      <c r="D1" s="84"/>
      <c r="E1" s="84"/>
      <c r="F1" s="85"/>
      <c r="G1" s="85"/>
    </row>
    <row r="2" spans="1:7" ht="14.5" x14ac:dyDescent="0.35">
      <c r="A2" s="86" t="s">
        <v>1392</v>
      </c>
      <c r="B2" s="87"/>
      <c r="C2" s="87"/>
      <c r="D2" s="87"/>
      <c r="E2" s="2"/>
      <c r="F2" s="2"/>
      <c r="G2" s="2"/>
    </row>
    <row r="3" spans="1:7" ht="14.5" x14ac:dyDescent="0.35">
      <c r="A3" s="88" t="s">
        <v>1393</v>
      </c>
      <c r="B3" s="89" t="s">
        <v>1394</v>
      </c>
      <c r="C3" s="89" t="s">
        <v>1395</v>
      </c>
      <c r="D3" s="89" t="s">
        <v>1396</v>
      </c>
      <c r="E3" s="89" t="s">
        <v>1397</v>
      </c>
      <c r="F3" s="89" t="s">
        <v>1398</v>
      </c>
      <c r="G3" s="2"/>
    </row>
    <row r="4" spans="1:7" ht="14.5" x14ac:dyDescent="0.35">
      <c r="A4" s="90" t="s">
        <v>166</v>
      </c>
      <c r="B4" s="91">
        <v>18</v>
      </c>
      <c r="C4" s="91">
        <v>12.2</v>
      </c>
      <c r="D4" s="91" t="s">
        <v>1399</v>
      </c>
      <c r="E4" s="91">
        <v>127</v>
      </c>
      <c r="F4" s="92">
        <f t="shared" ref="F4:F11" si="0">(B4-C4)/B4</f>
        <v>0.32222222222222224</v>
      </c>
      <c r="G4" s="2"/>
    </row>
    <row r="5" spans="1:7" ht="14.5" x14ac:dyDescent="0.35">
      <c r="A5" s="90" t="s">
        <v>1400</v>
      </c>
      <c r="B5" s="91">
        <v>13500</v>
      </c>
      <c r="C5" s="91">
        <v>3900</v>
      </c>
      <c r="D5" s="91" t="s">
        <v>1401</v>
      </c>
      <c r="E5" s="91">
        <v>130</v>
      </c>
      <c r="F5" s="92">
        <f t="shared" si="0"/>
        <v>0.71111111111111114</v>
      </c>
      <c r="G5" s="2"/>
    </row>
    <row r="6" spans="1:7" ht="14.5" x14ac:dyDescent="0.35">
      <c r="A6" s="90" t="s">
        <v>1402</v>
      </c>
      <c r="B6" s="91">
        <v>46000</v>
      </c>
      <c r="C6" s="91">
        <v>21000</v>
      </c>
      <c r="D6" s="91" t="s">
        <v>1401</v>
      </c>
      <c r="E6" s="91">
        <v>135</v>
      </c>
      <c r="F6" s="92">
        <f t="shared" si="0"/>
        <v>0.54347826086956519</v>
      </c>
      <c r="G6" s="2"/>
    </row>
    <row r="7" spans="1:7" ht="14.5" x14ac:dyDescent="0.35">
      <c r="A7" s="90" t="s">
        <v>1403</v>
      </c>
      <c r="B7" s="91">
        <v>5200</v>
      </c>
      <c r="C7" s="91">
        <v>1900</v>
      </c>
      <c r="D7" s="91" t="s">
        <v>1401</v>
      </c>
      <c r="E7" s="91">
        <v>140</v>
      </c>
      <c r="F7" s="92">
        <f t="shared" si="0"/>
        <v>0.63461538461538458</v>
      </c>
      <c r="G7" s="2"/>
    </row>
    <row r="8" spans="1:7" ht="14.5" x14ac:dyDescent="0.35">
      <c r="A8" s="90" t="s">
        <v>1404</v>
      </c>
      <c r="B8" s="91">
        <v>5500</v>
      </c>
      <c r="C8" s="91">
        <v>3500</v>
      </c>
      <c r="D8" s="91" t="s">
        <v>1405</v>
      </c>
      <c r="E8" s="91">
        <v>146</v>
      </c>
      <c r="F8" s="92">
        <f t="shared" si="0"/>
        <v>0.36363636363636365</v>
      </c>
      <c r="G8" s="2"/>
    </row>
    <row r="9" spans="1:7" ht="14.5" x14ac:dyDescent="0.35">
      <c r="A9" s="90" t="s">
        <v>1406</v>
      </c>
      <c r="B9" s="91">
        <v>1600</v>
      </c>
      <c r="C9" s="91">
        <v>1000</v>
      </c>
      <c r="D9" s="91" t="s">
        <v>1405</v>
      </c>
      <c r="E9" s="91">
        <v>147</v>
      </c>
      <c r="F9" s="92">
        <f t="shared" si="0"/>
        <v>0.375</v>
      </c>
      <c r="G9" s="2"/>
    </row>
    <row r="10" spans="1:7" ht="14.5" x14ac:dyDescent="0.35">
      <c r="A10" s="90" t="s">
        <v>1407</v>
      </c>
      <c r="B10" s="91">
        <v>20600000</v>
      </c>
      <c r="C10" s="91">
        <v>20100000</v>
      </c>
      <c r="D10" s="91" t="s">
        <v>1408</v>
      </c>
      <c r="E10" s="91">
        <v>152</v>
      </c>
      <c r="F10" s="92">
        <f t="shared" si="0"/>
        <v>2.4271844660194174E-2</v>
      </c>
      <c r="G10" s="2"/>
    </row>
    <row r="11" spans="1:7" ht="14.5" x14ac:dyDescent="0.35">
      <c r="A11" s="90" t="s">
        <v>1409</v>
      </c>
      <c r="B11" s="91">
        <v>8800000</v>
      </c>
      <c r="C11" s="91">
        <v>7100000</v>
      </c>
      <c r="D11" s="91" t="s">
        <v>1408</v>
      </c>
      <c r="E11" s="91">
        <v>153</v>
      </c>
      <c r="F11" s="92">
        <f t="shared" si="0"/>
        <v>0.19318181818181818</v>
      </c>
      <c r="G11" s="2"/>
    </row>
    <row r="12" spans="1:7" ht="14.5" x14ac:dyDescent="0.35">
      <c r="A12" s="87"/>
      <c r="B12" s="87"/>
      <c r="C12" s="87"/>
      <c r="D12" s="87"/>
      <c r="E12" s="87"/>
      <c r="F12" s="87"/>
      <c r="G12" s="2"/>
    </row>
    <row r="13" spans="1:7" ht="14.5" x14ac:dyDescent="0.35">
      <c r="A13" s="52"/>
      <c r="B13" s="52"/>
      <c r="C13" s="87"/>
      <c r="D13" s="52"/>
      <c r="E13" s="52"/>
      <c r="F13" s="52"/>
      <c r="G13" s="2"/>
    </row>
    <row r="14" spans="1:7" ht="14.5" x14ac:dyDescent="0.35">
      <c r="A14" s="28" t="s">
        <v>168</v>
      </c>
      <c r="B14" s="93">
        <f>AVERAGE(F10:F11)</f>
        <v>0.10872683142100617</v>
      </c>
      <c r="C14" s="87"/>
      <c r="D14" s="52"/>
      <c r="E14" s="52"/>
      <c r="F14" s="52"/>
      <c r="G14" s="2"/>
    </row>
    <row r="15" spans="1:7" ht="14.5" x14ac:dyDescent="0.35">
      <c r="A15" s="28" t="s">
        <v>1347</v>
      </c>
      <c r="B15" s="93">
        <f>AVERAGE(F8:F9)</f>
        <v>0.36931818181818182</v>
      </c>
      <c r="C15" s="52"/>
      <c r="D15" s="52"/>
      <c r="E15" s="52"/>
      <c r="F15" s="52"/>
      <c r="G15" s="2"/>
    </row>
    <row r="16" spans="1:7" ht="14.5" x14ac:dyDescent="0.35">
      <c r="A16" s="28" t="s">
        <v>166</v>
      </c>
      <c r="B16" s="93">
        <f>F4</f>
        <v>0.32222222222222224</v>
      </c>
      <c r="C16" s="52"/>
      <c r="D16" s="52"/>
      <c r="E16" s="52"/>
      <c r="F16" s="52"/>
      <c r="G16" s="2"/>
    </row>
    <row r="17" spans="1:7" ht="14.5" x14ac:dyDescent="0.35">
      <c r="A17" s="28" t="s">
        <v>164</v>
      </c>
      <c r="B17" s="93">
        <f>AVERAGE(F5:F7)</f>
        <v>0.6297349188653536</v>
      </c>
      <c r="C17" s="52"/>
      <c r="D17" s="52"/>
      <c r="E17" s="52"/>
      <c r="F17" s="52"/>
      <c r="G17" s="2"/>
    </row>
    <row r="18" spans="1:7" ht="14.5" x14ac:dyDescent="0.35">
      <c r="A18" s="87"/>
      <c r="B18" s="2"/>
      <c r="C18" s="2"/>
      <c r="D18" s="2"/>
      <c r="E18" s="2"/>
      <c r="F18" s="2"/>
      <c r="G18" s="2"/>
    </row>
    <row r="19" spans="1:7" ht="14.5" x14ac:dyDescent="0.35">
      <c r="A19" s="86" t="s">
        <v>1410</v>
      </c>
      <c r="B19" s="2"/>
      <c r="C19" s="2"/>
      <c r="D19" s="2"/>
      <c r="E19" s="2"/>
      <c r="F19" s="2"/>
      <c r="G19" s="2"/>
    </row>
    <row r="20" spans="1:7" ht="14.5" x14ac:dyDescent="0.35">
      <c r="A20" s="88" t="s">
        <v>1393</v>
      </c>
      <c r="B20" s="89" t="s">
        <v>1394</v>
      </c>
      <c r="C20" s="89" t="s">
        <v>1395</v>
      </c>
      <c r="D20" s="89" t="s">
        <v>1396</v>
      </c>
      <c r="E20" s="89" t="s">
        <v>1397</v>
      </c>
      <c r="F20" s="89" t="s">
        <v>1398</v>
      </c>
      <c r="G20" s="2"/>
    </row>
    <row r="21" spans="1:7" ht="14.5" x14ac:dyDescent="0.35">
      <c r="A21" s="90" t="s">
        <v>1400</v>
      </c>
      <c r="B21" s="91">
        <v>141000</v>
      </c>
      <c r="C21" s="91">
        <v>30000</v>
      </c>
      <c r="D21" s="91" t="s">
        <v>1401</v>
      </c>
      <c r="E21" s="91">
        <v>158</v>
      </c>
      <c r="F21" s="92">
        <f>(B21-C21)/B21</f>
        <v>0.78723404255319152</v>
      </c>
      <c r="G21" s="2"/>
    </row>
    <row r="22" spans="1:7" ht="14.5" x14ac:dyDescent="0.35">
      <c r="A22" s="90" t="s">
        <v>166</v>
      </c>
      <c r="B22" s="91">
        <v>32000</v>
      </c>
      <c r="C22" s="91">
        <v>6000</v>
      </c>
      <c r="D22" s="91" t="s">
        <v>1401</v>
      </c>
      <c r="E22" s="91">
        <v>163</v>
      </c>
      <c r="F22" s="92">
        <f>(B22-C22)/B22</f>
        <v>0.8125</v>
      </c>
      <c r="G22" s="2"/>
    </row>
    <row r="23" spans="1:7" ht="14.5" x14ac:dyDescent="0.35">
      <c r="A23" s="90" t="s">
        <v>1411</v>
      </c>
      <c r="B23" s="91">
        <v>1300</v>
      </c>
      <c r="C23" s="91">
        <v>1100</v>
      </c>
      <c r="D23" s="91" t="s">
        <v>1405</v>
      </c>
      <c r="E23" s="91">
        <v>167</v>
      </c>
      <c r="F23" s="92">
        <f>(B23-C23)/B23</f>
        <v>0.15384615384615385</v>
      </c>
      <c r="G23" s="2"/>
    </row>
    <row r="24" spans="1:7" ht="14.5" x14ac:dyDescent="0.35">
      <c r="A24" s="87"/>
      <c r="B24" s="2"/>
      <c r="C24" s="2"/>
      <c r="D24" s="2"/>
      <c r="E24" s="2"/>
      <c r="F24" s="2"/>
      <c r="G24" s="2"/>
    </row>
    <row r="25" spans="1:7" ht="14.5" x14ac:dyDescent="0.35">
      <c r="A25" s="28" t="s">
        <v>166</v>
      </c>
      <c r="B25" s="55">
        <f>AVERAGE(F22:F23)</f>
        <v>0.48317307692307693</v>
      </c>
      <c r="C25" s="2"/>
      <c r="D25" s="2"/>
      <c r="E25" s="2"/>
      <c r="F25" s="2"/>
      <c r="G25" s="2"/>
    </row>
    <row r="26" spans="1:7" ht="14.5" x14ac:dyDescent="0.35">
      <c r="A26" s="28" t="s">
        <v>1412</v>
      </c>
      <c r="B26" s="55">
        <f>F21</f>
        <v>0.78723404255319152</v>
      </c>
      <c r="C26" s="2"/>
      <c r="D26" s="2"/>
      <c r="E26" s="2"/>
      <c r="F26" s="2"/>
      <c r="G26" s="2"/>
    </row>
    <row r="27" spans="1:7" ht="14.5" x14ac:dyDescent="0.35">
      <c r="A27" s="28"/>
      <c r="B27" s="55"/>
      <c r="C27" s="2"/>
      <c r="D27" s="2"/>
      <c r="E27" s="2"/>
      <c r="F27" s="2"/>
      <c r="G27" s="2"/>
    </row>
    <row r="28" spans="1:7" ht="14.5" x14ac:dyDescent="0.35">
      <c r="A28" s="88" t="s">
        <v>1393</v>
      </c>
      <c r="B28" s="89" t="s">
        <v>1394</v>
      </c>
      <c r="C28" s="89" t="s">
        <v>1395</v>
      </c>
      <c r="D28" s="89" t="s">
        <v>1413</v>
      </c>
      <c r="E28" s="89" t="s">
        <v>1396</v>
      </c>
      <c r="F28" s="89" t="s">
        <v>1397</v>
      </c>
      <c r="G28" s="89" t="s">
        <v>1398</v>
      </c>
    </row>
    <row r="29" spans="1:7" ht="14.5" x14ac:dyDescent="0.35">
      <c r="A29" s="90" t="s">
        <v>1414</v>
      </c>
      <c r="B29" s="91">
        <v>55000</v>
      </c>
      <c r="C29" s="91">
        <v>32000</v>
      </c>
      <c r="D29" s="91">
        <v>30000</v>
      </c>
      <c r="E29" s="91" t="s">
        <v>1405</v>
      </c>
      <c r="F29" s="91">
        <v>179</v>
      </c>
      <c r="G29" s="92">
        <f>(C29-D29)/B29</f>
        <v>3.6363636363636362E-2</v>
      </c>
    </row>
    <row r="30" spans="1:7" ht="14.5" x14ac:dyDescent="0.35">
      <c r="A30" s="7" t="s">
        <v>1415</v>
      </c>
      <c r="B30" s="55"/>
      <c r="C30" s="2"/>
      <c r="D30" s="2"/>
      <c r="E30" s="2"/>
      <c r="F30" s="2"/>
      <c r="G30" s="2"/>
    </row>
    <row r="31" spans="1:7" ht="14.5" x14ac:dyDescent="0.35">
      <c r="A31" s="2"/>
      <c r="B31" s="2"/>
      <c r="C31" s="2"/>
      <c r="D31" s="2"/>
      <c r="E31" s="2"/>
      <c r="F31" s="2"/>
      <c r="G31" s="2"/>
    </row>
    <row r="32" spans="1:7" ht="14.5" x14ac:dyDescent="0.35">
      <c r="A32" s="83" t="s">
        <v>1359</v>
      </c>
      <c r="B32" s="84"/>
      <c r="C32" s="84"/>
      <c r="D32" s="84"/>
      <c r="E32" s="84"/>
      <c r="F32" s="85"/>
      <c r="G32" s="85"/>
    </row>
    <row r="33" spans="1:7" ht="14.5" x14ac:dyDescent="0.35">
      <c r="A33" s="94" t="s">
        <v>1416</v>
      </c>
      <c r="B33" s="95"/>
      <c r="C33" s="95"/>
      <c r="D33" s="95"/>
      <c r="E33" s="95"/>
      <c r="F33" s="2"/>
      <c r="G33" s="2"/>
    </row>
    <row r="34" spans="1:7" ht="14.5" x14ac:dyDescent="0.35">
      <c r="A34" s="2" t="s">
        <v>1417</v>
      </c>
      <c r="B34" s="55"/>
      <c r="C34" s="2"/>
      <c r="D34" s="2"/>
      <c r="E34" s="2"/>
      <c r="F34" s="2"/>
      <c r="G34" s="2"/>
    </row>
    <row r="35" spans="1:7" ht="14.5" x14ac:dyDescent="0.35">
      <c r="A35" s="2" t="s">
        <v>1418</v>
      </c>
      <c r="B35" s="96"/>
      <c r="C35" s="2"/>
      <c r="D35" s="2"/>
      <c r="E35" s="2"/>
      <c r="F35" s="2"/>
      <c r="G35" s="2"/>
    </row>
    <row r="36" spans="1:7" ht="14.5" x14ac:dyDescent="0.35">
      <c r="A36" s="2"/>
      <c r="B36" s="2"/>
      <c r="C36" s="2"/>
      <c r="D36" s="2"/>
      <c r="E36" s="2"/>
      <c r="F36" s="2"/>
      <c r="G36" s="2"/>
    </row>
    <row r="37" spans="1:7" ht="14.5" x14ac:dyDescent="0.35">
      <c r="A37" s="83" t="s">
        <v>1362</v>
      </c>
      <c r="B37" s="84"/>
      <c r="C37" s="97"/>
      <c r="D37" s="97"/>
      <c r="E37" s="85"/>
      <c r="F37" s="85"/>
      <c r="G37" s="85"/>
    </row>
    <row r="38" spans="1:7" ht="14.5" x14ac:dyDescent="0.35">
      <c r="A38" s="94" t="s">
        <v>1419</v>
      </c>
      <c r="B38" s="98" t="s">
        <v>1420</v>
      </c>
      <c r="C38" s="98" t="s">
        <v>1421</v>
      </c>
      <c r="D38" s="87"/>
      <c r="E38" s="2"/>
      <c r="F38" s="2"/>
      <c r="G38" s="2"/>
    </row>
    <row r="39" spans="1:7" ht="14.5" x14ac:dyDescent="0.35">
      <c r="A39" s="2" t="s">
        <v>1422</v>
      </c>
      <c r="B39" s="99">
        <v>66</v>
      </c>
      <c r="C39" s="100" t="s">
        <v>1423</v>
      </c>
      <c r="D39" s="2"/>
      <c r="E39" s="2"/>
      <c r="F39" s="2"/>
      <c r="G39" s="2"/>
    </row>
    <row r="40" spans="1:7" ht="14.5" x14ac:dyDescent="0.35">
      <c r="A40" s="2" t="s">
        <v>1424</v>
      </c>
      <c r="B40" s="99">
        <v>2439</v>
      </c>
      <c r="C40" s="99"/>
      <c r="D40" s="2"/>
      <c r="E40" s="2"/>
      <c r="F40" s="2"/>
      <c r="G40" s="2"/>
    </row>
    <row r="41" spans="1:7" ht="14.5" x14ac:dyDescent="0.35">
      <c r="A41" s="2" t="s">
        <v>1425</v>
      </c>
      <c r="B41" s="99">
        <f>B39*B40</f>
        <v>160974</v>
      </c>
      <c r="C41" s="99"/>
      <c r="D41" s="2"/>
      <c r="E41" s="87"/>
      <c r="F41" s="87"/>
      <c r="G41" s="87"/>
    </row>
    <row r="42" spans="1:7" ht="14.5" x14ac:dyDescent="0.35">
      <c r="A42" s="2" t="s">
        <v>1426</v>
      </c>
      <c r="B42" s="99">
        <v>477927.2919311095</v>
      </c>
      <c r="C42" s="100" t="s">
        <v>1427</v>
      </c>
      <c r="D42" s="2"/>
      <c r="E42" s="87"/>
      <c r="F42" s="87"/>
      <c r="G42" s="87"/>
    </row>
    <row r="43" spans="1:7" ht="14.5" x14ac:dyDescent="0.35">
      <c r="A43" s="1" t="s">
        <v>1365</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 x14ac:dyDescent="0.3"/>
  <cols>
    <col min="1" max="1" width="45.25" customWidth="1"/>
    <col min="2" max="2" width="14.5" customWidth="1"/>
  </cols>
  <sheetData>
    <row r="1" spans="1:3" ht="14.5" x14ac:dyDescent="0.35">
      <c r="A1" s="102" t="s">
        <v>85</v>
      </c>
      <c r="B1" s="103"/>
      <c r="C1" s="103"/>
    </row>
    <row r="2" spans="1:3" ht="14.5" x14ac:dyDescent="0.35">
      <c r="A2" s="104" t="s">
        <v>1428</v>
      </c>
      <c r="B2" s="105"/>
      <c r="C2" s="105"/>
    </row>
    <row r="3" spans="1:3" ht="14.5" x14ac:dyDescent="0.35">
      <c r="A3" s="104">
        <v>2019</v>
      </c>
      <c r="B3" s="105"/>
      <c r="C3" s="105"/>
    </row>
    <row r="4" spans="1:3" ht="14.5" x14ac:dyDescent="0.35">
      <c r="A4" s="104" t="s">
        <v>1429</v>
      </c>
      <c r="B4" s="105"/>
      <c r="C4" s="105"/>
    </row>
    <row r="5" spans="1:3" ht="14.5" x14ac:dyDescent="0.35">
      <c r="A5" s="104" t="s">
        <v>1430</v>
      </c>
      <c r="B5" s="105"/>
      <c r="C5" s="105"/>
    </row>
    <row r="6" spans="1:3" ht="14.5" x14ac:dyDescent="0.35">
      <c r="A6" s="106" t="s">
        <v>1431</v>
      </c>
      <c r="B6" s="105"/>
      <c r="C6" s="105"/>
    </row>
    <row r="7" spans="1:3" ht="14.5" x14ac:dyDescent="0.35">
      <c r="A7" s="104"/>
      <c r="B7" s="105"/>
      <c r="C7" s="105"/>
    </row>
    <row r="8" spans="1:3" ht="14.5" x14ac:dyDescent="0.35">
      <c r="A8" s="104" t="s">
        <v>1432</v>
      </c>
      <c r="B8" s="105"/>
      <c r="C8" s="105"/>
    </row>
    <row r="9" spans="1:3" ht="14.5" x14ac:dyDescent="0.35">
      <c r="A9" s="104">
        <v>2020</v>
      </c>
      <c r="B9" s="105"/>
      <c r="C9" s="105"/>
    </row>
    <row r="10" spans="1:3" ht="14.5" x14ac:dyDescent="0.35">
      <c r="A10" s="106" t="s">
        <v>1433</v>
      </c>
      <c r="B10" s="105"/>
      <c r="C10" s="105"/>
    </row>
    <row r="11" spans="1:3" ht="14.5" x14ac:dyDescent="0.35">
      <c r="A11" s="104"/>
      <c r="B11" s="105"/>
      <c r="C11" s="105"/>
    </row>
    <row r="12" spans="1:3" ht="14.5" x14ac:dyDescent="0.35">
      <c r="A12" s="107" t="s">
        <v>1419</v>
      </c>
      <c r="B12" s="108" t="s">
        <v>1382</v>
      </c>
      <c r="C12" s="109" t="s">
        <v>1421</v>
      </c>
    </row>
    <row r="13" spans="1:3" ht="14.5" x14ac:dyDescent="0.35">
      <c r="A13" s="104" t="s">
        <v>1434</v>
      </c>
      <c r="B13" s="105">
        <v>250</v>
      </c>
      <c r="C13" s="110" t="s">
        <v>1435</v>
      </c>
    </row>
    <row r="14" spans="1:3" ht="14.5" x14ac:dyDescent="0.35">
      <c r="A14" s="104" t="s">
        <v>1436</v>
      </c>
      <c r="B14" s="105">
        <v>40524</v>
      </c>
      <c r="C14" s="110" t="s">
        <v>1437</v>
      </c>
    </row>
    <row r="15" spans="1:3" ht="14.5" x14ac:dyDescent="0.35">
      <c r="A15" s="104" t="s">
        <v>1438</v>
      </c>
      <c r="B15" s="105">
        <v>8</v>
      </c>
      <c r="C15" s="110" t="s">
        <v>1439</v>
      </c>
    </row>
    <row r="16" spans="1:3" ht="14.5" x14ac:dyDescent="0.35">
      <c r="A16" s="104" t="s">
        <v>1440</v>
      </c>
      <c r="B16" s="105">
        <f>B14*B15</f>
        <v>324192</v>
      </c>
      <c r="C16" s="110"/>
    </row>
    <row r="17" spans="1:3" ht="14.5" x14ac:dyDescent="0.35">
      <c r="A17" s="104" t="s">
        <v>1441</v>
      </c>
      <c r="B17" s="105">
        <v>210659013</v>
      </c>
      <c r="C17" s="110" t="s">
        <v>1442</v>
      </c>
    </row>
    <row r="18" spans="1:3" ht="14.5" x14ac:dyDescent="0.35">
      <c r="A18" s="111" t="s">
        <v>1443</v>
      </c>
      <c r="B18" s="112">
        <f>B13/(B17/100000)</f>
        <v>0.11867519762850118</v>
      </c>
      <c r="C18" s="110"/>
    </row>
    <row r="19" spans="1:3" ht="14.5" x14ac:dyDescent="0.35">
      <c r="A19" s="111" t="s">
        <v>1444</v>
      </c>
      <c r="B19" s="113">
        <f>B16/(B17/100000)</f>
        <v>153.89419867831623</v>
      </c>
      <c r="C19" s="110"/>
    </row>
    <row r="20" spans="1:3" ht="14.5" x14ac:dyDescent="0.35">
      <c r="A20" s="104"/>
      <c r="B20" s="105"/>
      <c r="C20" s="105"/>
    </row>
    <row r="21" spans="1:3" ht="14.5" x14ac:dyDescent="0.35">
      <c r="A21" s="102" t="s">
        <v>85</v>
      </c>
      <c r="B21" s="103"/>
      <c r="C21" s="103"/>
    </row>
    <row r="22" spans="1:3" ht="14.5" x14ac:dyDescent="0.35">
      <c r="A22" s="105" t="s">
        <v>1445</v>
      </c>
      <c r="B22" s="105"/>
      <c r="C22" s="105"/>
    </row>
    <row r="23" spans="1:3" ht="14.5" x14ac:dyDescent="0.35">
      <c r="A23" s="105" t="s">
        <v>1446</v>
      </c>
      <c r="B23" s="105"/>
      <c r="C23" s="105"/>
    </row>
    <row r="24" spans="1:3" ht="14.5" x14ac:dyDescent="0.35">
      <c r="A24" s="104" t="s">
        <v>1447</v>
      </c>
      <c r="B24" s="105"/>
      <c r="C24" s="105"/>
    </row>
    <row r="25" spans="1:3" ht="14.5" x14ac:dyDescent="0.35">
      <c r="A25" s="104"/>
      <c r="B25" s="105"/>
      <c r="C25" s="105"/>
    </row>
    <row r="26" spans="1:3" ht="25" x14ac:dyDescent="0.3">
      <c r="A26" s="114" t="s">
        <v>1448</v>
      </c>
      <c r="B26" s="114" t="s">
        <v>1449</v>
      </c>
      <c r="C26" s="114" t="s">
        <v>1450</v>
      </c>
    </row>
    <row r="27" spans="1:3" x14ac:dyDescent="0.3">
      <c r="A27" s="115" t="s">
        <v>1451</v>
      </c>
      <c r="B27" s="116">
        <v>499.9</v>
      </c>
      <c r="C27" s="115">
        <v>436</v>
      </c>
    </row>
    <row r="28" spans="1:3" x14ac:dyDescent="0.3">
      <c r="A28" s="114" t="s">
        <v>1452</v>
      </c>
      <c r="B28" s="117">
        <v>257.95</v>
      </c>
      <c r="C28" s="114">
        <v>285</v>
      </c>
    </row>
    <row r="29" spans="1:3" x14ac:dyDescent="0.3">
      <c r="A29" s="115" t="s">
        <v>1453</v>
      </c>
      <c r="B29" s="116">
        <v>215</v>
      </c>
      <c r="C29" s="115">
        <v>416</v>
      </c>
    </row>
    <row r="30" spans="1:3" x14ac:dyDescent="0.3">
      <c r="A30" s="114" t="s">
        <v>1454</v>
      </c>
      <c r="B30" s="117">
        <v>289.89999999999998</v>
      </c>
      <c r="C30" s="114">
        <v>320</v>
      </c>
    </row>
    <row r="31" spans="1:3" x14ac:dyDescent="0.3">
      <c r="A31" s="115" t="s">
        <v>1455</v>
      </c>
      <c r="B31" s="116">
        <v>210</v>
      </c>
      <c r="C31" s="115">
        <v>380</v>
      </c>
    </row>
    <row r="32" spans="1:3" x14ac:dyDescent="0.3">
      <c r="A32" s="114" t="s">
        <v>1456</v>
      </c>
      <c r="B32" s="117">
        <v>189.9</v>
      </c>
      <c r="C32" s="114">
        <v>300</v>
      </c>
    </row>
    <row r="33" spans="1:3" x14ac:dyDescent="0.3">
      <c r="A33" s="115" t="s">
        <v>1457</v>
      </c>
      <c r="B33" s="116">
        <v>139.9</v>
      </c>
      <c r="C33" s="115">
        <v>400</v>
      </c>
    </row>
    <row r="34" spans="1:3" x14ac:dyDescent="0.3">
      <c r="A34" s="114" t="s">
        <v>1458</v>
      </c>
      <c r="B34" s="117">
        <v>479.95</v>
      </c>
      <c r="C34" s="114">
        <v>470</v>
      </c>
    </row>
    <row r="35" spans="1:3" x14ac:dyDescent="0.3">
      <c r="A35" s="115" t="s">
        <v>1459</v>
      </c>
      <c r="B35" s="116">
        <v>195</v>
      </c>
      <c r="C35" s="115">
        <v>389</v>
      </c>
    </row>
    <row r="36" spans="1:3" x14ac:dyDescent="0.3">
      <c r="A36" s="114" t="s">
        <v>1460</v>
      </c>
      <c r="B36" s="117">
        <v>575</v>
      </c>
      <c r="C36" s="114">
        <v>471</v>
      </c>
    </row>
    <row r="37" spans="1:3" x14ac:dyDescent="0.3">
      <c r="A37" s="115" t="s">
        <v>1461</v>
      </c>
      <c r="B37" s="116">
        <v>147.99</v>
      </c>
      <c r="C37" s="115">
        <v>300</v>
      </c>
    </row>
    <row r="38" spans="1:3" x14ac:dyDescent="0.3">
      <c r="A38" s="114" t="s">
        <v>1462</v>
      </c>
      <c r="B38" s="117">
        <v>589</v>
      </c>
      <c r="C38" s="114">
        <v>327</v>
      </c>
    </row>
    <row r="39" spans="1:3" ht="14.5" x14ac:dyDescent="0.35">
      <c r="A39" s="105"/>
      <c r="B39" s="118" t="s">
        <v>1463</v>
      </c>
      <c r="C39" s="119">
        <f>AVERAGE(C27:C38)</f>
        <v>374.5</v>
      </c>
    </row>
    <row r="40" spans="1:3" ht="14.5" x14ac:dyDescent="0.35">
      <c r="A40" s="105"/>
      <c r="B40" s="105"/>
      <c r="C40" s="105"/>
    </row>
    <row r="41" spans="1:3" ht="14.5" x14ac:dyDescent="0.35">
      <c r="A41" s="108" t="s">
        <v>97</v>
      </c>
      <c r="B41" s="108"/>
      <c r="C41" s="108"/>
    </row>
    <row r="42" spans="1:3" ht="14.5" x14ac:dyDescent="0.35">
      <c r="A42" s="105" t="s">
        <v>1464</v>
      </c>
      <c r="B42" s="105"/>
      <c r="C42" s="105"/>
    </row>
    <row r="43" spans="1:3" ht="14.5" x14ac:dyDescent="0.35">
      <c r="A43" s="105" t="s">
        <v>1465</v>
      </c>
      <c r="B43" s="105"/>
      <c r="C43" s="105"/>
    </row>
    <row r="44" spans="1:3" ht="14.5" x14ac:dyDescent="0.35">
      <c r="A44" s="105" t="s">
        <v>1466</v>
      </c>
      <c r="B44" s="105"/>
      <c r="C44" s="105"/>
    </row>
    <row r="45" spans="1:3" ht="14.5" x14ac:dyDescent="0.35">
      <c r="A45" s="105" t="s">
        <v>1467</v>
      </c>
      <c r="B45" s="105"/>
      <c r="C45" s="105"/>
    </row>
    <row r="46" spans="1:3" ht="14.5" x14ac:dyDescent="0.35">
      <c r="A46" s="105" t="s">
        <v>1468</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2021-08-04T17:37:19Z</dcterms:modified>
</cp:coreProperties>
</file>