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11040"/>
  </bookViews>
  <sheets>
    <sheet name="About" sheetId="1" r:id="rId1"/>
    <sheet name="Calculations" sheetId="4" r:id="rId2"/>
    <sheet name="BLP" sheetId="3" r:id="rId3"/>
  </sheets>
  <calcPr calcId="145621"/>
</workbook>
</file>

<file path=xl/calcChain.xml><?xml version="1.0" encoding="utf-8"?>
<calcChain xmlns="http://schemas.openxmlformats.org/spreadsheetml/2006/main">
  <c r="D2" i="4" l="1"/>
  <c r="F2" i="4"/>
  <c r="G2" i="4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D3" i="4" l="1"/>
  <c r="B2" i="3" s="1"/>
  <c r="E3" i="4" l="1"/>
  <c r="AE2" i="3"/>
  <c r="AF2" i="3" s="1"/>
  <c r="AG2" i="3" s="1"/>
  <c r="AH2" i="3" s="1"/>
  <c r="AI2" i="3" s="1"/>
  <c r="F3" i="4" l="1"/>
  <c r="C2" i="3"/>
  <c r="G3" i="4" l="1"/>
  <c r="D2" i="3"/>
  <c r="H3" i="4" l="1"/>
  <c r="E2" i="3"/>
  <c r="I3" i="4" l="1"/>
  <c r="F2" i="3"/>
  <c r="J3" i="4" l="1"/>
  <c r="G2" i="3"/>
  <c r="K3" i="4" l="1"/>
  <c r="H2" i="3"/>
  <c r="L3" i="4" l="1"/>
  <c r="I2" i="3"/>
  <c r="M3" i="4" l="1"/>
  <c r="J2" i="3"/>
  <c r="N3" i="4" l="1"/>
  <c r="K2" i="3"/>
  <c r="O3" i="4" l="1"/>
  <c r="L2" i="3"/>
  <c r="P3" i="4" l="1"/>
  <c r="M2" i="3"/>
  <c r="Q3" i="4" l="1"/>
  <c r="N2" i="3"/>
  <c r="R3" i="4" l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O2" i="3"/>
</calcChain>
</file>

<file path=xl/sharedStrings.xml><?xml version="1.0" encoding="utf-8"?>
<sst xmlns="http://schemas.openxmlformats.org/spreadsheetml/2006/main" count="18" uniqueCount="18">
  <si>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</si>
  <si>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</si>
  <si>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</si>
  <si>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</si>
  <si>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</si>
  <si>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</si>
  <si>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BTU per EJ</t>
  </si>
  <si>
    <t>Notes</t>
  </si>
  <si>
    <t>STAFF REPORT: INITIAL STATEMENT OF REASONS</t>
  </si>
  <si>
    <t>Adopted amendments to regulatory schedule.</t>
  </si>
  <si>
    <t>In light of the importance of electricity to lowering the carbon intensity of LDV fuels, and given the constraints on ZEV growth set for BAU through the Max Growth variable,</t>
  </si>
  <si>
    <t>a BAU level of 18 percent is set for the LCFS.</t>
  </si>
  <si>
    <t>The divergence from the compliance path set to 20% is chosen to begin in 2026.</t>
  </si>
  <si>
    <t xml:space="preserve">The state achieves the 2025 goal for ZEVs in the BAU, 1.5 million vehicles. </t>
  </si>
  <si>
    <t>Historical level of performance for the start year.</t>
  </si>
  <si>
    <t>Establishing the proposed path to 18% by 2030</t>
  </si>
  <si>
    <t>20% path</t>
  </si>
  <si>
    <t xml:space="preserve">2031 and later values are irrelevant for this variable in current modeling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</si>
</sst>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 applyFill="1" applyBorder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1" applyNumberFormat="1" applyFont="1"/>
    <xf numFmtId="0" fontId="7" fillId="0" borderId="0" xfId="9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2" fontId="0" fillId="3" borderId="0" xfId="1" applyNumberFormat="1" applyFont="1" applyFill="1"/>
    <xf numFmtId="0" fontId="0" fillId="3" borderId="0" xfId="0" applyFill="1"/>
  </cellXfs>
  <cellStyles count="10">
    <cellStyle name="Body: normal cell" xfId="5"/>
    <cellStyle name="Font: Calibri, 9pt regular" xfId="7"/>
    <cellStyle name="Footnotes: top row" xfId="3"/>
    <cellStyle name="Header: bottom row" xfId="6"/>
    <cellStyle name="Hyperlink" xfId="9" builtinId="8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576263</xdr:colOff>
      <xdr:row>14</xdr:row>
      <xdr:rowOff>23813</xdr:rowOff>
    </xdr:from>
    <xdr:to>
      <xdr:col>4</xdr:col>
      <xdr:colOff>533400</xdr:colOff>
      <xdr:row>34</xdr:row>
      <xdr:rowOff>33727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6463" y="4786313"/>
          <a:ext cx="4957762" cy="381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7" workbookViewId="0">
      <selection activeCell="A12" sqref="A12:XFD12"/>
    </sheetView>
  </sheetViews>
  <sheetFormatPr defaultRowHeight="15" x14ac:dyDescent="0.25"/>
  <cols>
    <col min="1" max="1" width="24" customWidth="1"/>
    <col min="2" max="2" width="56.7109375" customWidth="1"/>
  </cols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s="2" t="s">
        <v>3</v>
      </c>
    </row>
    <row r="4" spans="1:2" ht="14.45" x14ac:dyDescent="0.25">
      <c r="A4" s="1"/>
      <c r="B4" t="s">
        <v>8</v>
      </c>
    </row>
    <row r="5" spans="1:2" ht="14.45" x14ac:dyDescent="0.25">
      <c r="B5" s="9" t="s">
        <v>4</v>
      </c>
    </row>
    <row r="6" spans="1:2" ht="14.45" x14ac:dyDescent="0.25">
      <c r="B6" t="s">
        <v>5</v>
      </c>
    </row>
    <row r="7" spans="1:2" ht="14.45" x14ac:dyDescent="0.25">
      <c r="B7" t="s">
        <v>9</v>
      </c>
    </row>
    <row r="10" spans="1:2" ht="14.45" x14ac:dyDescent="0.25">
      <c r="A10" s="1" t="s">
        <v>7</v>
      </c>
      <c r="B10" t="s">
        <v>17</v>
      </c>
    </row>
    <row r="11" spans="1:2" ht="14.45" x14ac:dyDescent="0.35">
      <c r="A11" s="1"/>
    </row>
    <row r="12" spans="1:2" ht="14.45" x14ac:dyDescent="0.25">
      <c r="A12" t="s">
        <v>6</v>
      </c>
      <c r="B12" s="7">
        <v>947817120000000</v>
      </c>
    </row>
    <row r="25" spans="1:17" ht="14.4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4.45" x14ac:dyDescent="0.35">
      <c r="B26" s="5"/>
      <c r="C26" s="5"/>
      <c r="D26" s="5"/>
    </row>
    <row r="27" spans="1:17" x14ac:dyDescent="0.25">
      <c r="A27" s="6"/>
      <c r="B27" s="5"/>
      <c r="C27" s="5"/>
      <c r="D27" s="5"/>
    </row>
    <row r="36" spans="1:3" x14ac:dyDescent="0.25">
      <c r="A36" t="s">
        <v>14</v>
      </c>
      <c r="C36">
        <v>3.5000000000000003E-2</v>
      </c>
    </row>
  </sheetData>
  <hyperlinks>
    <hyperlink ref="B5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>
      <selection activeCell="A4" sqref="A4"/>
    </sheetView>
  </sheetViews>
  <sheetFormatPr defaultRowHeight="15" x14ac:dyDescent="0.25"/>
  <cols>
    <col min="1" max="1" width="49.8554687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4.45" x14ac:dyDescent="0.35">
      <c r="A2" t="s">
        <v>16</v>
      </c>
      <c r="B2" s="13">
        <v>0.01</v>
      </c>
      <c r="C2" s="13">
        <v>0.02</v>
      </c>
      <c r="D2" s="13">
        <f>About!$C$36</f>
        <v>3.5000000000000003E-2</v>
      </c>
      <c r="E2" s="14">
        <v>0.05</v>
      </c>
      <c r="F2" s="14">
        <f>E2+0.0125</f>
        <v>6.25E-2</v>
      </c>
      <c r="G2" s="14">
        <f t="shared" ref="G2:Q2" si="0">F2+0.0125</f>
        <v>7.4999999999999997E-2</v>
      </c>
      <c r="H2" s="14">
        <f t="shared" si="0"/>
        <v>8.7499999999999994E-2</v>
      </c>
      <c r="I2" s="14">
        <f t="shared" si="0"/>
        <v>9.9999999999999992E-2</v>
      </c>
      <c r="J2" s="14">
        <f t="shared" si="0"/>
        <v>0.11249999999999999</v>
      </c>
      <c r="K2" s="14">
        <f t="shared" si="0"/>
        <v>0.12499999999999999</v>
      </c>
      <c r="L2" s="14">
        <f t="shared" si="0"/>
        <v>0.13749999999999998</v>
      </c>
      <c r="M2" s="14">
        <f t="shared" si="0"/>
        <v>0.15</v>
      </c>
      <c r="N2" s="14">
        <f t="shared" si="0"/>
        <v>0.16250000000000001</v>
      </c>
      <c r="O2" s="14">
        <f t="shared" si="0"/>
        <v>0.17500000000000002</v>
      </c>
      <c r="P2" s="14">
        <f t="shared" si="0"/>
        <v>0.18750000000000003</v>
      </c>
      <c r="Q2" s="14">
        <f t="shared" si="0"/>
        <v>0.20000000000000004</v>
      </c>
      <c r="R2" s="14">
        <f>Q2</f>
        <v>0.20000000000000004</v>
      </c>
      <c r="S2" s="14">
        <f t="shared" ref="S2:AK2" si="1">R2</f>
        <v>0.20000000000000004</v>
      </c>
      <c r="T2" s="14">
        <f t="shared" si="1"/>
        <v>0.20000000000000004</v>
      </c>
      <c r="U2" s="14">
        <f t="shared" si="1"/>
        <v>0.20000000000000004</v>
      </c>
      <c r="V2" s="14">
        <f t="shared" si="1"/>
        <v>0.20000000000000004</v>
      </c>
      <c r="W2" s="14">
        <f t="shared" si="1"/>
        <v>0.20000000000000004</v>
      </c>
      <c r="X2" s="14">
        <f t="shared" si="1"/>
        <v>0.20000000000000004</v>
      </c>
      <c r="Y2" s="14">
        <f t="shared" si="1"/>
        <v>0.20000000000000004</v>
      </c>
      <c r="Z2" s="14">
        <f t="shared" si="1"/>
        <v>0.20000000000000004</v>
      </c>
      <c r="AA2" s="14">
        <f t="shared" si="1"/>
        <v>0.20000000000000004</v>
      </c>
      <c r="AB2" s="14">
        <f t="shared" si="1"/>
        <v>0.20000000000000004</v>
      </c>
      <c r="AC2" s="14">
        <f t="shared" si="1"/>
        <v>0.20000000000000004</v>
      </c>
      <c r="AD2" s="14">
        <f t="shared" si="1"/>
        <v>0.20000000000000004</v>
      </c>
      <c r="AE2" s="14">
        <f t="shared" si="1"/>
        <v>0.20000000000000004</v>
      </c>
      <c r="AF2" s="14">
        <f t="shared" si="1"/>
        <v>0.20000000000000004</v>
      </c>
      <c r="AG2" s="14">
        <f t="shared" si="1"/>
        <v>0.20000000000000004</v>
      </c>
      <c r="AH2" s="14">
        <f t="shared" si="1"/>
        <v>0.20000000000000004</v>
      </c>
      <c r="AI2" s="14">
        <f t="shared" si="1"/>
        <v>0.20000000000000004</v>
      </c>
      <c r="AJ2" s="14">
        <f t="shared" si="1"/>
        <v>0.20000000000000004</v>
      </c>
      <c r="AK2" s="14">
        <f t="shared" si="1"/>
        <v>0.20000000000000004</v>
      </c>
    </row>
    <row r="3" spans="1:37" ht="14.45" x14ac:dyDescent="0.35">
      <c r="A3" t="s">
        <v>15</v>
      </c>
      <c r="B3" s="5"/>
      <c r="C3" s="5"/>
      <c r="D3" s="5">
        <f>D2</f>
        <v>3.5000000000000003E-2</v>
      </c>
      <c r="E3" s="11">
        <f>D3+$A$21</f>
        <v>3.5000000000000003E-2</v>
      </c>
      <c r="F3" s="11">
        <f t="shared" ref="F3:Q3" si="2">E3+$A$21</f>
        <v>3.5000000000000003E-2</v>
      </c>
      <c r="G3" s="11">
        <f t="shared" si="2"/>
        <v>3.5000000000000003E-2</v>
      </c>
      <c r="H3" s="11">
        <f t="shared" si="2"/>
        <v>3.5000000000000003E-2</v>
      </c>
      <c r="I3" s="11">
        <f t="shared" si="2"/>
        <v>3.5000000000000003E-2</v>
      </c>
      <c r="J3" s="11">
        <f t="shared" si="2"/>
        <v>3.5000000000000003E-2</v>
      </c>
      <c r="K3" s="11">
        <f t="shared" si="2"/>
        <v>3.5000000000000003E-2</v>
      </c>
      <c r="L3" s="11">
        <f t="shared" si="2"/>
        <v>3.5000000000000003E-2</v>
      </c>
      <c r="M3" s="11">
        <f t="shared" si="2"/>
        <v>3.5000000000000003E-2</v>
      </c>
      <c r="N3" s="11">
        <f t="shared" si="2"/>
        <v>3.5000000000000003E-2</v>
      </c>
      <c r="O3" s="11">
        <f t="shared" si="2"/>
        <v>3.5000000000000003E-2</v>
      </c>
      <c r="P3" s="11">
        <f t="shared" si="2"/>
        <v>3.5000000000000003E-2</v>
      </c>
      <c r="Q3" s="11">
        <f t="shared" si="2"/>
        <v>3.5000000000000003E-2</v>
      </c>
      <c r="R3" s="12">
        <f>Q3+0.0025</f>
        <v>3.7500000000000006E-2</v>
      </c>
      <c r="S3" s="12">
        <f t="shared" ref="S3:AF3" si="3">R3+0.0025</f>
        <v>4.0000000000000008E-2</v>
      </c>
      <c r="T3" s="12">
        <f t="shared" si="3"/>
        <v>4.250000000000001E-2</v>
      </c>
      <c r="U3" s="12">
        <f t="shared" si="3"/>
        <v>4.5000000000000012E-2</v>
      </c>
      <c r="V3" s="12">
        <f t="shared" si="3"/>
        <v>4.7500000000000014E-2</v>
      </c>
      <c r="W3" s="12">
        <f t="shared" si="3"/>
        <v>5.0000000000000017E-2</v>
      </c>
      <c r="X3" s="12">
        <f t="shared" si="3"/>
        <v>5.2500000000000019E-2</v>
      </c>
      <c r="Y3" s="12">
        <f t="shared" si="3"/>
        <v>5.5000000000000021E-2</v>
      </c>
      <c r="Z3" s="12">
        <f t="shared" si="3"/>
        <v>5.7500000000000023E-2</v>
      </c>
      <c r="AA3" s="12">
        <f t="shared" si="3"/>
        <v>6.0000000000000026E-2</v>
      </c>
      <c r="AB3" s="12">
        <f t="shared" si="3"/>
        <v>6.2500000000000028E-2</v>
      </c>
      <c r="AC3" s="12">
        <f t="shared" si="3"/>
        <v>6.500000000000003E-2</v>
      </c>
      <c r="AD3" s="12">
        <f t="shared" si="3"/>
        <v>6.7500000000000032E-2</v>
      </c>
      <c r="AE3" s="12">
        <f t="shared" si="3"/>
        <v>7.0000000000000034E-2</v>
      </c>
      <c r="AF3" s="12">
        <f t="shared" si="3"/>
        <v>7.2500000000000037E-2</v>
      </c>
    </row>
    <row r="4" spans="1:37" ht="14.45" x14ac:dyDescent="0.35">
      <c r="B4" s="5"/>
      <c r="C4" s="5"/>
    </row>
    <row r="5" spans="1:37" ht="14.45" x14ac:dyDescent="0.35">
      <c r="A5" s="10" t="s">
        <v>10</v>
      </c>
      <c r="B5" s="5"/>
      <c r="C5" s="5"/>
      <c r="D5" s="5"/>
    </row>
    <row r="6" spans="1:37" ht="14.45" x14ac:dyDescent="0.35">
      <c r="A6" s="10" t="s">
        <v>11</v>
      </c>
      <c r="B6" s="5"/>
      <c r="C6" s="5"/>
      <c r="D6" s="5"/>
    </row>
    <row r="7" spans="1:37" ht="14.45" x14ac:dyDescent="0.35">
      <c r="A7" s="10" t="s">
        <v>12</v>
      </c>
      <c r="B7" s="5"/>
      <c r="C7" s="5"/>
      <c r="D7" s="5"/>
    </row>
    <row r="8" spans="1:37" ht="14.45" x14ac:dyDescent="0.35">
      <c r="A8" s="1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5"/>
  <sheetViews>
    <sheetView workbookViewId="0">
      <selection activeCell="D2" sqref="D2"/>
    </sheetView>
  </sheetViews>
  <sheetFormatPr defaultRowHeight="15" x14ac:dyDescent="0.25"/>
  <cols>
    <col min="1" max="1" width="15.8554687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 s="8">
        <f>Calculations!D3</f>
        <v>3.5000000000000003E-2</v>
      </c>
      <c r="C2" s="8">
        <f>Calculations!E3</f>
        <v>3.5000000000000003E-2</v>
      </c>
      <c r="D2" s="8">
        <f>Calculations!F3</f>
        <v>3.5000000000000003E-2</v>
      </c>
      <c r="E2" s="8">
        <f>Calculations!G3</f>
        <v>3.5000000000000003E-2</v>
      </c>
      <c r="F2" s="8">
        <f>Calculations!H3</f>
        <v>3.5000000000000003E-2</v>
      </c>
      <c r="G2" s="8">
        <f>Calculations!I3</f>
        <v>3.5000000000000003E-2</v>
      </c>
      <c r="H2" s="8">
        <f>Calculations!J3</f>
        <v>3.5000000000000003E-2</v>
      </c>
      <c r="I2" s="8">
        <f>Calculations!K3</f>
        <v>3.5000000000000003E-2</v>
      </c>
      <c r="J2" s="8">
        <f>Calculations!L3</f>
        <v>3.5000000000000003E-2</v>
      </c>
      <c r="K2" s="8">
        <f>Calculations!M3</f>
        <v>3.5000000000000003E-2</v>
      </c>
      <c r="L2" s="8">
        <f>Calculations!N3</f>
        <v>3.5000000000000003E-2</v>
      </c>
      <c r="M2" s="8">
        <f>Calculations!O3</f>
        <v>3.5000000000000003E-2</v>
      </c>
      <c r="N2" s="8">
        <f>Calculations!P3</f>
        <v>3.5000000000000003E-2</v>
      </c>
      <c r="O2" s="8">
        <f>Calculations!Q3</f>
        <v>3.5000000000000003E-2</v>
      </c>
      <c r="P2" s="8">
        <v>0.18500000000000003</v>
      </c>
      <c r="Q2" s="8">
        <v>0.19000000000000003</v>
      </c>
      <c r="R2" s="8">
        <v>0.19500000000000003</v>
      </c>
      <c r="S2" s="8">
        <v>0.20000000000000004</v>
      </c>
      <c r="T2" s="8">
        <v>0.20500000000000004</v>
      </c>
      <c r="U2" s="8">
        <v>0.21000000000000005</v>
      </c>
      <c r="V2" s="8">
        <v>0.21500000000000005</v>
      </c>
      <c r="W2" s="8">
        <v>0.22000000000000006</v>
      </c>
      <c r="X2" s="8">
        <v>0.22500000000000006</v>
      </c>
      <c r="Y2" s="8">
        <v>0.23000000000000007</v>
      </c>
      <c r="Z2" s="8">
        <v>0.23500000000000007</v>
      </c>
      <c r="AA2" s="8">
        <v>0.24000000000000007</v>
      </c>
      <c r="AB2" s="8">
        <v>0.24500000000000008</v>
      </c>
      <c r="AC2" s="8">
        <v>0.25000000000000006</v>
      </c>
      <c r="AD2" s="8">
        <v>0.25000000000000006</v>
      </c>
      <c r="AE2" s="8">
        <f t="shared" ref="AE2:AI2" si="0">AD2</f>
        <v>0.25000000000000006</v>
      </c>
      <c r="AF2" s="8">
        <f t="shared" si="0"/>
        <v>0.25000000000000006</v>
      </c>
      <c r="AG2" s="8">
        <f t="shared" si="0"/>
        <v>0.25000000000000006</v>
      </c>
      <c r="AH2" s="8">
        <f t="shared" si="0"/>
        <v>0.25000000000000006</v>
      </c>
      <c r="AI2" s="8">
        <f t="shared" si="0"/>
        <v>0.25000000000000006</v>
      </c>
    </row>
    <row r="3" spans="1:35" x14ac:dyDescent="0.25">
      <c r="B3" s="4"/>
      <c r="C3" s="4"/>
      <c r="D3" s="4"/>
      <c r="E3" s="4"/>
      <c r="F3" s="4"/>
      <c r="G3" s="4"/>
    </row>
    <row r="5" spans="1:35" x14ac:dyDescent="0.25">
      <c r="B5" s="3"/>
      <c r="C5" s="3"/>
      <c r="D5" s="3"/>
      <c r="E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2017-06-17T02:28:17Z</dcterms:created>
  <dcterms:modified xsi:type="dcterms:W3CDTF">2020-01-11T00:29:01Z</dcterms:modified>
</cp:coreProperties>
</file>