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mc:AlternateContent xmlns:mc="http://schemas.openxmlformats.org/markup-compatibility/2006">
    <mc:Choice Requires="x15">
      <x15ac:absPath xmlns:x15ac="http://schemas.microsoft.com/office/spreadsheetml/2010/11/ac" url="C:\Users\jeff-nonadmin\CodeRepositories\eps-california\"/>
    </mc:Choice>
  </mc:AlternateContent>
  <xr:revisionPtr revIDLastSave="0" documentId="13_ncr:1_{356FB92B-CF75-4353-A4D2-D86C4CE50ED1}" xr6:coauthVersionLast="45" xr6:coauthVersionMax="45" xr10:uidLastSave="{00000000-0000-0000-0000-000000000000}"/>
  <bookViews>
    <workbookView xWindow="2490" yWindow="1020" windowWidth="24765" windowHeight="15570" activeTab="1" xr2:uid="{00000000-000D-0000-FFFF-FFFF00000000}"/>
  </bookViews>
  <sheets>
    <sheet name="About" sheetId="1" r:id="rId1"/>
    <sheet name="PolicyLevers" sheetId="2" r:id="rId2"/>
    <sheet name="OutputGraphs" sheetId="3" r:id="rId3"/>
    <sheet name="ReferenceScenarios" sheetId="4" r:id="rId4"/>
    <sheet name="Targets" sheetId="5" r:id="rId5"/>
    <sheet name="MaxBoundCalculations" sheetId="6" r:id="rId6"/>
  </sheets>
  <definedNames>
    <definedName name="_xlnm._FilterDatabase" localSheetId="1" hidden="1">PolicyLevers!$A$1:$T$326</definedName>
    <definedName name="Z_EACAC692_6FA5_4207_B9A8_44B823BD87B2_.wvu.FilterData" localSheetId="1" hidden="1">PolicyLevers!$A$1:$T$326</definedName>
  </definedNames>
  <calcPr calcId="191029"/>
  <customWorkbookViews>
    <customWorkbookView name="Chris Busch - Personal View" guid="{EACAC692-6FA5-4207-B9A8-44B823BD87B2}" mergeInterval="0" personalView="1" maximized="1" windowWidth="1276" windowHeight="434"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99" i="2" l="1"/>
  <c r="S100" i="2" s="1"/>
  <c r="R7" i="2" l="1"/>
  <c r="Q7" i="2"/>
  <c r="O7" i="2"/>
  <c r="N7" i="2"/>
  <c r="M7" i="2"/>
  <c r="L7" i="2"/>
  <c r="J7" i="2"/>
  <c r="C7" i="2"/>
  <c r="B7" i="2"/>
  <c r="A7" i="2"/>
  <c r="R6" i="2"/>
  <c r="Q6" i="2"/>
  <c r="O6" i="2"/>
  <c r="N6" i="2"/>
  <c r="M6" i="2"/>
  <c r="L6" i="2"/>
  <c r="J6" i="2"/>
  <c r="C6" i="2"/>
  <c r="B6" i="2"/>
  <c r="A6" i="2"/>
  <c r="R5" i="2"/>
  <c r="Q5" i="2"/>
  <c r="O5" i="2"/>
  <c r="N5" i="2"/>
  <c r="M5" i="2"/>
  <c r="L5" i="2"/>
  <c r="J5" i="2"/>
  <c r="C5" i="2"/>
  <c r="B5" i="2"/>
  <c r="A5" i="2"/>
  <c r="R4" i="2"/>
  <c r="Q4" i="2"/>
  <c r="O4" i="2"/>
  <c r="N4" i="2"/>
  <c r="M4" i="2"/>
  <c r="L4" i="2"/>
  <c r="J4" i="2"/>
  <c r="C4" i="2"/>
  <c r="B4" i="2"/>
  <c r="A4" i="2"/>
  <c r="R3" i="2"/>
  <c r="Q3" i="2"/>
  <c r="O3" i="2"/>
  <c r="N3" i="2"/>
  <c r="M3" i="2"/>
  <c r="L3" i="2"/>
  <c r="J3" i="2"/>
  <c r="C3" i="2"/>
  <c r="B3" i="2"/>
  <c r="A3" i="2"/>
  <c r="O35" i="2" l="1"/>
  <c r="N35" i="2"/>
  <c r="L35" i="2"/>
  <c r="O38" i="2"/>
  <c r="N38" i="2"/>
  <c r="L38" i="2"/>
  <c r="R229" i="2"/>
  <c r="Q229" i="2"/>
  <c r="O229" i="2"/>
  <c r="N229" i="2"/>
  <c r="M229" i="2"/>
  <c r="L229" i="2"/>
  <c r="J229" i="2"/>
  <c r="R37" i="2" l="1"/>
  <c r="Q37" i="2"/>
  <c r="N37" i="2"/>
  <c r="O37" i="2"/>
  <c r="L37" i="2"/>
  <c r="R42" i="2"/>
  <c r="Q42" i="2"/>
  <c r="O42" i="2"/>
  <c r="N42" i="2"/>
  <c r="L42" i="2"/>
  <c r="R10" i="2" l="1"/>
  <c r="Q10" i="2"/>
  <c r="O10" i="2"/>
  <c r="N10" i="2"/>
  <c r="L10" i="2"/>
  <c r="R181" i="2" l="1"/>
  <c r="Q181" i="2"/>
  <c r="R180" i="2"/>
  <c r="Q180" i="2"/>
  <c r="B39" i="5" l="1"/>
  <c r="C39" i="5" s="1"/>
  <c r="B40" i="5"/>
  <c r="C40" i="5" s="1"/>
  <c r="B38" i="5"/>
  <c r="C38" i="5" s="1"/>
  <c r="B41" i="5" l="1"/>
  <c r="C41" i="5" s="1"/>
  <c r="C42" i="5" s="1"/>
  <c r="B42" i="5" l="1"/>
  <c r="B46" i="5" s="1"/>
  <c r="D2" i="5" s="1"/>
  <c r="J181" i="2"/>
  <c r="L181" i="2"/>
  <c r="M181" i="2"/>
  <c r="N181" i="2"/>
  <c r="O181" i="2"/>
  <c r="L180" i="2"/>
  <c r="M180" i="2"/>
  <c r="N180" i="2"/>
  <c r="O180" i="2"/>
  <c r="J180" i="2"/>
  <c r="A181" i="2"/>
  <c r="B181" i="2"/>
  <c r="C181" i="2"/>
  <c r="B180" i="2"/>
  <c r="C180" i="2"/>
  <c r="A180" i="2"/>
  <c r="B47" i="5" l="1"/>
  <c r="C2" i="5"/>
  <c r="B48" i="5"/>
  <c r="J233" i="2"/>
  <c r="J234" i="2"/>
  <c r="J235" i="2"/>
  <c r="J236" i="2"/>
  <c r="J237" i="2"/>
  <c r="J238" i="2"/>
  <c r="J239" i="2"/>
  <c r="J240" i="2"/>
  <c r="J241" i="2"/>
  <c r="J242" i="2"/>
  <c r="J243" i="2"/>
  <c r="J244" i="2"/>
  <c r="J245" i="2"/>
  <c r="J246"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35" i="2"/>
  <c r="J20" i="2"/>
  <c r="J12" i="2"/>
  <c r="J13" i="2"/>
  <c r="J14" i="2"/>
  <c r="J15" i="2"/>
  <c r="J16" i="2"/>
  <c r="J17" i="2"/>
  <c r="J18" i="2"/>
  <c r="J10" i="2"/>
  <c r="C3" i="5" l="1"/>
  <c r="D3" i="5"/>
  <c r="O310" i="2" l="1"/>
  <c r="N310" i="2"/>
  <c r="M310" i="2"/>
  <c r="L310" i="2"/>
  <c r="J310" i="2"/>
  <c r="C310" i="2"/>
  <c r="A310" i="2"/>
  <c r="O278" i="2"/>
  <c r="N278" i="2"/>
  <c r="M278" i="2"/>
  <c r="L278" i="2"/>
  <c r="J278" i="2"/>
  <c r="C278" i="2"/>
  <c r="A278" i="2"/>
  <c r="A41" i="2" l="1"/>
  <c r="B41" i="2"/>
  <c r="C41" i="2"/>
  <c r="A42" i="2"/>
  <c r="B42" i="2"/>
  <c r="C42" i="2"/>
  <c r="A43" i="2"/>
  <c r="B43" i="2"/>
  <c r="C43" i="2"/>
  <c r="A44" i="2"/>
  <c r="B44" i="2"/>
  <c r="C44" i="2"/>
  <c r="A45" i="2"/>
  <c r="B45" i="2"/>
  <c r="C45" i="2"/>
  <c r="A46" i="2"/>
  <c r="B46" i="2"/>
  <c r="C46" i="2"/>
  <c r="A47" i="2"/>
  <c r="B47" i="2"/>
  <c r="C47" i="2"/>
  <c r="A48" i="2"/>
  <c r="B48" i="2"/>
  <c r="C48" i="2"/>
  <c r="A49" i="2"/>
  <c r="B49" i="2"/>
  <c r="C49" i="2"/>
  <c r="A50" i="2"/>
  <c r="B50" i="2"/>
  <c r="C50" i="2"/>
  <c r="A51" i="2"/>
  <c r="B51" i="2"/>
  <c r="C51" i="2"/>
  <c r="A52" i="2"/>
  <c r="B52" i="2"/>
  <c r="C52" i="2"/>
  <c r="A53" i="2"/>
  <c r="B53" i="2"/>
  <c r="C53" i="2"/>
  <c r="A54" i="2"/>
  <c r="B54" i="2"/>
  <c r="C54" i="2"/>
  <c r="A55" i="2"/>
  <c r="B55" i="2"/>
  <c r="C55" i="2"/>
  <c r="A56" i="2"/>
  <c r="B56" i="2"/>
  <c r="C56" i="2"/>
  <c r="A57" i="2"/>
  <c r="B57" i="2"/>
  <c r="C57" i="2"/>
  <c r="A58" i="2"/>
  <c r="B58" i="2"/>
  <c r="C58" i="2"/>
  <c r="A59" i="2"/>
  <c r="B59" i="2"/>
  <c r="C59" i="2"/>
  <c r="A60" i="2"/>
  <c r="B60" i="2"/>
  <c r="C60" i="2"/>
  <c r="A61" i="2"/>
  <c r="B61" i="2"/>
  <c r="C61" i="2"/>
  <c r="A62" i="2"/>
  <c r="B62" i="2"/>
  <c r="C62" i="2"/>
  <c r="A63" i="2"/>
  <c r="B63" i="2"/>
  <c r="C63" i="2"/>
  <c r="A64" i="2"/>
  <c r="B64" i="2"/>
  <c r="C64" i="2"/>
  <c r="A65" i="2"/>
  <c r="B65" i="2"/>
  <c r="C65" i="2"/>
  <c r="A66" i="2"/>
  <c r="B66" i="2"/>
  <c r="C66" i="2"/>
  <c r="A67" i="2"/>
  <c r="B67" i="2"/>
  <c r="C67" i="2"/>
  <c r="A68" i="2"/>
  <c r="B68" i="2"/>
  <c r="C68" i="2"/>
  <c r="A69" i="2"/>
  <c r="B69" i="2"/>
  <c r="C69" i="2"/>
  <c r="A35" i="2"/>
  <c r="B35" i="2"/>
  <c r="C35" i="2"/>
  <c r="A36" i="2"/>
  <c r="B36" i="2"/>
  <c r="C36" i="2"/>
  <c r="A37" i="2"/>
  <c r="B37" i="2"/>
  <c r="C37" i="2"/>
  <c r="A38" i="2"/>
  <c r="B38" i="2"/>
  <c r="C38" i="2"/>
  <c r="A39" i="2"/>
  <c r="B39" i="2"/>
  <c r="C39" i="2"/>
  <c r="R12" i="2" l="1"/>
  <c r="Q12" i="2"/>
  <c r="O12" i="2"/>
  <c r="N12" i="2"/>
  <c r="L12" i="2"/>
  <c r="R19" i="2" l="1"/>
  <c r="Q19" i="2"/>
  <c r="R11" i="2"/>
  <c r="Q11" i="2"/>
  <c r="O19" i="2"/>
  <c r="O11" i="2"/>
  <c r="J19" i="2"/>
  <c r="N19" i="2"/>
  <c r="M19" i="2"/>
  <c r="L19" i="2"/>
  <c r="N11" i="2"/>
  <c r="J11" i="2"/>
  <c r="L11" i="2"/>
  <c r="A11" i="2"/>
  <c r="B11" i="2"/>
  <c r="C11" i="2"/>
  <c r="A12" i="2"/>
  <c r="B12" i="2"/>
  <c r="C12" i="2"/>
  <c r="A13" i="2"/>
  <c r="B13" i="2"/>
  <c r="C13" i="2"/>
  <c r="A14" i="2"/>
  <c r="B14" i="2"/>
  <c r="C14" i="2"/>
  <c r="A15" i="2"/>
  <c r="B15" i="2"/>
  <c r="C15" i="2"/>
  <c r="A16" i="2"/>
  <c r="B16" i="2"/>
  <c r="C16" i="2"/>
  <c r="A17" i="2"/>
  <c r="B17" i="2"/>
  <c r="C17" i="2"/>
  <c r="A18" i="2"/>
  <c r="B18" i="2"/>
  <c r="C18" i="2"/>
  <c r="A19" i="2"/>
  <c r="B19" i="2"/>
  <c r="C19" i="2"/>
  <c r="A20" i="2"/>
  <c r="B20" i="2"/>
  <c r="C20" i="2"/>
  <c r="B10" i="2"/>
  <c r="C10" i="2"/>
  <c r="A10" i="2"/>
  <c r="J32" i="2"/>
  <c r="J31" i="2"/>
  <c r="J30" i="2"/>
  <c r="J29" i="2"/>
  <c r="J28" i="2"/>
  <c r="J27" i="2"/>
  <c r="J26" i="2"/>
  <c r="J25" i="2"/>
  <c r="J24" i="2"/>
  <c r="J23" i="2"/>
  <c r="J22" i="2"/>
  <c r="C32" i="2"/>
  <c r="B32" i="2"/>
  <c r="A32" i="2"/>
  <c r="C31" i="2"/>
  <c r="B31" i="2"/>
  <c r="A31" i="2"/>
  <c r="C30" i="2"/>
  <c r="B30" i="2"/>
  <c r="A30" i="2"/>
  <c r="C29" i="2"/>
  <c r="B29" i="2"/>
  <c r="A29" i="2"/>
  <c r="C28" i="2"/>
  <c r="B28" i="2"/>
  <c r="A28" i="2"/>
  <c r="C27" i="2"/>
  <c r="B27" i="2"/>
  <c r="A27" i="2"/>
  <c r="C26" i="2"/>
  <c r="B26" i="2"/>
  <c r="A26" i="2"/>
  <c r="C25" i="2"/>
  <c r="B25" i="2"/>
  <c r="A25" i="2"/>
  <c r="C24" i="2"/>
  <c r="B24" i="2"/>
  <c r="A24" i="2"/>
  <c r="C23" i="2"/>
  <c r="B23" i="2"/>
  <c r="A23" i="2"/>
  <c r="C22" i="2"/>
  <c r="B22" i="2"/>
  <c r="A22" i="2"/>
  <c r="S193" i="2" l="1"/>
  <c r="O193" i="2"/>
  <c r="N193" i="2"/>
  <c r="M193" i="2"/>
  <c r="L193" i="2"/>
  <c r="J193" i="2"/>
  <c r="C193" i="2"/>
  <c r="B193" i="2"/>
  <c r="A193" i="2"/>
  <c r="J312" i="2"/>
  <c r="C312" i="2"/>
  <c r="A312" i="2"/>
  <c r="O280" i="2"/>
  <c r="N280" i="2"/>
  <c r="M280" i="2"/>
  <c r="L280" i="2"/>
  <c r="J280" i="2"/>
  <c r="C280" i="2"/>
  <c r="A280" i="2"/>
  <c r="J178" i="2"/>
  <c r="C178" i="2"/>
  <c r="B178" i="2"/>
  <c r="A178" i="2"/>
  <c r="C177" i="2"/>
  <c r="B177" i="2"/>
  <c r="A177" i="2"/>
  <c r="C176" i="2"/>
  <c r="B176" i="2"/>
  <c r="A176" i="2"/>
  <c r="J121" i="2"/>
  <c r="C121" i="2"/>
  <c r="B121" i="2"/>
  <c r="A121" i="2"/>
  <c r="J137" i="2"/>
  <c r="C137" i="2"/>
  <c r="B137" i="2"/>
  <c r="A137" i="2"/>
  <c r="J192" i="2" l="1"/>
  <c r="C192" i="2"/>
  <c r="B192" i="2"/>
  <c r="A192" i="2"/>
  <c r="O311" i="2"/>
  <c r="N311" i="2"/>
  <c r="M311" i="2"/>
  <c r="L311" i="2"/>
  <c r="J311" i="2"/>
  <c r="C311" i="2"/>
  <c r="A311" i="2"/>
  <c r="O279" i="2"/>
  <c r="N279" i="2"/>
  <c r="M279" i="2"/>
  <c r="L279" i="2"/>
  <c r="J279" i="2"/>
  <c r="C279" i="2"/>
  <c r="A279" i="2"/>
  <c r="C175" i="2" l="1"/>
  <c r="B175" i="2"/>
  <c r="A175" i="2"/>
  <c r="C174" i="2"/>
  <c r="B174" i="2"/>
  <c r="A174" i="2"/>
  <c r="C173" i="2"/>
  <c r="B173" i="2"/>
  <c r="A173" i="2"/>
  <c r="R120" i="2" l="1"/>
  <c r="Q120" i="2"/>
  <c r="R113" i="2"/>
  <c r="Q113" i="2"/>
  <c r="R112" i="2"/>
  <c r="Q112" i="2"/>
  <c r="R111" i="2"/>
  <c r="Q111" i="2"/>
  <c r="O120" i="2"/>
  <c r="N120" i="2"/>
  <c r="M120" i="2"/>
  <c r="L120" i="2"/>
  <c r="J120" i="2"/>
  <c r="C120" i="2"/>
  <c r="B120" i="2"/>
  <c r="A120" i="2"/>
  <c r="J136" i="2"/>
  <c r="C136" i="2"/>
  <c r="B136" i="2"/>
  <c r="A136" i="2"/>
  <c r="C246" i="2"/>
  <c r="B246" i="2"/>
  <c r="A246" i="2"/>
  <c r="J262" i="2"/>
  <c r="C262" i="2"/>
  <c r="B262" i="2"/>
  <c r="A262" i="2"/>
  <c r="S72" i="2"/>
  <c r="R72" i="2"/>
  <c r="Q72" i="2"/>
  <c r="R66" i="2"/>
  <c r="Q66" i="2"/>
  <c r="R63" i="2"/>
  <c r="Q63" i="2"/>
  <c r="R57" i="2"/>
  <c r="Q57" i="2"/>
  <c r="R51" i="2"/>
  <c r="Q51" i="2"/>
  <c r="R43" i="2"/>
  <c r="Q43" i="2"/>
  <c r="O72" i="2"/>
  <c r="N72" i="2"/>
  <c r="M72" i="2"/>
  <c r="L72" i="2"/>
  <c r="J72" i="2"/>
  <c r="B72" i="2"/>
  <c r="C72" i="2"/>
  <c r="A72" i="2"/>
  <c r="C245" i="2"/>
  <c r="B245" i="2"/>
  <c r="A245" i="2"/>
  <c r="T204" i="2"/>
  <c r="T203" i="2"/>
  <c r="T202" i="2"/>
  <c r="T201" i="2"/>
  <c r="T200" i="2"/>
  <c r="T199" i="2"/>
  <c r="T198" i="2"/>
  <c r="T77" i="2"/>
  <c r="T78" i="2" s="1"/>
  <c r="T79" i="2" s="1"/>
  <c r="T80" i="2" s="1"/>
  <c r="T81" i="2" s="1"/>
  <c r="T82" i="2" s="1"/>
  <c r="T83" i="2" s="1"/>
  <c r="T84" i="2" s="1"/>
  <c r="T85" i="2" s="1"/>
  <c r="T86" i="2" s="1"/>
  <c r="T87" i="2" s="1"/>
  <c r="T88" i="2" s="1"/>
  <c r="T89" i="2" s="1"/>
  <c r="T90" i="2" s="1"/>
  <c r="T91" i="2" s="1"/>
  <c r="T92" i="2" s="1"/>
  <c r="T93" i="2" s="1"/>
  <c r="M85" i="2"/>
  <c r="M91" i="2" s="1"/>
  <c r="M87" i="2"/>
  <c r="M93" i="2" s="1"/>
  <c r="M82" i="2"/>
  <c r="M88" i="2" s="1"/>
  <c r="M83" i="2"/>
  <c r="M89" i="2" s="1"/>
  <c r="M100" i="2"/>
  <c r="B84" i="6"/>
  <c r="B85" i="6" s="1"/>
  <c r="M95" i="2" s="1"/>
  <c r="J326" i="2"/>
  <c r="J325" i="2"/>
  <c r="J324" i="2"/>
  <c r="J323" i="2"/>
  <c r="J322" i="2"/>
  <c r="J321" i="2"/>
  <c r="J320" i="2"/>
  <c r="J319" i="2"/>
  <c r="J318" i="2"/>
  <c r="J317" i="2"/>
  <c r="J316" i="2"/>
  <c r="J315" i="2"/>
  <c r="J314" i="2"/>
  <c r="J313" i="2"/>
  <c r="J309" i="2"/>
  <c r="J308" i="2"/>
  <c r="J307" i="2"/>
  <c r="J306" i="2"/>
  <c r="J305" i="2"/>
  <c r="J304" i="2"/>
  <c r="J303" i="2"/>
  <c r="J302" i="2"/>
  <c r="J301" i="2"/>
  <c r="J300" i="2"/>
  <c r="J299" i="2"/>
  <c r="J298" i="2"/>
  <c r="J297" i="2"/>
  <c r="J296" i="2"/>
  <c r="J294" i="2"/>
  <c r="J293" i="2"/>
  <c r="J292" i="2"/>
  <c r="J291" i="2"/>
  <c r="J290" i="2"/>
  <c r="J289" i="2"/>
  <c r="J288" i="2"/>
  <c r="J287" i="2"/>
  <c r="J286" i="2"/>
  <c r="J285" i="2"/>
  <c r="J284" i="2"/>
  <c r="J283" i="2"/>
  <c r="J282" i="2"/>
  <c r="J281" i="2"/>
  <c r="J277" i="2"/>
  <c r="J276" i="2"/>
  <c r="J275" i="2"/>
  <c r="J274" i="2"/>
  <c r="J273" i="2"/>
  <c r="J272" i="2"/>
  <c r="J271" i="2"/>
  <c r="J270" i="2"/>
  <c r="J269" i="2"/>
  <c r="J268" i="2"/>
  <c r="J267" i="2"/>
  <c r="J266" i="2"/>
  <c r="J265" i="2"/>
  <c r="J264" i="2"/>
  <c r="J261" i="2"/>
  <c r="J260" i="2"/>
  <c r="J259" i="2"/>
  <c r="J258" i="2"/>
  <c r="J257" i="2"/>
  <c r="J256" i="2"/>
  <c r="J255" i="2"/>
  <c r="J254" i="2"/>
  <c r="J253" i="2"/>
  <c r="J252" i="2"/>
  <c r="J251" i="2"/>
  <c r="J250" i="2"/>
  <c r="J249" i="2"/>
  <c r="J232" i="2"/>
  <c r="J230" i="2"/>
  <c r="J228" i="2"/>
  <c r="J227" i="2"/>
  <c r="J226" i="2"/>
  <c r="J225" i="2"/>
  <c r="J204" i="2"/>
  <c r="J203" i="2"/>
  <c r="J202" i="2"/>
  <c r="J201" i="2"/>
  <c r="J200" i="2"/>
  <c r="J199" i="2"/>
  <c r="J198" i="2"/>
  <c r="C172" i="2"/>
  <c r="B172" i="2"/>
  <c r="A172" i="2"/>
  <c r="C171" i="2"/>
  <c r="B171" i="2"/>
  <c r="A171" i="2"/>
  <c r="C170" i="2"/>
  <c r="B170" i="2"/>
  <c r="A170" i="2"/>
  <c r="C169" i="2"/>
  <c r="B169" i="2"/>
  <c r="A169" i="2"/>
  <c r="C168" i="2"/>
  <c r="B168" i="2"/>
  <c r="A168" i="2"/>
  <c r="C167" i="2"/>
  <c r="B167" i="2"/>
  <c r="A167" i="2"/>
  <c r="C166" i="2"/>
  <c r="B166" i="2"/>
  <c r="A166" i="2"/>
  <c r="C165" i="2"/>
  <c r="B165" i="2"/>
  <c r="A165" i="2"/>
  <c r="C164" i="2"/>
  <c r="B164" i="2"/>
  <c r="A164" i="2"/>
  <c r="C163" i="2"/>
  <c r="B163" i="2"/>
  <c r="A163" i="2"/>
  <c r="C162" i="2"/>
  <c r="B162" i="2"/>
  <c r="A162" i="2"/>
  <c r="C161" i="2"/>
  <c r="B161" i="2"/>
  <c r="A161" i="2"/>
  <c r="C160" i="2"/>
  <c r="B160" i="2"/>
  <c r="A160" i="2"/>
  <c r="C159" i="2"/>
  <c r="B159" i="2"/>
  <c r="A159" i="2"/>
  <c r="C158" i="2"/>
  <c r="B158" i="2"/>
  <c r="A158" i="2"/>
  <c r="C157" i="2"/>
  <c r="B157" i="2"/>
  <c r="A157" i="2"/>
  <c r="C156" i="2"/>
  <c r="B156" i="2"/>
  <c r="A156" i="2"/>
  <c r="C155" i="2"/>
  <c r="B155" i="2"/>
  <c r="A155" i="2"/>
  <c r="C154" i="2"/>
  <c r="B154" i="2"/>
  <c r="A154" i="2"/>
  <c r="C153" i="2"/>
  <c r="B153" i="2"/>
  <c r="A153" i="2"/>
  <c r="C152" i="2"/>
  <c r="B152" i="2"/>
  <c r="A152" i="2"/>
  <c r="C151" i="2"/>
  <c r="B151" i="2"/>
  <c r="A151" i="2"/>
  <c r="C150" i="2"/>
  <c r="B150" i="2"/>
  <c r="A150" i="2"/>
  <c r="C149" i="2"/>
  <c r="B149" i="2"/>
  <c r="A149" i="2"/>
  <c r="C148" i="2"/>
  <c r="B148" i="2"/>
  <c r="A148" i="2"/>
  <c r="C147" i="2"/>
  <c r="B147" i="2"/>
  <c r="A147" i="2"/>
  <c r="C146" i="2"/>
  <c r="B146" i="2"/>
  <c r="A146" i="2"/>
  <c r="C145" i="2"/>
  <c r="B145" i="2"/>
  <c r="A145" i="2"/>
  <c r="C144" i="2"/>
  <c r="B144" i="2"/>
  <c r="A144" i="2"/>
  <c r="J191" i="2"/>
  <c r="J190" i="2"/>
  <c r="J189" i="2"/>
  <c r="J188" i="2"/>
  <c r="J187" i="2"/>
  <c r="J186" i="2"/>
  <c r="J185" i="2"/>
  <c r="J144" i="2"/>
  <c r="J135" i="2"/>
  <c r="J134" i="2"/>
  <c r="J133" i="2"/>
  <c r="J132" i="2"/>
  <c r="J131" i="2"/>
  <c r="J130" i="2"/>
  <c r="J129" i="2"/>
  <c r="J128" i="2"/>
  <c r="J127" i="2"/>
  <c r="J119" i="2"/>
  <c r="J118" i="2"/>
  <c r="J117" i="2"/>
  <c r="J116" i="2"/>
  <c r="J115" i="2"/>
  <c r="J114" i="2"/>
  <c r="J113" i="2"/>
  <c r="J112" i="2"/>
  <c r="J111" i="2"/>
  <c r="J109" i="2"/>
  <c r="J108" i="2"/>
  <c r="J107" i="2"/>
  <c r="J106" i="2"/>
  <c r="J105" i="2"/>
  <c r="J103" i="2"/>
  <c r="J102" i="2"/>
  <c r="J101" i="2"/>
  <c r="J100" i="2"/>
  <c r="J99" i="2"/>
  <c r="J93" i="2"/>
  <c r="J92" i="2"/>
  <c r="J91" i="2"/>
  <c r="J90" i="2"/>
  <c r="J89" i="2"/>
  <c r="J88" i="2"/>
  <c r="J87" i="2"/>
  <c r="J86" i="2"/>
  <c r="J85" i="2"/>
  <c r="J84" i="2"/>
  <c r="J83" i="2"/>
  <c r="J82" i="2"/>
  <c r="J81" i="2"/>
  <c r="J80" i="2"/>
  <c r="J79" i="2"/>
  <c r="J78" i="2"/>
  <c r="J77" i="2"/>
  <c r="J75" i="2"/>
  <c r="J74" i="2"/>
  <c r="R228" i="2"/>
  <c r="Q228" i="2"/>
  <c r="R227" i="2"/>
  <c r="Q227" i="2"/>
  <c r="R226" i="2"/>
  <c r="Q226" i="2"/>
  <c r="R225" i="2"/>
  <c r="Q225" i="2"/>
  <c r="O228" i="2"/>
  <c r="O227" i="2"/>
  <c r="O226" i="2"/>
  <c r="O225" i="2"/>
  <c r="N228" i="2"/>
  <c r="M228" i="2"/>
  <c r="L228" i="2"/>
  <c r="N227" i="2"/>
  <c r="M227" i="2"/>
  <c r="L227" i="2"/>
  <c r="N226" i="2"/>
  <c r="M226" i="2"/>
  <c r="L226" i="2"/>
  <c r="N225" i="2"/>
  <c r="M225" i="2"/>
  <c r="L225" i="2"/>
  <c r="B225" i="2"/>
  <c r="C225" i="2"/>
  <c r="B226" i="2"/>
  <c r="C226" i="2"/>
  <c r="B227" i="2"/>
  <c r="C227" i="2"/>
  <c r="B228" i="2"/>
  <c r="C228" i="2"/>
  <c r="B229" i="2"/>
  <c r="C229" i="2"/>
  <c r="B230" i="2"/>
  <c r="C230" i="2"/>
  <c r="A226" i="2"/>
  <c r="A227" i="2"/>
  <c r="A228" i="2"/>
  <c r="A229" i="2"/>
  <c r="A230" i="2"/>
  <c r="A225" i="2"/>
  <c r="N111" i="2"/>
  <c r="O111" i="2"/>
  <c r="N112" i="2"/>
  <c r="O112" i="2"/>
  <c r="N113" i="2"/>
  <c r="O113" i="2"/>
  <c r="M113" i="2"/>
  <c r="L113" i="2"/>
  <c r="M112" i="2"/>
  <c r="L112" i="2"/>
  <c r="M111" i="2"/>
  <c r="L111" i="2"/>
  <c r="A112" i="2"/>
  <c r="B112" i="2"/>
  <c r="C112" i="2"/>
  <c r="A113" i="2"/>
  <c r="B113" i="2"/>
  <c r="C113" i="2"/>
  <c r="A114" i="2"/>
  <c r="B114" i="2"/>
  <c r="C114" i="2"/>
  <c r="A115" i="2"/>
  <c r="B115" i="2"/>
  <c r="C115" i="2"/>
  <c r="A116" i="2"/>
  <c r="B116" i="2"/>
  <c r="C116" i="2"/>
  <c r="A117" i="2"/>
  <c r="B117" i="2"/>
  <c r="C117" i="2"/>
  <c r="A118" i="2"/>
  <c r="B118" i="2"/>
  <c r="C118" i="2"/>
  <c r="A119" i="2"/>
  <c r="B119" i="2"/>
  <c r="C119" i="2"/>
  <c r="B111" i="2"/>
  <c r="C111" i="2"/>
  <c r="A111" i="2"/>
  <c r="B302" i="2"/>
  <c r="B306" i="2" s="1"/>
  <c r="B301" i="2"/>
  <c r="B270" i="2"/>
  <c r="B278" i="2" s="1"/>
  <c r="B269" i="2"/>
  <c r="A134" i="2"/>
  <c r="B134" i="2"/>
  <c r="C134" i="2"/>
  <c r="A135" i="2"/>
  <c r="B135" i="2"/>
  <c r="C135" i="2"/>
  <c r="Q74" i="2"/>
  <c r="Q75" i="2"/>
  <c r="R75" i="2"/>
  <c r="R74" i="2"/>
  <c r="O75" i="2"/>
  <c r="O74" i="2"/>
  <c r="L75" i="2"/>
  <c r="M75" i="2"/>
  <c r="N75" i="2"/>
  <c r="M74" i="2"/>
  <c r="N74" i="2"/>
  <c r="L74" i="2"/>
  <c r="A75" i="2"/>
  <c r="B75" i="2"/>
  <c r="C75" i="2"/>
  <c r="B74" i="2"/>
  <c r="C74" i="2"/>
  <c r="A74" i="2"/>
  <c r="S82" i="2"/>
  <c r="S83" i="2"/>
  <c r="S84" i="2"/>
  <c r="S85" i="2"/>
  <c r="S86" i="2"/>
  <c r="S87" i="2"/>
  <c r="S88" i="2"/>
  <c r="S89" i="2"/>
  <c r="S90" i="2"/>
  <c r="S91" i="2"/>
  <c r="S92" i="2"/>
  <c r="S93" i="2"/>
  <c r="Q78" i="2"/>
  <c r="R78" i="2"/>
  <c r="Q79" i="2"/>
  <c r="R79" i="2"/>
  <c r="Q80" i="2"/>
  <c r="R80" i="2"/>
  <c r="Q81" i="2"/>
  <c r="R81" i="2"/>
  <c r="Q82" i="2"/>
  <c r="R82" i="2"/>
  <c r="Q83" i="2"/>
  <c r="R83" i="2"/>
  <c r="Q84" i="2"/>
  <c r="R84" i="2"/>
  <c r="Q85" i="2"/>
  <c r="R85" i="2"/>
  <c r="Q86" i="2"/>
  <c r="R86" i="2"/>
  <c r="Q87" i="2"/>
  <c r="R87" i="2"/>
  <c r="Q88" i="2"/>
  <c r="R88" i="2"/>
  <c r="Q89" i="2"/>
  <c r="R89" i="2"/>
  <c r="Q90" i="2"/>
  <c r="R90" i="2"/>
  <c r="Q91" i="2"/>
  <c r="R91" i="2"/>
  <c r="Q92" i="2"/>
  <c r="R92" i="2"/>
  <c r="Q93" i="2"/>
  <c r="R93" i="2"/>
  <c r="R77" i="2"/>
  <c r="Q77" i="2"/>
  <c r="L82" i="2"/>
  <c r="N82" i="2"/>
  <c r="O82" i="2"/>
  <c r="L83" i="2"/>
  <c r="N83" i="2"/>
  <c r="O83" i="2"/>
  <c r="L84" i="2"/>
  <c r="N84" i="2"/>
  <c r="O84" i="2"/>
  <c r="L85" i="2"/>
  <c r="N85" i="2"/>
  <c r="O85" i="2"/>
  <c r="L86" i="2"/>
  <c r="N86" i="2"/>
  <c r="O86" i="2"/>
  <c r="L87" i="2"/>
  <c r="N87" i="2"/>
  <c r="O87" i="2"/>
  <c r="L88" i="2"/>
  <c r="N88" i="2"/>
  <c r="O88" i="2"/>
  <c r="L89" i="2"/>
  <c r="N89" i="2"/>
  <c r="O89" i="2"/>
  <c r="L90" i="2"/>
  <c r="N90" i="2"/>
  <c r="O90" i="2"/>
  <c r="L91" i="2"/>
  <c r="N91" i="2"/>
  <c r="O91" i="2"/>
  <c r="L92" i="2"/>
  <c r="N92" i="2"/>
  <c r="O92" i="2"/>
  <c r="L93" i="2"/>
  <c r="N93" i="2"/>
  <c r="O93" i="2"/>
  <c r="A82" i="2"/>
  <c r="B82" i="2"/>
  <c r="C82" i="2"/>
  <c r="A83" i="2"/>
  <c r="B83" i="2"/>
  <c r="C83" i="2"/>
  <c r="A84" i="2"/>
  <c r="B84" i="2"/>
  <c r="C84" i="2"/>
  <c r="A85" i="2"/>
  <c r="B85" i="2"/>
  <c r="C85" i="2"/>
  <c r="A86" i="2"/>
  <c r="B86" i="2"/>
  <c r="C86" i="2"/>
  <c r="A87" i="2"/>
  <c r="B87" i="2"/>
  <c r="C87" i="2"/>
  <c r="A88" i="2"/>
  <c r="B88" i="2"/>
  <c r="C88" i="2"/>
  <c r="A89" i="2"/>
  <c r="B89" i="2"/>
  <c r="C89" i="2"/>
  <c r="A90" i="2"/>
  <c r="B90" i="2"/>
  <c r="C90" i="2"/>
  <c r="A91" i="2"/>
  <c r="B91" i="2"/>
  <c r="C91" i="2"/>
  <c r="A92" i="2"/>
  <c r="B92" i="2"/>
  <c r="C92" i="2"/>
  <c r="A93" i="2"/>
  <c r="B93" i="2"/>
  <c r="C93" i="2"/>
  <c r="S257" i="2"/>
  <c r="S256" i="2"/>
  <c r="S250" i="2"/>
  <c r="S249" i="2"/>
  <c r="S204" i="2"/>
  <c r="S203" i="2"/>
  <c r="S202" i="2"/>
  <c r="S201" i="2"/>
  <c r="S200" i="2"/>
  <c r="S199" i="2"/>
  <c r="S198" i="2"/>
  <c r="S188" i="2"/>
  <c r="S189" i="2"/>
  <c r="S190" i="2"/>
  <c r="S191" i="2"/>
  <c r="S101" i="2"/>
  <c r="S102" i="2" s="1"/>
  <c r="S103" i="2" s="1"/>
  <c r="S78" i="2"/>
  <c r="S79" i="2"/>
  <c r="S80" i="2"/>
  <c r="S81" i="2"/>
  <c r="S77" i="2"/>
  <c r="O326" i="2"/>
  <c r="N326" i="2"/>
  <c r="M326" i="2"/>
  <c r="L326" i="2"/>
  <c r="O325" i="2"/>
  <c r="N325" i="2"/>
  <c r="M325" i="2"/>
  <c r="L325" i="2"/>
  <c r="O324" i="2"/>
  <c r="N324" i="2"/>
  <c r="M324" i="2"/>
  <c r="L324" i="2"/>
  <c r="O323" i="2"/>
  <c r="N323" i="2"/>
  <c r="M323" i="2"/>
  <c r="L323" i="2"/>
  <c r="O322" i="2"/>
  <c r="N322" i="2"/>
  <c r="M322" i="2"/>
  <c r="L322" i="2"/>
  <c r="C326" i="2"/>
  <c r="A326" i="2"/>
  <c r="C325" i="2"/>
  <c r="A325" i="2"/>
  <c r="C324" i="2"/>
  <c r="A324" i="2"/>
  <c r="C323" i="2"/>
  <c r="A323" i="2"/>
  <c r="C322" i="2"/>
  <c r="A322" i="2"/>
  <c r="O320" i="2"/>
  <c r="N320" i="2"/>
  <c r="M320" i="2"/>
  <c r="L320" i="2"/>
  <c r="O319" i="2"/>
  <c r="N319" i="2"/>
  <c r="M319" i="2"/>
  <c r="L319" i="2"/>
  <c r="O318" i="2"/>
  <c r="N318" i="2"/>
  <c r="M318" i="2"/>
  <c r="L318" i="2"/>
  <c r="O317" i="2"/>
  <c r="N317" i="2"/>
  <c r="M317" i="2"/>
  <c r="L317" i="2"/>
  <c r="O316" i="2"/>
  <c r="N316" i="2"/>
  <c r="M316" i="2"/>
  <c r="L316" i="2"/>
  <c r="O315" i="2"/>
  <c r="N315" i="2"/>
  <c r="M315" i="2"/>
  <c r="L315" i="2"/>
  <c r="O314" i="2"/>
  <c r="N314" i="2"/>
  <c r="M314" i="2"/>
  <c r="L314" i="2"/>
  <c r="C320" i="2"/>
  <c r="A320" i="2"/>
  <c r="C319" i="2"/>
  <c r="A319" i="2"/>
  <c r="C318" i="2"/>
  <c r="A318" i="2"/>
  <c r="C317" i="2"/>
  <c r="A317" i="2"/>
  <c r="C316" i="2"/>
  <c r="A316" i="2"/>
  <c r="C315" i="2"/>
  <c r="A315" i="2"/>
  <c r="C314" i="2"/>
  <c r="A314" i="2"/>
  <c r="O309" i="2"/>
  <c r="N309" i="2"/>
  <c r="M309" i="2"/>
  <c r="L309" i="2"/>
  <c r="O304" i="2"/>
  <c r="N304" i="2"/>
  <c r="M304" i="2"/>
  <c r="L304" i="2"/>
  <c r="O303" i="2"/>
  <c r="N303" i="2"/>
  <c r="M303" i="2"/>
  <c r="L303" i="2"/>
  <c r="C309" i="2"/>
  <c r="A309" i="2"/>
  <c r="C308" i="2"/>
  <c r="A308" i="2"/>
  <c r="C307" i="2"/>
  <c r="A307" i="2"/>
  <c r="C306" i="2"/>
  <c r="A306" i="2"/>
  <c r="C305" i="2"/>
  <c r="A305" i="2"/>
  <c r="C304" i="2"/>
  <c r="A304" i="2"/>
  <c r="C303" i="2"/>
  <c r="A303" i="2"/>
  <c r="O294" i="2"/>
  <c r="N294" i="2"/>
  <c r="M294" i="2"/>
  <c r="L294" i="2"/>
  <c r="O293" i="2"/>
  <c r="N293" i="2"/>
  <c r="M293" i="2"/>
  <c r="L293" i="2"/>
  <c r="O292" i="2"/>
  <c r="N292" i="2"/>
  <c r="M292" i="2"/>
  <c r="L292" i="2"/>
  <c r="O291" i="2"/>
  <c r="N291" i="2"/>
  <c r="M291" i="2"/>
  <c r="L291" i="2"/>
  <c r="O290" i="2"/>
  <c r="N290" i="2"/>
  <c r="M290" i="2"/>
  <c r="L290" i="2"/>
  <c r="C294" i="2"/>
  <c r="A294" i="2"/>
  <c r="C293" i="2"/>
  <c r="A293" i="2"/>
  <c r="C292" i="2"/>
  <c r="A292" i="2"/>
  <c r="C291" i="2"/>
  <c r="A291" i="2"/>
  <c r="C290" i="2"/>
  <c r="A290" i="2"/>
  <c r="O300" i="2"/>
  <c r="N300" i="2"/>
  <c r="M300" i="2"/>
  <c r="L300" i="2"/>
  <c r="O299" i="2"/>
  <c r="N299" i="2"/>
  <c r="M299" i="2"/>
  <c r="L299" i="2"/>
  <c r="O298" i="2"/>
  <c r="N298" i="2"/>
  <c r="M298" i="2"/>
  <c r="L298" i="2"/>
  <c r="O296" i="2"/>
  <c r="N296" i="2"/>
  <c r="M296" i="2"/>
  <c r="L296" i="2"/>
  <c r="C300" i="2"/>
  <c r="B300" i="2"/>
  <c r="A300" i="2"/>
  <c r="C299" i="2"/>
  <c r="B299" i="2"/>
  <c r="A299" i="2"/>
  <c r="C298" i="2"/>
  <c r="B298" i="2"/>
  <c r="A298" i="2"/>
  <c r="C297" i="2"/>
  <c r="B297" i="2"/>
  <c r="A297" i="2"/>
  <c r="C296" i="2"/>
  <c r="B296" i="2"/>
  <c r="A296" i="2"/>
  <c r="O268" i="2"/>
  <c r="N268" i="2"/>
  <c r="M268" i="2"/>
  <c r="L268" i="2"/>
  <c r="O267" i="2"/>
  <c r="N267" i="2"/>
  <c r="M267" i="2"/>
  <c r="L267" i="2"/>
  <c r="O266" i="2"/>
  <c r="N266" i="2"/>
  <c r="M266" i="2"/>
  <c r="L266" i="2"/>
  <c r="O265" i="2"/>
  <c r="N265" i="2"/>
  <c r="M265" i="2"/>
  <c r="L265" i="2"/>
  <c r="O264" i="2"/>
  <c r="N264" i="2"/>
  <c r="M264" i="2"/>
  <c r="L264" i="2"/>
  <c r="O288" i="2"/>
  <c r="N288" i="2"/>
  <c r="M288" i="2"/>
  <c r="L288" i="2"/>
  <c r="O287" i="2"/>
  <c r="N287" i="2"/>
  <c r="M287" i="2"/>
  <c r="L287" i="2"/>
  <c r="O286" i="2"/>
  <c r="N286" i="2"/>
  <c r="M286" i="2"/>
  <c r="L286" i="2"/>
  <c r="O285" i="2"/>
  <c r="N285" i="2"/>
  <c r="M285" i="2"/>
  <c r="L285" i="2"/>
  <c r="O284" i="2"/>
  <c r="N284" i="2"/>
  <c r="M284" i="2"/>
  <c r="L284" i="2"/>
  <c r="O283" i="2"/>
  <c r="N283" i="2"/>
  <c r="M283" i="2"/>
  <c r="L283" i="2"/>
  <c r="O282" i="2"/>
  <c r="N282" i="2"/>
  <c r="M282" i="2"/>
  <c r="L282" i="2"/>
  <c r="C288" i="2"/>
  <c r="A288" i="2"/>
  <c r="C287" i="2"/>
  <c r="A287" i="2"/>
  <c r="C286" i="2"/>
  <c r="A286" i="2"/>
  <c r="C285" i="2"/>
  <c r="A285" i="2"/>
  <c r="C284" i="2"/>
  <c r="A284" i="2"/>
  <c r="C283" i="2"/>
  <c r="A283" i="2"/>
  <c r="C282" i="2"/>
  <c r="A282" i="2"/>
  <c r="A203" i="2"/>
  <c r="O277" i="2"/>
  <c r="N277" i="2"/>
  <c r="M277" i="2"/>
  <c r="L277" i="2"/>
  <c r="O276" i="2"/>
  <c r="N276" i="2"/>
  <c r="M276" i="2"/>
  <c r="L276" i="2"/>
  <c r="O275" i="2"/>
  <c r="N275" i="2"/>
  <c r="M275" i="2"/>
  <c r="L275" i="2"/>
  <c r="O274" i="2"/>
  <c r="N274" i="2"/>
  <c r="M274" i="2"/>
  <c r="L274" i="2"/>
  <c r="O273" i="2"/>
  <c r="N273" i="2"/>
  <c r="M273" i="2"/>
  <c r="L273" i="2"/>
  <c r="O272" i="2"/>
  <c r="N272" i="2"/>
  <c r="M272" i="2"/>
  <c r="L272" i="2"/>
  <c r="O271" i="2"/>
  <c r="N271" i="2"/>
  <c r="M271" i="2"/>
  <c r="L271" i="2"/>
  <c r="A272" i="2"/>
  <c r="C272" i="2"/>
  <c r="A273" i="2"/>
  <c r="C273" i="2"/>
  <c r="A274" i="2"/>
  <c r="C274" i="2"/>
  <c r="A275" i="2"/>
  <c r="C275" i="2"/>
  <c r="A276" i="2"/>
  <c r="C276" i="2"/>
  <c r="A277" i="2"/>
  <c r="C277" i="2"/>
  <c r="C271" i="2"/>
  <c r="A271" i="2"/>
  <c r="A265" i="2"/>
  <c r="B265" i="2"/>
  <c r="C265" i="2"/>
  <c r="A266" i="2"/>
  <c r="B266" i="2"/>
  <c r="C266" i="2"/>
  <c r="A267" i="2"/>
  <c r="B267" i="2"/>
  <c r="C267" i="2"/>
  <c r="A268" i="2"/>
  <c r="B268" i="2"/>
  <c r="C268" i="2"/>
  <c r="B264" i="2"/>
  <c r="C264" i="2"/>
  <c r="A264" i="2"/>
  <c r="O240" i="2"/>
  <c r="N240" i="2"/>
  <c r="M240" i="2"/>
  <c r="L240" i="2"/>
  <c r="O239" i="2"/>
  <c r="N239" i="2"/>
  <c r="M239" i="2"/>
  <c r="L239" i="2"/>
  <c r="O237" i="2"/>
  <c r="N237" i="2"/>
  <c r="M237" i="2"/>
  <c r="L237" i="2"/>
  <c r="O234" i="2"/>
  <c r="N234" i="2"/>
  <c r="M234" i="2"/>
  <c r="L234" i="2"/>
  <c r="O233" i="2"/>
  <c r="N233" i="2"/>
  <c r="M233" i="2"/>
  <c r="L233" i="2"/>
  <c r="L188" i="2"/>
  <c r="M188" i="2"/>
  <c r="N188" i="2"/>
  <c r="O188" i="2"/>
  <c r="L189" i="2"/>
  <c r="M189" i="2"/>
  <c r="N189" i="2"/>
  <c r="O189" i="2"/>
  <c r="L190" i="2"/>
  <c r="M190" i="2"/>
  <c r="N190" i="2"/>
  <c r="O190" i="2"/>
  <c r="L191" i="2"/>
  <c r="M191" i="2"/>
  <c r="N191" i="2"/>
  <c r="O191" i="2"/>
  <c r="C244" i="2"/>
  <c r="B244" i="2"/>
  <c r="A244" i="2"/>
  <c r="A233" i="2"/>
  <c r="B233" i="2"/>
  <c r="C233" i="2"/>
  <c r="A234" i="2"/>
  <c r="B234" i="2"/>
  <c r="C234" i="2"/>
  <c r="A235" i="2"/>
  <c r="B235" i="2"/>
  <c r="C235" i="2"/>
  <c r="A236" i="2"/>
  <c r="B236" i="2"/>
  <c r="C236" i="2"/>
  <c r="A237" i="2"/>
  <c r="B237" i="2"/>
  <c r="C237" i="2"/>
  <c r="A238" i="2"/>
  <c r="B238" i="2"/>
  <c r="C238" i="2"/>
  <c r="A239" i="2"/>
  <c r="B239" i="2"/>
  <c r="C239" i="2"/>
  <c r="A240" i="2"/>
  <c r="B240" i="2"/>
  <c r="C240" i="2"/>
  <c r="A241" i="2"/>
  <c r="B241" i="2"/>
  <c r="C241" i="2"/>
  <c r="A242" i="2"/>
  <c r="B242" i="2"/>
  <c r="C242" i="2"/>
  <c r="A243" i="2"/>
  <c r="B243" i="2"/>
  <c r="C243" i="2"/>
  <c r="B232" i="2"/>
  <c r="C232" i="2"/>
  <c r="A232" i="2"/>
  <c r="C203" i="2"/>
  <c r="B203" i="2"/>
  <c r="O203" i="2"/>
  <c r="N203" i="2"/>
  <c r="L203" i="2"/>
  <c r="L199" i="2"/>
  <c r="N199" i="2"/>
  <c r="O199" i="2"/>
  <c r="L200" i="2"/>
  <c r="N200" i="2"/>
  <c r="O200" i="2"/>
  <c r="L201" i="2"/>
  <c r="N201" i="2"/>
  <c r="O201" i="2"/>
  <c r="L202" i="2"/>
  <c r="N202" i="2"/>
  <c r="O202" i="2"/>
  <c r="L204" i="2"/>
  <c r="N204" i="2"/>
  <c r="O204" i="2"/>
  <c r="N198" i="2"/>
  <c r="O198" i="2"/>
  <c r="L198" i="2"/>
  <c r="A204" i="2"/>
  <c r="A202" i="2"/>
  <c r="A201" i="2"/>
  <c r="A200" i="2"/>
  <c r="A199" i="2"/>
  <c r="C204" i="2"/>
  <c r="B204" i="2"/>
  <c r="C202" i="2"/>
  <c r="B202" i="2"/>
  <c r="C201" i="2"/>
  <c r="B201" i="2"/>
  <c r="C200" i="2"/>
  <c r="B200" i="2"/>
  <c r="C199" i="2"/>
  <c r="B199" i="2"/>
  <c r="C198" i="2"/>
  <c r="B198" i="2"/>
  <c r="A198" i="2"/>
  <c r="M128" i="2"/>
  <c r="N128" i="2"/>
  <c r="O128" i="2"/>
  <c r="L128" i="2"/>
  <c r="A128" i="2"/>
  <c r="B128" i="2"/>
  <c r="C128" i="2"/>
  <c r="A129" i="2"/>
  <c r="B129" i="2"/>
  <c r="C129" i="2"/>
  <c r="A130" i="2"/>
  <c r="B130" i="2"/>
  <c r="C130" i="2"/>
  <c r="A131" i="2"/>
  <c r="B131" i="2"/>
  <c r="C131" i="2"/>
  <c r="A132" i="2"/>
  <c r="B132" i="2"/>
  <c r="C132" i="2"/>
  <c r="A133" i="2"/>
  <c r="B133" i="2"/>
  <c r="C133" i="2"/>
  <c r="B127" i="2"/>
  <c r="C127" i="2"/>
  <c r="A127" i="2"/>
  <c r="O108" i="2"/>
  <c r="N108" i="2"/>
  <c r="M108" i="2"/>
  <c r="L108" i="2"/>
  <c r="M105" i="2"/>
  <c r="N105" i="2"/>
  <c r="O105" i="2"/>
  <c r="L105" i="2"/>
  <c r="A106" i="2"/>
  <c r="B106" i="2"/>
  <c r="C106" i="2"/>
  <c r="A107" i="2"/>
  <c r="B107" i="2"/>
  <c r="C107" i="2"/>
  <c r="A108" i="2"/>
  <c r="B108" i="2"/>
  <c r="C108" i="2"/>
  <c r="A109" i="2"/>
  <c r="B109" i="2"/>
  <c r="C109" i="2"/>
  <c r="B105" i="2"/>
  <c r="C105" i="2"/>
  <c r="A105" i="2"/>
  <c r="O100" i="2"/>
  <c r="N100" i="2"/>
  <c r="L100" i="2"/>
  <c r="O103" i="2"/>
  <c r="N103" i="2"/>
  <c r="L103" i="2"/>
  <c r="O102" i="2"/>
  <c r="N102" i="2"/>
  <c r="L102" i="2"/>
  <c r="O101" i="2"/>
  <c r="L101" i="2"/>
  <c r="O99" i="2"/>
  <c r="N99" i="2"/>
  <c r="L99" i="2"/>
  <c r="A100" i="2"/>
  <c r="B100" i="2"/>
  <c r="C100" i="2"/>
  <c r="A101" i="2"/>
  <c r="B101" i="2"/>
  <c r="C101" i="2"/>
  <c r="A102" i="2"/>
  <c r="B102" i="2"/>
  <c r="C102" i="2"/>
  <c r="A103" i="2"/>
  <c r="B103" i="2"/>
  <c r="C103" i="2"/>
  <c r="B99" i="2"/>
  <c r="C99" i="2"/>
  <c r="A99" i="2"/>
  <c r="O81" i="2"/>
  <c r="N81" i="2"/>
  <c r="L81" i="2"/>
  <c r="O80" i="2"/>
  <c r="N80" i="2"/>
  <c r="L80" i="2"/>
  <c r="O79" i="2"/>
  <c r="N79" i="2"/>
  <c r="L79" i="2"/>
  <c r="O78" i="2"/>
  <c r="N78" i="2"/>
  <c r="L78" i="2"/>
  <c r="O77" i="2"/>
  <c r="N77" i="2"/>
  <c r="L77" i="2"/>
  <c r="A78" i="2"/>
  <c r="B78" i="2"/>
  <c r="C78" i="2"/>
  <c r="A79" i="2"/>
  <c r="B79" i="2"/>
  <c r="C79" i="2"/>
  <c r="A80" i="2"/>
  <c r="B80" i="2"/>
  <c r="C80" i="2"/>
  <c r="A81" i="2"/>
  <c r="B81" i="2"/>
  <c r="C81" i="2"/>
  <c r="B77" i="2"/>
  <c r="C77" i="2"/>
  <c r="A77" i="2"/>
  <c r="O66" i="2"/>
  <c r="N66" i="2"/>
  <c r="L66" i="2"/>
  <c r="O63" i="2"/>
  <c r="N63" i="2"/>
  <c r="L63" i="2"/>
  <c r="O57" i="2"/>
  <c r="N57" i="2"/>
  <c r="L57" i="2"/>
  <c r="O51" i="2"/>
  <c r="N51" i="2"/>
  <c r="L51" i="2"/>
  <c r="O43" i="2"/>
  <c r="N43" i="2"/>
  <c r="L43" i="2"/>
  <c r="B40" i="2"/>
  <c r="C40" i="2"/>
  <c r="A40" i="2"/>
  <c r="N257" i="2"/>
  <c r="N256" i="2"/>
  <c r="N250" i="2"/>
  <c r="N249" i="2"/>
  <c r="C261" i="2"/>
  <c r="B261" i="2"/>
  <c r="A261" i="2"/>
  <c r="A269" i="2"/>
  <c r="C260" i="2"/>
  <c r="B260" i="2"/>
  <c r="A260" i="2"/>
  <c r="C259" i="2"/>
  <c r="B259" i="2"/>
  <c r="A259" i="2"/>
  <c r="C258" i="2"/>
  <c r="B258" i="2"/>
  <c r="A258" i="2"/>
  <c r="C257" i="2"/>
  <c r="B257" i="2"/>
  <c r="A257" i="2"/>
  <c r="C256" i="2"/>
  <c r="B256" i="2"/>
  <c r="A256" i="2"/>
  <c r="C255" i="2"/>
  <c r="B255" i="2"/>
  <c r="A255" i="2"/>
  <c r="C254" i="2"/>
  <c r="B254" i="2"/>
  <c r="A254" i="2"/>
  <c r="C253" i="2"/>
  <c r="B253" i="2"/>
  <c r="A253" i="2"/>
  <c r="C252" i="2"/>
  <c r="B252" i="2"/>
  <c r="A252" i="2"/>
  <c r="C251" i="2"/>
  <c r="B251" i="2"/>
  <c r="A251" i="2"/>
  <c r="C250" i="2"/>
  <c r="B250" i="2"/>
  <c r="A250" i="2"/>
  <c r="C249" i="2"/>
  <c r="B249" i="2"/>
  <c r="A249" i="2"/>
  <c r="O257" i="2"/>
  <c r="M257" i="2"/>
  <c r="O256" i="2"/>
  <c r="M256" i="2"/>
  <c r="O250" i="2"/>
  <c r="M250" i="2"/>
  <c r="O249" i="2"/>
  <c r="M249" i="2"/>
  <c r="L257" i="2"/>
  <c r="L256" i="2"/>
  <c r="L250" i="2"/>
  <c r="L249" i="2"/>
  <c r="C189" i="2"/>
  <c r="B189" i="2"/>
  <c r="A189" i="2"/>
  <c r="C191" i="2"/>
  <c r="B191" i="2"/>
  <c r="A191" i="2"/>
  <c r="C190" i="2"/>
  <c r="B190" i="2"/>
  <c r="A190" i="2"/>
  <c r="C188" i="2"/>
  <c r="B188" i="2"/>
  <c r="A188" i="2"/>
  <c r="C187" i="2"/>
  <c r="B187" i="2"/>
  <c r="A187" i="2"/>
  <c r="C186" i="2"/>
  <c r="B186" i="2"/>
  <c r="A186" i="2"/>
  <c r="C185" i="2"/>
  <c r="B185" i="2"/>
  <c r="A185" i="2"/>
  <c r="B277" i="2" l="1"/>
  <c r="B276" i="2"/>
  <c r="M38" i="2"/>
  <c r="M35" i="2"/>
  <c r="B309" i="2"/>
  <c r="B273" i="2"/>
  <c r="B272" i="2"/>
  <c r="B271" i="2"/>
  <c r="B275" i="2"/>
  <c r="B274" i="2"/>
  <c r="B307" i="2"/>
  <c r="B310" i="2"/>
  <c r="B305" i="2"/>
  <c r="M86" i="2"/>
  <c r="M92" i="2" s="1"/>
  <c r="M84" i="2"/>
  <c r="M90" i="2" s="1"/>
  <c r="B304" i="2"/>
  <c r="B308" i="2"/>
  <c r="B303" i="2"/>
  <c r="M204" i="2"/>
  <c r="M200" i="2"/>
  <c r="B311" i="2"/>
  <c r="B312" i="2"/>
  <c r="M203" i="2"/>
  <c r="M199" i="2"/>
  <c r="M201" i="2"/>
  <c r="M202" i="2"/>
  <c r="B279" i="2"/>
  <c r="B280" i="2"/>
  <c r="M99" i="2"/>
  <c r="M102" i="2"/>
  <c r="M103" i="2"/>
  <c r="B281" i="2"/>
  <c r="B313" i="2"/>
  <c r="B289" i="2" l="1"/>
  <c r="B285" i="2"/>
  <c r="B286" i="2"/>
  <c r="B282" i="2"/>
  <c r="B287" i="2"/>
  <c r="B283" i="2"/>
  <c r="B288" i="2"/>
  <c r="B284" i="2"/>
  <c r="B321" i="2"/>
  <c r="B317" i="2"/>
  <c r="B318" i="2"/>
  <c r="B314" i="2"/>
  <c r="B319" i="2"/>
  <c r="B315" i="2"/>
  <c r="B320" i="2"/>
  <c r="B316" i="2"/>
  <c r="B326" i="2" l="1"/>
  <c r="B322" i="2"/>
  <c r="B323" i="2"/>
  <c r="B324" i="2"/>
  <c r="B325" i="2"/>
  <c r="B293" i="2"/>
  <c r="B294" i="2"/>
  <c r="B290" i="2"/>
  <c r="B291" i="2"/>
  <c r="B292" i="2"/>
  <c r="A2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 Busch</author>
  </authors>
  <commentList>
    <comment ref="G54" authorId="0" shapeId="0" xr:uid="{00000000-0006-0000-0200-000001000000}">
      <text>
        <r>
          <rPr>
            <b/>
            <sz val="9"/>
            <color indexed="81"/>
            <rFont val="Tahoma"/>
            <family val="2"/>
          </rPr>
          <t>Chris Busch:</t>
        </r>
        <r>
          <rPr>
            <sz val="9"/>
            <color indexed="81"/>
            <rFont val="Tahoma"/>
            <family val="2"/>
          </rPr>
          <t xml:space="preserve">
Carrying out swap of: (1) steam from solar thermal for otherwise unused biomass label.
(2) "Refinery and process gas" for district heat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<sst xmlns="http://schemas.openxmlformats.org/spreadsheetml/2006/main" count="9802" uniqueCount="1391">
  <si>
    <t>Short Name</t>
  </si>
  <si>
    <t>Vensim Variable Name</t>
  </si>
  <si>
    <t>Text for Pop-Over Panel Description</t>
  </si>
  <si>
    <t>Sector</t>
  </si>
  <si>
    <t>Transportation</t>
  </si>
  <si>
    <t>Boolean Rebate Program for Efficient Components</t>
  </si>
  <si>
    <t>Boolean Improved Contractor Edu and Training</t>
  </si>
  <si>
    <t>Electricity Supply</t>
  </si>
  <si>
    <t>Industry</t>
  </si>
  <si>
    <t>Cross-Sector</t>
  </si>
  <si>
    <t>Feebate</t>
  </si>
  <si>
    <t>Transportation Demand Management</t>
  </si>
  <si>
    <t>Rebate for Efficient Products</t>
  </si>
  <si>
    <t>Contractor Training</t>
  </si>
  <si>
    <t>Building Component Electrification</t>
  </si>
  <si>
    <t>Increased Retrofitting</t>
  </si>
  <si>
    <t>Demand Response</t>
  </si>
  <si>
    <t>Subsidy for Electricity Production</t>
  </si>
  <si>
    <t>Grid-Scale Electricity Storage</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</si>
  <si>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</si>
  <si>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</si>
  <si>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</si>
  <si>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</si>
  <si>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</si>
  <si>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</si>
  <si>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</si>
  <si>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</si>
  <si>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</si>
  <si>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</si>
  <si>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</si>
  <si>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</si>
  <si>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</si>
  <si>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</si>
  <si>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</si>
  <si>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</si>
  <si>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</si>
  <si>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</si>
  <si>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</si>
  <si>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</si>
  <si>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</si>
  <si>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</si>
  <si>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</si>
  <si>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</si>
  <si>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</si>
  <si>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</si>
  <si>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</si>
  <si>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</si>
  <si>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</si>
  <si>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</si>
  <si>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</si>
  <si>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</si>
  <si>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</si>
  <si>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</si>
  <si>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</si>
  <si>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</si>
  <si>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</si>
  <si>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</si>
  <si>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</si>
  <si>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</si>
  <si>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</si>
  <si>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</si>
  <si>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</si>
  <si>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</si>
  <si>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</si>
  <si>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</si>
  <si>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</si>
  <si>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</si>
  <si>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</si>
  <si>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</si>
  <si>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</si>
  <si>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</si>
  <si>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</si>
  <si>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</si>
  <si>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</si>
  <si>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</si>
  <si>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</si>
  <si>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</si>
  <si>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</si>
  <si>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</si>
  <si>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</si>
  <si>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</si>
  <si>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</si>
  <si>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</si>
  <si>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</si>
  <si>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</si>
  <si>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</si>
  <si>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</si>
  <si>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</si>
  <si>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</si>
  <si>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</si>
  <si>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</si>
  <si>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</si>
  <si>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</si>
  <si>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</si>
  <si>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</si>
  <si>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</si>
  <si>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</si>
  <si>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</si>
  <si>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</si>
  <si>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</si>
  <si>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</si>
  <si>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</si>
  <si>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</si>
  <si>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</si>
  <si>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</si>
  <si>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</si>
  <si>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</si>
  <si>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</si>
  <si>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</si>
  <si>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</si>
  <si>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</si>
  <si>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</si>
  <si>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</si>
  <si>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</si>
  <si>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</si>
  <si>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</si>
  <si>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</si>
  <si>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</si>
  <si>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</si>
  <si>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</si>
  <si>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</si>
  <si>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</si>
  <si>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</si>
  <si>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</si>
  <si>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</si>
  <si>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</si>
  <si>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</si>
  <si>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</si>
  <si>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</si>
  <si>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</si>
  <si>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</si>
  <si>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</si>
  <si>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</si>
  <si>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</si>
  <si>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</si>
  <si>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</si>
  <si>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</si>
  <si>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</si>
  <si>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</si>
  <si>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</si>
  <si>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</si>
  <si>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</si>
  <si>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</si>
  <si>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</si>
  <si>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</si>
  <si>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</si>
  <si>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</si>
  <si>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</si>
  <si>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</si>
  <si>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</si>
  <si>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</si>
  <si>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</si>
  <si>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</si>
  <si>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</si>
  <si>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</si>
  <si>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</si>
  <si>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</si>
  <si>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</si>
  <si>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</si>
  <si>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</si>
  <si>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</si>
  <si>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</si>
  <si>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</si>
  <si>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</si>
  <si>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</si>
  <si>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</si>
  <si>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</si>
  <si>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</si>
  <si>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</si>
  <si>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</si>
  <si>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</si>
  <si>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</si>
  <si>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</si>
  <si>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</si>
  <si>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</si>
  <si>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</si>
  <si>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</si>
  <si>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</si>
  <si>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</si>
  <si>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</si>
  <si>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</si>
  <si>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</si>
  <si>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</si>
  <si>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</si>
  <si>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</si>
  <si>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</si>
  <si>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</si>
  <si>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</si>
  <si>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Calculated from model data; see the relevant variable(s) in the InputData folder for source information.</t>
  </si>
  <si>
    <t>France</t>
  </si>
  <si>
    <t>Rebate Rate</t>
  </si>
  <si>
    <t>$/GPM</t>
  </si>
  <si>
    <t>Ireland</t>
  </si>
  <si>
    <t>Germany</t>
  </si>
  <si>
    <t>$/GPM (gasoline)</t>
  </si>
  <si>
    <t>Commercial</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</si>
  <si>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</si>
  <si>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</si>
  <si>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</si>
  <si>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</si>
  <si>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</si>
  <si>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</si>
  <si>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</si>
  <si>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</si>
  <si>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</si>
  <si>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</si>
  <si>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</si>
  <si>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</si>
  <si>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</si>
  <si>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</si>
  <si>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</si>
  <si>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</si>
  <si>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</si>
  <si>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</si>
  <si>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</si>
  <si>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</si>
  <si>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</si>
  <si>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</si>
  <si>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</si>
  <si>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</si>
  <si>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</si>
  <si>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</si>
  <si>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</si>
  <si>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</si>
  <si>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</si>
  <si>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</si>
  <si>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</si>
  <si>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</si>
  <si>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</si>
  <si>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</si>
  <si>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</si>
  <si>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</si>
  <si>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</si>
  <si>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</si>
  <si>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</si>
  <si>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</si>
  <si>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</si>
  <si>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</si>
  <si>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</si>
  <si>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</si>
  <si>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</si>
  <si>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</si>
  <si>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</si>
  <si>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</si>
  <si>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</si>
  <si>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</si>
  <si>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</si>
  <si>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</si>
  <si>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</si>
  <si>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</si>
  <si>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</si>
  <si>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</si>
  <si>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</si>
  <si>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</si>
  <si>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</si>
  <si>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</si>
  <si>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</si>
  <si>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</si>
  <si>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</si>
  <si>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</si>
  <si>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</si>
  <si>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</si>
  <si>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</si>
  <si>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</si>
  <si>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</si>
  <si>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</si>
  <si>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</si>
  <si>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</si>
  <si>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</si>
  <si>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</si>
  <si>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</si>
  <si>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</si>
  <si>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</si>
  <si>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</si>
  <si>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</si>
  <si>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</si>
  <si>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</si>
  <si>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</si>
  <si>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</si>
  <si>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</si>
  <si>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</si>
  <si>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</si>
  <si>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</si>
  <si>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</si>
  <si>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</si>
  <si>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</si>
  <si>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</si>
  <si>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</si>
  <si>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</si>
  <si>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</si>
  <si>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</si>
  <si>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</si>
  <si>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</si>
  <si>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</si>
  <si>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</si>
  <si>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</si>
  <si>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</si>
  <si>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</si>
  <si>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</si>
  <si>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</si>
  <si>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</si>
  <si>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</si>
  <si>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</si>
  <si>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</si>
  <si>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</si>
  <si>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</si>
  <si>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</si>
  <si>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</si>
  <si>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</si>
  <si>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</si>
  <si>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</si>
  <si>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</si>
  <si>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</si>
  <si>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</si>
  <si>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</si>
  <si>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</si>
  <si>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</si>
  <si>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</si>
  <si>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</si>
  <si>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</si>
  <si>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</si>
  <si>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</si>
  <si>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</si>
  <si>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</si>
  <si>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</si>
  <si>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</si>
  <si>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</si>
  <si>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</si>
  <si>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</si>
  <si>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</si>
  <si>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</si>
  <si>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</si>
  <si>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</si>
  <si>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</si>
  <si>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</si>
  <si>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</si>
  <si>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</si>
  <si>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</si>
  <si>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</si>
  <si>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</si>
  <si>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</si>
  <si>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</si>
  <si>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</si>
  <si>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</si>
  <si>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</si>
  <si>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</si>
  <si>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</si>
  <si>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natural gas nonpeaker es</t>
  </si>
  <si>
    <t>Natural Gas Nonpeaker</t>
  </si>
  <si>
    <t>petroleum es</t>
  </si>
  <si>
    <t>natural gas peaker es</t>
  </si>
  <si>
    <t>Petroleum</t>
  </si>
  <si>
    <t>Natural Gas Peaker</t>
  </si>
  <si>
    <t>New</t>
  </si>
  <si>
    <t>Additional Battery Storage Annual Growth Percentage</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</si>
  <si>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</si>
  <si>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</si>
  <si>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</si>
  <si>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</si>
  <si>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</si>
  <si>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</si>
  <si>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</si>
  <si>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</si>
  <si>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</si>
  <si>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</si>
  <si>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</si>
  <si>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</si>
  <si>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</si>
  <si>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</si>
  <si>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</si>
  <si>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</si>
  <si>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</si>
  <si>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</si>
  <si>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</si>
  <si>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</si>
  <si>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</si>
  <si>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</si>
  <si>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</si>
  <si>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</si>
  <si>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</si>
  <si>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</si>
  <si>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</si>
  <si>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</si>
  <si>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</si>
  <si>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</si>
  <si>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</si>
  <si>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</si>
  <si>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</si>
  <si>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</si>
  <si>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</si>
  <si>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</si>
  <si>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</si>
  <si>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</si>
  <si>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</si>
  <si>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</si>
  <si>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</si>
  <si>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</si>
  <si>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</si>
  <si>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</si>
  <si>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</si>
  <si>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</si>
  <si>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</si>
  <si>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</si>
  <si>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</si>
  <si>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</si>
  <si>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</si>
  <si>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</si>
  <si>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</si>
  <si>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</si>
  <si>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</si>
  <si>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</si>
  <si>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</si>
  <si>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</si>
  <si>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</si>
  <si>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</si>
  <si>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</si>
  <si>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</si>
  <si>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</si>
  <si>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</si>
  <si>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</si>
  <si>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</si>
  <si>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</si>
  <si>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</si>
  <si>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U.S. DoE, 2013, "Potential for Energy Efficiency Improvement Beyond the Light-Duty-Vehicle Sector," http://www.nrel.gov/docs/fy13osti/55637.pdf, Table 2.2</t>
  </si>
  <si>
    <t>AEA, 2012, "A review of the efficiency and cost assumptions for road transport vehicles to 2050," https://www.theccc.org.uk/archive/aws/ED57444%20-%20CCC%20RoadV%20Cost-Eff%20to%202050%20FINAL%2025Apr12.pdf, Figure 6.13, Petrol ICE, 2050</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</si>
  <si>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</si>
  <si>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</si>
  <si>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</si>
  <si>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</si>
  <si>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</si>
  <si>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U.S. EPA, 2016, "Social Cost of CO2, 2015-2020," https://www.epa.gov/climatechange/social-cost-carbon</t>
  </si>
  <si>
    <t>National Renewable Energy Laboratory, 2014, Renewable Electricity Futures (Vol. 1),
http://www.nrel.gov/docs/fy12osti/52409-1.pdf, Page 2-10, 90% RE scenario.</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</si>
  <si>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</si>
  <si>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</si>
  <si>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</si>
  <si>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</si>
  <si>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</si>
  <si>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</si>
  <si>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</si>
  <si>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</si>
  <si>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</si>
  <si>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</si>
  <si>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</si>
  <si>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</si>
  <si>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</si>
  <si>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</si>
  <si>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</si>
  <si>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</si>
  <si>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</si>
  <si>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</si>
  <si>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</si>
  <si>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</si>
  <si>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</si>
  <si>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</si>
  <si>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</si>
  <si>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</si>
  <si>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</si>
  <si>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</si>
  <si>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</si>
  <si>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</si>
  <si>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</si>
  <si>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</si>
  <si>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</si>
  <si>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</si>
  <si>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</si>
  <si>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</si>
  <si>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</si>
  <si>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</si>
  <si>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</si>
  <si>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</si>
  <si>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</si>
  <si>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</si>
  <si>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</si>
  <si>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</si>
  <si>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</si>
  <si>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</si>
  <si>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</si>
  <si>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</si>
  <si>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</si>
  <si>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</si>
  <si>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</si>
  <si>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</si>
  <si>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</si>
  <si>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</si>
  <si>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</si>
  <si>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</si>
  <si>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</si>
  <si>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</si>
  <si>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</si>
  <si>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</si>
  <si>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</si>
  <si>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</si>
  <si>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</si>
  <si>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</si>
  <si>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</si>
  <si>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</si>
  <si>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</si>
  <si>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</si>
  <si>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</si>
  <si>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</si>
  <si>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</si>
  <si>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</si>
  <si>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</si>
  <si>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Jet Fuel, Biofuel Diesel, Biofuel Gasoline, Petroleum Diesel, Petroleum Gasoline, Natural Gas, Electricity</t>
  </si>
  <si>
    <t>c2dffd, 00b050, 04ffaf, 000000, 969696, c01b00, 004185</t>
  </si>
  <si>
    <t>CO</t>
  </si>
  <si>
    <t>NA</t>
  </si>
  <si>
    <t>Aviation</t>
  </si>
  <si>
    <t>Aviation gasoline</t>
  </si>
  <si>
    <t>Gasoline</t>
  </si>
  <si>
    <t>Residual fuel oil</t>
  </si>
  <si>
    <t>Residential</t>
  </si>
  <si>
    <t>HFC-23</t>
  </si>
  <si>
    <t>HFC-32</t>
  </si>
  <si>
    <t>HFC-125</t>
  </si>
  <si>
    <t>HFC-134a</t>
  </si>
  <si>
    <t>HFC-143a</t>
  </si>
  <si>
    <t>HFC-236fa</t>
  </si>
  <si>
    <t>Fugitive emissions</t>
  </si>
  <si>
    <t>Bulls</t>
  </si>
  <si>
    <t>Goats</t>
  </si>
  <si>
    <t>Horses</t>
  </si>
  <si>
    <t>Poultry</t>
  </si>
  <si>
    <t>CF4</t>
  </si>
  <si>
    <t>SF6</t>
  </si>
  <si>
    <t>F-gases</t>
  </si>
  <si>
    <t>CO2</t>
  </si>
  <si>
    <t>VOC</t>
  </si>
  <si>
    <t>NOx</t>
  </si>
  <si>
    <t>PM10</t>
  </si>
  <si>
    <t>SOx</t>
  </si>
  <si>
    <t>BC</t>
  </si>
  <si>
    <t>OC</t>
  </si>
  <si>
    <t>CH4</t>
  </si>
  <si>
    <t>N2O</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</si>
  <si>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</si>
  <si>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</si>
  <si>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</si>
  <si>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</si>
  <si>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</si>
  <si>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</si>
  <si>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</si>
  <si>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</si>
  <si>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</si>
  <si>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</si>
  <si>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</si>
  <si>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</si>
  <si>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</si>
  <si>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</si>
  <si>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</si>
  <si>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</si>
  <si>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</si>
  <si>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</si>
  <si>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</si>
  <si>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</si>
  <si>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</si>
  <si>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</si>
  <si>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</si>
  <si>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</si>
  <si>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</si>
  <si>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</si>
  <si>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</si>
  <si>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</si>
  <si>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</si>
  <si>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</si>
  <si>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</si>
  <si>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</si>
  <si>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</si>
  <si>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</si>
  <si>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</si>
  <si>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</si>
  <si>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</si>
  <si>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</si>
  <si>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</si>
  <si>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</si>
  <si>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</si>
  <si>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</si>
  <si>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</si>
  <si>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</si>
  <si>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</si>
  <si>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</si>
  <si>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</si>
  <si>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</si>
  <si>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</si>
  <si>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</si>
  <si>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</si>
  <si>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</si>
  <si>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</si>
  <si>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</si>
  <si>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</si>
  <si>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</si>
  <si>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</si>
  <si>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</si>
  <si>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</si>
  <si>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</si>
  <si>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</si>
  <si>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</si>
  <si>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</si>
  <si>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</si>
  <si>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</si>
  <si>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</si>
  <si>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</si>
  <si>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</si>
  <si>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</si>
  <si>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</si>
  <si>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</si>
  <si>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</si>
  <si>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</si>
  <si>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</si>
  <si>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</si>
  <si>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</si>
  <si>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</si>
  <si>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</si>
  <si>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</si>
  <si>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distributed solar subsidy</t>
  </si>
  <si>
    <t>bldgs min fraction distributed solar</t>
  </si>
  <si>
    <t>bldgs contractor training</t>
  </si>
  <si>
    <t>bldgs efficiency standards</t>
  </si>
  <si>
    <t>bldgs component electrification</t>
  </si>
  <si>
    <t>trans TDM</t>
  </si>
  <si>
    <t>trans LCFS</t>
  </si>
  <si>
    <t>trans LDVs feebate</t>
  </si>
  <si>
    <t>trans EV subsidy</t>
  </si>
  <si>
    <t>trans EV minimum</t>
  </si>
  <si>
    <t>trans EV perks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</si>
  <si>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</si>
  <si>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the subsidies paid for the production of petroleum gasoline in the BAU case. // **Guidance for setting values:** A value of 100% eliminates subsidies in 2050, increasing the price of petroleum gasoline by 0.2% in 2050.</t>
  </si>
  <si>
    <t>**Description:** This policy reduces the subsidies paid for the production of petroleum diesel in the BAU case. // **Guidance for setting values:** A value of 100% eliminates subsidies in 2050, increasing the price of petroleum diesel by 0.2% in 2050.</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</si>
  <si>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</si>
  <si>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</si>
  <si>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</si>
  <si>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</si>
  <si>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</si>
  <si>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3,000 MW/year.</t>
  </si>
  <si>
    <t>Output Total CO2e Emissions Excluding LULUCF</t>
  </si>
  <si>
    <t>First Tier Menu Name</t>
  </si>
  <si>
    <t>Second Tier Menu Name</t>
  </si>
  <si>
    <t>Petroleum Fuels</t>
  </si>
  <si>
    <t>million barrels / year</t>
  </si>
  <si>
    <t>Output Total Petroleum Fuels Consumption</t>
  </si>
  <si>
    <t>Output Total Natural Gas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</si>
  <si>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</si>
  <si>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</si>
  <si>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</si>
  <si>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</si>
  <si>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</si>
  <si>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</si>
  <si>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</si>
  <si>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</si>
  <si>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</si>
  <si>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</si>
  <si>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</si>
  <si>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</si>
  <si>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</si>
  <si>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</si>
  <si>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</si>
  <si>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</si>
  <si>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</si>
  <si>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</si>
  <si>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</si>
  <si>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</si>
  <si>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</si>
  <si>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</si>
  <si>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</si>
  <si>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</si>
  <si>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</si>
  <si>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</si>
  <si>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</si>
  <si>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</si>
  <si>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</si>
  <si>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</si>
  <si>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</si>
  <si>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2030 (revenue-neutral carbon tax)</t>
  </si>
  <si>
    <t>Financial: Policy Package Cost/Savings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</si>
  <si>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</si>
  <si>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</si>
  <si>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</si>
  <si>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</si>
  <si>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</si>
  <si>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</si>
  <si>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</si>
  <si>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</si>
  <si>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</si>
  <si>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</si>
  <si>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</si>
  <si>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</si>
  <si>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</si>
  <si>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</si>
  <si>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</si>
  <si>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</si>
  <si>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</si>
  <si>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</si>
  <si>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</si>
  <si>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</si>
  <si>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Transport: Fleet Composition by Technology</t>
  </si>
  <si>
    <t>CO2 Emissions by Vehicle Type</t>
  </si>
  <si>
    <t>Fuel Use by Fuel Type</t>
  </si>
  <si>
    <t>Industry: Fuel Use</t>
  </si>
  <si>
    <t>By Industry</t>
  </si>
  <si>
    <t>By Fuel</t>
  </si>
  <si>
    <t>Buildings: Energy Use</t>
  </si>
  <si>
    <t>By Building Component</t>
  </si>
  <si>
    <t>By Building Type</t>
  </si>
  <si>
    <t>By Energy Source</t>
  </si>
  <si>
    <t>Liquid Biofuels</t>
  </si>
  <si>
    <t>Fuel Costs (by Fuel, by Sector)</t>
  </si>
  <si>
    <t>Technology Costs</t>
  </si>
  <si>
    <t>Batteries</t>
  </si>
  <si>
    <t>CCS Capital Equipment</t>
  </si>
  <si>
    <t>Onshore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</si>
  <si>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</si>
  <si>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</si>
  <si>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</si>
  <si>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</si>
  <si>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</si>
  <si>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Output First Year NPV of Capital Fuel and OM Expenditures through This Year with Revenue Neutral Carbon Tax; Output Cumulative Total CO2e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</si>
  <si>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</si>
  <si>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</si>
  <si>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</si>
  <si>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</si>
  <si>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</si>
  <si>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</si>
  <si>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</si>
  <si>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thousand vehicles / year</t>
  </si>
  <si>
    <t>Output New Vehicles in Thousands[motorbikes,passenger,gasoline vehicle]; Output New Vehicles in Thousands[motorbikes,passenger,battery electric vehicle]</t>
  </si>
  <si>
    <t>Gasoline Engine Vehicle, Battery Electric Vehicle</t>
  </si>
  <si>
    <t>969696, 004185</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</si>
  <si>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</si>
  <si>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</si>
  <si>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</si>
  <si>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</si>
  <si>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</si>
  <si>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</si>
  <si>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</si>
  <si>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</si>
  <si>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</si>
  <si>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</si>
  <si>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</si>
  <si>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</si>
  <si>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</si>
  <si>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trillion cubic feet / year</t>
  </si>
  <si>
    <t>Output Total Liquid Biofuels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</si>
  <si>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</si>
  <si>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</si>
  <si>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</si>
  <si>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</si>
  <si>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</si>
  <si>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</si>
  <si>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</si>
  <si>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</si>
  <si>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</si>
  <si>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</si>
  <si>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</si>
  <si>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</si>
  <si>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</si>
  <si>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2020 Target from AB 32</t>
  </si>
  <si>
    <t>2020 Target</t>
  </si>
  <si>
    <t>California Air Resources Board</t>
  </si>
  <si>
    <t>https://www.arb.ca.gov/cc/scopingplan/scoping_plan_2017_es.pdf</t>
  </si>
  <si>
    <t>California's 2017 Climate Change Scoping Plan Executive Summary</t>
  </si>
  <si>
    <t>Page ES3, Paragraph 2</t>
  </si>
  <si>
    <t>2030 Target from SB 32</t>
  </si>
  <si>
    <t>In SB 32 (enacted in 2016), California committed to reduce greenhouse gas emissions 40 percent below 1990 levels by 2030.</t>
  </si>
  <si>
    <t>In the California Global Warming Solutions Act of 2006 (AB 32), California committed to reduce greenhouse gas emissions to 1990 levels by 2020.</t>
  </si>
  <si>
    <t>2030 Target</t>
  </si>
  <si>
    <t>Page ES4, Paragraph 1</t>
  </si>
  <si>
    <t>Source Information:</t>
  </si>
  <si>
    <t>GHG Emission Inventory Summary [1990 - 1990]</t>
  </si>
  <si>
    <t>Inventory Accounting: Included emissions &amp; sinks</t>
  </si>
  <si>
    <t>Measurement: CO2Eq</t>
  </si>
  <si>
    <t>GWP: ARB4</t>
  </si>
  <si>
    <t>Unit: million tonnes</t>
  </si>
  <si>
    <t xml:space="preserve"> </t>
  </si>
  <si>
    <t>Inventory Accountin</t>
  </si>
  <si>
    <t>Main Sector</t>
  </si>
  <si>
    <t>Sub Sector Level 1</t>
  </si>
  <si>
    <t>Sub Sector Level 2</t>
  </si>
  <si>
    <t>Sub Sector Level 3</t>
  </si>
  <si>
    <t>Main Activity</t>
  </si>
  <si>
    <t>Activity Subset</t>
  </si>
  <si>
    <t>GHG</t>
  </si>
  <si>
    <t>Included emissions &amp; sinks</t>
  </si>
  <si>
    <t>Agriculture &amp; Forestry</t>
  </si>
  <si>
    <t>Enteric Fermentation</t>
  </si>
  <si>
    <t>Cattle</t>
  </si>
  <si>
    <t>None</t>
  </si>
  <si>
    <t>Livestock population</t>
  </si>
  <si>
    <t>Dairy cows</t>
  </si>
  <si>
    <t>Dairy replacements 7-11 months</t>
  </si>
  <si>
    <t>Dairy replacements 12-23 months</t>
  </si>
  <si>
    <t>Heifer feedlot</t>
  </si>
  <si>
    <t>Beef replacements 12-23 months</t>
  </si>
  <si>
    <t>Beef replacements 7-11 months</t>
  </si>
  <si>
    <t>Heifer stockers</t>
  </si>
  <si>
    <t>Steer stockers</t>
  </si>
  <si>
    <t>Beef cows</t>
  </si>
  <si>
    <t>Steer feedlot</t>
  </si>
  <si>
    <t>Other Livestock</t>
  </si>
  <si>
    <t>Sheep</t>
  </si>
  <si>
    <t>Swine</t>
  </si>
  <si>
    <t>Manure Management</t>
  </si>
  <si>
    <t>Dairy heifers</t>
  </si>
  <si>
    <t>Not on feed - calves &lt;500 lbs</t>
  </si>
  <si>
    <t>Feedlot - heifers 500+ lbs</t>
  </si>
  <si>
    <t>Not on feed - bulls 500+ lbs</t>
  </si>
  <si>
    <t>Not on feed - steers 500+ lbs</t>
  </si>
  <si>
    <t>Not on feed - heifers 500+ lbs</t>
  </si>
  <si>
    <t>Feedlot - steers 500+ lbs</t>
  </si>
  <si>
    <t>Not on feed - beef cows</t>
  </si>
  <si>
    <t>Swine - breeding</t>
  </si>
  <si>
    <t>Swine - market &lt;60 lbs</t>
  </si>
  <si>
    <t>Swine - market 120-179 lbs</t>
  </si>
  <si>
    <t>Swine - market 60-119 lbs</t>
  </si>
  <si>
    <t>Swine - market 180+ lbs</t>
  </si>
  <si>
    <t>Broilers</t>
  </si>
  <si>
    <t>Pullets</t>
  </si>
  <si>
    <t>Turkeys</t>
  </si>
  <si>
    <t>Other chickens</t>
  </si>
  <si>
    <t>Hens 1+ yr</t>
  </si>
  <si>
    <t>Net CO2 Flux</t>
  </si>
  <si>
    <t>Not Specified</t>
  </si>
  <si>
    <t>Land use and forestry</t>
  </si>
  <si>
    <t>Net CO2 flux</t>
  </si>
  <si>
    <t>Forest and Range Management</t>
  </si>
  <si>
    <t>Fire</t>
  </si>
  <si>
    <t>Forest</t>
  </si>
  <si>
    <t>Rangeland</t>
  </si>
  <si>
    <t>Fire and other disturbances</t>
  </si>
  <si>
    <t>Ag Residue Burning</t>
  </si>
  <si>
    <t>Field Crops</t>
  </si>
  <si>
    <t>Crop acreage burned</t>
  </si>
  <si>
    <t>Barley</t>
  </si>
  <si>
    <t>Orchard &amp; Vineyard</t>
  </si>
  <si>
    <t>Walnut</t>
  </si>
  <si>
    <t>Rice</t>
  </si>
  <si>
    <t>Almond</t>
  </si>
  <si>
    <t>Corn</t>
  </si>
  <si>
    <t>Wheat</t>
  </si>
  <si>
    <t>Ag Soil Management</t>
  </si>
  <si>
    <t>Liming</t>
  </si>
  <si>
    <t>Limestone applied to soils</t>
  </si>
  <si>
    <t>Dolomite applied to soils</t>
  </si>
  <si>
    <t>Crop Residues</t>
  </si>
  <si>
    <t>Direct</t>
  </si>
  <si>
    <t>Nitrogen in crop residues</t>
  </si>
  <si>
    <t>Manure</t>
  </si>
  <si>
    <t>Nitrogen in manure spread daily</t>
  </si>
  <si>
    <t>Fertilizer</t>
  </si>
  <si>
    <t>Nitrogen applied in fertilizer</t>
  </si>
  <si>
    <t>Synthetic fertilizers</t>
  </si>
  <si>
    <t>Histosol Cultivation</t>
  </si>
  <si>
    <t>Histosols cultivation</t>
  </si>
  <si>
    <t>Nitrogen Fixation</t>
  </si>
  <si>
    <t>Nitrogen fixed by legume crops</t>
  </si>
  <si>
    <t>Organic fertilizers</t>
  </si>
  <si>
    <t>Nitrogen in manure deposited on pasture/range</t>
  </si>
  <si>
    <t>Indirect</t>
  </si>
  <si>
    <t>Nitrogen volatilized from manure on soils</t>
  </si>
  <si>
    <t>Nitrogen in manure (leaching &amp; runoff)</t>
  </si>
  <si>
    <t>Nitrogen applied in fertilizer (leaching &amp; runoff)</t>
  </si>
  <si>
    <t>Rice Cultivation</t>
  </si>
  <si>
    <t>Harvested rice area</t>
  </si>
  <si>
    <t>Ag Energy Use</t>
  </si>
  <si>
    <t>Fuel combustion</t>
  </si>
  <si>
    <t>Kerosene</t>
  </si>
  <si>
    <t>Crop Production</t>
  </si>
  <si>
    <t>Natural gas</t>
  </si>
  <si>
    <t>LPG</t>
  </si>
  <si>
    <t>Irrigation</t>
  </si>
  <si>
    <t>Livestock</t>
  </si>
  <si>
    <t>Distillate</t>
  </si>
  <si>
    <t>CHP: Commercial</t>
  </si>
  <si>
    <t>Useful Thermal Output</t>
  </si>
  <si>
    <t>Refinery gas</t>
  </si>
  <si>
    <t>Propane</t>
  </si>
  <si>
    <t>Digester gas</t>
  </si>
  <si>
    <t>National Security</t>
  </si>
  <si>
    <t>Food Services</t>
  </si>
  <si>
    <t>Food &amp; Liquor</t>
  </si>
  <si>
    <t>Transportation Services</t>
  </si>
  <si>
    <t>Communication</t>
  </si>
  <si>
    <t>Radio Broadcasting Stations</t>
  </si>
  <si>
    <t>Education</t>
  </si>
  <si>
    <t>College</t>
  </si>
  <si>
    <t>Domestic Utilities</t>
  </si>
  <si>
    <t>Electricity, Natural Gas &amp; Steam</t>
  </si>
  <si>
    <t>Health Care</t>
  </si>
  <si>
    <t>Restaurant</t>
  </si>
  <si>
    <t>Hotels</t>
  </si>
  <si>
    <t>Retail &amp; Wholesale</t>
  </si>
  <si>
    <t>Refrigerated Warehousing</t>
  </si>
  <si>
    <t>U.S. Postal Service</t>
  </si>
  <si>
    <t>Sewerage Systems</t>
  </si>
  <si>
    <t>Offices</t>
  </si>
  <si>
    <t>Warehousing</t>
  </si>
  <si>
    <t>Airports</t>
  </si>
  <si>
    <t>Streetlights</t>
  </si>
  <si>
    <t>School</t>
  </si>
  <si>
    <t>Retail</t>
  </si>
  <si>
    <t>Other Message Communications</t>
  </si>
  <si>
    <t>Telephone &amp; Cell Phone Services</t>
  </si>
  <si>
    <t>Water Transportation</t>
  </si>
  <si>
    <t>Wood (wet)</t>
  </si>
  <si>
    <t>Water Supply</t>
  </si>
  <si>
    <t>Coal</t>
  </si>
  <si>
    <t>Landfill gas</t>
  </si>
  <si>
    <t>Jet fuel</t>
  </si>
  <si>
    <t>Waste oil</t>
  </si>
  <si>
    <t>Electricity Generation (Imports)</t>
  </si>
  <si>
    <t>Specified Imports</t>
  </si>
  <si>
    <t>PSW</t>
  </si>
  <si>
    <t>Mohave (NV)</t>
  </si>
  <si>
    <t>PNW</t>
  </si>
  <si>
    <t>Colstrip (MT)</t>
  </si>
  <si>
    <t>Four Corners (NM)</t>
  </si>
  <si>
    <t>San Juan (NM)</t>
  </si>
  <si>
    <t>Transmission and Distribution</t>
  </si>
  <si>
    <t>SF6 use</t>
  </si>
  <si>
    <t>Yucca/Yuma Axis (AZ)</t>
  </si>
  <si>
    <t>Boardman (OR)</t>
  </si>
  <si>
    <t>Bonanza (UT)</t>
  </si>
  <si>
    <t>Navajo (AZ)</t>
  </si>
  <si>
    <t>Intermountain (UT)</t>
  </si>
  <si>
    <t>Reid Gardner (NV)</t>
  </si>
  <si>
    <t>Unspecified Imports</t>
  </si>
  <si>
    <t>Electricity generation</t>
  </si>
  <si>
    <t>Imported electricity</t>
  </si>
  <si>
    <t>Electricity Generation (In State)</t>
  </si>
  <si>
    <t>CHP: Industrial</t>
  </si>
  <si>
    <t>Utility Owned</t>
  </si>
  <si>
    <t>Associated gas</t>
  </si>
  <si>
    <t>Merchant Owned</t>
  </si>
  <si>
    <t>Petroleum coke</t>
  </si>
  <si>
    <t>Lignite coal</t>
  </si>
  <si>
    <t>Tires</t>
  </si>
  <si>
    <t>MSW</t>
  </si>
  <si>
    <t>Other coal</t>
  </si>
  <si>
    <t>Bituminous coal</t>
  </si>
  <si>
    <t>Geothermal power</t>
  </si>
  <si>
    <t>Industrial</t>
  </si>
  <si>
    <t>Soda ash consumption</t>
  </si>
  <si>
    <t>CO2 consumption</t>
  </si>
  <si>
    <t>Limestone and dolomite consumption</t>
  </si>
  <si>
    <t>Petroleum Refining</t>
  </si>
  <si>
    <t>Transformation</t>
  </si>
  <si>
    <t>Fuel consumption</t>
  </si>
  <si>
    <t>Natural gas liquids</t>
  </si>
  <si>
    <t>Naphtha</t>
  </si>
  <si>
    <t>Catalyst coke</t>
  </si>
  <si>
    <t>Pipelines</t>
  </si>
  <si>
    <t>Non Natural Gas Pipelines</t>
  </si>
  <si>
    <t>Oil &amp; Gas Extraction</t>
  </si>
  <si>
    <t>Natural Gas Pipelines</t>
  </si>
  <si>
    <t>Crude oil</t>
  </si>
  <si>
    <t>Manufacturing</t>
  </si>
  <si>
    <t>Primary Metals</t>
  </si>
  <si>
    <t>Chemicals &amp; Allied Products</t>
  </si>
  <si>
    <t>Fuel Use</t>
  </si>
  <si>
    <t>Pulp &amp; Paper</t>
  </si>
  <si>
    <t>Paperboard Mills</t>
  </si>
  <si>
    <t>Pulp Mills</t>
  </si>
  <si>
    <t>Paper Mills</t>
  </si>
  <si>
    <t>Printing &amp; Publishing</t>
  </si>
  <si>
    <t>Food Products</t>
  </si>
  <si>
    <t>Food Processing</t>
  </si>
  <si>
    <t>Tobacco</t>
  </si>
  <si>
    <t>Sugar &amp; Confections</t>
  </si>
  <si>
    <t>Stone, Clay, Glass &amp; Cement</t>
  </si>
  <si>
    <t>Flat Glass</t>
  </si>
  <si>
    <t>Biomass waste fuel</t>
  </si>
  <si>
    <t>Landfills</t>
  </si>
  <si>
    <t>Landfill emissions</t>
  </si>
  <si>
    <t>Fossil waste fuel</t>
  </si>
  <si>
    <t>Waste Water Treatment</t>
  </si>
  <si>
    <t>Domestic Waste Water</t>
  </si>
  <si>
    <t>California population</t>
  </si>
  <si>
    <t>Industrial Waste Water</t>
  </si>
  <si>
    <t>Production processed</t>
  </si>
  <si>
    <t>Fruit and vegetables</t>
  </si>
  <si>
    <t>Wastewater Treatment</t>
  </si>
  <si>
    <t>Fugitives</t>
  </si>
  <si>
    <t>Red meat</t>
  </si>
  <si>
    <t>Glass Containers</t>
  </si>
  <si>
    <t>Petroleum Marketing</t>
  </si>
  <si>
    <t>Transportation Equip.</t>
  </si>
  <si>
    <t>Metal Durables</t>
  </si>
  <si>
    <t>Fabricated Metal Products</t>
  </si>
  <si>
    <t>Electric &amp; Electronic Equip.</t>
  </si>
  <si>
    <t>Telephone &amp; Broadcasting Equip.</t>
  </si>
  <si>
    <t>Computers &amp; Office Machines</t>
  </si>
  <si>
    <t>Industrial Machinery &amp; Equip.</t>
  </si>
  <si>
    <t>Instruments &amp; Related Products</t>
  </si>
  <si>
    <t>Semiconductors &amp; Related Products</t>
  </si>
  <si>
    <t>Metals</t>
  </si>
  <si>
    <t>Non Metals</t>
  </si>
  <si>
    <t>Wood &amp; Furniture</t>
  </si>
  <si>
    <t>Lumber &amp; Wood Products</t>
  </si>
  <si>
    <t>Furniture &amp; Fixtures</t>
  </si>
  <si>
    <t>Construction</t>
  </si>
  <si>
    <t>Textiles</t>
  </si>
  <si>
    <t>Textile Mills</t>
  </si>
  <si>
    <t>Apparel</t>
  </si>
  <si>
    <t>Leather</t>
  </si>
  <si>
    <t>Plastics &amp; Rubber</t>
  </si>
  <si>
    <t>Plastics</t>
  </si>
  <si>
    <t>Flaring</t>
  </si>
  <si>
    <t>Storage Tanks</t>
  </si>
  <si>
    <t>Process Losses</t>
  </si>
  <si>
    <t>Petroleum Gas Seeps</t>
  </si>
  <si>
    <t>Clinker production</t>
  </si>
  <si>
    <t>Lime</t>
  </si>
  <si>
    <t>Lime production</t>
  </si>
  <si>
    <t>Petroleum feedstocks</t>
  </si>
  <si>
    <t>Nitric Acid</t>
  </si>
  <si>
    <t>Nitric acid production</t>
  </si>
  <si>
    <t>Lubricants</t>
  </si>
  <si>
    <t>Waxes</t>
  </si>
  <si>
    <t>Other petroleum products</t>
  </si>
  <si>
    <t>Asphalt</t>
  </si>
  <si>
    <t>Semiconductor manufacture</t>
  </si>
  <si>
    <t>Halogenated gases (in CO2 Eq.)</t>
  </si>
  <si>
    <t>Use of substitutes for ozone depleting substances</t>
  </si>
  <si>
    <t>Other ODS substitutes</t>
  </si>
  <si>
    <t>Household Use</t>
  </si>
  <si>
    <t>On Road</t>
  </si>
  <si>
    <t>Taxis &amp; Buses</t>
  </si>
  <si>
    <t>Passenger Cars</t>
  </si>
  <si>
    <t>Light-Duty Trucks</t>
  </si>
  <si>
    <t>Heavy-Duty Vehicles</t>
  </si>
  <si>
    <t>Motorcycles</t>
  </si>
  <si>
    <t>Water-borne</t>
  </si>
  <si>
    <t>International</t>
  </si>
  <si>
    <t>Transit (CA waters)</t>
  </si>
  <si>
    <t>Port activities</t>
  </si>
  <si>
    <t>Interstate</t>
  </si>
  <si>
    <t>Intrastate</t>
  </si>
  <si>
    <t>Harbor craft</t>
  </si>
  <si>
    <t>Domestic Air transport</t>
  </si>
  <si>
    <t>1990 California GHG Inventory</t>
  </si>
  <si>
    <t>1990 to 2004 Inventory Data and Documentation</t>
  </si>
  <si>
    <t>https://www.arb.ca.gov/app/ghg/1990_1990/ghg_sector.php</t>
  </si>
  <si>
    <t>Query tool, All sectors/activities/gasses, "Download Data" link</t>
  </si>
  <si>
    <t>under AR4 GWPs</t>
  </si>
  <si>
    <t>under AR5 GWPs</t>
  </si>
  <si>
    <t>GWP Values</t>
  </si>
  <si>
    <t>AR4</t>
  </si>
  <si>
    <t>AR5</t>
  </si>
  <si>
    <t>California 1990 GHG Inventory Totals by Gas</t>
  </si>
  <si>
    <t>Total</t>
  </si>
  <si>
    <t>1990 Level</t>
  </si>
  <si>
    <t>40% below 1990 Level</t>
  </si>
  <si>
    <t>80% below 1990 Level</t>
  </si>
  <si>
    <t>Which GWP Values to Use?</t>
  </si>
  <si>
    <t>Ships, Rail, Aircraft, Med &amp; Heavy Trucks, Light Freight Trucks</t>
  </si>
  <si>
    <t>endogenous-learning.html#red-soft-costs</t>
  </si>
  <si>
    <t>reduce-soft-costs.html</t>
  </si>
  <si>
    <t>trillion passenger-miles / year</t>
  </si>
  <si>
    <t>trillion freight ton-miles / year</t>
  </si>
  <si>
    <t>Output Vehicles in Millions[LDVs,freight,diesel vehicle]; Output Vehicles in Millions[LDVs,freight,gasoline vehicle]; Output Vehicles in Millions[LDVs,freight,natural gas vehicle]; Output Vehicles in Millions[LDVs,freight,battery electric vehicle]</t>
  </si>
  <si>
    <t>Diesel Engine Vehicle, Gasoline Engine Vehicle, Natural Gas Vehicle, Battery Electric Vehicle</t>
  </si>
  <si>
    <t>000000, 969696, c01b00, 004185</t>
  </si>
  <si>
    <t>Output New Vehicles in Thousands[LDVs,freight,diesel vehicle]; Output New Vehicles in Thousands[LDVs,freight,gasoline vehicle]; Output New Vehicles in Thousands[LDVs,freight,natural gas vehicle]; Output New Vehicles in Thousands[LDVs,freight,battery electric vehicle]</t>
  </si>
  <si>
    <t>Medium Freight Trucks</t>
  </si>
  <si>
    <t>Heavy Freight Trucks</t>
  </si>
  <si>
    <t>Motorbikes, Freight Ships, Recreational Boats, Freight Rail, Passenger Rail, Freight Aircraft, Passenger Aircraft, Heavy Freight Trucks, Buses, Medium Freight Trucks, Cars and SUVs</t>
  </si>
  <si>
    <t>MDVs</t>
  </si>
  <si>
    <t>Diesel Engine Vehicle, Natural Gas Vehicle, Battery Electric Vehicle</t>
  </si>
  <si>
    <t>https://www.technologyreview.com/s/423112/where-solar-power-meets-the-oil-field/</t>
  </si>
  <si>
    <t>Avoid Conversion</t>
  </si>
  <si>
    <t xml:space="preserve">Avoid Conversion </t>
  </si>
  <si>
    <t>Reforestation</t>
  </si>
  <si>
    <t>http://www.pnas.org/content/pnas/114/48/12833.full.pdf</t>
  </si>
  <si>
    <t>Wetland Restoration</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</si>
  <si>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 based on national-level data collected for the US.</t>
  </si>
  <si>
    <t>Carbon Pricing</t>
  </si>
  <si>
    <t>2017 dollars / ton CO2e abated, Annual average abatement potential (MtCO2e)</t>
  </si>
  <si>
    <t>billion 2017 dollars / year</t>
  </si>
  <si>
    <t>2017 dollars / megawatt-hour (MWh)</t>
  </si>
  <si>
    <t>2017 dollars / short ton</t>
  </si>
  <si>
    <t>2017 dollars / thousand cubic feet</t>
  </si>
  <si>
    <t>2017 dollars / gallon</t>
  </si>
  <si>
    <t>2017 dollars / kilowatt-hour (kWh)</t>
  </si>
  <si>
    <t>2017 dollars / megawatt (MW)</t>
  </si>
  <si>
    <t>Output Components Energy Use by Building Type[commercial]; Output Components Energy Use by Building Type[urban residential]</t>
  </si>
  <si>
    <t>Commercial, Residential</t>
  </si>
  <si>
    <t>004185, 969696</t>
  </si>
  <si>
    <t>Output Vehicles in Millions[LDVs,passenger,plugin hybrid vehicle]; Output Vehicles in Millions[LDVs,passenger,gasoline vehicle]; Output Vehicles in Millions[LDVs,passenger,natural gas vehicle]; Output Vehicles in Millions[LDVs,passenger,battery electric vehicle]</t>
  </si>
  <si>
    <t>Plug-in Hybrid Vehicle, Gasoline Engine Vehicle, Natural Gas Vehicle, Battery Electric Vehicle</t>
  </si>
  <si>
    <t>00b050, 969696, c01b00, 004185</t>
  </si>
  <si>
    <t>Output New Vehicles in Millions[LDVs,passenger,plugin hybrid vehicle]; Output New Vehicles in Millions[LDVs,passenger,gasoline vehicle]; Output New Vehicles in Millions[LDVs,passenger,natural gas vehicle]; Output New Vehicles in Millions[LDVs,passenger,battery electric vehicle]</t>
  </si>
  <si>
    <t>Output New Vehicles in Thousands[HDVs,passenger,diesel vehicle]; Output New Vehicles in Thousands[HDVs,passenger,gasoline vehicle]; Output New Vehicles in Thousands[HDVs,passenger,natural gas vehicle]; Output New Vehicles in Thousands[HDVs,passenger,battery electric vehicle]</t>
  </si>
  <si>
    <t>Output Vehicles in Thousands[HDVs,passenger,diesel vehicle]; Output Vehicles in Thousands[HDVs,passenger,gasoline vehicle]; Output Vehicles in Thousands[HDVs,passenger,natural gas vehicle]; Output Vehicles in Thousands[HDVs,passenger,battery electric vehicle]</t>
  </si>
  <si>
    <t>Output New Vehicles in Thousands[HDVs,freight,diesel vehicle]; Output New Vehicles in Thousands[HDVs,freight,natural gas vehicle]</t>
  </si>
  <si>
    <t>000000, c01b00</t>
  </si>
  <si>
    <t>Output Vehicles in Millions[HDVs,freight,diesel vehicle]; Output Vehicles in Millions[HDVs,freight,natural gas vehicle]</t>
  </si>
  <si>
    <t>**Description:** This policy reduces greenhouse gas emissions from agriculture through measures pertaining to rice cultivation, such as improved flooding practices that avoid anaerobic, methane-forming conditions. // **Guidance for setting values:** A setting of 100% reduces rice cultivation emissions by 0.08 million metric tons CO2e.</t>
  </si>
  <si>
    <t>Utility Programs</t>
  </si>
  <si>
    <t>https://www.arb.ca.gov/msprog/acc/mtr/acc_mtr_finalreport_full.pdf</t>
  </si>
  <si>
    <t xml:space="preserve">**Description:** This policy specifies a percentage improvement in fuel economy (distance traveled on the same quantity of fuel with the same cargo or passenger loading) due to fuel economy standards for new motorbikes with gasoline engines. // **Guidance for setting values:** Neither California nor the U.S. currently sets fuel economy standards for motorbikes. </t>
  </si>
  <si>
    <t>https://leginfo.legislature.ca.gov/faces/billNavClient.xhtml?bill_id=201720180SB100</t>
  </si>
  <si>
    <t>Methane Avoidance</t>
  </si>
  <si>
    <t>Conventional Pollutant Standards</t>
  </si>
  <si>
    <t>Percentage Reduction of Separately Regulated Pollutants</t>
  </si>
  <si>
    <t>Conventional Pollutant Standard</t>
  </si>
  <si>
    <t>trans reduce regulated pollutants</t>
  </si>
  <si>
    <t>% reduction in emissions</t>
  </si>
  <si>
    <t>transportation-sector-main.html#conv-pol-stds</t>
  </si>
  <si>
    <t>conventional-pollutant-standards.html</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</si>
  <si>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</si>
  <si>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</si>
  <si>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</si>
  <si>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</si>
  <si>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</si>
  <si>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</si>
  <si>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</si>
  <si>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</si>
  <si>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</si>
  <si>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https://nextgenamerica.org/wp-content/uploads/2018/03/Cerulogy_Californias-clean-fuel-future_March2018-1.pdf</t>
  </si>
  <si>
    <t>Tailpipe Emissions Standard</t>
  </si>
  <si>
    <t>Vehicle Tailpipe Emissions Standards</t>
  </si>
  <si>
    <t>620e7a, ff6400, 000000, c01b00, 969696, 004185</t>
  </si>
  <si>
    <t>Output Total Change in Fuel and OM Expenditures; Output Total Change in Capital Expenditures; Output Carbon Tax Rebate on Fuel Related Emissions; Output Total Change in Capital Fuel and OM Expenditures with Revenue Neutral Carbon Tax</t>
  </si>
  <si>
    <t>Fuel + O&amp;M, Capital Equipment, Carbon Tax Rebate, Total</t>
  </si>
  <si>
    <t>c01b00, 087bf1, 00b050, 000000</t>
  </si>
  <si>
    <t>Output Total Change in Fuel and OM Expenditures; Output Total Change in Capital Expenditures; Output Total Change in Other Expenditures; Output Total Carbon Tax Rebate; Output Total Change in Outlays with Revenue Neutral Carbon Tax</t>
  </si>
  <si>
    <t>Fuel + O&amp;M, Capital Equipment, Subsidies &amp; Other, Carbon Tax Rebate, Total</t>
  </si>
  <si>
    <t>c01b00, 087bf1, f1bb18, 00b050, 000000</t>
  </si>
  <si>
    <t>Union of Concerned Scientists
Turning Down the Gas in California The Role of Natural Gas in the State’s Clean Electricity Future
Aug-18
https://www.ucsusa.org/sites/default/files/attach/2018/08/Turn-Down-Technical-Appendix.pdf</t>
  </si>
  <si>
    <t>electricity-sector-main.html#mandatedcapacity</t>
  </si>
  <si>
    <t>Geothermal Capacity Procurement</t>
  </si>
  <si>
    <t>thousand vehicles</t>
  </si>
  <si>
    <t>Fuel Use by Vehicle Type</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</si>
  <si>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Type[aircraft,passenger]; Output Transportation Sector Fuel Used by Vehicle Type[HDVs,freight]; Output Transportation Sector Fuel Used by Vehicle Type[HDVs,passenger]; Output Transportation Sector Fuel Used by Vehicle Type[LDVs,freight]; Output Transportation Sector Fuel Used by Vehicle Type[LDVs,passenger]</t>
  </si>
  <si>
    <t>Industry: Emissions</t>
  </si>
  <si>
    <t>Process Emissions by Industry</t>
  </si>
  <si>
    <t>Process Emissions by Pollutant</t>
  </si>
  <si>
    <t>Total by Industry</t>
  </si>
  <si>
    <t>Output Industry Sector CO2e Emissions by Industry[cement and other carbonates]; Output Industry Sector CO2e Emissions by Industry[mining]; Output Industry Sector CO2e Emissions by Industry[chemicals]; Output Industry Sector CO2e Emissions by Industry[iron and steel]; Output Industry Sector CO2e Emissions by Industry[natural gas and petroleum systems]; Output Industry Sector CO2e Emissions by Industry[other industries]</t>
  </si>
  <si>
    <t>Cement and Other Carbonates, Mining, Chemicals, Iron and Steel, Natural Gas and Petroleum Systems, Other Industries</t>
  </si>
  <si>
    <t>620e7a, bfb088, c2dffd, 000000, c01b00, 969696</t>
  </si>
  <si>
    <t>Total by Pollutant</t>
  </si>
  <si>
    <t>Output Industry Sector CO2e Emissions by Pollutant[F gases]; Output Industry Sector CO2e Emissions by Pollutant[CH4]; Output Industry Sector CO2e Emissions by Pollutant[N2O]; Output Industry Sector CO2e Emissions by Pollutant[CO2]</t>
  </si>
  <si>
    <t>cost of eqpt. to capture 1 metric ton CO2e/yr (2017 dollars)</t>
  </si>
  <si>
    <t>Output Process Emissions in CO2e by Industry[cement and other carbonates]; Output Process Emissions in CO2e by Industry[mining]; Output Process Emissions in CO2e by Industry[chemicals]; Output Process Emissions in CO2e by Industry[iron and steel]; Output Process Emissions in CO2e by Industry[natural gas and petroleum systems]; Output Process Emissions in CO2e by Industry[other industries]</t>
  </si>
  <si>
    <t>http://www.cpuc.ca.gov/uploadedFiles/CPUCWebsite/Content/UtilitiesIndustries/Energy/EnergyPrograms/ElectPowerProcurementGeneration/DemandModeling/IRP_RSP_2017IEPR_SERVM_results_20180913.pdf</t>
  </si>
  <si>
    <t>California Public Utility Commission. Integrated Resource Plan and Long Term Procurement Planning Process (IRP Process). Sept, 2018. http://www.cpuc.ca.gov/uploadedFiles/CPUCWebsite/Content/UtilitiesIndustries/Energy/EnergyPrograms/ElectPowerProcurementGeneration/DemandModeling/IRP_RSP_2017IEPR_SERVM_results_20180913.pdf</t>
  </si>
  <si>
    <t>trans fuel economy standards</t>
  </si>
  <si>
    <t>bldgs device labeling</t>
  </si>
  <si>
    <t>Output First Year NPV of Capital Fuel and OM Expenditures through This Year; Output Cumulative Total CO2e Emissions</t>
  </si>
  <si>
    <t>Output Total Change in Fuel and OM Expenditures; Output Total Change in Capital Expenditures; Output Total Change in Capital Fuel and OM Expenditures</t>
  </si>
  <si>
    <t>Fuel + O&amp;M, Capital Equipment, Total</t>
  </si>
  <si>
    <t>c01b00, 087bf1, 000000</t>
  </si>
  <si>
    <t>Output Total Change in Fuel and OM Expenditures; Output Total Change in Capital Expenditures; Output Total Change in Other Expenditures; Output Total Change in Outlays</t>
  </si>
  <si>
    <t>Fuel + O&amp;M, Capital Equipment, Subsidies &amp; Other, Total</t>
  </si>
  <si>
    <t>c01b00, 087bf1, f1bb18, 000000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</si>
  <si>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</si>
  <si>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Substitute Solar for NG Steam</t>
  </si>
  <si>
    <t>Change in CapEx + OpEx (carbon price revenue excluded)</t>
  </si>
  <si>
    <t>Change in Total Outlays (carbon price revenue excluded)</t>
  </si>
  <si>
    <t>NPV through 2030 (carbon price revenue excluded)</t>
  </si>
  <si>
    <t>Energy Innovation Scenario</t>
  </si>
  <si>
    <t>Scenario_EnergyInnovation.cin</t>
  </si>
  <si>
    <t>Current Trajectory Scenario</t>
  </si>
  <si>
    <t>Scenario_CurrentTrajectory.cin</t>
  </si>
  <si>
    <t>https://ww3.arb.ca.gov/cc/scopingplan/2030sp_appd_pathways_final.pdf</t>
  </si>
  <si>
    <t>https://www.glasspoint.com/media/2015/02/ICF_Impact-of-Solar-Powered-Oil-Production-on-Californias-Economy_January-2015.pdf</t>
  </si>
  <si>
    <t>EPS India model</t>
  </si>
  <si>
    <t>Energy Future Initiative California study: https://static1.squarespace.com/static/58ec123cb3db2bd94e057628/t/5ced6fc515fcc0b190b60cd2/1559064542876/EFI_CA_Decarbonization_Full.pdf</t>
  </si>
  <si>
    <t>**Description:** This policy reduces the subsidies paid for the production of solar power in the BAU case. // **Guidance for setting values:** A value of 100% eliminates subsidies.</t>
  </si>
  <si>
    <t>**Description:** This policy reduces the subsidies paid for the production of nuclear power in the BAU case. // **Guidance for setting values:** A value of 100% eliminates subsidies.</t>
  </si>
  <si>
    <t>**Description:** This policy reduces the subsidies paid for the production of natural gas in the BAU case. // **Guidance for setting values:** A value of 100% eliminates subsidies.</t>
  </si>
  <si>
    <t>**Description:** This policy reduces the subsidies paid for the production of coal in the BAU case. // **Guidance for setting values:** A value of 100% eliminates subsidies.</t>
  </si>
  <si>
    <t>https://www.ucsusa.org/sites/default/files/attach/2018/10/UCS_Final_Report_FINAL_11Oct18.pdf</t>
  </si>
  <si>
    <t>https://ww2.arb.ca.gov/resources/documents/2017-midterm-review-report</t>
  </si>
  <si>
    <t>N/A</t>
  </si>
  <si>
    <t>https://www.cpuc.ca.gov/irp/</t>
  </si>
  <si>
    <t>https://www.cpuc.ca.gov/WorkArea/DownloadAsset.aspx?id=6442452698</t>
  </si>
  <si>
    <t>Clean Energy Standard</t>
  </si>
  <si>
    <t>https://www.cpuc.ca.gov/uploadedFiles/CPUCWebsite/Content/UtilitiesIndustries/Energy/EnergyPrograms/ElectPowerProcurementGeneration/irp/2018/2019%20IRP%20Proposed%20Reference%20System%20Plan_20191106.pdf</t>
  </si>
  <si>
    <t>millions of short tons / year</t>
  </si>
  <si>
    <t>Coal and Petcoke</t>
  </si>
  <si>
    <t>Electricity Sector, Industry Sector</t>
  </si>
  <si>
    <t>ffff00, 969696</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</si>
  <si>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</si>
  <si>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Commercial Buildings Sector, Residential Buildings Sector, Electricity Sector, Transportation Sector, Industry Sector</t>
  </si>
  <si>
    <t>00b050, 087bf1, ffff00, c01b00, 969696</t>
  </si>
  <si>
    <t>Petroleum, Natural Gas, Lignite, Hard Coal</t>
  </si>
  <si>
    <t>Energy Related CO2 Emissions from Petroleum Fuels; Energy Related CO2 Emissions by Fuel[natural gas]; Energy Related CO2 Emissions by Fuel[lignite]; Energy Related CO2 Emissions by Fuel[hard coal]</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</si>
  <si>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</si>
  <si>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Fuel Costs per Unit Energy by Sector[hard coal,electricity sector]; Output Fuel Costs per Unit Energy by Sector[hard coal,industry sector]</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</si>
  <si>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Type[hard coal es]; Output Net Imports of Electricity</t>
  </si>
  <si>
    <t>Geothermal, Biomass, Solar Thermal, Distributed Solar PV, Utility Solar PV, Onshore Wind, Hydro, Nuclear, Distributed Non-Solar, Petroleum, Natural Gas Peaker, Natural Gas Nonpeaker, Coal, Imported Electricity</t>
  </si>
  <si>
    <t>620e7a, 00b050, ff6400, f1bb18, ffff00, c2dffd, 004185, 04ffaf, bfb088, 000000, f593e0, c01b00, 969696, af64ff</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</si>
  <si>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Type[hard coal es]; Output Change in Net Imports of Electricity</t>
  </si>
  <si>
    <t>Geothermal, Biomass, Solar Thermal, Distributed Solar PV, Utility Solar PV, Onshore Wind, Hydro, Nuclear, Petroleum, Natural Gas Peaker, Natural Gas Nonpeaker, Coal, Imported Electricity</t>
  </si>
  <si>
    <t>620e7a, 00b050, ff6400, f1bb18, ffff00, c2dffd, 004185, 04ffaf, 000000, f593e0, c01b00, 969696, af64ff</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</si>
  <si>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Capacity[hard coal es]</t>
  </si>
  <si>
    <t>Geothermal, Biomass, Solar Thermal, Distributed Solar PV, Utility Solar PV, Onshore Wind, Hydro, Nuclear, Distributed Non-Solar, Petroleum, Natural Gas Peaker, Natural Gas Nonpeaker, Coal</t>
  </si>
  <si>
    <t>620e7a, 00b050, ff6400, f1bb18, ffff00, c2dffd, 004185, 04ffaf, bfb088, 000000, f593e0, c01b00, 969696</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</si>
  <si>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</si>
  <si>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620e7a, 00b050, ff6400, f1bb18, ffff00, c2dffd, 004185, 04ffaf, 000000, f593e0, c01b00, 004d10, 969696</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</si>
  <si>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Output[hydro es]; Output Cost per Unit New Elec Output[nuclear es]; Output Cost per Unit New Elec Output[petroleum es]; Output Cost per Unit New Elec Output[natural gas peaker es]; Output Cost per Unit New Elec Output[natural gas nonpeaker es]</t>
  </si>
  <si>
    <t>Geothermal, Biomass, Solar Thermal, Utility Solar PV, Onshore Wind, Hydro, Nuclear, Petroleum, Natural Gas Peaker, Natural Gas Nonpeaker</t>
  </si>
  <si>
    <t>620e7a, 00b050, ff6400, ffff00, c2dffd, 004185, 04ffaf, 000000, f593e0, c01b00</t>
  </si>
  <si>
    <t>Output Curtailed Electricity Output[solar PV es]; Output Curtailed Electricity Output[onshore wind es]</t>
  </si>
  <si>
    <t>Utility Solar PV, Onshore Wind</t>
  </si>
  <si>
    <t>ffff00, c2dffd</t>
  </si>
  <si>
    <t>Geothermal, Biomass, Solar Thermal, Distributed Solar PV, Utility Solar PV, Onshore Wind, Hydro, Nuclear, Petroleum, Natural Gas Peaker, Natural Gas Nonpeaker, Lignite, Coal</t>
  </si>
  <si>
    <t>Output Total Coal and Petcoke Consumption</t>
  </si>
  <si>
    <t>Output Components Energy Use by Energy Source[heat bf]; Output Components Energy Use by Energy Source[petroleum diesel bf]; Output Components Energy Use by Energy Source[natural gas bf]; Output Components Energy Use by Energy Source[electricity bf]</t>
  </si>
  <si>
    <t>District Heat, Petroleum, Natural Gas, Electricity</t>
  </si>
  <si>
    <t>620e7a, 000000, c01b00, 004185</t>
  </si>
  <si>
    <t>Refinery and Process Gas, Solar Steam, Petroleum, Natural Gas, Coal and Petcoke, Electricity</t>
  </si>
  <si>
    <t>https://ww3.arb.ca.gov/regact/2019/act2019/30dayatta.pdf</t>
  </si>
  <si>
    <t>**Description:** This policy specifies a percentage reduction in tailpipe greenhouse gas emissions from new heavy-duty vehicles with diesel engines. // **Guidance for setting values:** Beyond light duty passenger vehicles, California tailpipe standards are complex and vary by vehicle class.</t>
  </si>
  <si>
    <t>**Description:** This policy specifies a percentage reduction in tailpipe greenhouse gas emissions from heavy-duty vehicles (trucks and buses) with natural gas engines. // **Guidance for setting values:** Beyond light duty passenger vehicles, California tailpipe standards are complex and vary by vehicle class.</t>
  </si>
  <si>
    <t>**Description:** This policy specifies a percentage reduction in tailpipe greenhouse gas emissions from new medium-duty trucks with diesel engines. // **Guidance for setting values:** Beyond light duty passenger vehicles, California tailpipe standards are complex and vary by vehicle class.</t>
  </si>
  <si>
    <t>**Description:** This policy replaces the specified fraction of newly sold non-electric components in residential buildings with electricity-using building components. // **Guidance for setting values:** The maximum slider value reflects the proportion of energy use for for space heating and water heating.</t>
  </si>
  <si>
    <t>**Description:** This policy requires at least the specified percentage of total electricity demand to be generated by residential and commercial buildings' distributed solar systems (typically rooftop PV). // **Guidance for setting values:** The BAU scenario includes significant rooftop solar deployment, reaching more than 21 GW of installed capacity in 2030.</t>
  </si>
  <si>
    <t xml:space="preserve">**Description:**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**Guidance for setting values:** The BAU Scenario and Current Trajectory Scenario both reach approximately 60% renewables in 2030. </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</si>
  <si>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</si>
  <si>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</si>
  <si>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</si>
  <si>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</si>
  <si>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</si>
  <si>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 xml:space="preserve">**Description:** This policy reduces fuel consumption in the cement industry by increasing the efficiency of industrial equipment through stronger standards. The policy affects overall energy use, not only the energy use of newly sold equipment.// **Guidance for setting values:** The strongest energy efficiency policy considered in analysis supporting California's 2017 Scoping Plan achieves 30% fuel savings compared to BAU energy use in 2030. </t>
  </si>
  <si>
    <t xml:space="preserve">**Description:** This policy specifies the fraction of the potential annual amount of carbon capture and sequestration (CCS) in the industry sector that is achieved. // **Guidance for setting values:** There is no CCS expected in the BAU Scenario. The potential for CCS is calibrated to high purity emissions associated with the petroleum refinery industry subsector as well as cement and concrete production. </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</si>
  <si>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</si>
  <si>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</si>
  <si>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</si>
  <si>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</si>
  <si>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</si>
  <si>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</si>
  <si>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t>
  </si>
  <si>
    <t xml:space="preserve">**Description:** This policy requires the specified percentage of new light duty passenger vehicles to consist of battery electric vehicles above and beyond those required under current regulation. New light duty passenger vehicles include cars, SUVs, and light trucks with a gross weight less than 8,500 pounds. If that percentage would already be achieved through BAU scenario sales plus the effects of other policies, such as an EV subsidy, this policy has no effect. Manufacturers may meet a sales mandate through techniques such as more heavily marketing electric vehicles, lowering the price of electric vehicles, or raising the price of non-electric vehicles. // **Guidance for setting values:**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t>
  </si>
  <si>
    <t>**Description:** This policy requires the specified percentage of new medium duty freight trucks to consist of battery electric vehicles. If that percentage would already be achieved through BAU scenario sales plus the effects of other policies this policy has no effect. Manufacturers may meet a sales mandate through techniques such as more heavily marketing electric vehicles and adjusting vehicle prices or other attributes. // **Guidance for setting values:**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t>
  </si>
  <si>
    <t>**Description:** This policy requires the specified percentage of new buses to consist of battery electric vehicles. If that percentage would already be achieved through BAU scenario sales plus the effects of other policies, such as an EV subsidy, this policy has no effect. Many buses are purchased by government agencies for transit, so this policy can be used to represent government procurement policies that favor electric buses. // **Guidance for setting values:**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t>
  </si>
  <si>
    <t>**Description:** This policy requires the specified percentage of new heavy duty freight trucks (Class 7-8 tractors) to consist of battery electric vehicles. If that percentage would already be achieved through BAU sales plus the effects of other policies, such as an EV subsidy, this policy has no effect. Manufacturers may meet a sales mandate through techniques such as more heavily marketing electric vehicles, lowering the price of electric vehicles, or raising the price of non-electric vehicles. // **Guidance for setting values:**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t>
  </si>
  <si>
    <t xml:space="preserve">**Description:** This policy requires the specified percentage of new passenger motorbikes to consist of battery electric vehicles. If that percentage would already be achieved through BAU sales plus the effects of other policies this policy has no effect. Manufacturers may meet a sales mandate through techniques such as more heavily marketing electric vehicles and adjusting vehicle prices and attributes. // **Guidance for setting values:** </t>
  </si>
  <si>
    <t>**Description:** This policy causes government to pay for the specified percentage of the purchase price of new battery electric passenger LDVs. This is in addition to EV subsidies that exist in the BAU scenario. // **Guidance for setting values:** In the BAU Scenario, state and federal incentives for light duty passenger cars and trucks add up to $10,000 in 2017. In the BAU Scenario, incentives decline over time, reaching zero in 2026.</t>
  </si>
  <si>
    <t>**Description:** This policy causes government to pay for the specified percentage of the purchase price of new battery electric MDVs. This is in addition to incentives that exist in the BAU scenario. // **Guidance for setting values:** California's Heavy Vehicle Incentive Program offers incentives for the purchase of electric MDVs estimated to average approximately $47,000 in 2017. In the BAU Scenario, incentives decline over time, reaching zero in 2026.</t>
  </si>
  <si>
    <t xml:space="preserve">**Description:** This policy causes government to pay for the specified percentage of the purchase price of new passenger HDVs (buses). This is in addition to EV subsidies that exist in the BAU case. // **Guidance for setting values:** California's Heavy Vehicle Incentive Program offers incentives for the purchase of electric buses estimated to average approximately $137,000 in 2017. In the BAU Scenario, incentives decline over time, reaching zero in 2026. </t>
  </si>
  <si>
    <t>**Description:** This policy implements a fee on sales of inefficient light-duty passenger vehicles that is rebated to buyers of efficient vehicles. The feebate policy is revenue-neutral, as the pivot point (the efficiency level that incurs neither a rebate nor a fee) is set such that the total of all fees equals the total of all rebates. // **Guidance for setting values:**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</si>
  <si>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**Description:** This policy specifies a percentage reduction in tailpipe greenhouse gas emissions from new light-duty vehicles with gasoline engines. // **Guidance for setting values:**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t>
  </si>
  <si>
    <t>**Description:** This policy specifies a percentage reduction in tailpipe greenhouse gas emissions from heavy-duty vehicles with gasoline engines, predominantly buses. // **Guidance for setting values:** Beyond light duty passenger vehicles, California tailpipe standards are complex and vary by vehicle class.</t>
  </si>
  <si>
    <t xml:space="preserve">**Description:** This policy specifies a percentage improvement in fuel economy (distance traveled on the same quantity of fuel with the same cargo or passenger loading) due to fuel economy standards for new aircraft. // **Guidance for setting values:** Neither California nor the U.S. currently sets fuel economy standards for aircraft. </t>
  </si>
  <si>
    <t xml:space="preserve">**Description:** This policy specifies a percentage improvement in fuel economy (distance traveled on the same quantity of fuel with the same cargo or passenger loading) due to fuel economy standards for new trains. // **Guidance for setting values:** Neither California nor the U.S. currently sets fuel economy standards for trains. </t>
  </si>
  <si>
    <t xml:space="preserve">**Description:** This policy specifies a percentage improvement in fuel economy (distance traveled on the same quantity of fuel with the same cargo or passenger loading) due to fuel economy standards for new ships. // **Guidance for setting values:** Neither the California nor the U.S. currently sets fuel economy standards for ships. </t>
  </si>
  <si>
    <t>**Description:**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**Guidance for setting values:**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t>
  </si>
  <si>
    <t xml:space="preserve">**Description:**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Guidance for setting values:** At full strength, this policy reduces total passenger vehicle miles traveled by 20 percent. The Current Trajectory </t>
  </si>
  <si>
    <t>**Description:** Transportation Demand Management (TDM) for freight travel reduces vehicle miles traveled in off-road freight modes (rail, aircraft, and marine vessel) // ** Guidance for setting values:** At full strength, this policy reduces freight vehicle miles traveled by 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</si>
  <si>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</si>
  <si>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</si>
  <si>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</si>
  <si>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</si>
  <si>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</si>
  <si>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</si>
  <si>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</si>
  <si>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</si>
  <si>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</si>
  <si>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</si>
  <si>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</si>
  <si>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</si>
  <si>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t>
  </si>
  <si>
    <t xml:space="preserve">**Description:** This policy causes the government to reimburse building owners for a percentage of the cost of new distributed solar PV capacity that is installed on or around buildings. // **Guidance for setting values:** The BAU Scenario includes the federal Business Energy Investment Tax Credit (ITC), which stood at 30% in 2019, dropped to 26% in 2020 and expires in 2022 under current law. </t>
  </si>
  <si>
    <t>**Description:**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t>
  </si>
  <si>
    <t>**Description:** Each year, the specified percentage of existing heating systems in commercial buildings will be retired and replaced with new systems. This is in addition to the retirement and replacement of heating systems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</si>
  <si>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Cooling and ventilation systems have a normal lifespan of 16 years, so without this retrofitting policy, 6.3% of these systems retire annually. Setting this policy to 1% will decrease the average lifespan of cooling and ventilation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</si>
  <si>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</si>
  <si>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</si>
  <si>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Appliances have a normal lifespan of 14 years, so without this retrofitting policy, 7.1% of these systems retire annually. Setting this policy to 1% will decrease the average lifespan of appliances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</si>
  <si>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</si>
  <si>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</si>
  <si>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</si>
  <si>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</si>
  <si>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 xml:space="preserve">**Description:** This policy increases or decreases the amount of electricity exported from California to other jurisdictions. It does not cause the construction of transmission lines providing the necessary capacity. </t>
  </si>
  <si>
    <t>Energy Information Administation. 2016. Electric Power Annual. Table 2.13.</t>
  </si>
  <si>
    <t>**Description:** This policy increases or decreases the amount of electricity imported to California from other jurisdictions. It does not cause the construction of transmission lines providing the necessary capacity.</t>
  </si>
  <si>
    <t>**Description:** This policy represents regulations that cause more demand response (DR) capacity to be added to the electric grid. // **Guidance for setting values:**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</si>
  <si>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</si>
  <si>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**Description:** This policy causes the specified quantity of otherwise non-retiring nuclear capacity to be retired each year. // **Guidance for setting values:** The U.S. has about 104 GW of nuclear reactors, about 6 GW of which are projected to retire by 2050 in the BAU case. To retire half of the remainder by 2050 would require about 1500 MW/year of accelerated retirements.</t>
  </si>
  <si>
    <t xml:space="preserve">**Description:** This policy causes the installed capacity of grid-scale electricity storage from chemical batteries to grow at the specified percentage, annually, above the amount in the BAU Scenario. // **Guidance for setting values:** Reflecting the findings of long run planning work (Integrated Resource Plan and Long Term Procurement Plan), to support reaching the 60% renewable electricity goal, the BAU Scenario builds 12,400 MW of battery storage by 2030. </t>
  </si>
  <si>
    <t>California Public Utilties Commision, Fact Sheet: Proposed Decision Implementing Load-Serving Entity Integrated Resource Planning Process (R.16-02-007)  http://www.cpuc.ca.gov/uploadedFiles/CPUCWebsite/Content/UtilitiesIndustries/Energy/EnergyPrograms/ElectPowerProcurementGeneration/irp/IRP%20PD%20Fact%20Sheet_2018-01-29.pdf</t>
  </si>
  <si>
    <t xml:space="preserve">**Description:** This policy causes additional transmission capacity to be built relative to the BAU Scenario. Transmission increases the flexibility of the grid, allowing for the integration of more wind and solar PV, if the electricity system is flexibility-constrained. // **Guidance for setting values:** </t>
  </si>
  <si>
    <t>**Description:** This policy causes additional geothermal electricity generating capacity to be built relative to the BAU Scenario. It may be useful for replicating particular policy scenarios. // **Guidance for setting values:** Energy Innovation scenarios achieving emission reductions below BAU use this policy require the model to build 1.5 GW of geothermal capacity, based on the Union of Concerned Scientists report “Turning Down the [Natural] Gas,” (2018).  The Union of Concerned Scientists report uses the sophisticated Grid Path model to identify the capacity investments that would guarantee continued reliability even as the state’s electricity sector’s greenhouse gas emissions fall to 30 million metric tons in 2030.</t>
  </si>
  <si>
    <t xml:space="preserve">**Description:** This policy extends the lifetime of all nuclear plants by the specified number of years. // **Guidance for setting values:** The BAU Scenario assumes the state carries through with current plans to close California's last nuclear plant by 2025. </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</si>
  <si>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</si>
  <si>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E&amp;E Publishing. The Clean Power Plan - A Summary. http://www.eenews.net/interactive/clean_power_plan/fact_sheets/rule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</si>
  <si>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t>
  </si>
  <si>
    <t>National Renewable Energy Laboratory. United States (48 Contiguous States) Potential Wind Capacity Cumulative Area vs. Gross Capacity Factor. http://apps2.eere.energy.gov/wind/windexchange/pdfs/wind_maps/us_contiguous_wind_potential_chart.pdf</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</si>
  <si>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</si>
  <si>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See the discussion of multi-junction solar cells on Wikipedia at https://en.wikipedia.org/wiki/Multi-junction_solar_cell. Also NREL has a useful chart at http://www.nrel.gov/ncpv/images/efficiency_chart.jpg.</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</si>
  <si>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t>
  </si>
  <si>
    <t>**Description:** This policy specifies a reduction in soft costs for new onshore wind plants. Soft costs are expenditures on permitting, financing, project management, assembly, i.e. everything except for the installed cost of new hardware.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</si>
  <si>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for new solar PV plants. Soft costs are expenditures on permitting, financing, project management, assembly, i.e. everything except for the installed cost of new hardware.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</si>
  <si>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for new offshore wind plants. Soft costs are expenditures on permitting, financing, project management, assembly, i.e. everything except for the installed cost of new hardware. // **Guidance for setting values:** Costs of permitting and financing can be reduced by streamlining permitting processes, but some soft costs (such as labor) may be difficult to reduce via policy. A value of 50% would be an aggressive soft cost reduction.</t>
  </si>
  <si>
    <t xml:space="preserve">**Description:** This policy specifies the reduction in transmission and distribution losses that will be achieved. // **Guidance for setting values:** In the BAU Scenario, California's transmission and distribution losses amount to 7% of utility-scale generation. Germany, Japan, Finland, and the Netherlands have T&amp;D losses of around 4%. </t>
  </si>
  <si>
    <t>**Description:** This policy is a subsidy paid by the government to suppliers of electricity per unit of electricity generated from nuclear energy.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</si>
  <si>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</si>
  <si>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**Description:** This policy reduces CO2 emissions from the cement industry by substituting other inputs, such as fly ash, for a portion of the emission-intensive clinker that is a key input for cement and concrete production. // **Guidance for setting values:**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t>
  </si>
  <si>
    <t>**Description:** This policy reduces fuel consumption in the industry sector by increasing the recovery of waste heat (to perform useful work). The identified measures are within the Petroleum Refining component of the Natural Gas and Petroleum System subsector // **Guidance for setting values:** If this policy is fully implemented, fuel use is reduced by 1%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</si>
  <si>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</si>
  <si>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 xml:space="preserve">**Description:** This policy reduces fuel consumption in the natural gas and petroleum industry by increasing the efficiency of industrial equipment through stronger standards. The policy affects overall energy use, not only the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</si>
  <si>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iron and steel industry by increasing the efficiency of industrial equipment through stronger standards. The policy affects overall energy use, not only the energy use of newly sold equipment.// **Guidance for setting values:** The strongest energy efficiency policy considered in analysis supporting California's 2017 Scoping Plan achieves 30% fuel savings compared to BAU energy use in 2030. </t>
  </si>
  <si>
    <t xml:space="preserve">**Description:** This policy reduces fuel consumption in the chemicals industry by increasing the efficiency of industrial equipment through stronger standards. The policy affects overall energy use, not only the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</si>
  <si>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mining industry by increasing the efficiency of industrial equipment through stronger standards. The policy affects overall energy use, not only the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</si>
  <si>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agriculture industry by increasing the efficiency of industrial equipment through stronger standards. The policy affects overall energy use, not only the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</si>
  <si>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other industries by increasing the efficiency of industrial equipment through stronger standards. The policy affects overall energy use, not only the in energy use of newly sold equipment. // **Guidance for setting values:** The strongest energy efficiency policy considered in analysis supporting California's 2017 Scoping Plan achieves 30% fuel savings compared to BAU energy use in 2030. </t>
  </si>
  <si>
    <t>**Description:** This policy reduces greenhouse gas emissions from the industry sector by switching the fuel used by facilities from coal to natural gas. // **Guidance for setting values:** Generally, coal or gas can be used interchangeably to generate the heat used for industrial processes (though extra complications exist in the Iron and Steel industry due to the use of carbon in steel-making). </t>
  </si>
  <si>
    <t>**Description:** This policy reduces greenhouse gas emissions from the industry sector by switching from natural gas to solar thermal energy. // **Guidance for setting values:**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t>
  </si>
  <si>
    <t>**Description:** This policy reduces methane emissions from oil and gas extraction and petroleum refining by increasing the capture of methane that is currently being released into the atmosphere (for example, from leaks in pipes). // **Guidance for setting values:** If this policy is fully implemented, process emissions (non-energy emissions) from the natural gas and petroleum industry are reduced by 7 million metric tons in 2050, a 70% reduction below BAU.  This estimate is taken from the 2030 Scoping Plan Analysis by the California Air Resources Board and Energy+Environmental Economics, Inc., which indicates 58% of aggregate potential is achievable by 2030.</t>
  </si>
  <si>
    <t>**Description:** This policy reduces methane emissions from waste management by diverting organic materials from landfills. // **Guidance for setting values:** If this policy is fully implemented, process emissions in 2030 are reduced by 56% from the waste management industry and no further reductions are identified in the 2030 Scoping Plan Analysis by the California Air Resources Board and Energy+Environmental Economics, Inc.</t>
  </si>
  <si>
    <t>**Description:** This policy reduces emissions of high-GWP, fluorinated gases (F-gases) by reducing leaks and by substituing less-harmful chemicals. The EPS assigns all of these potential reduction to the industry sector, though their proximate source is usually leaks in car and home air conditioners. // **Guidance for setting values:** If this policy is fully implemented, F-gas emissions are reduced by 25 million metric tons CO2e in 2050, an 80% reduction below BAU.  This estimate is taken from the 2030 Scoping Plan Analysis by the California Air Resources Board and Energy+Environmental Economics, Inc., which indicates 73% of policy potential is achievable by 2030.</t>
  </si>
  <si>
    <t xml:space="preserve">**Description:** This policy increases the sequestration of CO2 through reforestation and restoration on previously degraded forestland. // **Guidance for setting values:** If this policy is fully implemented, the policy affects 48,000 acres annually. This is the upper bound of the range of potential estimated by research in the Proceedings of the National Academy of Sciences (Cameron et al. 2017; see Table S2 for details). </t>
  </si>
  <si>
    <t xml:space="preserve">**Description:** This policy increases reduces emission by avoiding the conversion of forestlands and other natural landscapes to urban or agricultural uses. // **Guidance for setting values:** If this policy is fully implemented, the policy affects 26,000 acres annually. This is the upper bound of the range of potential estimated by research in the Proceedings of the National Academy of Sciences (Cameron et al. 2017; see Table S2 for details). </t>
  </si>
  <si>
    <t xml:space="preserve">**Description:**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these process emissions (non-energy emissions) are reduced by 4.2 million metric tons in 2050, a 52% reduction below BAU.  Reductions of 45% below BAU emissions are identified as achievable by 2030 according to the 2030 Scoping Plan Analysis by the California Air Resources Board and Energy+Environmental Economics, Inc. </t>
  </si>
  <si>
    <t>**Description:** This policy increases CO2 sequestration by forests through improved forest management practices, principally involving longer rotation cycles on existing timberland. // **Guidance for setting values:**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t>
  </si>
  <si>
    <t xml:space="preserve">**Description:** This policy reduces greenhouse gas emissions from agriculture through livestock-related measures, such as manure management and feed supplements to prevent enteric methane formation. // **Guidance for setting values:** If this policy is fully implemented, these process emissions (non-energy emissions) are reduced by 9.7 million metric tons in 2030, a 41% reduction below BAU.  This estimate is taken from the 2030 Scoping Plan Analysis by the California Air Resources Board and Energy+Environmental Economics, Inc., which does not analyze reductions deeper than those achievable in the 2030 timeframe. </t>
  </si>
  <si>
    <t xml:space="preserve">**Description:** This policy increases increases CO2 sequestration by restoring wetlands on land previously converted to agricultural use. // **Guidance for setting values:** If this policy is fully implemented, the policy affects 4,700 acres annually. This is the upper bound of the range of potential estimated by research in the Proceedings of the National Academy of Sciences (Cameron et al. 2017; see Table S2 for details). </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</si>
  <si>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</si>
  <si>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</si>
  <si>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 xml:space="preserve">**Description:** This policy applies a price on fuels used in the Transportation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t>
  </si>
  <si>
    <t>U.S. EPA, 2015, "The Social Cost of Carbon", https://www.epa.gov/climatechange/social-cost-carbon, Row "2050". (For source for adjustment to 2012 dollars, see cpi.xlsx in InputData.)</t>
  </si>
  <si>
    <t xml:space="preserve">**Description:** This policy applies a price on fuels used in the Electricity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t>
  </si>
  <si>
    <t xml:space="preserve">**Description:** This policy applies a price on fuels used in the Residential Buildings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t>
  </si>
  <si>
    <t xml:space="preserve">**Description:** This policy applies a price on fuels used in the Commercial Buildings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t>
  </si>
  <si>
    <t xml:space="preserve">**Description:** This policy applies a price on fuels used in the Industry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</si>
  <si>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</si>
  <si>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</si>
  <si>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</si>
  <si>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</si>
  <si>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2019, the statewide average sales tax rate was 8.4% and average tax rate on consumer gasoline purchases was 20%.</t>
  </si>
  <si>
    <t>**Description:** This policy increases the tax rate for petroleum diesel. It is expressed as a percentage of the BAU Scenario price, which includes sales and excise taxes. // **Guidance for setting values:** In 2019, the statewide average sales tax rate was 8.4% and average tax rate on consumer gasoline purchases was 20%.</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</si>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</sst>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1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b/>
      <sz val="11"/>
      <name val="Calibri"/>
      <family val="2"/>
      <scheme val="minor"/>
    </font>
    <font>
      <sz val="9"/>
      <color indexed="8"/>
      <name val="Calibri"/>
      <family val="2"/>
    </font>
    <font>
      <b/>
      <sz val="9"/>
      <color indexed="8"/>
      <name val="Calibri"/>
      <family val="2"/>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s>
  <fills count="13">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rgb="FFFF0000"/>
        <bgColor indexed="64"/>
      </patternFill>
    </fill>
    <fill>
      <patternFill patternType="solid">
        <fgColor theme="0"/>
        <bgColor indexed="64"/>
      </patternFill>
    </fill>
  </fills>
  <borders count="1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s>
  <cellStyleXfs count="19">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8" fillId="0" borderId="0"/>
    <xf numFmtId="0" fontId="9" fillId="0" borderId="3" applyNumberFormat="0" applyProtection="0">
      <alignment wrapText="1"/>
    </xf>
    <xf numFmtId="0" fontId="8" fillId="0" borderId="4" applyNumberFormat="0" applyFont="0" applyProtection="0">
      <alignment wrapText="1"/>
    </xf>
    <xf numFmtId="43" fontId="4" fillId="0" borderId="0" applyFont="0" applyFill="0" applyBorder="0" applyAlignment="0" applyProtection="0"/>
    <xf numFmtId="0" fontId="10" fillId="0" borderId="0" applyNumberFormat="0" applyFill="0" applyBorder="0" applyAlignment="0" applyProtection="0"/>
    <xf numFmtId="0" fontId="11" fillId="0" borderId="0" applyNumberFormat="0">
      <alignment horizontal="right"/>
    </xf>
    <xf numFmtId="0" fontId="12" fillId="0" borderId="0" applyNumberFormat="0" applyFill="0" applyBorder="0" applyProtection="0">
      <alignment horizontal="left" vertical="center"/>
    </xf>
    <xf numFmtId="0" fontId="14" fillId="0" borderId="0" applyNumberFormat="0" applyFont="0" applyFill="0" applyBorder="0" applyProtection="0">
      <alignment horizontal="left" vertical="center" indent="2"/>
    </xf>
    <xf numFmtId="0" fontId="14" fillId="0" borderId="0" applyNumberFormat="0" applyFont="0" applyFill="0" applyBorder="0" applyProtection="0">
      <alignment horizontal="left" vertical="center" indent="5"/>
    </xf>
    <xf numFmtId="0" fontId="13" fillId="6" borderId="0" applyBorder="0">
      <alignment horizontal="right" vertical="center"/>
    </xf>
    <xf numFmtId="0" fontId="13" fillId="0" borderId="0"/>
    <xf numFmtId="0" fontId="14" fillId="7" borderId="0" applyNumberFormat="0" applyFont="0" applyBorder="0" applyAlignment="0" applyProtection="0"/>
    <xf numFmtId="0" fontId="15" fillId="6" borderId="9">
      <alignment horizontal="right" vertical="center"/>
    </xf>
    <xf numFmtId="0" fontId="14" fillId="0" borderId="8"/>
    <xf numFmtId="0" fontId="13" fillId="0" borderId="10">
      <alignment horizontal="left" vertical="center" wrapText="1" indent="2"/>
    </xf>
    <xf numFmtId="0" fontId="16" fillId="0" borderId="0"/>
  </cellStyleXfs>
  <cellXfs count="111">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1" fillId="0" borderId="0" xfId="0" applyFont="1" applyAlignment="1"/>
    <xf numFmtId="0" fontId="0" fillId="0" borderId="0" xfId="0" applyFill="1" applyBorder="1" applyAlignment="1"/>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7" fillId="3" borderId="0" xfId="0" applyFont="1" applyFill="1" applyBorder="1" applyAlignment="1">
      <alignment wrapText="1"/>
    </xf>
    <xf numFmtId="0" fontId="0" fillId="0" borderId="0" xfId="0" applyNumberFormat="1" applyFill="1" applyAlignment="1">
      <alignment horizontal="left" wrapText="1"/>
    </xf>
    <xf numFmtId="0" fontId="7" fillId="2" borderId="0" xfId="0" applyFont="1" applyFill="1" applyBorder="1" applyAlignment="1">
      <alignment wrapText="1"/>
    </xf>
    <xf numFmtId="0" fontId="7"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7"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2" fontId="0" fillId="0" borderId="0" xfId="0" applyNumberFormat="1" applyAlignment="1">
      <alignment wrapText="1"/>
    </xf>
    <xf numFmtId="0" fontId="0" fillId="8"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7" fillId="2" borderId="5" xfId="0" applyNumberFormat="1" applyFont="1" applyFill="1" applyBorder="1" applyAlignment="1">
      <alignment wrapText="1"/>
    </xf>
    <xf numFmtId="0" fontId="7" fillId="2" borderId="6" xfId="0" applyNumberFormat="1" applyFont="1" applyFill="1" applyBorder="1" applyAlignment="1">
      <alignment wrapText="1"/>
    </xf>
    <xf numFmtId="0" fontId="7" fillId="2" borderId="7" xfId="0" applyNumberFormat="1" applyFont="1" applyFill="1" applyBorder="1" applyAlignment="1">
      <alignment wrapText="1"/>
    </xf>
    <xf numFmtId="0" fontId="1" fillId="0" borderId="0" xfId="0" applyNumberFormat="1" applyFont="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0" fillId="0" borderId="0" xfId="0" applyAlignment="1">
      <alignment horizontal="left"/>
    </xf>
    <xf numFmtId="0" fontId="0" fillId="0" borderId="0" xfId="0" applyAlignment="1">
      <alignment horizontal="right" wrapText="1"/>
    </xf>
    <xf numFmtId="1" fontId="1" fillId="2" borderId="0" xfId="0" applyNumberFormat="1" applyFont="1" applyFill="1" applyAlignment="1">
      <alignment horizontal="right" wrapText="1"/>
    </xf>
    <xf numFmtId="0" fontId="1" fillId="2" borderId="0" xfId="0" applyFont="1" applyFill="1" applyAlignment="1">
      <alignment horizontal="left"/>
    </xf>
    <xf numFmtId="2" fontId="1" fillId="0" borderId="0" xfId="0" applyNumberFormat="1" applyFont="1" applyAlignment="1">
      <alignment wrapText="1"/>
    </xf>
    <xf numFmtId="0" fontId="1" fillId="10" borderId="0" xfId="0" applyFont="1" applyFill="1"/>
    <xf numFmtId="0" fontId="0" fillId="10" borderId="0" xfId="0" applyFill="1"/>
    <xf numFmtId="2" fontId="1" fillId="0" borderId="0" xfId="0" applyNumberFormat="1" applyFont="1" applyFill="1" applyAlignment="1">
      <alignment wrapText="1"/>
    </xf>
    <xf numFmtId="165" fontId="0" fillId="9" borderId="0" xfId="0" applyNumberFormat="1" applyFill="1" applyAlignment="1">
      <alignment wrapText="1"/>
    </xf>
    <xf numFmtId="0" fontId="1" fillId="8" borderId="11" xfId="0" applyFont="1" applyFill="1" applyBorder="1" applyAlignment="1"/>
    <xf numFmtId="0" fontId="0" fillId="8" borderId="12" xfId="0" applyFill="1" applyBorder="1" applyAlignment="1">
      <alignment horizontal="right" wrapText="1"/>
    </xf>
    <xf numFmtId="1" fontId="3" fillId="0" borderId="0" xfId="0" applyNumberFormat="1" applyFont="1" applyAlignment="1">
      <alignment horizontal="right" wrapText="1"/>
    </xf>
    <xf numFmtId="49" fontId="2" fillId="11" borderId="0" xfId="0" applyNumberFormat="1" applyFont="1" applyFill="1" applyBorder="1" applyAlignment="1">
      <alignment wrapText="1"/>
    </xf>
    <xf numFmtId="0" fontId="2" fillId="0" borderId="0" xfId="0" applyFont="1" applyAlignment="1">
      <alignment horizontal="left" wrapText="1"/>
    </xf>
    <xf numFmtId="9" fontId="2" fillId="0" borderId="0" xfId="0" applyNumberFormat="1" applyFont="1" applyAlignment="1">
      <alignment wrapText="1"/>
    </xf>
    <xf numFmtId="0" fontId="2" fillId="0" borderId="13" xfId="0" applyFont="1" applyBorder="1" applyAlignment="1">
      <alignment wrapText="1"/>
    </xf>
    <xf numFmtId="9" fontId="3" fillId="0" borderId="0" xfId="1" applyFont="1" applyAlignment="1">
      <alignment wrapText="1"/>
    </xf>
    <xf numFmtId="49" fontId="5" fillId="0" borderId="0" xfId="2" applyNumberFormat="1" applyFill="1" applyBorder="1" applyAlignment="1">
      <alignment wrapText="1"/>
    </xf>
    <xf numFmtId="0" fontId="3" fillId="0" borderId="13" xfId="0" applyFont="1" applyBorder="1" applyAlignment="1">
      <alignment wrapText="1"/>
    </xf>
    <xf numFmtId="49" fontId="2" fillId="0" borderId="13" xfId="1" applyNumberFormat="1" applyFont="1" applyFill="1" applyBorder="1" applyAlignment="1">
      <alignment wrapText="1"/>
    </xf>
    <xf numFmtId="0" fontId="6" fillId="0" borderId="0" xfId="0" applyFont="1" applyAlignment="1">
      <alignment vertical="center" wrapText="1"/>
    </xf>
    <xf numFmtId="165" fontId="0" fillId="0" borderId="0" xfId="0" applyNumberFormat="1" applyAlignment="1">
      <alignment wrapText="1"/>
    </xf>
    <xf numFmtId="49" fontId="2" fillId="8" borderId="0" xfId="0" applyNumberFormat="1" applyFont="1" applyFill="1" applyBorder="1" applyAlignment="1">
      <alignment wrapText="1"/>
    </xf>
    <xf numFmtId="49" fontId="2" fillId="8" borderId="1" xfId="0" applyNumberFormat="1" applyFont="1" applyFill="1" applyBorder="1" applyAlignment="1">
      <alignment wrapText="1"/>
    </xf>
    <xf numFmtId="0" fontId="0" fillId="0" borderId="0" xfId="0" applyFont="1" applyAlignment="1">
      <alignment horizontal="left" vertical="top"/>
    </xf>
    <xf numFmtId="0" fontId="0" fillId="0" borderId="0" xfId="0" applyFont="1" applyAlignment="1">
      <alignment wrapText="1"/>
    </xf>
    <xf numFmtId="0" fontId="2" fillId="8" borderId="0" xfId="0" applyNumberFormat="1" applyFont="1" applyFill="1" applyBorder="1" applyAlignment="1">
      <alignment wrapText="1"/>
    </xf>
    <xf numFmtId="49" fontId="0" fillId="12" borderId="0" xfId="0" applyNumberFormat="1" applyFont="1" applyFill="1" applyBorder="1" applyAlignment="1">
      <alignment wrapText="1"/>
    </xf>
    <xf numFmtId="0" fontId="5" fillId="0" borderId="0" xfId="2"/>
    <xf numFmtId="0" fontId="5" fillId="0" borderId="0" xfId="2" applyAlignment="1">
      <alignment wrapText="1"/>
    </xf>
    <xf numFmtId="49" fontId="0" fillId="0" borderId="0" xfId="0" applyNumberFormat="1" applyFont="1" applyFill="1" applyBorder="1" applyAlignment="1">
      <alignment vertical="top" wrapText="1"/>
    </xf>
    <xf numFmtId="0" fontId="6" fillId="0" borderId="0" xfId="0" applyFont="1" applyFill="1" applyAlignment="1">
      <alignment vertical="center" wrapText="1"/>
    </xf>
    <xf numFmtId="0" fontId="0" fillId="0" borderId="0" xfId="0" applyNumberFormat="1" applyFill="1" applyAlignment="1">
      <alignment wrapText="1"/>
    </xf>
    <xf numFmtId="0" fontId="1" fillId="4" borderId="0" xfId="0" applyFont="1" applyFill="1" applyAlignment="1">
      <alignment horizontal="left"/>
    </xf>
    <xf numFmtId="0" fontId="0" fillId="5" borderId="0" xfId="0" applyFill="1" applyAlignment="1">
      <alignment horizontal="left"/>
    </xf>
  </cellXfs>
  <cellStyles count="19">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ormal" xfId="0" builtinId="0"/>
    <cellStyle name="Normal 2" xfId="3" xr:uid="{00000000-0005-0000-0000-00000D000000}"/>
    <cellStyle name="Normal 3" xfId="18" xr:uid="{00000000-0005-0000-0000-00000E000000}"/>
    <cellStyle name="Normal GHG Textfiels Bold" xfId="9" xr:uid="{00000000-0005-0000-0000-00000F000000}"/>
    <cellStyle name="Normal GHG-Shade" xfId="14" xr:uid="{00000000-0005-0000-0000-000010000000}"/>
    <cellStyle name="Percent" xfId="1" builtinId="5"/>
    <cellStyle name="Обычный_CRF2002 (1)" xfId="13" xr:uid="{00000000-0005-0000-0000-00001200000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37</xdr:row>
      <xdr:rowOff>1681</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xdr:row>
      <xdr:rowOff>128867</xdr:rowOff>
    </xdr:from>
    <xdr:to>
      <xdr:col>2</xdr:col>
      <xdr:colOff>518373</xdr:colOff>
      <xdr:row>81</xdr:row>
      <xdr:rowOff>33082</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0539132"/>
          <a:ext cx="7124241" cy="40279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energypolicy.solutions/" TargetMode="Externa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cpuc.ca.gov/uploadedFiles/CPUCWebsite/Content/UtilitiesIndustries/Energy/EnergyPrograms/ElectPowerProcurementGeneration/irp/2018/2019%20IRP%20Proposed%20Reference%20System%20Plan_20191106.pdf" TargetMode="External"/><Relationship Id="rId3" Type="http://schemas.openxmlformats.org/officeDocument/2006/relationships/hyperlink" Target="https://ww3.arb.ca.gov/cc/scopingplan/2030sp_appd_pathways_final.pdf" TargetMode="External"/><Relationship Id="rId7" Type="http://schemas.openxmlformats.org/officeDocument/2006/relationships/hyperlink" Target="http://www.cpuc.ca.gov/uploadedFiles/CPUCWebsite/Content/UtilitiesIndustries/Energy/EnergyPrograms/ElectPowerProcurementGeneration/DemandModeling/IRP_RSP_2017IEPR_SERVM_results_20180913.pdf" TargetMode="External"/><Relationship Id="rId12" Type="http://schemas.openxmlformats.org/officeDocument/2006/relationships/comments" Target="../comments1.xml"/><Relationship Id="rId2" Type="http://schemas.openxmlformats.org/officeDocument/2006/relationships/hyperlink" Target="https://www.arb.ca.gov/msprog/acc/mtr/acc_mtr_finalreport_full.pdf" TargetMode="External"/><Relationship Id="rId1" Type="http://schemas.openxmlformats.org/officeDocument/2006/relationships/printerSettings" Target="../printerSettings/printerSettings3.bin"/><Relationship Id="rId6" Type="http://schemas.openxmlformats.org/officeDocument/2006/relationships/hyperlink" Target="https://www.cpuc.ca.gov/irp/" TargetMode="External"/><Relationship Id="rId11" Type="http://schemas.openxmlformats.org/officeDocument/2006/relationships/vmlDrawing" Target="../drawings/vmlDrawing1.vml"/><Relationship Id="rId5" Type="http://schemas.openxmlformats.org/officeDocument/2006/relationships/hyperlink" Target="https://ww2.arb.ca.gov/resources/documents/2017-midterm-review-report" TargetMode="External"/><Relationship Id="rId10" Type="http://schemas.openxmlformats.org/officeDocument/2006/relationships/printerSettings" Target="../printerSettings/printerSettings4.bin"/><Relationship Id="rId4" Type="http://schemas.openxmlformats.org/officeDocument/2006/relationships/hyperlink" Target="https://www.glasspoint.com/media/2015/02/ICF_Impact-of-Solar-Powered-Oil-Production-on-Californias-Economy_January-2015.pdf" TargetMode="External"/><Relationship Id="rId9" Type="http://schemas.openxmlformats.org/officeDocument/2006/relationships/hyperlink" Target="https://ww3.arb.ca.gov/regact/2019/act2019/30dayatta.pdf"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heetViews>
  <sheetFormatPr defaultColWidth="8.85546875" defaultRowHeight="15"/>
  <cols>
    <col min="1" max="16384" width="8.85546875" style="11"/>
  </cols>
  <sheetData>
    <row r="1" spans="1:1">
      <c r="A1" s="14" t="s">
        <v>115</v>
      </c>
    </row>
    <row r="3" spans="1:1">
      <c r="A3" s="11" t="s">
        <v>116</v>
      </c>
    </row>
    <row r="4" spans="1:1">
      <c r="A4" s="11" t="s">
        <v>171</v>
      </c>
    </row>
    <row r="5" spans="1:1">
      <c r="A5" s="11" t="s">
        <v>121</v>
      </c>
    </row>
    <row r="6" spans="1:1">
      <c r="A6" s="11" t="s">
        <v>117</v>
      </c>
    </row>
    <row r="8" spans="1:1">
      <c r="A8" s="11" t="s">
        <v>118</v>
      </c>
    </row>
    <row r="9" spans="1:1">
      <c r="A9" s="11" t="s">
        <v>119</v>
      </c>
    </row>
    <row r="10" spans="1:1">
      <c r="A10" s="20" t="s">
        <v>120</v>
      </c>
    </row>
    <row r="11" spans="1:1">
      <c r="A11" s="20"/>
    </row>
    <row r="12" spans="1:1">
      <c r="A12" s="11" t="s">
        <v>122</v>
      </c>
    </row>
    <row r="13" spans="1:1">
      <c r="A13" s="11" t="s">
        <v>123</v>
      </c>
    </row>
    <row r="14" spans="1:1">
      <c r="A14" s="11" t="s">
        <v>124</v>
      </c>
    </row>
    <row r="23" spans="1:1">
      <c r="A23" s="11" t="s">
        <v>467</v>
      </c>
    </row>
    <row r="24" spans="1:1">
      <c r="A24" s="11">
        <f>MAX(PolicyLevers!H:H)</f>
        <v>213</v>
      </c>
    </row>
  </sheetData>
  <customSheetViews>
    <customSheetView guid="{EACAC692-6FA5-4207-B9A8-44B823BD87B2}" showPageBreaks="1">
      <selection activeCell="A16" sqref="A16"/>
      <pageMargins left="0.7" right="0.7" top="0.75" bottom="0.75" header="0.3" footer="0.3"/>
      <pageSetup orientation="portrait" horizontalDpi="1200" verticalDpi="1200" r:id="rId1"/>
    </customSheetView>
  </customSheetViews>
  <hyperlinks>
    <hyperlink ref="A10" r:id="rId2" xr:uid="{00000000-0004-0000-0000-000000000000}"/>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33"/>
  <sheetViews>
    <sheetView tabSelected="1" zoomScaleNormal="100" workbookViewId="0">
      <pane ySplit="1" topLeftCell="A2" activePane="bottomLeft" state="frozen"/>
      <selection pane="bottomLeft"/>
    </sheetView>
  </sheetViews>
  <sheetFormatPr defaultColWidth="9.140625" defaultRowHeight="15"/>
  <cols>
    <col min="1" max="1" width="18" style="5" customWidth="1"/>
    <col min="2" max="2" width="28.42578125" style="5" customWidth="1"/>
    <col min="3" max="3" width="28.42578125" style="2" customWidth="1"/>
    <col min="4" max="4" width="10.7109375" style="5" customWidth="1"/>
    <col min="5" max="5" width="8.28515625" style="5" customWidth="1"/>
    <col min="6" max="6" width="8.140625" style="5" customWidth="1"/>
    <col min="7" max="7" width="9.5703125" style="5" customWidth="1"/>
    <col min="8" max="8" width="19.42578125" style="23" customWidth="1"/>
    <col min="9" max="9" width="21.28515625" style="5" customWidth="1"/>
    <col min="10" max="10" width="21.28515625" style="2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60">
      <c r="A1" s="24" t="s">
        <v>3</v>
      </c>
      <c r="B1" s="24" t="s">
        <v>0</v>
      </c>
      <c r="C1" s="24" t="s">
        <v>1</v>
      </c>
      <c r="D1" s="24" t="s">
        <v>41</v>
      </c>
      <c r="E1" s="24" t="s">
        <v>42</v>
      </c>
      <c r="F1" s="24" t="s">
        <v>92</v>
      </c>
      <c r="G1" s="24" t="s">
        <v>93</v>
      </c>
      <c r="H1" s="25" t="s">
        <v>468</v>
      </c>
      <c r="I1" s="24" t="s">
        <v>77</v>
      </c>
      <c r="J1" s="25" t="s">
        <v>406</v>
      </c>
      <c r="K1" s="24" t="s">
        <v>561</v>
      </c>
      <c r="L1" s="24" t="s">
        <v>78</v>
      </c>
      <c r="M1" s="24" t="s">
        <v>79</v>
      </c>
      <c r="N1" s="24" t="s">
        <v>91</v>
      </c>
      <c r="O1" s="24" t="s">
        <v>30</v>
      </c>
      <c r="P1" s="24" t="s">
        <v>2</v>
      </c>
      <c r="Q1" s="24" t="s">
        <v>448</v>
      </c>
      <c r="R1" s="24" t="s">
        <v>207</v>
      </c>
      <c r="S1" s="53" t="s">
        <v>180</v>
      </c>
      <c r="T1" s="22" t="s">
        <v>181</v>
      </c>
    </row>
    <row r="2" spans="1:20" s="3" customFormat="1" ht="75">
      <c r="A2" s="3" t="s">
        <v>4</v>
      </c>
      <c r="B2" s="3" t="s">
        <v>1101</v>
      </c>
      <c r="C2" s="3" t="s">
        <v>1102</v>
      </c>
      <c r="D2" s="3" t="s">
        <v>43</v>
      </c>
      <c r="F2" s="3" t="s">
        <v>43</v>
      </c>
      <c r="H2" s="89">
        <v>207</v>
      </c>
      <c r="I2" s="26" t="s">
        <v>49</v>
      </c>
      <c r="J2" s="3" t="s">
        <v>1103</v>
      </c>
      <c r="K2" s="3" t="s">
        <v>1104</v>
      </c>
      <c r="L2" s="90">
        <v>0</v>
      </c>
      <c r="M2" s="90">
        <v>1</v>
      </c>
      <c r="N2" s="90">
        <v>0.02</v>
      </c>
      <c r="O2" s="3" t="s">
        <v>1105</v>
      </c>
      <c r="P2" s="26" t="s">
        <v>1227</v>
      </c>
      <c r="Q2" s="47" t="s">
        <v>1106</v>
      </c>
      <c r="R2" s="91" t="s">
        <v>1107</v>
      </c>
    </row>
    <row r="3" spans="1:20" s="3" customFormat="1" ht="75">
      <c r="A3" s="6" t="str">
        <f>A$2</f>
        <v>Transportation</v>
      </c>
      <c r="B3" s="6" t="str">
        <f t="shared" ref="B3:C7" si="0">B$2</f>
        <v>Conventional Pollutant Standards</v>
      </c>
      <c r="C3" s="6" t="str">
        <f t="shared" si="0"/>
        <v>Percentage Reduction of Separately Regulated Pollutants</v>
      </c>
      <c r="D3" s="73" t="s">
        <v>44</v>
      </c>
      <c r="F3" s="73" t="s">
        <v>44</v>
      </c>
      <c r="H3" s="89">
        <v>208</v>
      </c>
      <c r="I3" s="26" t="s">
        <v>49</v>
      </c>
      <c r="J3" s="6" t="str">
        <f t="shared" ref="J3:R7" si="1">J$2</f>
        <v>Conventional Pollutant Standard</v>
      </c>
      <c r="K3" s="6" t="s">
        <v>1104</v>
      </c>
      <c r="L3" s="92">
        <f t="shared" si="1"/>
        <v>0</v>
      </c>
      <c r="M3" s="92">
        <f t="shared" si="1"/>
        <v>1</v>
      </c>
      <c r="N3" s="92">
        <f t="shared" si="1"/>
        <v>0.02</v>
      </c>
      <c r="O3" s="6" t="str">
        <f t="shared" si="1"/>
        <v>% reduction in emissions</v>
      </c>
      <c r="P3" s="26" t="s">
        <v>1228</v>
      </c>
      <c r="Q3" s="6" t="str">
        <f t="shared" si="1"/>
        <v>transportation-sector-main.html#conv-pol-stds</v>
      </c>
      <c r="R3" s="94" t="str">
        <f t="shared" si="1"/>
        <v>conventional-pollutant-standards.html</v>
      </c>
    </row>
    <row r="4" spans="1:20" s="3" customFormat="1" ht="75">
      <c r="A4" s="6" t="str">
        <f t="shared" ref="A4:A7" si="2">A$2</f>
        <v>Transportation</v>
      </c>
      <c r="B4" s="6" t="str">
        <f t="shared" si="0"/>
        <v>Conventional Pollutant Standards</v>
      </c>
      <c r="C4" s="6" t="str">
        <f t="shared" si="0"/>
        <v>Percentage Reduction of Separately Regulated Pollutants</v>
      </c>
      <c r="D4" s="3" t="s">
        <v>45</v>
      </c>
      <c r="F4" s="3" t="s">
        <v>45</v>
      </c>
      <c r="H4" s="89">
        <v>209</v>
      </c>
      <c r="I4" s="26" t="s">
        <v>49</v>
      </c>
      <c r="J4" s="6" t="str">
        <f t="shared" si="1"/>
        <v>Conventional Pollutant Standard</v>
      </c>
      <c r="K4" s="6" t="s">
        <v>1104</v>
      </c>
      <c r="L4" s="92">
        <f t="shared" si="1"/>
        <v>0</v>
      </c>
      <c r="M4" s="92">
        <f t="shared" si="1"/>
        <v>1</v>
      </c>
      <c r="N4" s="92">
        <f t="shared" si="1"/>
        <v>0.02</v>
      </c>
      <c r="O4" s="6" t="str">
        <f t="shared" si="1"/>
        <v>% reduction in emissions</v>
      </c>
      <c r="P4" s="26" t="s">
        <v>1229</v>
      </c>
      <c r="Q4" s="6" t="str">
        <f t="shared" si="1"/>
        <v>transportation-sector-main.html#conv-pol-stds</v>
      </c>
      <c r="R4" s="94" t="str">
        <f t="shared" si="1"/>
        <v>conventional-pollutant-standards.html</v>
      </c>
    </row>
    <row r="5" spans="1:20" s="3" customFormat="1" ht="75">
      <c r="A5" s="6" t="str">
        <f t="shared" si="2"/>
        <v>Transportation</v>
      </c>
      <c r="B5" s="6" t="str">
        <f t="shared" si="0"/>
        <v>Conventional Pollutant Standards</v>
      </c>
      <c r="C5" s="6" t="str">
        <f t="shared" si="0"/>
        <v>Percentage Reduction of Separately Regulated Pollutants</v>
      </c>
      <c r="D5" s="3" t="s">
        <v>46</v>
      </c>
      <c r="F5" s="3" t="s">
        <v>46</v>
      </c>
      <c r="H5" s="89">
        <v>210</v>
      </c>
      <c r="I5" s="26" t="s">
        <v>49</v>
      </c>
      <c r="J5" s="6" t="str">
        <f t="shared" si="1"/>
        <v>Conventional Pollutant Standard</v>
      </c>
      <c r="K5" s="6" t="s">
        <v>1104</v>
      </c>
      <c r="L5" s="92">
        <f t="shared" si="1"/>
        <v>0</v>
      </c>
      <c r="M5" s="92">
        <f t="shared" si="1"/>
        <v>1</v>
      </c>
      <c r="N5" s="92">
        <f t="shared" si="1"/>
        <v>0.02</v>
      </c>
      <c r="O5" s="6" t="str">
        <f t="shared" si="1"/>
        <v>% reduction in emissions</v>
      </c>
      <c r="P5" s="26" t="s">
        <v>1230</v>
      </c>
      <c r="Q5" s="6" t="str">
        <f t="shared" si="1"/>
        <v>transportation-sector-main.html#conv-pol-stds</v>
      </c>
      <c r="R5" s="94" t="str">
        <f t="shared" si="1"/>
        <v>conventional-pollutant-standards.html</v>
      </c>
    </row>
    <row r="6" spans="1:20" s="3" customFormat="1" ht="75">
      <c r="A6" s="6" t="str">
        <f t="shared" si="2"/>
        <v>Transportation</v>
      </c>
      <c r="B6" s="6" t="str">
        <f t="shared" si="0"/>
        <v>Conventional Pollutant Standards</v>
      </c>
      <c r="C6" s="6" t="str">
        <f t="shared" si="0"/>
        <v>Percentage Reduction of Separately Regulated Pollutants</v>
      </c>
      <c r="D6" s="3" t="s">
        <v>47</v>
      </c>
      <c r="F6" s="3" t="s">
        <v>47</v>
      </c>
      <c r="H6" s="89">
        <v>211</v>
      </c>
      <c r="I6" s="26" t="s">
        <v>49</v>
      </c>
      <c r="J6" s="6" t="str">
        <f t="shared" si="1"/>
        <v>Conventional Pollutant Standard</v>
      </c>
      <c r="K6" s="6" t="s">
        <v>1104</v>
      </c>
      <c r="L6" s="92">
        <f t="shared" si="1"/>
        <v>0</v>
      </c>
      <c r="M6" s="92">
        <f t="shared" si="1"/>
        <v>1</v>
      </c>
      <c r="N6" s="92">
        <f t="shared" si="1"/>
        <v>0.02</v>
      </c>
      <c r="O6" s="6" t="str">
        <f t="shared" si="1"/>
        <v>% reduction in emissions</v>
      </c>
      <c r="P6" s="26" t="s">
        <v>1231</v>
      </c>
      <c r="Q6" s="6" t="str">
        <f t="shared" si="1"/>
        <v>transportation-sector-main.html#conv-pol-stds</v>
      </c>
      <c r="R6" s="94" t="str">
        <f t="shared" si="1"/>
        <v>conventional-pollutant-standards.html</v>
      </c>
    </row>
    <row r="7" spans="1:20" s="3" customFormat="1" ht="75">
      <c r="A7" s="6" t="str">
        <f t="shared" si="2"/>
        <v>Transportation</v>
      </c>
      <c r="B7" s="6" t="str">
        <f t="shared" si="0"/>
        <v>Conventional Pollutant Standards</v>
      </c>
      <c r="C7" s="6" t="str">
        <f t="shared" si="0"/>
        <v>Percentage Reduction of Separately Regulated Pollutants</v>
      </c>
      <c r="D7" s="3" t="s">
        <v>127</v>
      </c>
      <c r="F7" s="3" t="s">
        <v>127</v>
      </c>
      <c r="H7" s="89">
        <v>212</v>
      </c>
      <c r="I7" s="26" t="s">
        <v>49</v>
      </c>
      <c r="J7" s="6" t="str">
        <f t="shared" si="1"/>
        <v>Conventional Pollutant Standard</v>
      </c>
      <c r="K7" s="6" t="s">
        <v>1104</v>
      </c>
      <c r="L7" s="92">
        <f t="shared" si="1"/>
        <v>0</v>
      </c>
      <c r="M7" s="92">
        <f t="shared" si="1"/>
        <v>1</v>
      </c>
      <c r="N7" s="92">
        <f t="shared" si="1"/>
        <v>0.02</v>
      </c>
      <c r="O7" s="6" t="str">
        <f t="shared" si="1"/>
        <v>% reduction in emissions</v>
      </c>
      <c r="P7" s="26" t="s">
        <v>1232</v>
      </c>
      <c r="Q7" s="6" t="str">
        <f t="shared" si="1"/>
        <v>transportation-sector-main.html#conv-pol-stds</v>
      </c>
      <c r="R7" s="94" t="str">
        <f t="shared" si="1"/>
        <v>conventional-pollutant-standards.html</v>
      </c>
    </row>
    <row r="8" spans="1:20" s="3" customFormat="1" ht="60">
      <c r="A8" s="12" t="s">
        <v>4</v>
      </c>
      <c r="B8" s="12" t="s">
        <v>477</v>
      </c>
      <c r="C8" s="12" t="s">
        <v>478</v>
      </c>
      <c r="D8" s="26"/>
      <c r="E8" s="26"/>
      <c r="F8" s="26"/>
      <c r="G8" s="26"/>
      <c r="H8" s="29">
        <v>185</v>
      </c>
      <c r="I8" s="12" t="s">
        <v>50</v>
      </c>
      <c r="J8" s="49" t="s">
        <v>479</v>
      </c>
      <c r="K8" s="50" t="s">
        <v>624</v>
      </c>
      <c r="L8" s="61">
        <v>0</v>
      </c>
      <c r="M8" s="61">
        <v>1</v>
      </c>
      <c r="N8" s="61">
        <v>1</v>
      </c>
      <c r="O8" s="26" t="s">
        <v>31</v>
      </c>
      <c r="P8" s="103" t="s">
        <v>1233</v>
      </c>
      <c r="Q8" s="47" t="s">
        <v>480</v>
      </c>
      <c r="R8" s="95" t="s">
        <v>481</v>
      </c>
      <c r="S8" s="47"/>
      <c r="T8" s="12"/>
    </row>
    <row r="9" spans="1:20" s="3" customFormat="1" ht="120">
      <c r="A9" s="12" t="s">
        <v>4</v>
      </c>
      <c r="B9" s="12" t="s">
        <v>482</v>
      </c>
      <c r="C9" s="12" t="s">
        <v>483</v>
      </c>
      <c r="D9" s="26" t="s">
        <v>51</v>
      </c>
      <c r="E9" s="26" t="s">
        <v>43</v>
      </c>
      <c r="F9" s="26" t="s">
        <v>94</v>
      </c>
      <c r="G9" s="26" t="s">
        <v>43</v>
      </c>
      <c r="H9" s="29">
        <v>186</v>
      </c>
      <c r="I9" s="26" t="s">
        <v>49</v>
      </c>
      <c r="J9" s="49" t="s">
        <v>484</v>
      </c>
      <c r="K9" s="50" t="s">
        <v>623</v>
      </c>
      <c r="L9" s="35">
        <v>0</v>
      </c>
      <c r="M9" s="35">
        <v>0.92</v>
      </c>
      <c r="N9" s="35">
        <v>0.02</v>
      </c>
      <c r="O9" s="26" t="s">
        <v>485</v>
      </c>
      <c r="P9" s="26" t="s">
        <v>1234</v>
      </c>
      <c r="Q9" s="47" t="s">
        <v>486</v>
      </c>
      <c r="R9" s="95" t="s">
        <v>487</v>
      </c>
      <c r="S9" s="93" t="s">
        <v>1097</v>
      </c>
      <c r="T9" s="12"/>
    </row>
    <row r="10" spans="1:20" s="3" customFormat="1" ht="195">
      <c r="A10" s="28" t="str">
        <f>A$9</f>
        <v>Transportation</v>
      </c>
      <c r="B10" s="28" t="str">
        <f t="shared" ref="B10:C20" si="3">B$9</f>
        <v>Electric Vehicle Sales Mandate</v>
      </c>
      <c r="C10" s="28" t="str">
        <f t="shared" si="3"/>
        <v>Additional Minimum Required EV Sales Percentage</v>
      </c>
      <c r="D10" s="49" t="s">
        <v>48</v>
      </c>
      <c r="E10" s="49" t="s">
        <v>43</v>
      </c>
      <c r="F10" s="49" t="s">
        <v>95</v>
      </c>
      <c r="G10" s="73" t="s">
        <v>1065</v>
      </c>
      <c r="H10" s="29">
        <v>197</v>
      </c>
      <c r="I10" s="26" t="s">
        <v>49</v>
      </c>
      <c r="J10" s="48" t="str">
        <f t="shared" ref="J10:J18" si="4">J$9</f>
        <v>EV Sales Mandate</v>
      </c>
      <c r="K10" s="48" t="s">
        <v>623</v>
      </c>
      <c r="L10" s="48">
        <f t="shared" ref="L10:R12" si="5">L$9</f>
        <v>0</v>
      </c>
      <c r="M10" s="34">
        <v>1</v>
      </c>
      <c r="N10" s="34">
        <f t="shared" si="5"/>
        <v>0.02</v>
      </c>
      <c r="O10" s="34" t="str">
        <f t="shared" si="5"/>
        <v>% of new vehicles sold</v>
      </c>
      <c r="P10" s="26" t="s">
        <v>1235</v>
      </c>
      <c r="Q10" s="34" t="str">
        <f t="shared" si="5"/>
        <v>transportation-sector-main.html#ev-mandate</v>
      </c>
      <c r="R10" s="34" t="str">
        <f t="shared" si="5"/>
        <v>ev-mandate.html</v>
      </c>
      <c r="S10" s="57"/>
      <c r="T10" s="12"/>
    </row>
    <row r="11" spans="1:20" s="3" customFormat="1" ht="135">
      <c r="A11" s="28" t="str">
        <f t="shared" ref="A11:A20" si="6">A$9</f>
        <v>Transportation</v>
      </c>
      <c r="B11" s="28" t="str">
        <f t="shared" si="3"/>
        <v>Electric Vehicle Sales Mandate</v>
      </c>
      <c r="C11" s="28" t="str">
        <f t="shared" si="3"/>
        <v>Additional Minimum Required EV Sales Percentage</v>
      </c>
      <c r="D11" s="49" t="s">
        <v>51</v>
      </c>
      <c r="E11" s="49" t="s">
        <v>44</v>
      </c>
      <c r="F11" s="49" t="s">
        <v>94</v>
      </c>
      <c r="G11" s="49" t="s">
        <v>44</v>
      </c>
      <c r="H11" s="29">
        <v>187</v>
      </c>
      <c r="I11" s="26" t="s">
        <v>49</v>
      </c>
      <c r="J11" s="48" t="str">
        <f t="shared" si="4"/>
        <v>EV Sales Mandate</v>
      </c>
      <c r="K11" s="48" t="s">
        <v>623</v>
      </c>
      <c r="L11" s="48">
        <f t="shared" si="5"/>
        <v>0</v>
      </c>
      <c r="M11" s="34">
        <v>1</v>
      </c>
      <c r="N11" s="34">
        <f t="shared" si="5"/>
        <v>0.02</v>
      </c>
      <c r="O11" s="34" t="str">
        <f t="shared" si="5"/>
        <v>% of new vehicles sold</v>
      </c>
      <c r="P11" s="26" t="s">
        <v>1236</v>
      </c>
      <c r="Q11" s="34" t="str">
        <f t="shared" si="5"/>
        <v>transportation-sector-main.html#ev-mandate</v>
      </c>
      <c r="R11" s="34" t="str">
        <f t="shared" si="5"/>
        <v>ev-mandate.html</v>
      </c>
      <c r="S11" s="57" t="s">
        <v>488</v>
      </c>
      <c r="T11" s="12"/>
    </row>
    <row r="12" spans="1:20" s="3" customFormat="1" ht="135">
      <c r="A12" s="28" t="str">
        <f t="shared" si="6"/>
        <v>Transportation</v>
      </c>
      <c r="B12" s="28" t="str">
        <f t="shared" si="3"/>
        <v>Electric Vehicle Sales Mandate</v>
      </c>
      <c r="C12" s="28" t="str">
        <f t="shared" si="3"/>
        <v>Additional Minimum Required EV Sales Percentage</v>
      </c>
      <c r="D12" s="49" t="s">
        <v>48</v>
      </c>
      <c r="E12" s="49" t="s">
        <v>44</v>
      </c>
      <c r="F12" s="49" t="s">
        <v>95</v>
      </c>
      <c r="G12" s="49" t="s">
        <v>44</v>
      </c>
      <c r="H12" s="29">
        <v>191</v>
      </c>
      <c r="I12" s="26" t="s">
        <v>49</v>
      </c>
      <c r="J12" s="48" t="str">
        <f t="shared" si="4"/>
        <v>EV Sales Mandate</v>
      </c>
      <c r="K12" s="48" t="s">
        <v>623</v>
      </c>
      <c r="L12" s="48">
        <f t="shared" si="5"/>
        <v>0</v>
      </c>
      <c r="M12" s="34">
        <v>1</v>
      </c>
      <c r="N12" s="34">
        <f t="shared" si="5"/>
        <v>0.02</v>
      </c>
      <c r="O12" s="34" t="str">
        <f t="shared" si="5"/>
        <v>% of new vehicles sold</v>
      </c>
      <c r="P12" s="26" t="s">
        <v>1237</v>
      </c>
      <c r="Q12" s="34" t="str">
        <f t="shared" si="5"/>
        <v>transportation-sector-main.html#ev-mandate</v>
      </c>
      <c r="R12" s="34" t="str">
        <f t="shared" si="5"/>
        <v>ev-mandate.html</v>
      </c>
      <c r="S12" s="104" t="s">
        <v>1213</v>
      </c>
      <c r="T12" s="12"/>
    </row>
    <row r="13" spans="1:20" s="3" customFormat="1" ht="30">
      <c r="A13" s="28" t="str">
        <f t="shared" si="6"/>
        <v>Transportation</v>
      </c>
      <c r="B13" s="28" t="str">
        <f t="shared" si="3"/>
        <v>Electric Vehicle Sales Mandate</v>
      </c>
      <c r="C13" s="28" t="str">
        <f t="shared" si="3"/>
        <v>Additional Minimum Required EV Sales Percentage</v>
      </c>
      <c r="D13" s="49" t="s">
        <v>51</v>
      </c>
      <c r="E13" s="49" t="s">
        <v>45</v>
      </c>
      <c r="F13" s="49" t="s">
        <v>94</v>
      </c>
      <c r="G13" s="49" t="s">
        <v>96</v>
      </c>
      <c r="H13" s="29"/>
      <c r="I13" s="12" t="s">
        <v>50</v>
      </c>
      <c r="J13" s="48" t="str">
        <f t="shared" si="4"/>
        <v>EV Sales Mandate</v>
      </c>
      <c r="K13" s="48" t="s">
        <v>623</v>
      </c>
      <c r="L13" s="61"/>
      <c r="M13" s="61"/>
      <c r="N13" s="61"/>
      <c r="O13" s="26"/>
      <c r="P13" s="26"/>
      <c r="Q13" s="47"/>
      <c r="R13" s="47"/>
      <c r="S13" s="104"/>
      <c r="T13" s="12"/>
    </row>
    <row r="14" spans="1:20" s="3" customFormat="1" ht="30">
      <c r="A14" s="28" t="str">
        <f t="shared" si="6"/>
        <v>Transportation</v>
      </c>
      <c r="B14" s="28" t="str">
        <f t="shared" si="3"/>
        <v>Electric Vehicle Sales Mandate</v>
      </c>
      <c r="C14" s="28" t="str">
        <f t="shared" si="3"/>
        <v>Additional Minimum Required EV Sales Percentage</v>
      </c>
      <c r="D14" s="49" t="s">
        <v>48</v>
      </c>
      <c r="E14" s="49" t="s">
        <v>45</v>
      </c>
      <c r="F14" s="49" t="s">
        <v>95</v>
      </c>
      <c r="G14" s="49" t="s">
        <v>96</v>
      </c>
      <c r="H14" s="29"/>
      <c r="I14" s="12" t="s">
        <v>50</v>
      </c>
      <c r="J14" s="48" t="str">
        <f t="shared" si="4"/>
        <v>EV Sales Mandate</v>
      </c>
      <c r="K14" s="48" t="s">
        <v>623</v>
      </c>
      <c r="L14" s="61"/>
      <c r="M14" s="61"/>
      <c r="N14" s="61"/>
      <c r="O14" s="26"/>
      <c r="P14" s="26"/>
      <c r="Q14" s="47"/>
      <c r="R14" s="47"/>
      <c r="S14" s="57"/>
      <c r="T14" s="12"/>
    </row>
    <row r="15" spans="1:20" s="3" customFormat="1" ht="30">
      <c r="A15" s="28" t="str">
        <f t="shared" si="6"/>
        <v>Transportation</v>
      </c>
      <c r="B15" s="28" t="str">
        <f t="shared" si="3"/>
        <v>Electric Vehicle Sales Mandate</v>
      </c>
      <c r="C15" s="28" t="str">
        <f t="shared" si="3"/>
        <v>Additional Minimum Required EV Sales Percentage</v>
      </c>
      <c r="D15" s="49" t="s">
        <v>51</v>
      </c>
      <c r="E15" s="49" t="s">
        <v>46</v>
      </c>
      <c r="F15" s="49" t="s">
        <v>94</v>
      </c>
      <c r="G15" s="49" t="s">
        <v>97</v>
      </c>
      <c r="H15" s="29"/>
      <c r="I15" s="12" t="s">
        <v>50</v>
      </c>
      <c r="J15" s="48" t="str">
        <f t="shared" si="4"/>
        <v>EV Sales Mandate</v>
      </c>
      <c r="K15" s="48" t="s">
        <v>623</v>
      </c>
      <c r="L15" s="61"/>
      <c r="M15" s="61"/>
      <c r="N15" s="61"/>
      <c r="O15" s="26"/>
      <c r="P15" s="26"/>
      <c r="Q15" s="47"/>
      <c r="R15" s="47"/>
      <c r="S15" s="57"/>
      <c r="T15" s="12"/>
    </row>
    <row r="16" spans="1:20" s="3" customFormat="1" ht="30">
      <c r="A16" s="28" t="str">
        <f t="shared" si="6"/>
        <v>Transportation</v>
      </c>
      <c r="B16" s="28" t="str">
        <f t="shared" si="3"/>
        <v>Electric Vehicle Sales Mandate</v>
      </c>
      <c r="C16" s="28" t="str">
        <f t="shared" si="3"/>
        <v>Additional Minimum Required EV Sales Percentage</v>
      </c>
      <c r="D16" s="49" t="s">
        <v>48</v>
      </c>
      <c r="E16" s="49" t="s">
        <v>46</v>
      </c>
      <c r="F16" s="49" t="s">
        <v>95</v>
      </c>
      <c r="G16" s="49" t="s">
        <v>97</v>
      </c>
      <c r="H16" s="29"/>
      <c r="I16" s="12" t="s">
        <v>50</v>
      </c>
      <c r="J16" s="48" t="str">
        <f t="shared" si="4"/>
        <v>EV Sales Mandate</v>
      </c>
      <c r="K16" s="48" t="s">
        <v>623</v>
      </c>
      <c r="L16" s="61"/>
      <c r="M16" s="61"/>
      <c r="N16" s="61"/>
      <c r="O16" s="26"/>
      <c r="P16" s="26"/>
      <c r="Q16" s="47"/>
      <c r="R16" s="47"/>
      <c r="S16" s="57"/>
      <c r="T16" s="12"/>
    </row>
    <row r="17" spans="1:20" s="3" customFormat="1" ht="30">
      <c r="A17" s="28" t="str">
        <f t="shared" si="6"/>
        <v>Transportation</v>
      </c>
      <c r="B17" s="28" t="str">
        <f t="shared" si="3"/>
        <v>Electric Vehicle Sales Mandate</v>
      </c>
      <c r="C17" s="28" t="str">
        <f t="shared" si="3"/>
        <v>Additional Minimum Required EV Sales Percentage</v>
      </c>
      <c r="D17" s="49" t="s">
        <v>51</v>
      </c>
      <c r="E17" s="49" t="s">
        <v>47</v>
      </c>
      <c r="F17" s="49" t="s">
        <v>94</v>
      </c>
      <c r="G17" s="49" t="s">
        <v>98</v>
      </c>
      <c r="H17" s="29"/>
      <c r="I17" s="12" t="s">
        <v>50</v>
      </c>
      <c r="J17" s="48" t="str">
        <f t="shared" si="4"/>
        <v>EV Sales Mandate</v>
      </c>
      <c r="K17" s="48" t="s">
        <v>623</v>
      </c>
      <c r="L17" s="61"/>
      <c r="M17" s="61"/>
      <c r="N17" s="61"/>
      <c r="O17" s="26"/>
      <c r="P17" s="26"/>
      <c r="Q17" s="47"/>
      <c r="R17" s="47"/>
      <c r="S17" s="57"/>
      <c r="T17" s="12"/>
    </row>
    <row r="18" spans="1:20" s="3" customFormat="1" ht="30">
      <c r="A18" s="28" t="str">
        <f t="shared" si="6"/>
        <v>Transportation</v>
      </c>
      <c r="B18" s="28" t="str">
        <f t="shared" si="3"/>
        <v>Electric Vehicle Sales Mandate</v>
      </c>
      <c r="C18" s="28" t="str">
        <f t="shared" si="3"/>
        <v>Additional Minimum Required EV Sales Percentage</v>
      </c>
      <c r="D18" s="49" t="s">
        <v>48</v>
      </c>
      <c r="E18" s="49" t="s">
        <v>47</v>
      </c>
      <c r="F18" s="49" t="s">
        <v>95</v>
      </c>
      <c r="G18" s="49" t="s">
        <v>98</v>
      </c>
      <c r="H18" s="29"/>
      <c r="I18" s="12" t="s">
        <v>50</v>
      </c>
      <c r="J18" s="48" t="str">
        <f t="shared" si="4"/>
        <v>EV Sales Mandate</v>
      </c>
      <c r="K18" s="48" t="s">
        <v>623</v>
      </c>
      <c r="L18" s="61"/>
      <c r="M18" s="61"/>
      <c r="N18" s="61"/>
      <c r="O18" s="26"/>
      <c r="P18" s="26"/>
      <c r="Q18" s="47"/>
      <c r="R18" s="47"/>
      <c r="S18" s="57"/>
      <c r="T18" s="12"/>
    </row>
    <row r="19" spans="1:20" s="3" customFormat="1" ht="60">
      <c r="A19" s="28" t="str">
        <f t="shared" si="6"/>
        <v>Transportation</v>
      </c>
      <c r="B19" s="28" t="str">
        <f t="shared" si="3"/>
        <v>Electric Vehicle Sales Mandate</v>
      </c>
      <c r="C19" s="28" t="str">
        <f t="shared" si="3"/>
        <v>Additional Minimum Required EV Sales Percentage</v>
      </c>
      <c r="D19" s="49" t="s">
        <v>51</v>
      </c>
      <c r="E19" s="49" t="s">
        <v>127</v>
      </c>
      <c r="F19" s="49" t="s">
        <v>94</v>
      </c>
      <c r="G19" s="49" t="s">
        <v>179</v>
      </c>
      <c r="H19" s="29">
        <v>188</v>
      </c>
      <c r="I19" s="26" t="s">
        <v>50</v>
      </c>
      <c r="J19" s="48" t="str">
        <f t="shared" ref="J19:J20" si="7">J$9</f>
        <v>EV Sales Mandate</v>
      </c>
      <c r="K19" s="48" t="s">
        <v>623</v>
      </c>
      <c r="L19" s="48">
        <f t="shared" ref="L19:O19" si="8">L$9</f>
        <v>0</v>
      </c>
      <c r="M19" s="34">
        <f t="shared" si="8"/>
        <v>0.92</v>
      </c>
      <c r="N19" s="34">
        <f t="shared" si="8"/>
        <v>0.02</v>
      </c>
      <c r="O19" s="34" t="str">
        <f t="shared" si="8"/>
        <v>% of new vehicles sold</v>
      </c>
      <c r="P19" s="26" t="s">
        <v>1238</v>
      </c>
      <c r="Q19" s="34" t="str">
        <f t="shared" ref="Q19:R19" si="9">Q$9</f>
        <v>transportation-sector-main.html#ev-mandate</v>
      </c>
      <c r="R19" s="34" t="str">
        <f t="shared" si="9"/>
        <v>ev-mandate.html</v>
      </c>
      <c r="S19" s="57"/>
      <c r="T19" s="12"/>
    </row>
    <row r="20" spans="1:20" s="3" customFormat="1" ht="30">
      <c r="A20" s="28" t="str">
        <f t="shared" si="6"/>
        <v>Transportation</v>
      </c>
      <c r="B20" s="28" t="str">
        <f t="shared" si="3"/>
        <v>Electric Vehicle Sales Mandate</v>
      </c>
      <c r="C20" s="28" t="str">
        <f t="shared" si="3"/>
        <v>Additional Minimum Required EV Sales Percentage</v>
      </c>
      <c r="D20" s="49" t="s">
        <v>48</v>
      </c>
      <c r="E20" s="49" t="s">
        <v>127</v>
      </c>
      <c r="F20" s="49" t="s">
        <v>95</v>
      </c>
      <c r="G20" s="49" t="s">
        <v>179</v>
      </c>
      <c r="H20" s="29"/>
      <c r="I20" s="12" t="s">
        <v>50</v>
      </c>
      <c r="J20" s="48" t="str">
        <f t="shared" si="7"/>
        <v>EV Sales Mandate</v>
      </c>
      <c r="K20" s="48" t="s">
        <v>623</v>
      </c>
      <c r="L20" s="61"/>
      <c r="M20" s="61"/>
      <c r="N20" s="61"/>
      <c r="O20" s="26"/>
      <c r="P20" s="26"/>
      <c r="Q20" s="47"/>
      <c r="R20" s="47"/>
      <c r="S20" s="57"/>
      <c r="T20" s="12"/>
    </row>
    <row r="21" spans="1:20" s="3" customFormat="1" ht="60">
      <c r="A21" s="12" t="s">
        <v>4</v>
      </c>
      <c r="B21" s="12" t="s">
        <v>476</v>
      </c>
      <c r="C21" s="12" t="s">
        <v>471</v>
      </c>
      <c r="D21" s="26" t="s">
        <v>51</v>
      </c>
      <c r="E21" s="26" t="s">
        <v>43</v>
      </c>
      <c r="F21" s="26" t="s">
        <v>94</v>
      </c>
      <c r="G21" s="26" t="s">
        <v>43</v>
      </c>
      <c r="H21" s="29">
        <v>189</v>
      </c>
      <c r="I21" s="26" t="s">
        <v>49</v>
      </c>
      <c r="J21" s="49" t="s">
        <v>470</v>
      </c>
      <c r="K21" s="50" t="s">
        <v>622</v>
      </c>
      <c r="L21" s="35">
        <v>0</v>
      </c>
      <c r="M21" s="35">
        <v>0.5</v>
      </c>
      <c r="N21" s="35">
        <v>0.01</v>
      </c>
      <c r="O21" s="47" t="s">
        <v>472</v>
      </c>
      <c r="P21" s="26" t="s">
        <v>1239</v>
      </c>
      <c r="Q21" s="47" t="s">
        <v>473</v>
      </c>
      <c r="R21" s="47" t="s">
        <v>474</v>
      </c>
      <c r="S21" s="57" t="s">
        <v>475</v>
      </c>
      <c r="T21" s="12"/>
    </row>
    <row r="22" spans="1:20" s="52" customFormat="1" ht="60">
      <c r="A22" s="28" t="str">
        <f t="shared" ref="A22:C32" si="10">A$21</f>
        <v>Transportation</v>
      </c>
      <c r="B22" s="28" t="str">
        <f t="shared" si="10"/>
        <v>Electric Vehicle Subsidy</v>
      </c>
      <c r="C22" s="28" t="str">
        <f t="shared" si="10"/>
        <v>Additional EV Subsidy Percentage</v>
      </c>
      <c r="D22" s="49" t="s">
        <v>48</v>
      </c>
      <c r="E22" s="49" t="s">
        <v>43</v>
      </c>
      <c r="F22" s="49" t="s">
        <v>95</v>
      </c>
      <c r="G22" s="73" t="s">
        <v>1065</v>
      </c>
      <c r="H22" s="76">
        <v>205</v>
      </c>
      <c r="I22" s="26" t="s">
        <v>49</v>
      </c>
      <c r="J22" s="48" t="str">
        <f t="shared" ref="J22:J32" si="11">J$21</f>
        <v>EV Subsidy</v>
      </c>
      <c r="K22" s="28" t="s">
        <v>622</v>
      </c>
      <c r="L22" s="51">
        <v>0</v>
      </c>
      <c r="M22" s="37">
        <v>0.5</v>
      </c>
      <c r="N22" s="35">
        <v>0.01</v>
      </c>
      <c r="O22" s="47" t="s">
        <v>472</v>
      </c>
      <c r="P22" s="26" t="s">
        <v>1240</v>
      </c>
      <c r="Q22" s="51"/>
      <c r="R22" s="51"/>
      <c r="S22" s="58"/>
      <c r="T22" s="50"/>
    </row>
    <row r="23" spans="1:20" s="52" customFormat="1" ht="60">
      <c r="A23" s="28" t="str">
        <f t="shared" si="10"/>
        <v>Transportation</v>
      </c>
      <c r="B23" s="28" t="str">
        <f t="shared" si="10"/>
        <v>Electric Vehicle Subsidy</v>
      </c>
      <c r="C23" s="28" t="str">
        <f t="shared" si="10"/>
        <v>Additional EV Subsidy Percentage</v>
      </c>
      <c r="D23" s="49" t="s">
        <v>51</v>
      </c>
      <c r="E23" s="49" t="s">
        <v>44</v>
      </c>
      <c r="F23" s="49" t="s">
        <v>94</v>
      </c>
      <c r="G23" s="49" t="s">
        <v>44</v>
      </c>
      <c r="H23" s="76">
        <v>206</v>
      </c>
      <c r="I23" s="26" t="s">
        <v>49</v>
      </c>
      <c r="J23" s="48" t="str">
        <f t="shared" si="11"/>
        <v>EV Subsidy</v>
      </c>
      <c r="K23" s="28" t="s">
        <v>622</v>
      </c>
      <c r="L23" s="51">
        <v>0</v>
      </c>
      <c r="M23" s="37">
        <v>0.5</v>
      </c>
      <c r="N23" s="35">
        <v>0.01</v>
      </c>
      <c r="O23" s="47" t="s">
        <v>472</v>
      </c>
      <c r="P23" s="26" t="s">
        <v>1241</v>
      </c>
      <c r="Q23" s="51"/>
      <c r="R23" s="51"/>
      <c r="S23" s="58"/>
      <c r="T23" s="50"/>
    </row>
    <row r="24" spans="1:20" s="52" customFormat="1" ht="30">
      <c r="A24" s="28" t="str">
        <f t="shared" si="10"/>
        <v>Transportation</v>
      </c>
      <c r="B24" s="28" t="str">
        <f t="shared" si="10"/>
        <v>Electric Vehicle Subsidy</v>
      </c>
      <c r="C24" s="28" t="str">
        <f t="shared" si="10"/>
        <v>Additional EV Subsidy Percentage</v>
      </c>
      <c r="D24" s="49" t="s">
        <v>48</v>
      </c>
      <c r="E24" s="49" t="s">
        <v>44</v>
      </c>
      <c r="F24" s="49" t="s">
        <v>95</v>
      </c>
      <c r="G24" s="49" t="s">
        <v>44</v>
      </c>
      <c r="H24" s="27"/>
      <c r="I24" s="12" t="s">
        <v>50</v>
      </c>
      <c r="J24" s="48" t="str">
        <f t="shared" si="11"/>
        <v>EV Subsidy</v>
      </c>
      <c r="K24" s="28" t="s">
        <v>622</v>
      </c>
      <c r="L24" s="51"/>
      <c r="M24" s="51"/>
      <c r="N24" s="51"/>
      <c r="O24" s="51"/>
      <c r="P24" s="72"/>
      <c r="Q24" s="51"/>
      <c r="R24" s="51"/>
      <c r="S24" s="58"/>
      <c r="T24" s="50"/>
    </row>
    <row r="25" spans="1:20" s="52" customFormat="1" ht="30">
      <c r="A25" s="28" t="str">
        <f t="shared" si="10"/>
        <v>Transportation</v>
      </c>
      <c r="B25" s="28" t="str">
        <f t="shared" si="10"/>
        <v>Electric Vehicle Subsidy</v>
      </c>
      <c r="C25" s="28" t="str">
        <f t="shared" si="10"/>
        <v>Additional EV Subsidy Percentage</v>
      </c>
      <c r="D25" s="49" t="s">
        <v>51</v>
      </c>
      <c r="E25" s="49" t="s">
        <v>45</v>
      </c>
      <c r="F25" s="49" t="s">
        <v>94</v>
      </c>
      <c r="G25" s="49" t="s">
        <v>96</v>
      </c>
      <c r="H25" s="27"/>
      <c r="I25" s="12" t="s">
        <v>50</v>
      </c>
      <c r="J25" s="48" t="str">
        <f t="shared" si="11"/>
        <v>EV Subsidy</v>
      </c>
      <c r="K25" s="28" t="s">
        <v>622</v>
      </c>
      <c r="L25" s="51"/>
      <c r="M25" s="51"/>
      <c r="N25" s="51"/>
      <c r="O25" s="51"/>
      <c r="P25" s="72"/>
      <c r="Q25" s="51"/>
      <c r="R25" s="51"/>
      <c r="S25" s="58"/>
      <c r="T25" s="50"/>
    </row>
    <row r="26" spans="1:20" s="52" customFormat="1" ht="30">
      <c r="A26" s="28" t="str">
        <f t="shared" si="10"/>
        <v>Transportation</v>
      </c>
      <c r="B26" s="28" t="str">
        <f t="shared" si="10"/>
        <v>Electric Vehicle Subsidy</v>
      </c>
      <c r="C26" s="28" t="str">
        <f t="shared" si="10"/>
        <v>Additional EV Subsidy Percentage</v>
      </c>
      <c r="D26" s="49" t="s">
        <v>48</v>
      </c>
      <c r="E26" s="49" t="s">
        <v>45</v>
      </c>
      <c r="F26" s="49" t="s">
        <v>95</v>
      </c>
      <c r="G26" s="49" t="s">
        <v>96</v>
      </c>
      <c r="H26" s="27"/>
      <c r="I26" s="12" t="s">
        <v>50</v>
      </c>
      <c r="J26" s="48" t="str">
        <f t="shared" si="11"/>
        <v>EV Subsidy</v>
      </c>
      <c r="K26" s="28" t="s">
        <v>622</v>
      </c>
      <c r="L26" s="51"/>
      <c r="M26" s="51"/>
      <c r="N26" s="51"/>
      <c r="O26" s="51"/>
      <c r="P26" s="72"/>
      <c r="Q26" s="51"/>
      <c r="R26" s="51"/>
      <c r="S26" s="58"/>
      <c r="T26" s="50"/>
    </row>
    <row r="27" spans="1:20" s="52" customFormat="1" ht="30">
      <c r="A27" s="28" t="str">
        <f t="shared" si="10"/>
        <v>Transportation</v>
      </c>
      <c r="B27" s="28" t="str">
        <f t="shared" si="10"/>
        <v>Electric Vehicle Subsidy</v>
      </c>
      <c r="C27" s="28" t="str">
        <f t="shared" si="10"/>
        <v>Additional EV Subsidy Percentage</v>
      </c>
      <c r="D27" s="49" t="s">
        <v>51</v>
      </c>
      <c r="E27" s="49" t="s">
        <v>46</v>
      </c>
      <c r="F27" s="49" t="s">
        <v>94</v>
      </c>
      <c r="G27" s="49" t="s">
        <v>97</v>
      </c>
      <c r="H27" s="27"/>
      <c r="I27" s="12" t="s">
        <v>50</v>
      </c>
      <c r="J27" s="48" t="str">
        <f t="shared" si="11"/>
        <v>EV Subsidy</v>
      </c>
      <c r="K27" s="28" t="s">
        <v>622</v>
      </c>
      <c r="L27" s="51"/>
      <c r="M27" s="51"/>
      <c r="N27" s="51"/>
      <c r="O27" s="51"/>
      <c r="P27" s="72"/>
      <c r="Q27" s="51"/>
      <c r="R27" s="51"/>
      <c r="S27" s="58"/>
      <c r="T27" s="50"/>
    </row>
    <row r="28" spans="1:20" s="52" customFormat="1" ht="30">
      <c r="A28" s="28" t="str">
        <f t="shared" si="10"/>
        <v>Transportation</v>
      </c>
      <c r="B28" s="28" t="str">
        <f t="shared" si="10"/>
        <v>Electric Vehicle Subsidy</v>
      </c>
      <c r="C28" s="28" t="str">
        <f t="shared" si="10"/>
        <v>Additional EV Subsidy Percentage</v>
      </c>
      <c r="D28" s="49" t="s">
        <v>48</v>
      </c>
      <c r="E28" s="49" t="s">
        <v>46</v>
      </c>
      <c r="F28" s="49" t="s">
        <v>95</v>
      </c>
      <c r="G28" s="49" t="s">
        <v>97</v>
      </c>
      <c r="H28" s="27"/>
      <c r="I28" s="12" t="s">
        <v>50</v>
      </c>
      <c r="J28" s="48" t="str">
        <f t="shared" si="11"/>
        <v>EV Subsidy</v>
      </c>
      <c r="K28" s="28" t="s">
        <v>622</v>
      </c>
      <c r="L28" s="51"/>
      <c r="M28" s="51"/>
      <c r="N28" s="51"/>
      <c r="O28" s="51"/>
      <c r="P28" s="72"/>
      <c r="Q28" s="51"/>
      <c r="R28" s="51"/>
      <c r="S28" s="58"/>
      <c r="T28" s="50"/>
    </row>
    <row r="29" spans="1:20" s="52" customFormat="1" ht="30">
      <c r="A29" s="28" t="str">
        <f t="shared" si="10"/>
        <v>Transportation</v>
      </c>
      <c r="B29" s="28" t="str">
        <f t="shared" si="10"/>
        <v>Electric Vehicle Subsidy</v>
      </c>
      <c r="C29" s="28" t="str">
        <f t="shared" si="10"/>
        <v>Additional EV Subsidy Percentage</v>
      </c>
      <c r="D29" s="49" t="s">
        <v>51</v>
      </c>
      <c r="E29" s="49" t="s">
        <v>47</v>
      </c>
      <c r="F29" s="49" t="s">
        <v>94</v>
      </c>
      <c r="G29" s="49" t="s">
        <v>98</v>
      </c>
      <c r="H29" s="27"/>
      <c r="I29" s="12" t="s">
        <v>50</v>
      </c>
      <c r="J29" s="48" t="str">
        <f t="shared" si="11"/>
        <v>EV Subsidy</v>
      </c>
      <c r="K29" s="28" t="s">
        <v>622</v>
      </c>
      <c r="L29" s="51"/>
      <c r="M29" s="51"/>
      <c r="N29" s="51"/>
      <c r="O29" s="51"/>
      <c r="P29" s="72"/>
      <c r="Q29" s="51"/>
      <c r="R29" s="51"/>
      <c r="S29" s="58"/>
      <c r="T29" s="50"/>
    </row>
    <row r="30" spans="1:20" s="52" customFormat="1" ht="30">
      <c r="A30" s="28" t="str">
        <f t="shared" si="10"/>
        <v>Transportation</v>
      </c>
      <c r="B30" s="28" t="str">
        <f t="shared" si="10"/>
        <v>Electric Vehicle Subsidy</v>
      </c>
      <c r="C30" s="28" t="str">
        <f t="shared" si="10"/>
        <v>Additional EV Subsidy Percentage</v>
      </c>
      <c r="D30" s="49" t="s">
        <v>48</v>
      </c>
      <c r="E30" s="49" t="s">
        <v>47</v>
      </c>
      <c r="F30" s="49" t="s">
        <v>95</v>
      </c>
      <c r="G30" s="49" t="s">
        <v>98</v>
      </c>
      <c r="H30" s="27"/>
      <c r="I30" s="12" t="s">
        <v>50</v>
      </c>
      <c r="J30" s="48" t="str">
        <f t="shared" si="11"/>
        <v>EV Subsidy</v>
      </c>
      <c r="K30" s="28" t="s">
        <v>622</v>
      </c>
      <c r="L30" s="51"/>
      <c r="M30" s="51"/>
      <c r="N30" s="51"/>
      <c r="O30" s="51"/>
      <c r="P30" s="72"/>
      <c r="Q30" s="51"/>
      <c r="R30" s="51"/>
      <c r="S30" s="58"/>
      <c r="T30" s="50"/>
    </row>
    <row r="31" spans="1:20" s="52" customFormat="1" ht="30">
      <c r="A31" s="28" t="str">
        <f t="shared" si="10"/>
        <v>Transportation</v>
      </c>
      <c r="B31" s="28" t="str">
        <f t="shared" si="10"/>
        <v>Electric Vehicle Subsidy</v>
      </c>
      <c r="C31" s="28" t="str">
        <f t="shared" si="10"/>
        <v>Additional EV Subsidy Percentage</v>
      </c>
      <c r="D31" s="49" t="s">
        <v>51</v>
      </c>
      <c r="E31" s="49" t="s">
        <v>127</v>
      </c>
      <c r="F31" s="49" t="s">
        <v>94</v>
      </c>
      <c r="G31" s="49" t="s">
        <v>179</v>
      </c>
      <c r="H31" s="27"/>
      <c r="I31" s="12" t="s">
        <v>50</v>
      </c>
      <c r="J31" s="48" t="str">
        <f t="shared" si="11"/>
        <v>EV Subsidy</v>
      </c>
      <c r="K31" s="28" t="s">
        <v>622</v>
      </c>
      <c r="L31" s="51"/>
      <c r="M31" s="51"/>
      <c r="N31" s="51"/>
      <c r="O31" s="51"/>
      <c r="P31" s="72"/>
      <c r="Q31" s="51"/>
      <c r="R31" s="51"/>
      <c r="S31" s="58"/>
      <c r="T31" s="50"/>
    </row>
    <row r="32" spans="1:20" s="52" customFormat="1" ht="30">
      <c r="A32" s="28" t="str">
        <f t="shared" si="10"/>
        <v>Transportation</v>
      </c>
      <c r="B32" s="28" t="str">
        <f t="shared" si="10"/>
        <v>Electric Vehicle Subsidy</v>
      </c>
      <c r="C32" s="28" t="str">
        <f t="shared" si="10"/>
        <v>Additional EV Subsidy Percentage</v>
      </c>
      <c r="D32" s="49" t="s">
        <v>48</v>
      </c>
      <c r="E32" s="49" t="s">
        <v>127</v>
      </c>
      <c r="F32" s="49" t="s">
        <v>95</v>
      </c>
      <c r="G32" s="49" t="s">
        <v>179</v>
      </c>
      <c r="H32" s="27"/>
      <c r="I32" s="12" t="s">
        <v>50</v>
      </c>
      <c r="J32" s="48" t="str">
        <f t="shared" si="11"/>
        <v>EV Subsidy</v>
      </c>
      <c r="K32" s="28" t="s">
        <v>622</v>
      </c>
      <c r="L32" s="51"/>
      <c r="M32" s="51"/>
      <c r="N32" s="51"/>
      <c r="O32" s="51"/>
      <c r="P32" s="72"/>
      <c r="Q32" s="51"/>
      <c r="R32" s="51"/>
      <c r="S32" s="58"/>
      <c r="T32" s="50"/>
    </row>
    <row r="33" spans="1:20" ht="105">
      <c r="A33" s="26" t="s">
        <v>4</v>
      </c>
      <c r="B33" s="26" t="s">
        <v>10</v>
      </c>
      <c r="C33" s="26" t="s">
        <v>125</v>
      </c>
      <c r="D33" s="26"/>
      <c r="E33" s="26"/>
      <c r="F33" s="26"/>
      <c r="G33" s="26"/>
      <c r="H33" s="27">
        <v>1</v>
      </c>
      <c r="I33" s="26" t="s">
        <v>49</v>
      </c>
      <c r="J33" s="27" t="s">
        <v>10</v>
      </c>
      <c r="K33" s="50" t="s">
        <v>621</v>
      </c>
      <c r="L33" s="32">
        <v>0</v>
      </c>
      <c r="M33" s="32">
        <v>1</v>
      </c>
      <c r="N33" s="33">
        <v>0.02</v>
      </c>
      <c r="O33" s="26" t="s">
        <v>449</v>
      </c>
      <c r="P33" s="26" t="s">
        <v>1242</v>
      </c>
      <c r="Q33" s="26" t="s">
        <v>208</v>
      </c>
      <c r="R33" s="12" t="s">
        <v>209</v>
      </c>
      <c r="S33" s="54" t="s">
        <v>182</v>
      </c>
      <c r="T33" s="26" t="s">
        <v>196</v>
      </c>
    </row>
    <row r="34" spans="1:20" ht="45">
      <c r="A34" s="26" t="s">
        <v>4</v>
      </c>
      <c r="B34" s="26" t="s">
        <v>1118</v>
      </c>
      <c r="C34" s="26" t="s">
        <v>337</v>
      </c>
      <c r="D34" s="26" t="s">
        <v>539</v>
      </c>
      <c r="E34" s="26" t="s">
        <v>43</v>
      </c>
      <c r="F34" s="26" t="s">
        <v>545</v>
      </c>
      <c r="G34" s="26" t="s">
        <v>43</v>
      </c>
      <c r="H34" s="5"/>
      <c r="I34" s="12" t="s">
        <v>50</v>
      </c>
      <c r="J34" s="27" t="s">
        <v>1119</v>
      </c>
      <c r="K34" s="50" t="s">
        <v>1146</v>
      </c>
      <c r="M34" s="5"/>
      <c r="N34" s="5"/>
      <c r="P34" s="2"/>
      <c r="R34" s="5"/>
      <c r="S34" s="5"/>
      <c r="T34" s="5"/>
    </row>
    <row r="35" spans="1:20" ht="45">
      <c r="A35" s="28" t="str">
        <f t="shared" ref="A35:C49" si="12">A$34</f>
        <v>Transportation</v>
      </c>
      <c r="B35" s="28" t="str">
        <f t="shared" si="12"/>
        <v>Tailpipe Emissions Standard</v>
      </c>
      <c r="C35" s="28" t="str">
        <f t="shared" si="12"/>
        <v>Percentage Additional Improvement of Fuel Economy Std</v>
      </c>
      <c r="D35" s="26" t="s">
        <v>540</v>
      </c>
      <c r="E35" s="26" t="s">
        <v>43</v>
      </c>
      <c r="F35" s="26" t="s">
        <v>99</v>
      </c>
      <c r="G35" s="26" t="s">
        <v>43</v>
      </c>
      <c r="H35" s="27">
        <v>202</v>
      </c>
      <c r="I35" s="12" t="s">
        <v>50</v>
      </c>
      <c r="J35" s="64" t="str">
        <f>J$34</f>
        <v>Vehicle Tailpipe Emissions Standards</v>
      </c>
      <c r="K35" s="64" t="s">
        <v>1146</v>
      </c>
      <c r="L35" s="37">
        <f>L$36</f>
        <v>0</v>
      </c>
      <c r="M35" s="37">
        <f t="shared" ref="M35:R38" si="13">M$36</f>
        <v>0.28000000000000003</v>
      </c>
      <c r="N35" s="37">
        <f t="shared" si="13"/>
        <v>0.02</v>
      </c>
      <c r="O35" s="37" t="str">
        <f t="shared" si="13"/>
        <v>% increase in miles/gal</v>
      </c>
      <c r="P35" s="96"/>
      <c r="Q35" s="26"/>
      <c r="R35" s="12"/>
      <c r="S35" s="54"/>
      <c r="T35" s="26"/>
    </row>
    <row r="36" spans="1:20" ht="81.75" customHeight="1">
      <c r="A36" s="28" t="str">
        <f t="shared" si="12"/>
        <v>Transportation</v>
      </c>
      <c r="B36" s="28" t="str">
        <f t="shared" si="12"/>
        <v>Tailpipe Emissions Standard</v>
      </c>
      <c r="C36" s="28" t="str">
        <f t="shared" si="12"/>
        <v>Percentage Additional Improvement of Fuel Economy Std</v>
      </c>
      <c r="D36" s="26" t="s">
        <v>541</v>
      </c>
      <c r="E36" s="26" t="s">
        <v>43</v>
      </c>
      <c r="F36" s="26" t="s">
        <v>548</v>
      </c>
      <c r="G36" s="26" t="s">
        <v>43</v>
      </c>
      <c r="H36" s="27">
        <v>2</v>
      </c>
      <c r="I36" s="26" t="s">
        <v>49</v>
      </c>
      <c r="J36" s="64" t="str">
        <f t="shared" ref="J36:J69" si="14">J$34</f>
        <v>Vehicle Tailpipe Emissions Standards</v>
      </c>
      <c r="K36" s="64" t="s">
        <v>1146</v>
      </c>
      <c r="L36" s="32">
        <v>0</v>
      </c>
      <c r="M36" s="32">
        <v>0.28000000000000003</v>
      </c>
      <c r="N36" s="32">
        <v>0.02</v>
      </c>
      <c r="O36" s="26" t="s">
        <v>126</v>
      </c>
      <c r="P36" s="106" t="s">
        <v>1243</v>
      </c>
      <c r="Q36" s="26" t="s">
        <v>210</v>
      </c>
      <c r="R36" s="12" t="s">
        <v>211</v>
      </c>
      <c r="S36" s="104" t="s">
        <v>1173</v>
      </c>
      <c r="T36" s="26" t="s">
        <v>1172</v>
      </c>
    </row>
    <row r="37" spans="1:20" ht="45">
      <c r="A37" s="28" t="str">
        <f t="shared" si="12"/>
        <v>Transportation</v>
      </c>
      <c r="B37" s="28" t="str">
        <f t="shared" si="12"/>
        <v>Tailpipe Emissions Standard</v>
      </c>
      <c r="C37" s="28" t="str">
        <f t="shared" si="12"/>
        <v>Percentage Additional Improvement of Fuel Economy Std</v>
      </c>
      <c r="D37" s="26" t="s">
        <v>542</v>
      </c>
      <c r="E37" s="26" t="s">
        <v>43</v>
      </c>
      <c r="F37" s="26" t="s">
        <v>546</v>
      </c>
      <c r="G37" s="26" t="s">
        <v>1065</v>
      </c>
      <c r="H37" s="27">
        <v>199</v>
      </c>
      <c r="I37" s="26" t="s">
        <v>49</v>
      </c>
      <c r="J37" s="64" t="str">
        <f t="shared" si="14"/>
        <v>Vehicle Tailpipe Emissions Standards</v>
      </c>
      <c r="K37" s="64" t="s">
        <v>1146</v>
      </c>
      <c r="L37" s="37">
        <f>L$36</f>
        <v>0</v>
      </c>
      <c r="M37" s="37">
        <v>0.1</v>
      </c>
      <c r="N37" s="37">
        <f t="shared" si="13"/>
        <v>0.02</v>
      </c>
      <c r="O37" s="37" t="str">
        <f t="shared" si="13"/>
        <v>% increase in miles/gal</v>
      </c>
      <c r="P37" s="96" t="s">
        <v>1216</v>
      </c>
      <c r="Q37" s="37" t="str">
        <f t="shared" si="13"/>
        <v>transportation-sector-main.html#fuel-econ-std</v>
      </c>
      <c r="R37" s="37" t="str">
        <f t="shared" si="13"/>
        <v>fuel-economy-standard.html</v>
      </c>
      <c r="S37" s="54"/>
      <c r="T37" s="26"/>
    </row>
    <row r="38" spans="1:20" ht="45">
      <c r="A38" s="28" t="str">
        <f t="shared" si="12"/>
        <v>Transportation</v>
      </c>
      <c r="B38" s="28" t="str">
        <f t="shared" si="12"/>
        <v>Tailpipe Emissions Standard</v>
      </c>
      <c r="C38" s="28" t="str">
        <f t="shared" si="12"/>
        <v>Percentage Additional Improvement of Fuel Economy Std</v>
      </c>
      <c r="D38" s="26" t="s">
        <v>543</v>
      </c>
      <c r="E38" s="26" t="s">
        <v>43</v>
      </c>
      <c r="F38" s="26" t="s">
        <v>547</v>
      </c>
      <c r="G38" s="26" t="s">
        <v>43</v>
      </c>
      <c r="H38" s="27">
        <v>204</v>
      </c>
      <c r="I38" s="12" t="s">
        <v>50</v>
      </c>
      <c r="J38" s="64" t="str">
        <f t="shared" si="14"/>
        <v>Vehicle Tailpipe Emissions Standards</v>
      </c>
      <c r="K38" s="64" t="s">
        <v>1146</v>
      </c>
      <c r="L38" s="37">
        <f>L$36</f>
        <v>0</v>
      </c>
      <c r="M38" s="37">
        <f t="shared" si="13"/>
        <v>0.28000000000000003</v>
      </c>
      <c r="N38" s="37">
        <f t="shared" si="13"/>
        <v>0.02</v>
      </c>
      <c r="O38" s="37" t="str">
        <f t="shared" si="13"/>
        <v>% increase in miles/gal</v>
      </c>
      <c r="P38" s="96"/>
      <c r="Q38" s="26"/>
      <c r="R38" s="12"/>
      <c r="S38" s="54"/>
      <c r="T38" s="26"/>
    </row>
    <row r="39" spans="1:20" ht="45">
      <c r="A39" s="28" t="str">
        <f t="shared" si="12"/>
        <v>Transportation</v>
      </c>
      <c r="B39" s="28" t="str">
        <f t="shared" si="12"/>
        <v>Tailpipe Emissions Standard</v>
      </c>
      <c r="C39" s="28" t="str">
        <f t="shared" si="12"/>
        <v>Percentage Additional Improvement of Fuel Economy Std</v>
      </c>
      <c r="D39" s="26" t="s">
        <v>544</v>
      </c>
      <c r="E39" s="26" t="s">
        <v>43</v>
      </c>
      <c r="F39" s="26" t="s">
        <v>549</v>
      </c>
      <c r="G39" s="26" t="s">
        <v>43</v>
      </c>
      <c r="H39" s="27"/>
      <c r="I39" s="12" t="s">
        <v>50</v>
      </c>
      <c r="J39" s="64" t="str">
        <f t="shared" si="14"/>
        <v>Vehicle Tailpipe Emissions Standards</v>
      </c>
      <c r="K39" s="64" t="s">
        <v>1146</v>
      </c>
      <c r="L39" s="32"/>
      <c r="M39" s="32"/>
      <c r="N39" s="32"/>
      <c r="O39" s="26"/>
      <c r="P39" s="26"/>
      <c r="Q39" s="26"/>
      <c r="R39" s="12"/>
      <c r="S39" s="54"/>
      <c r="T39" s="26"/>
    </row>
    <row r="40" spans="1:20" ht="45">
      <c r="A40" s="28" t="str">
        <f>A$34</f>
        <v>Transportation</v>
      </c>
      <c r="B40" s="28" t="str">
        <f t="shared" ref="B40:C61" si="15">B$34</f>
        <v>Tailpipe Emissions Standard</v>
      </c>
      <c r="C40" s="28" t="str">
        <f t="shared" si="15"/>
        <v>Percentage Additional Improvement of Fuel Economy Std</v>
      </c>
      <c r="D40" s="26" t="s">
        <v>539</v>
      </c>
      <c r="E40" s="26" t="s">
        <v>44</v>
      </c>
      <c r="F40" s="26" t="s">
        <v>545</v>
      </c>
      <c r="G40" s="26" t="s">
        <v>44</v>
      </c>
      <c r="H40" s="5"/>
      <c r="I40" s="12" t="s">
        <v>50</v>
      </c>
      <c r="J40" s="64" t="str">
        <f t="shared" si="14"/>
        <v>Vehicle Tailpipe Emissions Standards</v>
      </c>
      <c r="K40" s="64" t="s">
        <v>1146</v>
      </c>
      <c r="M40" s="5"/>
      <c r="N40" s="5"/>
      <c r="P40" s="2"/>
      <c r="R40" s="5"/>
      <c r="S40" s="5"/>
      <c r="T40" s="5"/>
    </row>
    <row r="41" spans="1:20" ht="45">
      <c r="A41" s="28" t="str">
        <f t="shared" si="12"/>
        <v>Transportation</v>
      </c>
      <c r="B41" s="28" t="str">
        <f t="shared" si="12"/>
        <v>Tailpipe Emissions Standard</v>
      </c>
      <c r="C41" s="28" t="str">
        <f t="shared" si="12"/>
        <v>Percentage Additional Improvement of Fuel Economy Std</v>
      </c>
      <c r="D41" s="26" t="s">
        <v>540</v>
      </c>
      <c r="E41" s="26" t="s">
        <v>44</v>
      </c>
      <c r="F41" s="26" t="s">
        <v>99</v>
      </c>
      <c r="G41" s="26" t="s">
        <v>44</v>
      </c>
      <c r="H41" s="27">
        <v>203</v>
      </c>
      <c r="I41" s="12" t="s">
        <v>50</v>
      </c>
      <c r="J41" s="64" t="str">
        <f t="shared" si="14"/>
        <v>Vehicle Tailpipe Emissions Standards</v>
      </c>
      <c r="K41" s="64" t="s">
        <v>1146</v>
      </c>
      <c r="L41" s="34">
        <v>0</v>
      </c>
      <c r="M41" s="35">
        <v>0.66</v>
      </c>
      <c r="N41" s="34">
        <v>0.02</v>
      </c>
      <c r="O41" s="28" t="s">
        <v>126</v>
      </c>
      <c r="P41" s="96" t="s">
        <v>1215</v>
      </c>
      <c r="Q41" s="28"/>
      <c r="R41" s="28"/>
      <c r="S41" s="54"/>
      <c r="T41" s="26"/>
    </row>
    <row r="42" spans="1:20" ht="45">
      <c r="A42" s="28" t="str">
        <f t="shared" si="12"/>
        <v>Transportation</v>
      </c>
      <c r="B42" s="28" t="str">
        <f t="shared" si="12"/>
        <v>Tailpipe Emissions Standard</v>
      </c>
      <c r="C42" s="28" t="str">
        <f t="shared" si="12"/>
        <v>Percentage Additional Improvement of Fuel Economy Std</v>
      </c>
      <c r="D42" s="26" t="s">
        <v>541</v>
      </c>
      <c r="E42" s="26" t="s">
        <v>44</v>
      </c>
      <c r="F42" s="26" t="s">
        <v>548</v>
      </c>
      <c r="G42" s="26" t="s">
        <v>44</v>
      </c>
      <c r="H42" s="27">
        <v>198</v>
      </c>
      <c r="I42" s="26" t="s">
        <v>49</v>
      </c>
      <c r="J42" s="64" t="str">
        <f t="shared" si="14"/>
        <v>Vehicle Tailpipe Emissions Standards</v>
      </c>
      <c r="K42" s="64" t="s">
        <v>1146</v>
      </c>
      <c r="L42" s="34">
        <f>L$36</f>
        <v>0</v>
      </c>
      <c r="M42" s="35">
        <v>0.1</v>
      </c>
      <c r="N42" s="34">
        <f>N$36</f>
        <v>0.02</v>
      </c>
      <c r="O42" s="28" t="str">
        <f>O$36</f>
        <v>% increase in miles/gal</v>
      </c>
      <c r="P42" s="107" t="s">
        <v>1244</v>
      </c>
      <c r="Q42" s="28" t="str">
        <f>Q$36</f>
        <v>transportation-sector-main.html#fuel-econ-std</v>
      </c>
      <c r="R42" s="28" t="str">
        <f>R$36</f>
        <v>fuel-economy-standard.html</v>
      </c>
      <c r="S42" s="54"/>
      <c r="T42" s="26"/>
    </row>
    <row r="43" spans="1:20" ht="43.5" customHeight="1">
      <c r="A43" s="28" t="str">
        <f t="shared" si="12"/>
        <v>Transportation</v>
      </c>
      <c r="B43" s="28" t="str">
        <f t="shared" si="12"/>
        <v>Tailpipe Emissions Standard</v>
      </c>
      <c r="C43" s="28" t="str">
        <f t="shared" si="12"/>
        <v>Percentage Additional Improvement of Fuel Economy Std</v>
      </c>
      <c r="D43" s="26" t="s">
        <v>542</v>
      </c>
      <c r="E43" s="26" t="s">
        <v>44</v>
      </c>
      <c r="F43" s="26" t="s">
        <v>546</v>
      </c>
      <c r="G43" s="26" t="s">
        <v>44</v>
      </c>
      <c r="H43" s="27">
        <v>3</v>
      </c>
      <c r="I43" s="26" t="s">
        <v>49</v>
      </c>
      <c r="J43" s="64" t="str">
        <f t="shared" si="14"/>
        <v>Vehicle Tailpipe Emissions Standards</v>
      </c>
      <c r="K43" s="64" t="s">
        <v>1146</v>
      </c>
      <c r="L43" s="34">
        <f>L$36</f>
        <v>0</v>
      </c>
      <c r="M43" s="35">
        <v>0.05</v>
      </c>
      <c r="N43" s="34">
        <f>N$36</f>
        <v>0.02</v>
      </c>
      <c r="O43" s="28" t="str">
        <f>O$36</f>
        <v>% increase in miles/gal</v>
      </c>
      <c r="P43" s="107" t="s">
        <v>1214</v>
      </c>
      <c r="Q43" s="28" t="str">
        <f>Q$36</f>
        <v>transportation-sector-main.html#fuel-econ-std</v>
      </c>
      <c r="R43" s="28" t="str">
        <f>R$36</f>
        <v>fuel-economy-standard.html</v>
      </c>
      <c r="S43" s="54" t="s">
        <v>183</v>
      </c>
      <c r="T43" s="26" t="s">
        <v>423</v>
      </c>
    </row>
    <row r="44" spans="1:20" ht="45">
      <c r="A44" s="28" t="str">
        <f t="shared" si="12"/>
        <v>Transportation</v>
      </c>
      <c r="B44" s="28" t="str">
        <f t="shared" si="12"/>
        <v>Tailpipe Emissions Standard</v>
      </c>
      <c r="C44" s="28" t="str">
        <f t="shared" si="12"/>
        <v>Percentage Additional Improvement of Fuel Economy Std</v>
      </c>
      <c r="D44" s="26" t="s">
        <v>543</v>
      </c>
      <c r="E44" s="26" t="s">
        <v>44</v>
      </c>
      <c r="F44" s="26" t="s">
        <v>547</v>
      </c>
      <c r="G44" s="26" t="s">
        <v>44</v>
      </c>
      <c r="H44" s="27"/>
      <c r="I44" s="12" t="s">
        <v>50</v>
      </c>
      <c r="J44" s="64" t="str">
        <f t="shared" si="14"/>
        <v>Vehicle Tailpipe Emissions Standards</v>
      </c>
      <c r="K44" s="64" t="s">
        <v>1146</v>
      </c>
      <c r="L44" s="34"/>
      <c r="M44" s="35"/>
      <c r="N44" s="34"/>
      <c r="O44" s="28"/>
      <c r="P44" s="26"/>
      <c r="Q44" s="28"/>
      <c r="R44" s="28"/>
      <c r="S44" s="54"/>
      <c r="T44" s="26"/>
    </row>
    <row r="45" spans="1:20" ht="45">
      <c r="A45" s="28" t="str">
        <f t="shared" si="12"/>
        <v>Transportation</v>
      </c>
      <c r="B45" s="28" t="str">
        <f t="shared" si="12"/>
        <v>Tailpipe Emissions Standard</v>
      </c>
      <c r="C45" s="28" t="str">
        <f t="shared" si="12"/>
        <v>Percentage Additional Improvement of Fuel Economy Std</v>
      </c>
      <c r="D45" s="26" t="s">
        <v>544</v>
      </c>
      <c r="E45" s="26" t="s">
        <v>44</v>
      </c>
      <c r="F45" s="26" t="s">
        <v>549</v>
      </c>
      <c r="G45" s="26" t="s">
        <v>44</v>
      </c>
      <c r="H45" s="27"/>
      <c r="I45" s="12" t="s">
        <v>50</v>
      </c>
      <c r="J45" s="64" t="str">
        <f t="shared" si="14"/>
        <v>Vehicle Tailpipe Emissions Standards</v>
      </c>
      <c r="K45" s="64" t="s">
        <v>1146</v>
      </c>
      <c r="L45" s="34"/>
      <c r="M45" s="35"/>
      <c r="N45" s="34"/>
      <c r="O45" s="28"/>
      <c r="P45" s="26"/>
      <c r="Q45" s="28"/>
      <c r="R45" s="28"/>
      <c r="S45" s="54"/>
      <c r="T45" s="26"/>
    </row>
    <row r="46" spans="1:20" ht="45">
      <c r="A46" s="28" t="str">
        <f t="shared" si="12"/>
        <v>Transportation</v>
      </c>
      <c r="B46" s="28" t="str">
        <f t="shared" si="12"/>
        <v>Tailpipe Emissions Standard</v>
      </c>
      <c r="C46" s="28" t="str">
        <f t="shared" si="12"/>
        <v>Percentage Additional Improvement of Fuel Economy Std</v>
      </c>
      <c r="D46" s="26" t="s">
        <v>539</v>
      </c>
      <c r="E46" s="26" t="s">
        <v>45</v>
      </c>
      <c r="F46" s="26" t="s">
        <v>545</v>
      </c>
      <c r="G46" s="26" t="s">
        <v>96</v>
      </c>
      <c r="H46" s="5"/>
      <c r="I46" s="12" t="s">
        <v>50</v>
      </c>
      <c r="J46" s="64" t="str">
        <f t="shared" si="14"/>
        <v>Vehicle Tailpipe Emissions Standards</v>
      </c>
      <c r="K46" s="64" t="s">
        <v>1146</v>
      </c>
      <c r="M46" s="5"/>
      <c r="N46" s="5"/>
      <c r="P46" s="2"/>
      <c r="R46" s="5"/>
      <c r="S46" s="5"/>
      <c r="T46" s="5"/>
    </row>
    <row r="47" spans="1:20" ht="45">
      <c r="A47" s="28" t="str">
        <f t="shared" si="12"/>
        <v>Transportation</v>
      </c>
      <c r="B47" s="28" t="str">
        <f t="shared" si="15"/>
        <v>Tailpipe Emissions Standard</v>
      </c>
      <c r="C47" s="28" t="str">
        <f t="shared" si="15"/>
        <v>Percentage Additional Improvement of Fuel Economy Std</v>
      </c>
      <c r="D47" s="26" t="s">
        <v>540</v>
      </c>
      <c r="E47" s="26" t="s">
        <v>45</v>
      </c>
      <c r="F47" s="26" t="s">
        <v>99</v>
      </c>
      <c r="G47" s="26" t="s">
        <v>96</v>
      </c>
      <c r="H47" s="27"/>
      <c r="I47" s="12" t="s">
        <v>50</v>
      </c>
      <c r="J47" s="64" t="str">
        <f t="shared" si="14"/>
        <v>Vehicle Tailpipe Emissions Standards</v>
      </c>
      <c r="K47" s="64" t="s">
        <v>1146</v>
      </c>
      <c r="L47" s="34"/>
      <c r="M47" s="36"/>
      <c r="N47" s="34"/>
      <c r="O47" s="28"/>
      <c r="P47" s="26"/>
      <c r="Q47" s="28"/>
      <c r="R47" s="28"/>
      <c r="S47" s="54"/>
      <c r="T47" s="26"/>
    </row>
    <row r="48" spans="1:20" ht="45">
      <c r="A48" s="28" t="str">
        <f t="shared" si="12"/>
        <v>Transportation</v>
      </c>
      <c r="B48" s="28" t="str">
        <f t="shared" si="12"/>
        <v>Tailpipe Emissions Standard</v>
      </c>
      <c r="C48" s="28" t="str">
        <f t="shared" si="12"/>
        <v>Percentage Additional Improvement of Fuel Economy Std</v>
      </c>
      <c r="D48" s="26" t="s">
        <v>541</v>
      </c>
      <c r="E48" s="26" t="s">
        <v>45</v>
      </c>
      <c r="F48" s="26" t="s">
        <v>548</v>
      </c>
      <c r="G48" s="26" t="s">
        <v>96</v>
      </c>
      <c r="H48" s="27"/>
      <c r="I48" s="12" t="s">
        <v>50</v>
      </c>
      <c r="J48" s="64" t="str">
        <f t="shared" si="14"/>
        <v>Vehicle Tailpipe Emissions Standards</v>
      </c>
      <c r="K48" s="64" t="s">
        <v>1146</v>
      </c>
      <c r="L48" s="34"/>
      <c r="M48" s="36"/>
      <c r="N48" s="34"/>
      <c r="O48" s="28"/>
      <c r="P48" s="26"/>
      <c r="Q48" s="28"/>
      <c r="R48" s="28"/>
      <c r="S48" s="54"/>
      <c r="T48" s="26"/>
    </row>
    <row r="49" spans="1:20" ht="45">
      <c r="A49" s="28" t="str">
        <f t="shared" si="12"/>
        <v>Transportation</v>
      </c>
      <c r="B49" s="28" t="str">
        <f t="shared" si="12"/>
        <v>Tailpipe Emissions Standard</v>
      </c>
      <c r="C49" s="28" t="str">
        <f t="shared" si="12"/>
        <v>Percentage Additional Improvement of Fuel Economy Std</v>
      </c>
      <c r="D49" s="26" t="s">
        <v>542</v>
      </c>
      <c r="E49" s="26" t="s">
        <v>45</v>
      </c>
      <c r="F49" s="26" t="s">
        <v>546</v>
      </c>
      <c r="G49" s="26" t="s">
        <v>96</v>
      </c>
      <c r="H49" s="27"/>
      <c r="I49" s="12" t="s">
        <v>50</v>
      </c>
      <c r="J49" s="64" t="str">
        <f t="shared" si="14"/>
        <v>Vehicle Tailpipe Emissions Standards</v>
      </c>
      <c r="K49" s="64" t="s">
        <v>1146</v>
      </c>
      <c r="L49" s="34"/>
      <c r="M49" s="36"/>
      <c r="N49" s="34"/>
      <c r="O49" s="28"/>
      <c r="P49" s="26"/>
      <c r="Q49" s="28"/>
      <c r="R49" s="28"/>
      <c r="S49" s="54"/>
      <c r="T49" s="26"/>
    </row>
    <row r="50" spans="1:20" ht="45">
      <c r="A50" s="28" t="str">
        <f t="shared" ref="A50:C69" si="16">A$34</f>
        <v>Transportation</v>
      </c>
      <c r="B50" s="28" t="str">
        <f t="shared" si="16"/>
        <v>Tailpipe Emissions Standard</v>
      </c>
      <c r="C50" s="28" t="str">
        <f t="shared" si="16"/>
        <v>Percentage Additional Improvement of Fuel Economy Std</v>
      </c>
      <c r="D50" s="26" t="s">
        <v>543</v>
      </c>
      <c r="E50" s="26" t="s">
        <v>45</v>
      </c>
      <c r="F50" s="26" t="s">
        <v>547</v>
      </c>
      <c r="G50" s="26" t="s">
        <v>96</v>
      </c>
      <c r="H50" s="27"/>
      <c r="I50" s="12" t="s">
        <v>50</v>
      </c>
      <c r="J50" s="64" t="str">
        <f t="shared" si="14"/>
        <v>Vehicle Tailpipe Emissions Standards</v>
      </c>
      <c r="K50" s="64" t="s">
        <v>1146</v>
      </c>
      <c r="L50" s="34"/>
      <c r="M50" s="36"/>
      <c r="N50" s="34"/>
      <c r="O50" s="28"/>
      <c r="P50" s="26"/>
      <c r="Q50" s="28"/>
      <c r="R50" s="28"/>
      <c r="S50" s="54"/>
      <c r="T50" s="26"/>
    </row>
    <row r="51" spans="1:20" ht="90" customHeight="1">
      <c r="A51" s="28" t="str">
        <f t="shared" si="16"/>
        <v>Transportation</v>
      </c>
      <c r="B51" s="28" t="str">
        <f t="shared" si="16"/>
        <v>Tailpipe Emissions Standard</v>
      </c>
      <c r="C51" s="28" t="str">
        <f t="shared" si="16"/>
        <v>Percentage Additional Improvement of Fuel Economy Std</v>
      </c>
      <c r="D51" s="26" t="s">
        <v>544</v>
      </c>
      <c r="E51" s="26" t="s">
        <v>45</v>
      </c>
      <c r="F51" s="26" t="s">
        <v>550</v>
      </c>
      <c r="G51" s="26" t="s">
        <v>96</v>
      </c>
      <c r="H51" s="27">
        <v>4</v>
      </c>
      <c r="I51" s="12" t="s">
        <v>50</v>
      </c>
      <c r="J51" s="64" t="str">
        <f t="shared" si="14"/>
        <v>Vehicle Tailpipe Emissions Standards</v>
      </c>
      <c r="K51" s="64" t="s">
        <v>1146</v>
      </c>
      <c r="L51" s="34">
        <f>L$36</f>
        <v>0</v>
      </c>
      <c r="M51" s="36" t="s">
        <v>1174</v>
      </c>
      <c r="N51" s="34">
        <f>N$36</f>
        <v>0.02</v>
      </c>
      <c r="O51" s="28" t="str">
        <f>O$36</f>
        <v>% increase in miles/gal</v>
      </c>
      <c r="P51" s="26" t="s">
        <v>1245</v>
      </c>
      <c r="Q51" s="28" t="str">
        <f>Q$36</f>
        <v>transportation-sector-main.html#fuel-econ-std</v>
      </c>
      <c r="R51" s="28" t="str">
        <f>R$36</f>
        <v>fuel-economy-standard.html</v>
      </c>
      <c r="S51" s="54" t="s">
        <v>188</v>
      </c>
      <c r="T51" s="26" t="s">
        <v>197</v>
      </c>
    </row>
    <row r="52" spans="1:20" ht="45">
      <c r="A52" s="28" t="str">
        <f t="shared" si="16"/>
        <v>Transportation</v>
      </c>
      <c r="B52" s="28" t="str">
        <f t="shared" si="16"/>
        <v>Tailpipe Emissions Standard</v>
      </c>
      <c r="C52" s="28" t="str">
        <f t="shared" si="16"/>
        <v>Percentage Additional Improvement of Fuel Economy Std</v>
      </c>
      <c r="D52" s="26" t="s">
        <v>539</v>
      </c>
      <c r="E52" s="26" t="s">
        <v>46</v>
      </c>
      <c r="F52" s="26" t="s">
        <v>545</v>
      </c>
      <c r="G52" s="26" t="s">
        <v>97</v>
      </c>
      <c r="H52" s="5"/>
      <c r="I52" s="12" t="s">
        <v>50</v>
      </c>
      <c r="J52" s="64" t="str">
        <f t="shared" si="14"/>
        <v>Vehicle Tailpipe Emissions Standards</v>
      </c>
      <c r="K52" s="64" t="s">
        <v>1146</v>
      </c>
      <c r="M52" s="5"/>
      <c r="N52" s="5"/>
      <c r="P52" s="2"/>
      <c r="R52" s="5"/>
      <c r="S52" s="5"/>
      <c r="T52" s="5"/>
    </row>
    <row r="53" spans="1:20" ht="45">
      <c r="A53" s="28" t="str">
        <f t="shared" si="16"/>
        <v>Transportation</v>
      </c>
      <c r="B53" s="28" t="str">
        <f t="shared" si="16"/>
        <v>Tailpipe Emissions Standard</v>
      </c>
      <c r="C53" s="28" t="str">
        <f t="shared" si="16"/>
        <v>Percentage Additional Improvement of Fuel Economy Std</v>
      </c>
      <c r="D53" s="26" t="s">
        <v>540</v>
      </c>
      <c r="E53" s="26" t="s">
        <v>46</v>
      </c>
      <c r="F53" s="26" t="s">
        <v>99</v>
      </c>
      <c r="G53" s="26" t="s">
        <v>97</v>
      </c>
      <c r="H53" s="27"/>
      <c r="I53" s="12" t="s">
        <v>50</v>
      </c>
      <c r="J53" s="64" t="str">
        <f t="shared" si="14"/>
        <v>Vehicle Tailpipe Emissions Standards</v>
      </c>
      <c r="K53" s="64" t="s">
        <v>1146</v>
      </c>
      <c r="L53" s="34"/>
      <c r="M53" s="36"/>
      <c r="N53" s="34"/>
      <c r="O53" s="28"/>
      <c r="P53" s="26"/>
      <c r="Q53" s="28"/>
      <c r="R53" s="28"/>
      <c r="S53" s="54"/>
      <c r="T53" s="26"/>
    </row>
    <row r="54" spans="1:20" ht="45">
      <c r="A54" s="28" t="str">
        <f t="shared" si="16"/>
        <v>Transportation</v>
      </c>
      <c r="B54" s="28" t="str">
        <f t="shared" si="15"/>
        <v>Tailpipe Emissions Standard</v>
      </c>
      <c r="C54" s="28" t="str">
        <f t="shared" si="15"/>
        <v>Percentage Additional Improvement of Fuel Economy Std</v>
      </c>
      <c r="D54" s="26" t="s">
        <v>541</v>
      </c>
      <c r="E54" s="26" t="s">
        <v>46</v>
      </c>
      <c r="F54" s="26" t="s">
        <v>548</v>
      </c>
      <c r="G54" s="26" t="s">
        <v>97</v>
      </c>
      <c r="H54" s="27"/>
      <c r="I54" s="12" t="s">
        <v>50</v>
      </c>
      <c r="J54" s="64" t="str">
        <f t="shared" si="14"/>
        <v>Vehicle Tailpipe Emissions Standards</v>
      </c>
      <c r="K54" s="64" t="s">
        <v>1146</v>
      </c>
      <c r="L54" s="34"/>
      <c r="M54" s="36"/>
      <c r="N54" s="34"/>
      <c r="O54" s="28"/>
      <c r="P54" s="26"/>
      <c r="Q54" s="28"/>
      <c r="R54" s="28"/>
      <c r="S54" s="54"/>
      <c r="T54" s="26"/>
    </row>
    <row r="55" spans="1:20" ht="45">
      <c r="A55" s="28" t="str">
        <f t="shared" si="16"/>
        <v>Transportation</v>
      </c>
      <c r="B55" s="28" t="str">
        <f t="shared" si="16"/>
        <v>Tailpipe Emissions Standard</v>
      </c>
      <c r="C55" s="28" t="str">
        <f t="shared" si="16"/>
        <v>Percentage Additional Improvement of Fuel Economy Std</v>
      </c>
      <c r="D55" s="26" t="s">
        <v>542</v>
      </c>
      <c r="E55" s="26" t="s">
        <v>46</v>
      </c>
      <c r="F55" s="26" t="s">
        <v>546</v>
      </c>
      <c r="G55" s="26" t="s">
        <v>97</v>
      </c>
      <c r="H55" s="27"/>
      <c r="I55" s="12" t="s">
        <v>50</v>
      </c>
      <c r="J55" s="64" t="str">
        <f t="shared" si="14"/>
        <v>Vehicle Tailpipe Emissions Standards</v>
      </c>
      <c r="K55" s="64" t="s">
        <v>1146</v>
      </c>
      <c r="L55" s="34"/>
      <c r="M55" s="36"/>
      <c r="N55" s="34"/>
      <c r="O55" s="28"/>
      <c r="P55" s="26"/>
      <c r="Q55" s="28"/>
      <c r="R55" s="28"/>
      <c r="S55" s="54"/>
      <c r="T55" s="26"/>
    </row>
    <row r="56" spans="1:20" ht="45">
      <c r="A56" s="28" t="str">
        <f t="shared" si="16"/>
        <v>Transportation</v>
      </c>
      <c r="B56" s="28" t="str">
        <f t="shared" si="16"/>
        <v>Tailpipe Emissions Standard</v>
      </c>
      <c r="C56" s="28" t="str">
        <f t="shared" si="16"/>
        <v>Percentage Additional Improvement of Fuel Economy Std</v>
      </c>
      <c r="D56" s="26" t="s">
        <v>543</v>
      </c>
      <c r="E56" s="26" t="s">
        <v>46</v>
      </c>
      <c r="F56" s="26" t="s">
        <v>547</v>
      </c>
      <c r="G56" s="26" t="s">
        <v>97</v>
      </c>
      <c r="H56" s="27"/>
      <c r="I56" s="12" t="s">
        <v>50</v>
      </c>
      <c r="J56" s="64" t="str">
        <f t="shared" si="14"/>
        <v>Vehicle Tailpipe Emissions Standards</v>
      </c>
      <c r="K56" s="64" t="s">
        <v>1146</v>
      </c>
      <c r="L56" s="34"/>
      <c r="M56" s="36"/>
      <c r="N56" s="34"/>
      <c r="O56" s="28"/>
      <c r="P56" s="26"/>
      <c r="Q56" s="28"/>
      <c r="R56" s="28"/>
      <c r="S56" s="54"/>
      <c r="T56" s="26"/>
    </row>
    <row r="57" spans="1:20" ht="75">
      <c r="A57" s="28" t="str">
        <f t="shared" si="16"/>
        <v>Transportation</v>
      </c>
      <c r="B57" s="28" t="str">
        <f t="shared" si="16"/>
        <v>Tailpipe Emissions Standard</v>
      </c>
      <c r="C57" s="28" t="str">
        <f t="shared" si="16"/>
        <v>Percentage Additional Improvement of Fuel Economy Std</v>
      </c>
      <c r="D57" s="26" t="s">
        <v>544</v>
      </c>
      <c r="E57" s="26" t="s">
        <v>46</v>
      </c>
      <c r="F57" s="26" t="s">
        <v>550</v>
      </c>
      <c r="G57" s="26" t="s">
        <v>97</v>
      </c>
      <c r="H57" s="27">
        <v>5</v>
      </c>
      <c r="I57" s="26" t="s">
        <v>49</v>
      </c>
      <c r="J57" s="64" t="str">
        <f t="shared" si="14"/>
        <v>Vehicle Tailpipe Emissions Standards</v>
      </c>
      <c r="K57" s="64" t="s">
        <v>1146</v>
      </c>
      <c r="L57" s="34">
        <f>L$36</f>
        <v>0</v>
      </c>
      <c r="M57" s="36" t="s">
        <v>1174</v>
      </c>
      <c r="N57" s="34">
        <f>N$36</f>
        <v>0.02</v>
      </c>
      <c r="O57" s="28" t="str">
        <f>O$36</f>
        <v>% increase in miles/gal</v>
      </c>
      <c r="P57" s="26" t="s">
        <v>1246</v>
      </c>
      <c r="Q57" s="28" t="str">
        <f>Q$36</f>
        <v>transportation-sector-main.html#fuel-econ-std</v>
      </c>
      <c r="R57" s="28" t="str">
        <f>R$36</f>
        <v>fuel-economy-standard.html</v>
      </c>
      <c r="S57" s="54" t="s">
        <v>188</v>
      </c>
      <c r="T57" s="26" t="s">
        <v>198</v>
      </c>
    </row>
    <row r="58" spans="1:20" ht="45">
      <c r="A58" s="28" t="str">
        <f t="shared" si="16"/>
        <v>Transportation</v>
      </c>
      <c r="B58" s="28" t="str">
        <f t="shared" si="16"/>
        <v>Tailpipe Emissions Standard</v>
      </c>
      <c r="C58" s="28" t="str">
        <f t="shared" si="16"/>
        <v>Percentage Additional Improvement of Fuel Economy Std</v>
      </c>
      <c r="D58" s="26" t="s">
        <v>539</v>
      </c>
      <c r="E58" s="26" t="s">
        <v>47</v>
      </c>
      <c r="F58" s="26" t="s">
        <v>545</v>
      </c>
      <c r="G58" s="26" t="s">
        <v>98</v>
      </c>
      <c r="H58" s="5"/>
      <c r="I58" s="12" t="s">
        <v>50</v>
      </c>
      <c r="J58" s="64" t="str">
        <f t="shared" si="14"/>
        <v>Vehicle Tailpipe Emissions Standards</v>
      </c>
      <c r="K58" s="64" t="s">
        <v>1146</v>
      </c>
      <c r="M58" s="5"/>
      <c r="N58" s="5"/>
      <c r="P58" s="2"/>
      <c r="R58" s="5"/>
      <c r="S58" s="5"/>
      <c r="T58" s="5"/>
    </row>
    <row r="59" spans="1:20" ht="45">
      <c r="A59" s="28" t="str">
        <f t="shared" si="16"/>
        <v>Transportation</v>
      </c>
      <c r="B59" s="28" t="str">
        <f t="shared" si="16"/>
        <v>Tailpipe Emissions Standard</v>
      </c>
      <c r="C59" s="28" t="str">
        <f t="shared" si="16"/>
        <v>Percentage Additional Improvement of Fuel Economy Std</v>
      </c>
      <c r="D59" s="26" t="s">
        <v>540</v>
      </c>
      <c r="E59" s="26" t="s">
        <v>47</v>
      </c>
      <c r="F59" s="26" t="s">
        <v>99</v>
      </c>
      <c r="G59" s="26" t="s">
        <v>98</v>
      </c>
      <c r="H59" s="27"/>
      <c r="I59" s="12" t="s">
        <v>50</v>
      </c>
      <c r="J59" s="64" t="str">
        <f t="shared" si="14"/>
        <v>Vehicle Tailpipe Emissions Standards</v>
      </c>
      <c r="K59" s="64" t="s">
        <v>1146</v>
      </c>
      <c r="L59" s="34"/>
      <c r="M59" s="36"/>
      <c r="N59" s="34"/>
      <c r="O59" s="28"/>
      <c r="P59" s="26"/>
      <c r="Q59" s="28"/>
      <c r="R59" s="28"/>
      <c r="S59" s="54"/>
      <c r="T59" s="26"/>
    </row>
    <row r="60" spans="1:20" ht="45">
      <c r="A60" s="28" t="str">
        <f t="shared" si="16"/>
        <v>Transportation</v>
      </c>
      <c r="B60" s="28" t="str">
        <f t="shared" si="16"/>
        <v>Tailpipe Emissions Standard</v>
      </c>
      <c r="C60" s="28" t="str">
        <f t="shared" si="16"/>
        <v>Percentage Additional Improvement of Fuel Economy Std</v>
      </c>
      <c r="D60" s="26" t="s">
        <v>541</v>
      </c>
      <c r="E60" s="26" t="s">
        <v>47</v>
      </c>
      <c r="F60" s="26" t="s">
        <v>548</v>
      </c>
      <c r="G60" s="26" t="s">
        <v>98</v>
      </c>
      <c r="H60" s="27"/>
      <c r="I60" s="12" t="s">
        <v>50</v>
      </c>
      <c r="J60" s="64" t="str">
        <f t="shared" si="14"/>
        <v>Vehicle Tailpipe Emissions Standards</v>
      </c>
      <c r="K60" s="64" t="s">
        <v>1146</v>
      </c>
      <c r="L60" s="34"/>
      <c r="M60" s="36"/>
      <c r="N60" s="34"/>
      <c r="O60" s="28"/>
      <c r="P60" s="26"/>
      <c r="Q60" s="28"/>
      <c r="R60" s="28"/>
      <c r="S60" s="54"/>
      <c r="T60" s="26"/>
    </row>
    <row r="61" spans="1:20" ht="45">
      <c r="A61" s="28" t="str">
        <f t="shared" si="16"/>
        <v>Transportation</v>
      </c>
      <c r="B61" s="28" t="str">
        <f t="shared" si="15"/>
        <v>Tailpipe Emissions Standard</v>
      </c>
      <c r="C61" s="28" t="str">
        <f t="shared" si="15"/>
        <v>Percentage Additional Improvement of Fuel Economy Std</v>
      </c>
      <c r="D61" s="26" t="s">
        <v>542</v>
      </c>
      <c r="E61" s="26" t="s">
        <v>47</v>
      </c>
      <c r="F61" s="26" t="s">
        <v>546</v>
      </c>
      <c r="G61" s="26" t="s">
        <v>98</v>
      </c>
      <c r="H61" s="27"/>
      <c r="I61" s="12" t="s">
        <v>50</v>
      </c>
      <c r="J61" s="64" t="str">
        <f t="shared" si="14"/>
        <v>Vehicle Tailpipe Emissions Standards</v>
      </c>
      <c r="K61" s="64" t="s">
        <v>1146</v>
      </c>
      <c r="L61" s="34"/>
      <c r="M61" s="36"/>
      <c r="N61" s="34"/>
      <c r="O61" s="28"/>
      <c r="P61" s="26"/>
      <c r="Q61" s="28"/>
      <c r="R61" s="28"/>
      <c r="S61" s="54"/>
      <c r="T61" s="26"/>
    </row>
    <row r="62" spans="1:20" ht="45">
      <c r="A62" s="28" t="str">
        <f t="shared" si="16"/>
        <v>Transportation</v>
      </c>
      <c r="B62" s="28" t="str">
        <f t="shared" si="16"/>
        <v>Tailpipe Emissions Standard</v>
      </c>
      <c r="C62" s="28" t="str">
        <f t="shared" si="16"/>
        <v>Percentage Additional Improvement of Fuel Economy Std</v>
      </c>
      <c r="D62" s="26" t="s">
        <v>543</v>
      </c>
      <c r="E62" s="26" t="s">
        <v>47</v>
      </c>
      <c r="F62" s="26" t="s">
        <v>547</v>
      </c>
      <c r="G62" s="26" t="s">
        <v>98</v>
      </c>
      <c r="H62" s="27"/>
      <c r="I62" s="12" t="s">
        <v>50</v>
      </c>
      <c r="J62" s="64" t="str">
        <f t="shared" si="14"/>
        <v>Vehicle Tailpipe Emissions Standards</v>
      </c>
      <c r="K62" s="64" t="s">
        <v>1146</v>
      </c>
      <c r="L62" s="34"/>
      <c r="M62" s="36"/>
      <c r="N62" s="34"/>
      <c r="O62" s="28"/>
      <c r="P62" s="26"/>
      <c r="Q62" s="28"/>
      <c r="R62" s="28"/>
      <c r="S62" s="54"/>
      <c r="T62" s="26"/>
    </row>
    <row r="63" spans="1:20" ht="120">
      <c r="A63" s="28" t="str">
        <f t="shared" si="16"/>
        <v>Transportation</v>
      </c>
      <c r="B63" s="28" t="str">
        <f t="shared" si="16"/>
        <v>Tailpipe Emissions Standard</v>
      </c>
      <c r="C63" s="28" t="str">
        <f t="shared" si="16"/>
        <v>Percentage Additional Improvement of Fuel Economy Std</v>
      </c>
      <c r="D63" s="26" t="s">
        <v>544</v>
      </c>
      <c r="E63" s="26" t="s">
        <v>47</v>
      </c>
      <c r="F63" s="26" t="s">
        <v>550</v>
      </c>
      <c r="G63" s="26" t="s">
        <v>98</v>
      </c>
      <c r="H63" s="27">
        <v>6</v>
      </c>
      <c r="I63" s="26" t="s">
        <v>49</v>
      </c>
      <c r="J63" s="64" t="str">
        <f t="shared" si="14"/>
        <v>Vehicle Tailpipe Emissions Standards</v>
      </c>
      <c r="K63" s="64" t="s">
        <v>1146</v>
      </c>
      <c r="L63" s="34">
        <f>L$36</f>
        <v>0</v>
      </c>
      <c r="M63" s="36" t="s">
        <v>1174</v>
      </c>
      <c r="N63" s="34">
        <f>N$36</f>
        <v>0.02</v>
      </c>
      <c r="O63" s="28" t="str">
        <f>O$36</f>
        <v>% increase in miles/gal</v>
      </c>
      <c r="P63" s="26" t="s">
        <v>1247</v>
      </c>
      <c r="Q63" s="28" t="str">
        <f>Q$36</f>
        <v>transportation-sector-main.html#fuel-econ-std</v>
      </c>
      <c r="R63" s="28" t="str">
        <f>R$36</f>
        <v>fuel-economy-standard.html</v>
      </c>
      <c r="S63" s="54" t="s">
        <v>188</v>
      </c>
      <c r="T63" s="26" t="s">
        <v>197</v>
      </c>
    </row>
    <row r="64" spans="1:20" ht="45">
      <c r="A64" s="28" t="str">
        <f t="shared" si="16"/>
        <v>Transportation</v>
      </c>
      <c r="B64" s="28" t="str">
        <f t="shared" si="16"/>
        <v>Tailpipe Emissions Standard</v>
      </c>
      <c r="C64" s="28" t="str">
        <f t="shared" si="16"/>
        <v>Percentage Additional Improvement of Fuel Economy Std</v>
      </c>
      <c r="D64" s="26" t="s">
        <v>539</v>
      </c>
      <c r="E64" s="26" t="s">
        <v>127</v>
      </c>
      <c r="F64" s="26" t="s">
        <v>545</v>
      </c>
      <c r="G64" s="26" t="s">
        <v>179</v>
      </c>
      <c r="H64" s="5"/>
      <c r="I64" s="12" t="s">
        <v>50</v>
      </c>
      <c r="J64" s="64" t="str">
        <f t="shared" si="14"/>
        <v>Vehicle Tailpipe Emissions Standards</v>
      </c>
      <c r="K64" s="64" t="s">
        <v>1146</v>
      </c>
      <c r="M64" s="5"/>
      <c r="N64" s="5"/>
      <c r="P64" s="2"/>
      <c r="R64" s="5"/>
      <c r="S64" s="5"/>
      <c r="T64" s="5"/>
    </row>
    <row r="65" spans="1:20" ht="45">
      <c r="A65" s="28" t="str">
        <f t="shared" si="16"/>
        <v>Transportation</v>
      </c>
      <c r="B65" s="28" t="str">
        <f t="shared" si="16"/>
        <v>Tailpipe Emissions Standard</v>
      </c>
      <c r="C65" s="28" t="str">
        <f t="shared" si="16"/>
        <v>Percentage Additional Improvement of Fuel Economy Std</v>
      </c>
      <c r="D65" s="26" t="s">
        <v>540</v>
      </c>
      <c r="E65" s="26" t="s">
        <v>127</v>
      </c>
      <c r="F65" s="26" t="s">
        <v>99</v>
      </c>
      <c r="G65" s="26" t="s">
        <v>179</v>
      </c>
      <c r="H65" s="27"/>
      <c r="I65" s="12" t="s">
        <v>50</v>
      </c>
      <c r="J65" s="64" t="str">
        <f t="shared" si="14"/>
        <v>Vehicle Tailpipe Emissions Standards</v>
      </c>
      <c r="K65" s="64" t="s">
        <v>1146</v>
      </c>
      <c r="L65" s="34"/>
      <c r="M65" s="36"/>
      <c r="N65" s="34"/>
      <c r="O65" s="28"/>
      <c r="P65" s="26"/>
      <c r="Q65" s="28"/>
      <c r="R65" s="28"/>
      <c r="S65" s="54"/>
      <c r="T65" s="26"/>
    </row>
    <row r="66" spans="1:20" ht="120">
      <c r="A66" s="28" t="str">
        <f t="shared" si="16"/>
        <v>Transportation</v>
      </c>
      <c r="B66" s="28" t="str">
        <f t="shared" si="16"/>
        <v>Tailpipe Emissions Standard</v>
      </c>
      <c r="C66" s="28" t="str">
        <f t="shared" si="16"/>
        <v>Percentage Additional Improvement of Fuel Economy Std</v>
      </c>
      <c r="D66" s="26" t="s">
        <v>541</v>
      </c>
      <c r="E66" s="26" t="s">
        <v>127</v>
      </c>
      <c r="F66" s="26" t="s">
        <v>548</v>
      </c>
      <c r="G66" s="26" t="s">
        <v>179</v>
      </c>
      <c r="H66" s="27">
        <v>7</v>
      </c>
      <c r="I66" s="26" t="s">
        <v>49</v>
      </c>
      <c r="J66" s="64" t="str">
        <f t="shared" si="14"/>
        <v>Vehicle Tailpipe Emissions Standards</v>
      </c>
      <c r="K66" s="64" t="s">
        <v>1146</v>
      </c>
      <c r="L66" s="34">
        <f>L$36</f>
        <v>0</v>
      </c>
      <c r="M66" s="36" t="s">
        <v>1174</v>
      </c>
      <c r="N66" s="34">
        <f>N$36</f>
        <v>0.02</v>
      </c>
      <c r="O66" s="28" t="str">
        <f>O$36</f>
        <v>% increase in miles/gal</v>
      </c>
      <c r="P66" s="26" t="s">
        <v>1098</v>
      </c>
      <c r="Q66" s="28" t="str">
        <f>Q$36</f>
        <v>transportation-sector-main.html#fuel-econ-std</v>
      </c>
      <c r="R66" s="28" t="str">
        <f>R$36</f>
        <v>fuel-economy-standard.html</v>
      </c>
      <c r="S66" s="54" t="s">
        <v>188</v>
      </c>
      <c r="T66" s="26" t="s">
        <v>424</v>
      </c>
    </row>
    <row r="67" spans="1:20" ht="45">
      <c r="A67" s="28" t="str">
        <f t="shared" si="16"/>
        <v>Transportation</v>
      </c>
      <c r="B67" s="28" t="str">
        <f t="shared" si="16"/>
        <v>Tailpipe Emissions Standard</v>
      </c>
      <c r="C67" s="28" t="str">
        <f t="shared" si="16"/>
        <v>Percentage Additional Improvement of Fuel Economy Std</v>
      </c>
      <c r="D67" s="26" t="s">
        <v>542</v>
      </c>
      <c r="E67" s="26" t="s">
        <v>127</v>
      </c>
      <c r="F67" s="26" t="s">
        <v>546</v>
      </c>
      <c r="G67" s="26" t="s">
        <v>179</v>
      </c>
      <c r="H67" s="27"/>
      <c r="I67" s="12" t="s">
        <v>50</v>
      </c>
      <c r="J67" s="64" t="str">
        <f t="shared" si="14"/>
        <v>Vehicle Tailpipe Emissions Standards</v>
      </c>
      <c r="K67" s="64" t="s">
        <v>1146</v>
      </c>
      <c r="L67" s="34"/>
      <c r="M67" s="36"/>
      <c r="N67" s="34"/>
      <c r="O67" s="28"/>
      <c r="P67" s="26"/>
      <c r="Q67" s="28"/>
      <c r="R67" s="28"/>
      <c r="S67" s="54"/>
      <c r="T67" s="26"/>
    </row>
    <row r="68" spans="1:20" ht="45">
      <c r="A68" s="28" t="str">
        <f t="shared" si="16"/>
        <v>Transportation</v>
      </c>
      <c r="B68" s="28" t="str">
        <f t="shared" si="16"/>
        <v>Tailpipe Emissions Standard</v>
      </c>
      <c r="C68" s="28" t="str">
        <f t="shared" si="16"/>
        <v>Percentage Additional Improvement of Fuel Economy Std</v>
      </c>
      <c r="D68" s="26" t="s">
        <v>543</v>
      </c>
      <c r="E68" s="26" t="s">
        <v>127</v>
      </c>
      <c r="F68" s="26" t="s">
        <v>547</v>
      </c>
      <c r="G68" s="26" t="s">
        <v>179</v>
      </c>
      <c r="H68" s="27"/>
      <c r="I68" s="12" t="s">
        <v>50</v>
      </c>
      <c r="J68" s="64" t="str">
        <f t="shared" si="14"/>
        <v>Vehicle Tailpipe Emissions Standards</v>
      </c>
      <c r="K68" s="64" t="s">
        <v>1146</v>
      </c>
      <c r="L68" s="34"/>
      <c r="M68" s="36"/>
      <c r="N68" s="34"/>
      <c r="O68" s="28"/>
      <c r="P68" s="26"/>
      <c r="Q68" s="28"/>
      <c r="R68" s="28"/>
      <c r="S68" s="54"/>
      <c r="T68" s="26"/>
    </row>
    <row r="69" spans="1:20" ht="45">
      <c r="A69" s="28" t="str">
        <f t="shared" si="16"/>
        <v>Transportation</v>
      </c>
      <c r="B69" s="28" t="str">
        <f t="shared" si="16"/>
        <v>Tailpipe Emissions Standard</v>
      </c>
      <c r="C69" s="28" t="str">
        <f t="shared" si="16"/>
        <v>Percentage Additional Improvement of Fuel Economy Std</v>
      </c>
      <c r="D69" s="26" t="s">
        <v>544</v>
      </c>
      <c r="E69" s="26" t="s">
        <v>127</v>
      </c>
      <c r="F69" s="26" t="s">
        <v>549</v>
      </c>
      <c r="G69" s="26" t="s">
        <v>179</v>
      </c>
      <c r="H69" s="27"/>
      <c r="I69" s="12" t="s">
        <v>50</v>
      </c>
      <c r="J69" s="64" t="str">
        <f t="shared" si="14"/>
        <v>Vehicle Tailpipe Emissions Standards</v>
      </c>
      <c r="K69" s="64" t="s">
        <v>1146</v>
      </c>
      <c r="L69" s="34"/>
      <c r="M69" s="36"/>
      <c r="N69" s="34"/>
      <c r="O69" s="28"/>
      <c r="P69" s="26"/>
      <c r="Q69" s="28"/>
      <c r="R69" s="28"/>
      <c r="S69" s="54"/>
      <c r="T69" s="26"/>
    </row>
    <row r="70" spans="1:20" s="3" customFormat="1" ht="105">
      <c r="A70" s="12" t="s">
        <v>4</v>
      </c>
      <c r="B70" s="12" t="s">
        <v>489</v>
      </c>
      <c r="C70" s="12" t="s">
        <v>490</v>
      </c>
      <c r="D70" s="26"/>
      <c r="E70" s="26"/>
      <c r="F70" s="26"/>
      <c r="G70" s="26"/>
      <c r="H70" s="29">
        <v>190</v>
      </c>
      <c r="I70" s="26" t="s">
        <v>49</v>
      </c>
      <c r="J70" s="49" t="s">
        <v>489</v>
      </c>
      <c r="K70" s="50" t="s">
        <v>620</v>
      </c>
      <c r="L70" s="36">
        <v>0</v>
      </c>
      <c r="M70" s="36">
        <v>0.06</v>
      </c>
      <c r="N70" s="36">
        <v>0.01</v>
      </c>
      <c r="O70" s="12" t="s">
        <v>491</v>
      </c>
      <c r="P70" s="26" t="s">
        <v>1248</v>
      </c>
      <c r="Q70" s="26" t="s">
        <v>492</v>
      </c>
      <c r="R70" s="12" t="s">
        <v>493</v>
      </c>
      <c r="S70" s="60" t="s">
        <v>494</v>
      </c>
      <c r="T70" s="12" t="s">
        <v>1117</v>
      </c>
    </row>
    <row r="71" spans="1:20" ht="60">
      <c r="A71" s="26" t="s">
        <v>4</v>
      </c>
      <c r="B71" s="26" t="s">
        <v>11</v>
      </c>
      <c r="C71" s="26" t="s">
        <v>338</v>
      </c>
      <c r="D71" s="26" t="s">
        <v>51</v>
      </c>
      <c r="E71" s="26"/>
      <c r="F71" s="26" t="s">
        <v>444</v>
      </c>
      <c r="G71" s="26"/>
      <c r="H71" s="27">
        <v>8</v>
      </c>
      <c r="I71" s="26" t="s">
        <v>49</v>
      </c>
      <c r="J71" s="50" t="s">
        <v>11</v>
      </c>
      <c r="K71" s="50" t="s">
        <v>619</v>
      </c>
      <c r="L71" s="33">
        <v>0</v>
      </c>
      <c r="M71" s="33">
        <v>1</v>
      </c>
      <c r="N71" s="33">
        <v>0.01</v>
      </c>
      <c r="O71" s="26" t="s">
        <v>40</v>
      </c>
      <c r="P71" s="106" t="s">
        <v>1249</v>
      </c>
      <c r="Q71" s="26" t="s">
        <v>212</v>
      </c>
      <c r="R71" s="12" t="s">
        <v>213</v>
      </c>
      <c r="S71" s="55" t="s">
        <v>445</v>
      </c>
      <c r="T71" s="26"/>
    </row>
    <row r="72" spans="1:20" ht="54.75" customHeight="1">
      <c r="A72" s="28" t="str">
        <f>A$71</f>
        <v>Transportation</v>
      </c>
      <c r="B72" s="28" t="str">
        <f t="shared" ref="B72:C72" si="17">B$71</f>
        <v>Transportation Demand Management</v>
      </c>
      <c r="C72" s="28" t="str">
        <f t="shared" si="17"/>
        <v>Fraction of TDM Package Implemented</v>
      </c>
      <c r="D72" s="26" t="s">
        <v>48</v>
      </c>
      <c r="E72" s="26"/>
      <c r="F72" s="26" t="s">
        <v>95</v>
      </c>
      <c r="G72" s="26"/>
      <c r="H72" s="27">
        <v>179</v>
      </c>
      <c r="I72" s="26" t="s">
        <v>49</v>
      </c>
      <c r="J72" s="48" t="str">
        <f t="shared" ref="J72:S72" si="18">J$71</f>
        <v>Transportation Demand Management</v>
      </c>
      <c r="K72" s="37" t="s">
        <v>619</v>
      </c>
      <c r="L72" s="37">
        <f t="shared" si="18"/>
        <v>0</v>
      </c>
      <c r="M72" s="37">
        <f t="shared" si="18"/>
        <v>1</v>
      </c>
      <c r="N72" s="37">
        <f t="shared" si="18"/>
        <v>0.01</v>
      </c>
      <c r="O72" s="31" t="str">
        <f t="shared" si="18"/>
        <v>% of TDM package implemented</v>
      </c>
      <c r="P72" s="106" t="s">
        <v>1250</v>
      </c>
      <c r="Q72" s="31" t="str">
        <f t="shared" si="18"/>
        <v>transportation-sector-main.html#tdm</v>
      </c>
      <c r="R72" s="31" t="str">
        <f t="shared" si="18"/>
        <v>transportation-demand-management.html</v>
      </c>
      <c r="S72" s="56" t="str">
        <f t="shared" si="18"/>
        <v>International Energy Agency, 2009, "Transport, Energy and CO2: Moving toward Sustainability", http://www.iea.org/publications/freepublications/publication/transport2009.pdf</v>
      </c>
      <c r="T72" s="26"/>
    </row>
    <row r="73" spans="1:20" ht="45">
      <c r="A73" s="26" t="s">
        <v>80</v>
      </c>
      <c r="B73" s="26" t="s">
        <v>14</v>
      </c>
      <c r="C73" s="26" t="s">
        <v>339</v>
      </c>
      <c r="D73" s="26" t="s">
        <v>310</v>
      </c>
      <c r="E73" s="26"/>
      <c r="F73" s="26" t="s">
        <v>511</v>
      </c>
      <c r="G73" s="26"/>
      <c r="H73" s="27">
        <v>12</v>
      </c>
      <c r="I73" s="26" t="s">
        <v>49</v>
      </c>
      <c r="J73" s="50" t="s">
        <v>14</v>
      </c>
      <c r="K73" s="50" t="s">
        <v>618</v>
      </c>
      <c r="L73" s="32">
        <v>0</v>
      </c>
      <c r="M73" s="32">
        <v>0.8</v>
      </c>
      <c r="N73" s="32">
        <v>0.01</v>
      </c>
      <c r="O73" s="26" t="s">
        <v>128</v>
      </c>
      <c r="P73" s="26" t="s">
        <v>1217</v>
      </c>
      <c r="Q73" s="26" t="s">
        <v>214</v>
      </c>
      <c r="R73" s="12" t="s">
        <v>215</v>
      </c>
      <c r="S73" s="54"/>
      <c r="T73" s="26"/>
    </row>
    <row r="74" spans="1:20" ht="45">
      <c r="A74" s="28" t="str">
        <f>A$73</f>
        <v>Buildings and Appliances</v>
      </c>
      <c r="B74" s="28" t="str">
        <f t="shared" ref="B74:C75" si="19">B$73</f>
        <v>Building Component Electrification</v>
      </c>
      <c r="C74" s="28" t="str">
        <f t="shared" si="19"/>
        <v>Percent New Nonelec Component Sales Shifted to Elec</v>
      </c>
      <c r="D74" s="26" t="s">
        <v>311</v>
      </c>
      <c r="E74" s="26"/>
      <c r="F74" s="26" t="s">
        <v>511</v>
      </c>
      <c r="G74" s="26"/>
      <c r="H74" s="27">
        <v>162</v>
      </c>
      <c r="I74" s="26" t="s">
        <v>50</v>
      </c>
      <c r="J74" s="48" t="str">
        <f t="shared" ref="J74:J75" si="20">J$73</f>
        <v>Building Component Electrification</v>
      </c>
      <c r="K74" s="39" t="s">
        <v>618</v>
      </c>
      <c r="L74" s="39">
        <f t="shared" ref="L74:Q75" si="21">L$73</f>
        <v>0</v>
      </c>
      <c r="M74" s="37">
        <f t="shared" si="21"/>
        <v>0.8</v>
      </c>
      <c r="N74" s="37">
        <f t="shared" si="21"/>
        <v>0.01</v>
      </c>
      <c r="O74" s="31" t="str">
        <f t="shared" si="21"/>
        <v>% of newly sold non-electric building components</v>
      </c>
      <c r="P74" s="26" t="s">
        <v>1174</v>
      </c>
      <c r="Q74" s="31" t="str">
        <f t="shared" si="21"/>
        <v>buildings-sector-main.html#component-elec</v>
      </c>
      <c r="R74" s="31" t="str">
        <f t="shared" ref="R74:R75" si="22">R$73</f>
        <v>building-component-electrification.html</v>
      </c>
      <c r="S74" s="56"/>
      <c r="T74" s="31"/>
    </row>
    <row r="75" spans="1:20" ht="45">
      <c r="A75" s="28" t="str">
        <f>A$73</f>
        <v>Buildings and Appliances</v>
      </c>
      <c r="B75" s="28" t="str">
        <f t="shared" si="19"/>
        <v>Building Component Electrification</v>
      </c>
      <c r="C75" s="28" t="str">
        <f t="shared" si="19"/>
        <v>Percent New Nonelec Component Sales Shifted to Elec</v>
      </c>
      <c r="D75" s="26" t="s">
        <v>312</v>
      </c>
      <c r="E75" s="26"/>
      <c r="F75" s="26" t="s">
        <v>195</v>
      </c>
      <c r="G75" s="26"/>
      <c r="H75" s="27">
        <v>163</v>
      </c>
      <c r="I75" s="26" t="s">
        <v>50</v>
      </c>
      <c r="J75" s="48" t="str">
        <f t="shared" si="20"/>
        <v>Building Component Electrification</v>
      </c>
      <c r="K75" s="39" t="s">
        <v>618</v>
      </c>
      <c r="L75" s="39">
        <f t="shared" si="21"/>
        <v>0</v>
      </c>
      <c r="M75" s="37">
        <f t="shared" si="21"/>
        <v>0.8</v>
      </c>
      <c r="N75" s="37">
        <f t="shared" si="21"/>
        <v>0.01</v>
      </c>
      <c r="O75" s="31" t="str">
        <f t="shared" si="21"/>
        <v>% of newly sold non-electric building components</v>
      </c>
      <c r="P75" s="26" t="s">
        <v>1174</v>
      </c>
      <c r="Q75" s="31" t="str">
        <f t="shared" si="21"/>
        <v>buildings-sector-main.html#component-elec</v>
      </c>
      <c r="R75" s="31" t="str">
        <f t="shared" si="22"/>
        <v>building-component-electrification.html</v>
      </c>
      <c r="S75" s="56"/>
      <c r="T75" s="31"/>
    </row>
    <row r="76" spans="1:20" s="6" customFormat="1" ht="30" customHeight="1">
      <c r="A76" s="26" t="s">
        <v>80</v>
      </c>
      <c r="B76" s="26" t="s">
        <v>113</v>
      </c>
      <c r="C76" s="26" t="s">
        <v>340</v>
      </c>
      <c r="D76" s="26" t="s">
        <v>129</v>
      </c>
      <c r="E76" s="26" t="s">
        <v>310</v>
      </c>
      <c r="F76" s="26" t="s">
        <v>511</v>
      </c>
      <c r="G76" s="26" t="s">
        <v>135</v>
      </c>
      <c r="H76" s="27">
        <v>13</v>
      </c>
      <c r="I76" s="26" t="s">
        <v>50</v>
      </c>
      <c r="J76" s="50" t="s">
        <v>113</v>
      </c>
      <c r="K76" s="50" t="s">
        <v>617</v>
      </c>
      <c r="L76" s="32">
        <v>0</v>
      </c>
      <c r="M76" s="32">
        <v>0.5</v>
      </c>
      <c r="N76" s="32">
        <v>0.01</v>
      </c>
      <c r="O76" s="26" t="s">
        <v>34</v>
      </c>
      <c r="P76" s="26" t="s">
        <v>1174</v>
      </c>
      <c r="Q76" s="26" t="s">
        <v>216</v>
      </c>
      <c r="R76" s="12" t="s">
        <v>217</v>
      </c>
      <c r="S76" s="54" t="s">
        <v>184</v>
      </c>
      <c r="T76" s="26" t="s">
        <v>432</v>
      </c>
    </row>
    <row r="77" spans="1:20" s="6" customFormat="1" ht="30" customHeight="1">
      <c r="A77" s="28" t="str">
        <f>A$76</f>
        <v>Buildings and Appliances</v>
      </c>
      <c r="B77" s="28" t="str">
        <f t="shared" ref="B77:C92" si="23">B$76</f>
        <v>Building Energy Efficiency Standards</v>
      </c>
      <c r="C77" s="28" t="str">
        <f t="shared" si="23"/>
        <v>Reduction in E Use Allowed by Component Eff Std</v>
      </c>
      <c r="D77" s="26" t="s">
        <v>130</v>
      </c>
      <c r="E77" s="26" t="s">
        <v>310</v>
      </c>
      <c r="F77" s="26" t="s">
        <v>511</v>
      </c>
      <c r="G77" s="26" t="s">
        <v>136</v>
      </c>
      <c r="H77" s="27">
        <v>14</v>
      </c>
      <c r="I77" s="26" t="s">
        <v>50</v>
      </c>
      <c r="J77" s="48" t="str">
        <f t="shared" ref="J77:J93" si="24">J$76</f>
        <v>Building Energy Efficiency Standards</v>
      </c>
      <c r="K77" s="34" t="s">
        <v>617</v>
      </c>
      <c r="L77" s="34">
        <f t="shared" ref="L77:S92" si="25">L$76</f>
        <v>0</v>
      </c>
      <c r="M77" s="32">
        <v>0.5</v>
      </c>
      <c r="N77" s="34">
        <f t="shared" si="25"/>
        <v>0.01</v>
      </c>
      <c r="O77" s="28" t="str">
        <f t="shared" si="25"/>
        <v>% reduction in energy use</v>
      </c>
      <c r="P77" s="26" t="s">
        <v>1174</v>
      </c>
      <c r="Q77" s="28" t="str">
        <f t="shared" si="25"/>
        <v>buildings-sector-main.html#eff-stds</v>
      </c>
      <c r="R77" s="28" t="str">
        <f t="shared" si="25"/>
        <v>building-energy-efficiency-standards.html</v>
      </c>
      <c r="S77"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28" t="str">
        <f>T76</f>
        <v>Itron, 2007, "ASSESSMENT OF LONG-TERM
ELECTRIC ENERGY EFFICIENCY
POTENTIAL IN CALIFORNIA’S
RESIDENTIAL SECTOR," http://www.energy.ca.gov/2007publications/CEC-500-2007-002/CEC-500-2007-002.PDF, p.33, Table 5-1</v>
      </c>
    </row>
    <row r="78" spans="1:20" s="6" customFormat="1" ht="30" customHeight="1">
      <c r="A78" s="28" t="str">
        <f>A$76</f>
        <v>Buildings and Appliances</v>
      </c>
      <c r="B78" s="28" t="str">
        <f t="shared" si="23"/>
        <v>Building Energy Efficiency Standards</v>
      </c>
      <c r="C78" s="28" t="str">
        <f t="shared" si="23"/>
        <v>Reduction in E Use Allowed by Component Eff Std</v>
      </c>
      <c r="D78" s="26" t="s">
        <v>131</v>
      </c>
      <c r="E78" s="26" t="s">
        <v>310</v>
      </c>
      <c r="F78" s="26" t="s">
        <v>511</v>
      </c>
      <c r="G78" s="26" t="s">
        <v>137</v>
      </c>
      <c r="H78" s="27">
        <v>15</v>
      </c>
      <c r="I78" s="26" t="s">
        <v>50</v>
      </c>
      <c r="J78" s="48" t="str">
        <f t="shared" si="24"/>
        <v>Building Energy Efficiency Standards</v>
      </c>
      <c r="K78" s="34" t="s">
        <v>617</v>
      </c>
      <c r="L78" s="34">
        <f t="shared" si="25"/>
        <v>0</v>
      </c>
      <c r="M78" s="32">
        <v>0.5</v>
      </c>
      <c r="N78" s="34">
        <f t="shared" si="25"/>
        <v>0.01</v>
      </c>
      <c r="O78" s="28" t="str">
        <f t="shared" si="25"/>
        <v>% reduction in energy use</v>
      </c>
      <c r="P78" s="26" t="s">
        <v>1174</v>
      </c>
      <c r="Q78" s="28" t="str">
        <f t="shared" si="25"/>
        <v>buildings-sector-main.html#eff-stds</v>
      </c>
      <c r="R78" s="28" t="str">
        <f t="shared" si="25"/>
        <v>building-energy-efficiency-standards.html</v>
      </c>
      <c r="S78"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28" t="str">
        <f t="shared" ref="T78:T93" si="26">T77</f>
        <v>Itron, 2007, "ASSESSMENT OF LONG-TERM
ELECTRIC ENERGY EFFICIENCY
POTENTIAL IN CALIFORNIA’S
RESIDENTIAL SECTOR," http://www.energy.ca.gov/2007publications/CEC-500-2007-002/CEC-500-2007-002.PDF, p.33, Table 5-1</v>
      </c>
    </row>
    <row r="79" spans="1:20" s="6" customFormat="1" ht="30" customHeight="1">
      <c r="A79" s="28" t="str">
        <f>A$76</f>
        <v>Buildings and Appliances</v>
      </c>
      <c r="B79" s="28" t="str">
        <f t="shared" si="23"/>
        <v>Building Energy Efficiency Standards</v>
      </c>
      <c r="C79" s="28" t="str">
        <f t="shared" si="23"/>
        <v>Reduction in E Use Allowed by Component Eff Std</v>
      </c>
      <c r="D79" s="26" t="s">
        <v>132</v>
      </c>
      <c r="E79" s="26" t="s">
        <v>310</v>
      </c>
      <c r="F79" s="26" t="s">
        <v>511</v>
      </c>
      <c r="G79" s="26" t="s">
        <v>138</v>
      </c>
      <c r="H79" s="27">
        <v>16</v>
      </c>
      <c r="I79" s="26" t="s">
        <v>50</v>
      </c>
      <c r="J79" s="48" t="str">
        <f t="shared" si="24"/>
        <v>Building Energy Efficiency Standards</v>
      </c>
      <c r="K79" s="34" t="s">
        <v>617</v>
      </c>
      <c r="L79" s="34">
        <f t="shared" si="25"/>
        <v>0</v>
      </c>
      <c r="M79" s="32">
        <v>0.5</v>
      </c>
      <c r="N79" s="34">
        <f t="shared" si="25"/>
        <v>0.01</v>
      </c>
      <c r="O79" s="28" t="str">
        <f t="shared" si="25"/>
        <v>% reduction in energy use</v>
      </c>
      <c r="P79" s="26" t="s">
        <v>1174</v>
      </c>
      <c r="Q79" s="28" t="str">
        <f t="shared" si="25"/>
        <v>buildings-sector-main.html#eff-stds</v>
      </c>
      <c r="R79" s="28" t="str">
        <f t="shared" si="25"/>
        <v>building-energy-efficiency-standards.html</v>
      </c>
      <c r="S79"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28" t="str">
        <f t="shared" si="26"/>
        <v>Itron, 2007, "ASSESSMENT OF LONG-TERM
ELECTRIC ENERGY EFFICIENCY
POTENTIAL IN CALIFORNIA’S
RESIDENTIAL SECTOR," http://www.energy.ca.gov/2007publications/CEC-500-2007-002/CEC-500-2007-002.PDF, p.33, Table 5-1</v>
      </c>
    </row>
    <row r="80" spans="1:20" s="6" customFormat="1" ht="30" customHeight="1">
      <c r="A80" s="28" t="str">
        <f>A$76</f>
        <v>Buildings and Appliances</v>
      </c>
      <c r="B80" s="28" t="str">
        <f t="shared" si="23"/>
        <v>Building Energy Efficiency Standards</v>
      </c>
      <c r="C80" s="28" t="str">
        <f t="shared" si="23"/>
        <v>Reduction in E Use Allowed by Component Eff Std</v>
      </c>
      <c r="D80" s="26" t="s">
        <v>133</v>
      </c>
      <c r="E80" s="26" t="s">
        <v>310</v>
      </c>
      <c r="F80" s="26" t="s">
        <v>511</v>
      </c>
      <c r="G80" s="26" t="s">
        <v>139</v>
      </c>
      <c r="H80" s="27">
        <v>17</v>
      </c>
      <c r="I80" s="26" t="s">
        <v>50</v>
      </c>
      <c r="J80" s="48" t="str">
        <f t="shared" si="24"/>
        <v>Building Energy Efficiency Standards</v>
      </c>
      <c r="K80" s="34" t="s">
        <v>617</v>
      </c>
      <c r="L80" s="34">
        <f t="shared" si="25"/>
        <v>0</v>
      </c>
      <c r="M80" s="32">
        <v>0.5</v>
      </c>
      <c r="N80" s="34">
        <f t="shared" si="25"/>
        <v>0.01</v>
      </c>
      <c r="O80" s="28" t="str">
        <f t="shared" si="25"/>
        <v>% reduction in energy use</v>
      </c>
      <c r="P80" s="26" t="s">
        <v>1174</v>
      </c>
      <c r="Q80" s="28" t="str">
        <f t="shared" si="25"/>
        <v>buildings-sector-main.html#eff-stds</v>
      </c>
      <c r="R80" s="28" t="str">
        <f t="shared" si="25"/>
        <v>building-energy-efficiency-standards.html</v>
      </c>
      <c r="S80"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28" t="str">
        <f t="shared" si="26"/>
        <v>Itron, 2007, "ASSESSMENT OF LONG-TERM
ELECTRIC ENERGY EFFICIENCY
POTENTIAL IN CALIFORNIA’S
RESIDENTIAL SECTOR," http://www.energy.ca.gov/2007publications/CEC-500-2007-002/CEC-500-2007-002.PDF, p.33, Table 5-1</v>
      </c>
    </row>
    <row r="81" spans="1:20" s="6" customFormat="1" ht="30" customHeight="1">
      <c r="A81" s="28" t="str">
        <f>A$76</f>
        <v>Buildings and Appliances</v>
      </c>
      <c r="B81" s="28" t="str">
        <f t="shared" si="23"/>
        <v>Building Energy Efficiency Standards</v>
      </c>
      <c r="C81" s="28" t="str">
        <f t="shared" si="23"/>
        <v>Reduction in E Use Allowed by Component Eff Std</v>
      </c>
      <c r="D81" s="26" t="s">
        <v>134</v>
      </c>
      <c r="E81" s="26" t="s">
        <v>310</v>
      </c>
      <c r="F81" s="26" t="s">
        <v>511</v>
      </c>
      <c r="G81" s="26" t="s">
        <v>140</v>
      </c>
      <c r="H81" s="27">
        <v>18</v>
      </c>
      <c r="I81" s="26" t="s">
        <v>50</v>
      </c>
      <c r="J81" s="48" t="str">
        <f t="shared" si="24"/>
        <v>Building Energy Efficiency Standards</v>
      </c>
      <c r="K81" s="34" t="s">
        <v>617</v>
      </c>
      <c r="L81" s="34">
        <f t="shared" si="25"/>
        <v>0</v>
      </c>
      <c r="M81" s="36">
        <v>0.4</v>
      </c>
      <c r="N81" s="34">
        <f t="shared" si="25"/>
        <v>0.01</v>
      </c>
      <c r="O81" s="28" t="str">
        <f t="shared" si="25"/>
        <v>% reduction in energy use</v>
      </c>
      <c r="P81" s="26" t="s">
        <v>1174</v>
      </c>
      <c r="Q81" s="28" t="str">
        <f t="shared" si="25"/>
        <v>buildings-sector-main.html#eff-stds</v>
      </c>
      <c r="R81" s="28" t="str">
        <f t="shared" si="25"/>
        <v>building-energy-efficiency-standards.html</v>
      </c>
      <c r="S81"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28" t="str">
        <f t="shared" si="26"/>
        <v>Itron, 2007, "ASSESSMENT OF LONG-TERM
ELECTRIC ENERGY EFFICIENCY
POTENTIAL IN CALIFORNIA’S
RESIDENTIAL SECTOR," http://www.energy.ca.gov/2007publications/CEC-500-2007-002/CEC-500-2007-002.PDF, p.33, Table 5-1</v>
      </c>
    </row>
    <row r="82" spans="1:20" s="6" customFormat="1" ht="30" customHeight="1">
      <c r="A82" s="28" t="str">
        <f t="shared" ref="A82:C93" si="27">A$76</f>
        <v>Buildings and Appliances</v>
      </c>
      <c r="B82" s="28" t="str">
        <f t="shared" si="23"/>
        <v>Building Energy Efficiency Standards</v>
      </c>
      <c r="C82" s="28" t="str">
        <f t="shared" si="23"/>
        <v>Reduction in E Use Allowed by Component Eff Std</v>
      </c>
      <c r="D82" s="26" t="s">
        <v>129</v>
      </c>
      <c r="E82" s="26" t="s">
        <v>311</v>
      </c>
      <c r="F82" s="26" t="s">
        <v>511</v>
      </c>
      <c r="G82" s="26" t="s">
        <v>135</v>
      </c>
      <c r="H82" s="27">
        <v>150</v>
      </c>
      <c r="I82" s="26" t="s">
        <v>50</v>
      </c>
      <c r="J82" s="48" t="str">
        <f t="shared" si="24"/>
        <v>Building Energy Efficiency Standards</v>
      </c>
      <c r="K82" s="34" t="s">
        <v>617</v>
      </c>
      <c r="L82" s="34">
        <f t="shared" si="25"/>
        <v>0</v>
      </c>
      <c r="M82" s="34">
        <f>M76</f>
        <v>0.5</v>
      </c>
      <c r="N82" s="34">
        <f t="shared" si="25"/>
        <v>0.01</v>
      </c>
      <c r="O82" s="28" t="str">
        <f t="shared" si="25"/>
        <v>% reduction in energy use</v>
      </c>
      <c r="P82" s="26" t="s">
        <v>1251</v>
      </c>
      <c r="Q82" s="28" t="str">
        <f t="shared" si="25"/>
        <v>buildings-sector-main.html#eff-stds</v>
      </c>
      <c r="R82" s="28" t="str">
        <f t="shared" si="25"/>
        <v>building-energy-efficiency-standards.html</v>
      </c>
      <c r="S82"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28" t="str">
        <f t="shared" si="26"/>
        <v>Itron, 2007, "ASSESSMENT OF LONG-TERM
ELECTRIC ENERGY EFFICIENCY
POTENTIAL IN CALIFORNIA’S
RESIDENTIAL SECTOR," http://www.energy.ca.gov/2007publications/CEC-500-2007-002/CEC-500-2007-002.PDF, p.33, Table 5-1</v>
      </c>
    </row>
    <row r="83" spans="1:20" s="6" customFormat="1" ht="30" customHeight="1">
      <c r="A83" s="28" t="str">
        <f t="shared" si="27"/>
        <v>Buildings and Appliances</v>
      </c>
      <c r="B83" s="28" t="str">
        <f t="shared" si="23"/>
        <v>Building Energy Efficiency Standards</v>
      </c>
      <c r="C83" s="28" t="str">
        <f t="shared" si="23"/>
        <v>Reduction in E Use Allowed by Component Eff Std</v>
      </c>
      <c r="D83" s="26" t="s">
        <v>130</v>
      </c>
      <c r="E83" s="26" t="s">
        <v>311</v>
      </c>
      <c r="F83" s="26" t="s">
        <v>511</v>
      </c>
      <c r="G83" s="26" t="s">
        <v>136</v>
      </c>
      <c r="H83" s="27">
        <v>151</v>
      </c>
      <c r="I83" s="26" t="s">
        <v>50</v>
      </c>
      <c r="J83" s="48" t="str">
        <f t="shared" si="24"/>
        <v>Building Energy Efficiency Standards</v>
      </c>
      <c r="K83" s="34" t="s">
        <v>617</v>
      </c>
      <c r="L83" s="34">
        <f t="shared" si="25"/>
        <v>0</v>
      </c>
      <c r="M83" s="34">
        <f t="shared" ref="M83:M93" si="28">M77</f>
        <v>0.5</v>
      </c>
      <c r="N83" s="34">
        <f t="shared" si="25"/>
        <v>0.01</v>
      </c>
      <c r="O83" s="28" t="str">
        <f t="shared" si="25"/>
        <v>% reduction in energy use</v>
      </c>
      <c r="P83" s="26" t="s">
        <v>1252</v>
      </c>
      <c r="Q83" s="28" t="str">
        <f t="shared" si="25"/>
        <v>buildings-sector-main.html#eff-stds</v>
      </c>
      <c r="R83" s="28" t="str">
        <f t="shared" si="25"/>
        <v>building-energy-efficiency-standards.html</v>
      </c>
      <c r="S83"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28" t="str">
        <f t="shared" si="26"/>
        <v>Itron, 2007, "ASSESSMENT OF LONG-TERM
ELECTRIC ENERGY EFFICIENCY
POTENTIAL IN CALIFORNIA’S
RESIDENTIAL SECTOR," http://www.energy.ca.gov/2007publications/CEC-500-2007-002/CEC-500-2007-002.PDF, p.33, Table 5-1</v>
      </c>
    </row>
    <row r="84" spans="1:20" s="6" customFormat="1" ht="30" customHeight="1">
      <c r="A84" s="28" t="str">
        <f t="shared" si="27"/>
        <v>Buildings and Appliances</v>
      </c>
      <c r="B84" s="28" t="str">
        <f t="shared" si="23"/>
        <v>Building Energy Efficiency Standards</v>
      </c>
      <c r="C84" s="28" t="str">
        <f t="shared" si="23"/>
        <v>Reduction in E Use Allowed by Component Eff Std</v>
      </c>
      <c r="D84" s="26" t="s">
        <v>131</v>
      </c>
      <c r="E84" s="26" t="s">
        <v>311</v>
      </c>
      <c r="F84" s="26" t="s">
        <v>511</v>
      </c>
      <c r="G84" s="26" t="s">
        <v>137</v>
      </c>
      <c r="H84" s="27">
        <v>152</v>
      </c>
      <c r="I84" s="26" t="s">
        <v>50</v>
      </c>
      <c r="J84" s="48" t="str">
        <f t="shared" si="24"/>
        <v>Building Energy Efficiency Standards</v>
      </c>
      <c r="K84" s="34" t="s">
        <v>617</v>
      </c>
      <c r="L84" s="34">
        <f t="shared" si="25"/>
        <v>0</v>
      </c>
      <c r="M84" s="34">
        <f t="shared" si="28"/>
        <v>0.5</v>
      </c>
      <c r="N84" s="34">
        <f t="shared" si="25"/>
        <v>0.01</v>
      </c>
      <c r="O84" s="28" t="str">
        <f t="shared" si="25"/>
        <v>% reduction in energy use</v>
      </c>
      <c r="P84" s="26" t="s">
        <v>1253</v>
      </c>
      <c r="Q84" s="28" t="str">
        <f t="shared" si="25"/>
        <v>buildings-sector-main.html#eff-stds</v>
      </c>
      <c r="R84" s="28" t="str">
        <f t="shared" si="25"/>
        <v>building-energy-efficiency-standards.html</v>
      </c>
      <c r="S84"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28" t="str">
        <f t="shared" si="26"/>
        <v>Itron, 2007, "ASSESSMENT OF LONG-TERM
ELECTRIC ENERGY EFFICIENCY
POTENTIAL IN CALIFORNIA’S
RESIDENTIAL SECTOR," http://www.energy.ca.gov/2007publications/CEC-500-2007-002/CEC-500-2007-002.PDF, p.33, Table 5-1</v>
      </c>
    </row>
    <row r="85" spans="1:20" s="6" customFormat="1" ht="30" customHeight="1">
      <c r="A85" s="28" t="str">
        <f t="shared" si="27"/>
        <v>Buildings and Appliances</v>
      </c>
      <c r="B85" s="28" t="str">
        <f t="shared" si="23"/>
        <v>Building Energy Efficiency Standards</v>
      </c>
      <c r="C85" s="28" t="str">
        <f t="shared" si="23"/>
        <v>Reduction in E Use Allowed by Component Eff Std</v>
      </c>
      <c r="D85" s="26" t="s">
        <v>132</v>
      </c>
      <c r="E85" s="26" t="s">
        <v>311</v>
      </c>
      <c r="F85" s="26" t="s">
        <v>511</v>
      </c>
      <c r="G85" s="26" t="s">
        <v>138</v>
      </c>
      <c r="H85" s="27">
        <v>153</v>
      </c>
      <c r="I85" s="26" t="s">
        <v>50</v>
      </c>
      <c r="J85" s="48" t="str">
        <f t="shared" si="24"/>
        <v>Building Energy Efficiency Standards</v>
      </c>
      <c r="K85" s="34" t="s">
        <v>617</v>
      </c>
      <c r="L85" s="34">
        <f t="shared" si="25"/>
        <v>0</v>
      </c>
      <c r="M85" s="34">
        <f t="shared" si="28"/>
        <v>0.5</v>
      </c>
      <c r="N85" s="34">
        <f t="shared" si="25"/>
        <v>0.01</v>
      </c>
      <c r="O85" s="28" t="str">
        <f t="shared" si="25"/>
        <v>% reduction in energy use</v>
      </c>
      <c r="P85" s="26" t="s">
        <v>1254</v>
      </c>
      <c r="Q85" s="28" t="str">
        <f t="shared" si="25"/>
        <v>buildings-sector-main.html#eff-stds</v>
      </c>
      <c r="R85" s="28" t="str">
        <f t="shared" si="25"/>
        <v>building-energy-efficiency-standards.html</v>
      </c>
      <c r="S85"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28" t="str">
        <f t="shared" si="26"/>
        <v>Itron, 2007, "ASSESSMENT OF LONG-TERM
ELECTRIC ENERGY EFFICIENCY
POTENTIAL IN CALIFORNIA’S
RESIDENTIAL SECTOR," http://www.energy.ca.gov/2007publications/CEC-500-2007-002/CEC-500-2007-002.PDF, p.33, Table 5-1</v>
      </c>
    </row>
    <row r="86" spans="1:20" s="6" customFormat="1" ht="30" customHeight="1">
      <c r="A86" s="28" t="str">
        <f t="shared" si="27"/>
        <v>Buildings and Appliances</v>
      </c>
      <c r="B86" s="28" t="str">
        <f t="shared" si="23"/>
        <v>Building Energy Efficiency Standards</v>
      </c>
      <c r="C86" s="28" t="str">
        <f t="shared" si="23"/>
        <v>Reduction in E Use Allowed by Component Eff Std</v>
      </c>
      <c r="D86" s="26" t="s">
        <v>133</v>
      </c>
      <c r="E86" s="26" t="s">
        <v>311</v>
      </c>
      <c r="F86" s="26" t="s">
        <v>511</v>
      </c>
      <c r="G86" s="26" t="s">
        <v>139</v>
      </c>
      <c r="H86" s="27">
        <v>154</v>
      </c>
      <c r="I86" s="26" t="s">
        <v>50</v>
      </c>
      <c r="J86" s="48" t="str">
        <f t="shared" si="24"/>
        <v>Building Energy Efficiency Standards</v>
      </c>
      <c r="K86" s="34" t="s">
        <v>617</v>
      </c>
      <c r="L86" s="34">
        <f t="shared" si="25"/>
        <v>0</v>
      </c>
      <c r="M86" s="34">
        <f t="shared" si="28"/>
        <v>0.5</v>
      </c>
      <c r="N86" s="34">
        <f t="shared" si="25"/>
        <v>0.01</v>
      </c>
      <c r="O86" s="28" t="str">
        <f t="shared" si="25"/>
        <v>% reduction in energy use</v>
      </c>
      <c r="P86" s="26" t="s">
        <v>1255</v>
      </c>
      <c r="Q86" s="28" t="str">
        <f t="shared" si="25"/>
        <v>buildings-sector-main.html#eff-stds</v>
      </c>
      <c r="R86" s="28" t="str">
        <f t="shared" si="25"/>
        <v>building-energy-efficiency-standards.html</v>
      </c>
      <c r="S86"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28" t="str">
        <f t="shared" si="26"/>
        <v>Itron, 2007, "ASSESSMENT OF LONG-TERM
ELECTRIC ENERGY EFFICIENCY
POTENTIAL IN CALIFORNIA’S
RESIDENTIAL SECTOR," http://www.energy.ca.gov/2007publications/CEC-500-2007-002/CEC-500-2007-002.PDF, p.33, Table 5-1</v>
      </c>
    </row>
    <row r="87" spans="1:20" s="6" customFormat="1" ht="30" customHeight="1">
      <c r="A87" s="28" t="str">
        <f t="shared" si="27"/>
        <v>Buildings and Appliances</v>
      </c>
      <c r="B87" s="28" t="str">
        <f t="shared" si="23"/>
        <v>Building Energy Efficiency Standards</v>
      </c>
      <c r="C87" s="28" t="str">
        <f t="shared" si="23"/>
        <v>Reduction in E Use Allowed by Component Eff Std</v>
      </c>
      <c r="D87" s="26" t="s">
        <v>134</v>
      </c>
      <c r="E87" s="26" t="s">
        <v>311</v>
      </c>
      <c r="F87" s="26" t="s">
        <v>511</v>
      </c>
      <c r="G87" s="26" t="s">
        <v>140</v>
      </c>
      <c r="H87" s="27">
        <v>155</v>
      </c>
      <c r="I87" s="26" t="s">
        <v>50</v>
      </c>
      <c r="J87" s="48" t="str">
        <f t="shared" si="24"/>
        <v>Building Energy Efficiency Standards</v>
      </c>
      <c r="K87" s="34" t="s">
        <v>617</v>
      </c>
      <c r="L87" s="34">
        <f t="shared" si="25"/>
        <v>0</v>
      </c>
      <c r="M87" s="34">
        <f t="shared" si="28"/>
        <v>0.4</v>
      </c>
      <c r="N87" s="34">
        <f t="shared" si="25"/>
        <v>0.01</v>
      </c>
      <c r="O87" s="28" t="str">
        <f t="shared" si="25"/>
        <v>% reduction in energy use</v>
      </c>
      <c r="P87" s="26" t="s">
        <v>1256</v>
      </c>
      <c r="Q87" s="28" t="str">
        <f t="shared" si="25"/>
        <v>buildings-sector-main.html#eff-stds</v>
      </c>
      <c r="R87" s="28" t="str">
        <f t="shared" si="25"/>
        <v>building-energy-efficiency-standards.html</v>
      </c>
      <c r="S87"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28" t="str">
        <f t="shared" si="26"/>
        <v>Itron, 2007, "ASSESSMENT OF LONG-TERM
ELECTRIC ENERGY EFFICIENCY
POTENTIAL IN CALIFORNIA’S
RESIDENTIAL SECTOR," http://www.energy.ca.gov/2007publications/CEC-500-2007-002/CEC-500-2007-002.PDF, p.33, Table 5-1</v>
      </c>
    </row>
    <row r="88" spans="1:20" s="6" customFormat="1" ht="30" customHeight="1">
      <c r="A88" s="28" t="str">
        <f t="shared" si="27"/>
        <v>Buildings and Appliances</v>
      </c>
      <c r="B88" s="28" t="str">
        <f t="shared" si="23"/>
        <v>Building Energy Efficiency Standards</v>
      </c>
      <c r="C88" s="28" t="str">
        <f t="shared" si="23"/>
        <v>Reduction in E Use Allowed by Component Eff Std</v>
      </c>
      <c r="D88" s="26" t="s">
        <v>129</v>
      </c>
      <c r="E88" s="26" t="s">
        <v>312</v>
      </c>
      <c r="F88" s="26" t="s">
        <v>195</v>
      </c>
      <c r="G88" s="26" t="s">
        <v>135</v>
      </c>
      <c r="H88" s="27">
        <v>156</v>
      </c>
      <c r="I88" s="26" t="s">
        <v>50</v>
      </c>
      <c r="J88" s="48" t="str">
        <f t="shared" si="24"/>
        <v>Building Energy Efficiency Standards</v>
      </c>
      <c r="K88" s="34" t="s">
        <v>617</v>
      </c>
      <c r="L88" s="34">
        <f t="shared" si="25"/>
        <v>0</v>
      </c>
      <c r="M88" s="34">
        <f>M82</f>
        <v>0.5</v>
      </c>
      <c r="N88" s="34">
        <f t="shared" si="25"/>
        <v>0.01</v>
      </c>
      <c r="O88" s="28" t="str">
        <f t="shared" si="25"/>
        <v>% reduction in energy use</v>
      </c>
      <c r="P88" s="26" t="s">
        <v>1257</v>
      </c>
      <c r="Q88" s="28" t="str">
        <f t="shared" si="25"/>
        <v>buildings-sector-main.html#eff-stds</v>
      </c>
      <c r="R88" s="28" t="str">
        <f t="shared" si="25"/>
        <v>building-energy-efficiency-standards.html</v>
      </c>
      <c r="S88"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28" t="str">
        <f t="shared" si="26"/>
        <v>Itron, 2007, "ASSESSMENT OF LONG-TERM
ELECTRIC ENERGY EFFICIENCY
POTENTIAL IN CALIFORNIA’S
RESIDENTIAL SECTOR," http://www.energy.ca.gov/2007publications/CEC-500-2007-002/CEC-500-2007-002.PDF, p.33, Table 5-1</v>
      </c>
    </row>
    <row r="89" spans="1:20" s="6" customFormat="1" ht="30" customHeight="1">
      <c r="A89" s="28" t="str">
        <f t="shared" si="27"/>
        <v>Buildings and Appliances</v>
      </c>
      <c r="B89" s="28" t="str">
        <f t="shared" si="23"/>
        <v>Building Energy Efficiency Standards</v>
      </c>
      <c r="C89" s="28" t="str">
        <f t="shared" si="23"/>
        <v>Reduction in E Use Allowed by Component Eff Std</v>
      </c>
      <c r="D89" s="26" t="s">
        <v>130</v>
      </c>
      <c r="E89" s="26" t="s">
        <v>312</v>
      </c>
      <c r="F89" s="26" t="s">
        <v>195</v>
      </c>
      <c r="G89" s="26" t="s">
        <v>136</v>
      </c>
      <c r="H89" s="27">
        <v>157</v>
      </c>
      <c r="I89" s="26" t="s">
        <v>50</v>
      </c>
      <c r="J89" s="48" t="str">
        <f t="shared" si="24"/>
        <v>Building Energy Efficiency Standards</v>
      </c>
      <c r="K89" s="34" t="s">
        <v>617</v>
      </c>
      <c r="L89" s="34">
        <f t="shared" si="25"/>
        <v>0</v>
      </c>
      <c r="M89" s="34">
        <f t="shared" si="28"/>
        <v>0.5</v>
      </c>
      <c r="N89" s="34">
        <f t="shared" si="25"/>
        <v>0.01</v>
      </c>
      <c r="O89" s="28" t="str">
        <f t="shared" si="25"/>
        <v>% reduction in energy use</v>
      </c>
      <c r="P89" s="26" t="s">
        <v>1258</v>
      </c>
      <c r="Q89" s="28" t="str">
        <f t="shared" si="25"/>
        <v>buildings-sector-main.html#eff-stds</v>
      </c>
      <c r="R89" s="28" t="str">
        <f t="shared" si="25"/>
        <v>building-energy-efficiency-standards.html</v>
      </c>
      <c r="S89"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28" t="str">
        <f t="shared" si="26"/>
        <v>Itron, 2007, "ASSESSMENT OF LONG-TERM
ELECTRIC ENERGY EFFICIENCY
POTENTIAL IN CALIFORNIA’S
RESIDENTIAL SECTOR," http://www.energy.ca.gov/2007publications/CEC-500-2007-002/CEC-500-2007-002.PDF, p.33, Table 5-1</v>
      </c>
    </row>
    <row r="90" spans="1:20" s="6" customFormat="1" ht="30" customHeight="1">
      <c r="A90" s="28" t="str">
        <f t="shared" si="27"/>
        <v>Buildings and Appliances</v>
      </c>
      <c r="B90" s="28" t="str">
        <f t="shared" si="23"/>
        <v>Building Energy Efficiency Standards</v>
      </c>
      <c r="C90" s="28" t="str">
        <f t="shared" si="23"/>
        <v>Reduction in E Use Allowed by Component Eff Std</v>
      </c>
      <c r="D90" s="26" t="s">
        <v>131</v>
      </c>
      <c r="E90" s="26" t="s">
        <v>312</v>
      </c>
      <c r="F90" s="26" t="s">
        <v>195</v>
      </c>
      <c r="G90" s="26" t="s">
        <v>137</v>
      </c>
      <c r="H90" s="27">
        <v>158</v>
      </c>
      <c r="I90" s="26" t="s">
        <v>50</v>
      </c>
      <c r="J90" s="48" t="str">
        <f t="shared" si="24"/>
        <v>Building Energy Efficiency Standards</v>
      </c>
      <c r="K90" s="34" t="s">
        <v>617</v>
      </c>
      <c r="L90" s="34">
        <f t="shared" si="25"/>
        <v>0</v>
      </c>
      <c r="M90" s="34">
        <f t="shared" si="28"/>
        <v>0.5</v>
      </c>
      <c r="N90" s="34">
        <f t="shared" si="25"/>
        <v>0.01</v>
      </c>
      <c r="O90" s="28" t="str">
        <f t="shared" si="25"/>
        <v>% reduction in energy use</v>
      </c>
      <c r="P90" s="26" t="s">
        <v>1259</v>
      </c>
      <c r="Q90" s="28" t="str">
        <f t="shared" si="25"/>
        <v>buildings-sector-main.html#eff-stds</v>
      </c>
      <c r="R90" s="28" t="str">
        <f t="shared" si="25"/>
        <v>building-energy-efficiency-standards.html</v>
      </c>
      <c r="S90"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28" t="str">
        <f t="shared" si="26"/>
        <v>Itron, 2007, "ASSESSMENT OF LONG-TERM
ELECTRIC ENERGY EFFICIENCY
POTENTIAL IN CALIFORNIA’S
RESIDENTIAL SECTOR," http://www.energy.ca.gov/2007publications/CEC-500-2007-002/CEC-500-2007-002.PDF, p.33, Table 5-1</v>
      </c>
    </row>
    <row r="91" spans="1:20" s="6" customFormat="1" ht="30" customHeight="1">
      <c r="A91" s="28" t="str">
        <f t="shared" si="27"/>
        <v>Buildings and Appliances</v>
      </c>
      <c r="B91" s="28" t="str">
        <f t="shared" si="23"/>
        <v>Building Energy Efficiency Standards</v>
      </c>
      <c r="C91" s="28" t="str">
        <f t="shared" si="23"/>
        <v>Reduction in E Use Allowed by Component Eff Std</v>
      </c>
      <c r="D91" s="26" t="s">
        <v>132</v>
      </c>
      <c r="E91" s="26" t="s">
        <v>312</v>
      </c>
      <c r="F91" s="26" t="s">
        <v>195</v>
      </c>
      <c r="G91" s="26" t="s">
        <v>138</v>
      </c>
      <c r="H91" s="27">
        <v>159</v>
      </c>
      <c r="I91" s="26" t="s">
        <v>50</v>
      </c>
      <c r="J91" s="48" t="str">
        <f t="shared" si="24"/>
        <v>Building Energy Efficiency Standards</v>
      </c>
      <c r="K91" s="34" t="s">
        <v>617</v>
      </c>
      <c r="L91" s="34">
        <f t="shared" si="25"/>
        <v>0</v>
      </c>
      <c r="M91" s="34">
        <f t="shared" si="28"/>
        <v>0.5</v>
      </c>
      <c r="N91" s="34">
        <f t="shared" si="25"/>
        <v>0.01</v>
      </c>
      <c r="O91" s="28" t="str">
        <f t="shared" si="25"/>
        <v>% reduction in energy use</v>
      </c>
      <c r="P91" s="26" t="s">
        <v>1260</v>
      </c>
      <c r="Q91" s="28" t="str">
        <f t="shared" si="25"/>
        <v>buildings-sector-main.html#eff-stds</v>
      </c>
      <c r="R91" s="28" t="str">
        <f t="shared" si="25"/>
        <v>building-energy-efficiency-standards.html</v>
      </c>
      <c r="S91"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28" t="str">
        <f t="shared" si="26"/>
        <v>Itron, 2007, "ASSESSMENT OF LONG-TERM
ELECTRIC ENERGY EFFICIENCY
POTENTIAL IN CALIFORNIA’S
RESIDENTIAL SECTOR," http://www.energy.ca.gov/2007publications/CEC-500-2007-002/CEC-500-2007-002.PDF, p.33, Table 5-1</v>
      </c>
    </row>
    <row r="92" spans="1:20" s="6" customFormat="1" ht="30" customHeight="1">
      <c r="A92" s="28" t="str">
        <f t="shared" si="27"/>
        <v>Buildings and Appliances</v>
      </c>
      <c r="B92" s="28" t="str">
        <f t="shared" si="23"/>
        <v>Building Energy Efficiency Standards</v>
      </c>
      <c r="C92" s="28" t="str">
        <f t="shared" si="23"/>
        <v>Reduction in E Use Allowed by Component Eff Std</v>
      </c>
      <c r="D92" s="26" t="s">
        <v>133</v>
      </c>
      <c r="E92" s="26" t="s">
        <v>312</v>
      </c>
      <c r="F92" s="26" t="s">
        <v>195</v>
      </c>
      <c r="G92" s="26" t="s">
        <v>139</v>
      </c>
      <c r="H92" s="27">
        <v>160</v>
      </c>
      <c r="I92" s="26" t="s">
        <v>50</v>
      </c>
      <c r="J92" s="48" t="str">
        <f t="shared" si="24"/>
        <v>Building Energy Efficiency Standards</v>
      </c>
      <c r="K92" s="34" t="s">
        <v>617</v>
      </c>
      <c r="L92" s="34">
        <f t="shared" si="25"/>
        <v>0</v>
      </c>
      <c r="M92" s="34">
        <f t="shared" si="28"/>
        <v>0.5</v>
      </c>
      <c r="N92" s="34">
        <f t="shared" si="25"/>
        <v>0.01</v>
      </c>
      <c r="O92" s="28" t="str">
        <f t="shared" si="25"/>
        <v>% reduction in energy use</v>
      </c>
      <c r="P92" s="26" t="s">
        <v>1261</v>
      </c>
      <c r="Q92" s="28" t="str">
        <f t="shared" si="25"/>
        <v>buildings-sector-main.html#eff-stds</v>
      </c>
      <c r="R92" s="28" t="str">
        <f t="shared" si="25"/>
        <v>building-energy-efficiency-standards.html</v>
      </c>
      <c r="S92"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28" t="str">
        <f t="shared" si="26"/>
        <v>Itron, 2007, "ASSESSMENT OF LONG-TERM
ELECTRIC ENERGY EFFICIENCY
POTENTIAL IN CALIFORNIA’S
RESIDENTIAL SECTOR," http://www.energy.ca.gov/2007publications/CEC-500-2007-002/CEC-500-2007-002.PDF, p.33, Table 5-1</v>
      </c>
    </row>
    <row r="93" spans="1:20" s="6" customFormat="1" ht="30" customHeight="1">
      <c r="A93" s="28" t="str">
        <f t="shared" si="27"/>
        <v>Buildings and Appliances</v>
      </c>
      <c r="B93" s="28" t="str">
        <f t="shared" si="27"/>
        <v>Building Energy Efficiency Standards</v>
      </c>
      <c r="C93" s="28" t="str">
        <f t="shared" si="27"/>
        <v>Reduction in E Use Allowed by Component Eff Std</v>
      </c>
      <c r="D93" s="26" t="s">
        <v>134</v>
      </c>
      <c r="E93" s="26" t="s">
        <v>312</v>
      </c>
      <c r="F93" s="26" t="s">
        <v>195</v>
      </c>
      <c r="G93" s="26" t="s">
        <v>140</v>
      </c>
      <c r="H93" s="27">
        <v>161</v>
      </c>
      <c r="I93" s="26" t="s">
        <v>50</v>
      </c>
      <c r="J93" s="48" t="str">
        <f t="shared" si="24"/>
        <v>Building Energy Efficiency Standards</v>
      </c>
      <c r="K93" s="34" t="s">
        <v>617</v>
      </c>
      <c r="L93" s="34">
        <f t="shared" ref="L93:O93" si="29">L$76</f>
        <v>0</v>
      </c>
      <c r="M93" s="34">
        <f t="shared" si="28"/>
        <v>0.4</v>
      </c>
      <c r="N93" s="34">
        <f t="shared" si="29"/>
        <v>0.01</v>
      </c>
      <c r="O93" s="28" t="str">
        <f t="shared" si="29"/>
        <v>% reduction in energy use</v>
      </c>
      <c r="P93" s="26" t="s">
        <v>1262</v>
      </c>
      <c r="Q93" s="28" t="str">
        <f t="shared" ref="Q93:S93" si="30">Q$76</f>
        <v>buildings-sector-main.html#eff-stds</v>
      </c>
      <c r="R93" s="28" t="str">
        <f t="shared" si="30"/>
        <v>building-energy-efficiency-standards.html</v>
      </c>
      <c r="S93" s="59" t="str">
        <f t="shared" si="3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28" t="str">
        <f t="shared" si="26"/>
        <v>Itron, 2007, "ASSESSMENT OF LONG-TERM
ELECTRIC ENERGY EFFICIENCY
POTENTIAL IN CALIFORNIA’S
RESIDENTIAL SECTOR," http://www.energy.ca.gov/2007publications/CEC-500-2007-002/CEC-500-2007-002.PDF, p.33, Table 5-1</v>
      </c>
    </row>
    <row r="94" spans="1:20" s="6" customFormat="1" ht="60">
      <c r="A94" s="26" t="s">
        <v>80</v>
      </c>
      <c r="B94" s="26" t="s">
        <v>13</v>
      </c>
      <c r="C94" s="26" t="s">
        <v>6</v>
      </c>
      <c r="D94" s="26"/>
      <c r="E94" s="26"/>
      <c r="F94" s="26"/>
      <c r="G94" s="26"/>
      <c r="H94" s="27">
        <v>19</v>
      </c>
      <c r="I94" s="26" t="s">
        <v>49</v>
      </c>
      <c r="J94" s="72" t="s">
        <v>13</v>
      </c>
      <c r="K94" s="72" t="s">
        <v>616</v>
      </c>
      <c r="L94" s="38">
        <v>0</v>
      </c>
      <c r="M94" s="38">
        <v>1</v>
      </c>
      <c r="N94" s="38">
        <v>1</v>
      </c>
      <c r="O94" s="26" t="s">
        <v>31</v>
      </c>
      <c r="P94" s="26" t="s">
        <v>1263</v>
      </c>
      <c r="Q94" s="26" t="s">
        <v>218</v>
      </c>
      <c r="R94" s="12" t="s">
        <v>219</v>
      </c>
      <c r="S94" s="60" t="s">
        <v>83</v>
      </c>
      <c r="T94" s="28"/>
    </row>
    <row r="95" spans="1:20" s="6" customFormat="1" ht="82.15" customHeight="1">
      <c r="A95" s="26" t="s">
        <v>80</v>
      </c>
      <c r="B95" s="26" t="s">
        <v>292</v>
      </c>
      <c r="C95" s="26" t="s">
        <v>342</v>
      </c>
      <c r="D95" s="26"/>
      <c r="E95" s="26"/>
      <c r="F95" s="26"/>
      <c r="G95" s="26"/>
      <c r="H95" s="27">
        <v>146</v>
      </c>
      <c r="I95" s="26" t="s">
        <v>49</v>
      </c>
      <c r="J95" s="27" t="s">
        <v>407</v>
      </c>
      <c r="K95" s="50" t="s">
        <v>615</v>
      </c>
      <c r="L95" s="38">
        <v>0</v>
      </c>
      <c r="M95" s="33">
        <f>ROUND(MaxBoundCalculations!B85,2)</f>
        <v>0.24</v>
      </c>
      <c r="N95" s="40">
        <v>5.0000000000000001E-3</v>
      </c>
      <c r="O95" s="26" t="s">
        <v>293</v>
      </c>
      <c r="P95" s="26" t="s">
        <v>1218</v>
      </c>
      <c r="Q95" s="26" t="s">
        <v>294</v>
      </c>
      <c r="R95" s="12" t="s">
        <v>295</v>
      </c>
      <c r="S95" s="12" t="s">
        <v>1178</v>
      </c>
      <c r="T95" s="12" t="s">
        <v>429</v>
      </c>
    </row>
    <row r="96" spans="1:20" s="6" customFormat="1" ht="65.650000000000006" customHeight="1">
      <c r="A96" s="26" t="s">
        <v>80</v>
      </c>
      <c r="B96" s="26" t="s">
        <v>296</v>
      </c>
      <c r="C96" s="26" t="s">
        <v>299</v>
      </c>
      <c r="D96" s="26"/>
      <c r="E96" s="26"/>
      <c r="F96" s="26"/>
      <c r="G96" s="26"/>
      <c r="H96" s="27">
        <v>147</v>
      </c>
      <c r="I96" s="26" t="s">
        <v>49</v>
      </c>
      <c r="J96" s="27" t="s">
        <v>407</v>
      </c>
      <c r="K96" s="50" t="s">
        <v>614</v>
      </c>
      <c r="L96" s="38">
        <v>0</v>
      </c>
      <c r="M96" s="32">
        <v>0.5</v>
      </c>
      <c r="N96" s="33">
        <v>0.01</v>
      </c>
      <c r="O96" s="26" t="s">
        <v>300</v>
      </c>
      <c r="P96" s="26" t="s">
        <v>1264</v>
      </c>
      <c r="Q96" s="26" t="s">
        <v>297</v>
      </c>
      <c r="R96" s="12" t="s">
        <v>298</v>
      </c>
      <c r="S96" s="101" t="s">
        <v>1145</v>
      </c>
      <c r="T96" s="28"/>
    </row>
    <row r="97" spans="1:23" s="6" customFormat="1" ht="90">
      <c r="A97" s="26" t="s">
        <v>80</v>
      </c>
      <c r="B97" s="26" t="s">
        <v>1096</v>
      </c>
      <c r="C97" s="26" t="s">
        <v>141</v>
      </c>
      <c r="D97" s="26"/>
      <c r="E97" s="26"/>
      <c r="F97" s="26"/>
      <c r="G97" s="26"/>
      <c r="H97" s="27">
        <v>20</v>
      </c>
      <c r="I97" s="26" t="s">
        <v>50</v>
      </c>
      <c r="J97" s="26" t="s">
        <v>1096</v>
      </c>
      <c r="K97" s="72" t="s">
        <v>1147</v>
      </c>
      <c r="L97" s="38">
        <v>0</v>
      </c>
      <c r="M97" s="38">
        <v>1</v>
      </c>
      <c r="N97" s="38">
        <v>1</v>
      </c>
      <c r="O97" s="26" t="s">
        <v>31</v>
      </c>
      <c r="P97" s="26" t="s">
        <v>1265</v>
      </c>
      <c r="Q97" s="26" t="s">
        <v>220</v>
      </c>
      <c r="R97" s="12" t="s">
        <v>221</v>
      </c>
      <c r="S97" s="60" t="s">
        <v>83</v>
      </c>
      <c r="T97" s="28"/>
      <c r="W97" s="100"/>
    </row>
    <row r="98" spans="1:23" s="6" customFormat="1" ht="120">
      <c r="A98" s="26" t="s">
        <v>80</v>
      </c>
      <c r="B98" s="26" t="s">
        <v>15</v>
      </c>
      <c r="C98" s="26" t="s">
        <v>202</v>
      </c>
      <c r="D98" s="26" t="s">
        <v>129</v>
      </c>
      <c r="E98" s="26"/>
      <c r="F98" s="26" t="s">
        <v>135</v>
      </c>
      <c r="G98" s="26"/>
      <c r="H98" s="27">
        <v>21</v>
      </c>
      <c r="I98" s="26" t="s">
        <v>50</v>
      </c>
      <c r="J98" s="72" t="s">
        <v>15</v>
      </c>
      <c r="K98" s="50" t="s">
        <v>613</v>
      </c>
      <c r="L98" s="32">
        <v>0</v>
      </c>
      <c r="M98" s="41">
        <v>0.04</v>
      </c>
      <c r="N98" s="41">
        <v>1E-3</v>
      </c>
      <c r="O98" s="26" t="s">
        <v>39</v>
      </c>
      <c r="P98" s="26" t="s">
        <v>1266</v>
      </c>
      <c r="Q98" s="26" t="s">
        <v>222</v>
      </c>
      <c r="R98" s="12" t="s">
        <v>223</v>
      </c>
      <c r="S98" s="54" t="s">
        <v>188</v>
      </c>
      <c r="T98" s="12" t="s">
        <v>199</v>
      </c>
      <c r="W98" s="71"/>
    </row>
    <row r="99" spans="1:23" s="6" customFormat="1" ht="105">
      <c r="A99" s="28" t="str">
        <f>A$98</f>
        <v>Buildings and Appliances</v>
      </c>
      <c r="B99" s="28" t="str">
        <f t="shared" ref="B99:C103" si="31">B$98</f>
        <v>Increased Retrofitting</v>
      </c>
      <c r="C99" s="28" t="str">
        <f t="shared" si="31"/>
        <v>Fraction of Commercial Components Replaced Annually due to Retrofitting Policy</v>
      </c>
      <c r="D99" s="26" t="s">
        <v>130</v>
      </c>
      <c r="E99" s="26"/>
      <c r="F99" s="26" t="s">
        <v>136</v>
      </c>
      <c r="G99" s="26"/>
      <c r="H99" s="27">
        <v>22</v>
      </c>
      <c r="I99" s="26" t="s">
        <v>50</v>
      </c>
      <c r="J99" s="48" t="str">
        <f t="shared" ref="J99:J103" si="32">J$98</f>
        <v>Increased Retrofitting</v>
      </c>
      <c r="K99" s="37" t="s">
        <v>613</v>
      </c>
      <c r="L99" s="37">
        <f t="shared" ref="L99:O100" si="33">L$98</f>
        <v>0</v>
      </c>
      <c r="M99" s="42">
        <f t="shared" si="33"/>
        <v>0.04</v>
      </c>
      <c r="N99" s="42">
        <f t="shared" si="33"/>
        <v>1E-3</v>
      </c>
      <c r="O99" s="28" t="str">
        <f t="shared" si="33"/>
        <v>% of existing building components</v>
      </c>
      <c r="P99" s="26" t="s">
        <v>1267</v>
      </c>
      <c r="Q99" s="26" t="s">
        <v>222</v>
      </c>
      <c r="R99" s="12" t="s">
        <v>223</v>
      </c>
      <c r="S99" s="59" t="str">
        <f>S98</f>
        <v>Calculated from model data; see the relevant variable(s) in the InputData folder for source information.</v>
      </c>
      <c r="T99" s="28"/>
      <c r="W99" s="71"/>
    </row>
    <row r="100" spans="1:23" s="6" customFormat="1" ht="105">
      <c r="A100" s="28" t="str">
        <f>A$98</f>
        <v>Buildings and Appliances</v>
      </c>
      <c r="B100" s="28" t="str">
        <f t="shared" si="31"/>
        <v>Increased Retrofitting</v>
      </c>
      <c r="C100" s="28" t="str">
        <f t="shared" si="31"/>
        <v>Fraction of Commercial Components Replaced Annually due to Retrofitting Policy</v>
      </c>
      <c r="D100" s="26" t="s">
        <v>131</v>
      </c>
      <c r="E100" s="26"/>
      <c r="F100" s="26" t="s">
        <v>137</v>
      </c>
      <c r="G100" s="26"/>
      <c r="H100" s="27">
        <v>23</v>
      </c>
      <c r="I100" s="26" t="s">
        <v>50</v>
      </c>
      <c r="J100" s="48" t="str">
        <f t="shared" si="32"/>
        <v>Increased Retrofitting</v>
      </c>
      <c r="K100" s="37" t="s">
        <v>613</v>
      </c>
      <c r="L100" s="37">
        <f t="shared" si="33"/>
        <v>0</v>
      </c>
      <c r="M100" s="42">
        <f t="shared" si="33"/>
        <v>0.04</v>
      </c>
      <c r="N100" s="42">
        <f t="shared" si="33"/>
        <v>1E-3</v>
      </c>
      <c r="O100" s="28" t="str">
        <f t="shared" si="33"/>
        <v>% of existing building components</v>
      </c>
      <c r="P100" s="26" t="s">
        <v>1268</v>
      </c>
      <c r="Q100" s="26" t="s">
        <v>222</v>
      </c>
      <c r="R100" s="12" t="s">
        <v>223</v>
      </c>
      <c r="S100" s="59" t="str">
        <f>S99</f>
        <v>Calculated from model data; see the relevant variable(s) in the InputData folder for source information.</v>
      </c>
      <c r="T100" s="28"/>
      <c r="W100" s="11"/>
    </row>
    <row r="101" spans="1:23" s="6" customFormat="1" ht="105">
      <c r="A101" s="28" t="str">
        <f>A$98</f>
        <v>Buildings and Appliances</v>
      </c>
      <c r="B101" s="28" t="str">
        <f t="shared" si="31"/>
        <v>Increased Retrofitting</v>
      </c>
      <c r="C101" s="28" t="str">
        <f t="shared" si="31"/>
        <v>Fraction of Commercial Components Replaced Annually due to Retrofitting Policy</v>
      </c>
      <c r="D101" s="26" t="s">
        <v>132</v>
      </c>
      <c r="E101" s="26"/>
      <c r="F101" s="26" t="s">
        <v>138</v>
      </c>
      <c r="G101" s="26"/>
      <c r="H101" s="27">
        <v>24</v>
      </c>
      <c r="I101" s="26" t="s">
        <v>50</v>
      </c>
      <c r="J101" s="48" t="str">
        <f t="shared" si="32"/>
        <v>Increased Retrofitting</v>
      </c>
      <c r="K101" s="37" t="s">
        <v>613</v>
      </c>
      <c r="L101" s="37">
        <f t="shared" ref="L101:O103" si="34">L$98</f>
        <v>0</v>
      </c>
      <c r="M101" s="36">
        <v>0.1</v>
      </c>
      <c r="N101" s="45">
        <v>2E-3</v>
      </c>
      <c r="O101" s="28" t="str">
        <f t="shared" si="34"/>
        <v>% of existing building components</v>
      </c>
      <c r="P101" s="26" t="s">
        <v>1269</v>
      </c>
      <c r="Q101" s="26" t="s">
        <v>222</v>
      </c>
      <c r="R101" s="12" t="s">
        <v>223</v>
      </c>
      <c r="S101" s="59" t="str">
        <f>S100</f>
        <v>Calculated from model data; see the relevant variable(s) in the InputData folder for source information.</v>
      </c>
      <c r="T101" s="28"/>
    </row>
    <row r="102" spans="1:23" s="6" customFormat="1" ht="90">
      <c r="A102" s="28" t="str">
        <f>A$98</f>
        <v>Buildings and Appliances</v>
      </c>
      <c r="B102" s="28" t="str">
        <f t="shared" si="31"/>
        <v>Increased Retrofitting</v>
      </c>
      <c r="C102" s="28" t="str">
        <f t="shared" si="31"/>
        <v>Fraction of Commercial Components Replaced Annually due to Retrofitting Policy</v>
      </c>
      <c r="D102" s="26" t="s">
        <v>133</v>
      </c>
      <c r="E102" s="26"/>
      <c r="F102" s="26" t="s">
        <v>139</v>
      </c>
      <c r="G102" s="26"/>
      <c r="H102" s="27">
        <v>25</v>
      </c>
      <c r="I102" s="26" t="s">
        <v>50</v>
      </c>
      <c r="J102" s="48" t="str">
        <f t="shared" si="32"/>
        <v>Increased Retrofitting</v>
      </c>
      <c r="K102" s="37" t="s">
        <v>613</v>
      </c>
      <c r="L102" s="37">
        <f t="shared" si="34"/>
        <v>0</v>
      </c>
      <c r="M102" s="42">
        <f t="shared" si="34"/>
        <v>0.04</v>
      </c>
      <c r="N102" s="42">
        <f t="shared" si="34"/>
        <v>1E-3</v>
      </c>
      <c r="O102" s="28" t="str">
        <f t="shared" si="34"/>
        <v>% of existing building components</v>
      </c>
      <c r="P102" s="26" t="s">
        <v>1270</v>
      </c>
      <c r="Q102" s="26" t="s">
        <v>222</v>
      </c>
      <c r="R102" s="12" t="s">
        <v>223</v>
      </c>
      <c r="S102" s="59" t="str">
        <f>S101</f>
        <v>Calculated from model data; see the relevant variable(s) in the InputData folder for source information.</v>
      </c>
      <c r="T102" s="28"/>
    </row>
    <row r="103" spans="1:23" s="6" customFormat="1" ht="105">
      <c r="A103" s="28" t="str">
        <f>A$98</f>
        <v>Buildings and Appliances</v>
      </c>
      <c r="B103" s="28" t="str">
        <f t="shared" si="31"/>
        <v>Increased Retrofitting</v>
      </c>
      <c r="C103" s="28" t="str">
        <f t="shared" si="31"/>
        <v>Fraction of Commercial Components Replaced Annually due to Retrofitting Policy</v>
      </c>
      <c r="D103" s="26" t="s">
        <v>134</v>
      </c>
      <c r="E103" s="26"/>
      <c r="F103" s="26" t="s">
        <v>140</v>
      </c>
      <c r="G103" s="26"/>
      <c r="H103" s="27">
        <v>26</v>
      </c>
      <c r="I103" s="26" t="s">
        <v>50</v>
      </c>
      <c r="J103" s="48" t="str">
        <f t="shared" si="32"/>
        <v>Increased Retrofitting</v>
      </c>
      <c r="K103" s="37" t="s">
        <v>613</v>
      </c>
      <c r="L103" s="37">
        <f t="shared" si="34"/>
        <v>0</v>
      </c>
      <c r="M103" s="42">
        <f t="shared" si="34"/>
        <v>0.04</v>
      </c>
      <c r="N103" s="42">
        <f t="shared" si="34"/>
        <v>1E-3</v>
      </c>
      <c r="O103" s="28" t="str">
        <f t="shared" si="34"/>
        <v>% of existing building components</v>
      </c>
      <c r="P103" s="26" t="s">
        <v>1271</v>
      </c>
      <c r="Q103" s="26" t="s">
        <v>222</v>
      </c>
      <c r="R103" s="12" t="s">
        <v>223</v>
      </c>
      <c r="S103" s="59" t="str">
        <f>S102</f>
        <v>Calculated from model data; see the relevant variable(s) in the InputData folder for source information.</v>
      </c>
      <c r="T103" s="28"/>
    </row>
    <row r="104" spans="1:23" s="6" customFormat="1" ht="30">
      <c r="A104" s="26" t="s">
        <v>80</v>
      </c>
      <c r="B104" s="26" t="s">
        <v>12</v>
      </c>
      <c r="C104" s="26" t="s">
        <v>5</v>
      </c>
      <c r="D104" s="26" t="s">
        <v>129</v>
      </c>
      <c r="E104" s="26"/>
      <c r="F104" s="26" t="s">
        <v>135</v>
      </c>
      <c r="G104" s="26"/>
      <c r="H104" s="27">
        <v>27</v>
      </c>
      <c r="I104" s="26" t="s">
        <v>50</v>
      </c>
      <c r="J104" s="72" t="s">
        <v>12</v>
      </c>
      <c r="K104" s="50" t="s">
        <v>612</v>
      </c>
      <c r="L104" s="38">
        <v>0</v>
      </c>
      <c r="M104" s="38">
        <v>1</v>
      </c>
      <c r="N104" s="38">
        <v>1</v>
      </c>
      <c r="O104" s="26" t="s">
        <v>31</v>
      </c>
      <c r="P104" s="26" t="s">
        <v>1272</v>
      </c>
      <c r="Q104" s="26" t="s">
        <v>224</v>
      </c>
      <c r="R104" s="12" t="s">
        <v>225</v>
      </c>
      <c r="S104" s="60" t="s">
        <v>83</v>
      </c>
      <c r="T104" s="28"/>
    </row>
    <row r="105" spans="1:23" s="6" customFormat="1" ht="60">
      <c r="A105" s="28" t="str">
        <f>A$104</f>
        <v>Buildings and Appliances</v>
      </c>
      <c r="B105" s="28" t="str">
        <f t="shared" ref="B105:C109" si="35">B$104</f>
        <v>Rebate for Efficient Products</v>
      </c>
      <c r="C105" s="28" t="str">
        <f t="shared" si="35"/>
        <v>Boolean Rebate Program for Efficient Components</v>
      </c>
      <c r="D105" s="26" t="s">
        <v>130</v>
      </c>
      <c r="E105" s="26"/>
      <c r="F105" s="26" t="s">
        <v>136</v>
      </c>
      <c r="G105" s="26"/>
      <c r="H105" s="27">
        <v>28</v>
      </c>
      <c r="I105" s="26" t="s">
        <v>50</v>
      </c>
      <c r="J105" s="48" t="str">
        <f t="shared" ref="J105:J109" si="36">J$104</f>
        <v>Rebate for Efficient Products</v>
      </c>
      <c r="K105" s="39" t="s">
        <v>612</v>
      </c>
      <c r="L105" s="39">
        <f>L$104</f>
        <v>0</v>
      </c>
      <c r="M105" s="39">
        <f>M$104</f>
        <v>1</v>
      </c>
      <c r="N105" s="39">
        <f>N$104</f>
        <v>1</v>
      </c>
      <c r="O105" s="28" t="str">
        <f>O$104</f>
        <v>on/off</v>
      </c>
      <c r="P105" s="26" t="s">
        <v>1273</v>
      </c>
      <c r="Q105" s="26" t="s">
        <v>224</v>
      </c>
      <c r="R105" s="12" t="s">
        <v>225</v>
      </c>
      <c r="S105" s="60" t="s">
        <v>83</v>
      </c>
      <c r="T105" s="28"/>
    </row>
    <row r="106" spans="1:23" s="6" customFormat="1" ht="30">
      <c r="A106" s="28" t="str">
        <f>A$104</f>
        <v>Buildings and Appliances</v>
      </c>
      <c r="B106" s="28" t="str">
        <f t="shared" si="35"/>
        <v>Rebate for Efficient Products</v>
      </c>
      <c r="C106" s="28" t="str">
        <f t="shared" si="35"/>
        <v>Boolean Rebate Program for Efficient Components</v>
      </c>
      <c r="D106" s="26" t="s">
        <v>131</v>
      </c>
      <c r="E106" s="26"/>
      <c r="F106" s="26" t="s">
        <v>137</v>
      </c>
      <c r="G106" s="26"/>
      <c r="H106" s="27" t="s">
        <v>206</v>
      </c>
      <c r="I106" s="26" t="s">
        <v>50</v>
      </c>
      <c r="J106" s="48" t="str">
        <f t="shared" si="36"/>
        <v>Rebate for Efficient Products</v>
      </c>
      <c r="K106" s="39" t="s">
        <v>612</v>
      </c>
      <c r="L106" s="38"/>
      <c r="M106" s="38"/>
      <c r="N106" s="38"/>
      <c r="O106" s="26"/>
      <c r="P106" s="26"/>
      <c r="Q106" s="28"/>
      <c r="R106" s="12"/>
      <c r="S106" s="59"/>
      <c r="T106" s="28"/>
    </row>
    <row r="107" spans="1:23" s="6" customFormat="1" ht="30">
      <c r="A107" s="28" t="str">
        <f>A$104</f>
        <v>Buildings and Appliances</v>
      </c>
      <c r="B107" s="28" t="str">
        <f t="shared" si="35"/>
        <v>Rebate for Efficient Products</v>
      </c>
      <c r="C107" s="28" t="str">
        <f t="shared" si="35"/>
        <v>Boolean Rebate Program for Efficient Components</v>
      </c>
      <c r="D107" s="26" t="s">
        <v>132</v>
      </c>
      <c r="E107" s="26"/>
      <c r="F107" s="26" t="s">
        <v>138</v>
      </c>
      <c r="G107" s="26"/>
      <c r="H107" s="27" t="s">
        <v>206</v>
      </c>
      <c r="I107" s="26" t="s">
        <v>50</v>
      </c>
      <c r="J107" s="48" t="str">
        <f t="shared" si="36"/>
        <v>Rebate for Efficient Products</v>
      </c>
      <c r="K107" s="39" t="s">
        <v>612</v>
      </c>
      <c r="L107" s="38"/>
      <c r="M107" s="38"/>
      <c r="N107" s="38"/>
      <c r="O107" s="26"/>
      <c r="P107" s="26"/>
      <c r="Q107" s="28"/>
      <c r="R107" s="12"/>
      <c r="S107" s="59"/>
      <c r="T107" s="28"/>
    </row>
    <row r="108" spans="1:23" s="6" customFormat="1" ht="30">
      <c r="A108" s="28" t="str">
        <f>A$104</f>
        <v>Buildings and Appliances</v>
      </c>
      <c r="B108" s="28" t="str">
        <f t="shared" si="35"/>
        <v>Rebate for Efficient Products</v>
      </c>
      <c r="C108" s="28" t="str">
        <f t="shared" si="35"/>
        <v>Boolean Rebate Program for Efficient Components</v>
      </c>
      <c r="D108" s="26" t="s">
        <v>133</v>
      </c>
      <c r="E108" s="26"/>
      <c r="F108" s="26" t="s">
        <v>139</v>
      </c>
      <c r="G108" s="26"/>
      <c r="H108" s="27">
        <v>29</v>
      </c>
      <c r="I108" s="26" t="s">
        <v>50</v>
      </c>
      <c r="J108" s="48" t="str">
        <f t="shared" si="36"/>
        <v>Rebate for Efficient Products</v>
      </c>
      <c r="K108" s="39" t="s">
        <v>612</v>
      </c>
      <c r="L108" s="39">
        <f>L$104</f>
        <v>0</v>
      </c>
      <c r="M108" s="39">
        <f>M$104</f>
        <v>1</v>
      </c>
      <c r="N108" s="39">
        <f>N$104</f>
        <v>1</v>
      </c>
      <c r="O108" s="28" t="str">
        <f>O$104</f>
        <v>on/off</v>
      </c>
      <c r="P108" s="26" t="s">
        <v>1274</v>
      </c>
      <c r="Q108" s="26" t="s">
        <v>224</v>
      </c>
      <c r="R108" s="12" t="s">
        <v>225</v>
      </c>
      <c r="S108" s="60" t="s">
        <v>83</v>
      </c>
      <c r="T108" s="28"/>
    </row>
    <row r="109" spans="1:23" s="6" customFormat="1" ht="45">
      <c r="A109" s="28" t="str">
        <f>A$104</f>
        <v>Buildings and Appliances</v>
      </c>
      <c r="B109" s="28" t="str">
        <f t="shared" si="35"/>
        <v>Rebate for Efficient Products</v>
      </c>
      <c r="C109" s="28" t="str">
        <f t="shared" si="35"/>
        <v>Boolean Rebate Program for Efficient Components</v>
      </c>
      <c r="D109" s="26" t="s">
        <v>134</v>
      </c>
      <c r="E109" s="26"/>
      <c r="F109" s="26" t="s">
        <v>140</v>
      </c>
      <c r="G109" s="26"/>
      <c r="H109" s="27" t="s">
        <v>206</v>
      </c>
      <c r="I109" s="26" t="s">
        <v>50</v>
      </c>
      <c r="J109" s="48" t="str">
        <f t="shared" si="36"/>
        <v>Rebate for Efficient Products</v>
      </c>
      <c r="K109" s="39" t="s">
        <v>612</v>
      </c>
      <c r="L109" s="38"/>
      <c r="M109" s="38"/>
      <c r="N109" s="38"/>
      <c r="O109" s="26"/>
      <c r="P109" s="26"/>
      <c r="Q109" s="28"/>
      <c r="R109" s="12"/>
      <c r="S109" s="59"/>
      <c r="T109" s="28"/>
    </row>
    <row r="110" spans="1:23" s="3" customFormat="1" ht="30">
      <c r="A110" s="12" t="s">
        <v>7</v>
      </c>
      <c r="B110" s="12" t="s">
        <v>380</v>
      </c>
      <c r="C110" s="12" t="s">
        <v>381</v>
      </c>
      <c r="D110" s="26" t="s">
        <v>455</v>
      </c>
      <c r="E110" s="26"/>
      <c r="F110" s="26" t="s">
        <v>454</v>
      </c>
      <c r="G110" s="12"/>
      <c r="H110" s="29">
        <v>167</v>
      </c>
      <c r="I110" s="88" t="s">
        <v>50</v>
      </c>
      <c r="J110" s="49" t="s">
        <v>380</v>
      </c>
      <c r="K110" s="50" t="s">
        <v>611</v>
      </c>
      <c r="L110" s="43">
        <v>0</v>
      </c>
      <c r="M110" s="43">
        <v>1</v>
      </c>
      <c r="N110" s="43">
        <v>1</v>
      </c>
      <c r="O110" s="12" t="s">
        <v>31</v>
      </c>
      <c r="P110" s="26" t="s">
        <v>628</v>
      </c>
      <c r="Q110" s="26" t="s">
        <v>382</v>
      </c>
      <c r="R110" s="12" t="s">
        <v>383</v>
      </c>
      <c r="S110" s="60"/>
      <c r="T110" s="12"/>
    </row>
    <row r="111" spans="1:23" s="6" customFormat="1" ht="60">
      <c r="A111" s="28" t="str">
        <f>A$110</f>
        <v>Electricity Supply</v>
      </c>
      <c r="B111" s="28" t="str">
        <f t="shared" ref="B111:C120" si="37">B$110</f>
        <v>Ban New Power Plants</v>
      </c>
      <c r="C111" s="28" t="str">
        <f t="shared" si="37"/>
        <v>Boolean Ban New Power Plants</v>
      </c>
      <c r="D111" s="12" t="s">
        <v>347</v>
      </c>
      <c r="E111" s="26"/>
      <c r="F111" s="12" t="s">
        <v>348</v>
      </c>
      <c r="G111" s="26"/>
      <c r="H111" s="27">
        <v>168</v>
      </c>
      <c r="I111" s="26" t="s">
        <v>49</v>
      </c>
      <c r="J111" s="48" t="str">
        <f t="shared" ref="J111:J121" si="38">J$110</f>
        <v>Ban New Power Plants</v>
      </c>
      <c r="K111" s="39" t="s">
        <v>611</v>
      </c>
      <c r="L111" s="39">
        <f t="shared" ref="L111:R113" si="39">L$110</f>
        <v>0</v>
      </c>
      <c r="M111" s="39">
        <f t="shared" si="39"/>
        <v>1</v>
      </c>
      <c r="N111" s="39">
        <f t="shared" si="39"/>
        <v>1</v>
      </c>
      <c r="O111" s="28" t="str">
        <f t="shared" si="39"/>
        <v>on/off</v>
      </c>
      <c r="P111" s="26" t="s">
        <v>629</v>
      </c>
      <c r="Q111" s="28" t="str">
        <f t="shared" si="39"/>
        <v>electricity-sector-main.html#ban</v>
      </c>
      <c r="R111" s="28" t="str">
        <f t="shared" si="39"/>
        <v>ban-new-capacity.html</v>
      </c>
      <c r="S111" s="59"/>
      <c r="T111" s="28"/>
    </row>
    <row r="112" spans="1:23" s="6" customFormat="1" ht="30">
      <c r="A112" s="28" t="str">
        <f t="shared" ref="A112:C121" si="40">A$110</f>
        <v>Electricity Supply</v>
      </c>
      <c r="B112" s="28" t="str">
        <f t="shared" si="37"/>
        <v>Ban New Power Plants</v>
      </c>
      <c r="C112" s="28" t="str">
        <f t="shared" si="37"/>
        <v>Boolean Ban New Power Plants</v>
      </c>
      <c r="D112" s="12" t="s">
        <v>86</v>
      </c>
      <c r="E112" s="26"/>
      <c r="F112" s="12" t="s">
        <v>100</v>
      </c>
      <c r="G112" s="26"/>
      <c r="H112" s="29">
        <v>169</v>
      </c>
      <c r="I112" s="26" t="s">
        <v>50</v>
      </c>
      <c r="J112" s="48" t="str">
        <f t="shared" si="38"/>
        <v>Ban New Power Plants</v>
      </c>
      <c r="K112" s="39" t="s">
        <v>611</v>
      </c>
      <c r="L112" s="39">
        <f t="shared" si="39"/>
        <v>0</v>
      </c>
      <c r="M112" s="39">
        <f t="shared" si="39"/>
        <v>1</v>
      </c>
      <c r="N112" s="39">
        <f t="shared" si="39"/>
        <v>1</v>
      </c>
      <c r="O112" s="28" t="str">
        <f t="shared" si="39"/>
        <v>on/off</v>
      </c>
      <c r="P112" s="26" t="s">
        <v>630</v>
      </c>
      <c r="Q112" s="28" t="str">
        <f t="shared" si="39"/>
        <v>electricity-sector-main.html#ban</v>
      </c>
      <c r="R112" s="28" t="str">
        <f t="shared" si="39"/>
        <v>ban-new-capacity.html</v>
      </c>
      <c r="S112" s="59"/>
      <c r="T112" s="28"/>
    </row>
    <row r="113" spans="1:20" s="6" customFormat="1" ht="30">
      <c r="A113" s="28" t="str">
        <f t="shared" si="40"/>
        <v>Electricity Supply</v>
      </c>
      <c r="B113" s="28" t="str">
        <f t="shared" si="37"/>
        <v>Ban New Power Plants</v>
      </c>
      <c r="C113" s="28" t="str">
        <f t="shared" si="37"/>
        <v>Boolean Ban New Power Plants</v>
      </c>
      <c r="D113" s="12" t="s">
        <v>87</v>
      </c>
      <c r="E113" s="26"/>
      <c r="F113" s="12" t="s">
        <v>101</v>
      </c>
      <c r="G113" s="26"/>
      <c r="H113" s="27">
        <v>170</v>
      </c>
      <c r="I113" s="26" t="s">
        <v>50</v>
      </c>
      <c r="J113" s="48" t="str">
        <f t="shared" si="38"/>
        <v>Ban New Power Plants</v>
      </c>
      <c r="K113" s="39" t="s">
        <v>611</v>
      </c>
      <c r="L113" s="39">
        <f t="shared" si="39"/>
        <v>0</v>
      </c>
      <c r="M113" s="39">
        <f t="shared" si="39"/>
        <v>1</v>
      </c>
      <c r="N113" s="39">
        <f t="shared" si="39"/>
        <v>1</v>
      </c>
      <c r="O113" s="28" t="str">
        <f t="shared" si="39"/>
        <v>on/off</v>
      </c>
      <c r="P113" s="26" t="s">
        <v>631</v>
      </c>
      <c r="Q113" s="28" t="str">
        <f t="shared" si="39"/>
        <v>electricity-sector-main.html#ban</v>
      </c>
      <c r="R113" s="28" t="str">
        <f t="shared" si="39"/>
        <v>ban-new-capacity.html</v>
      </c>
      <c r="S113" s="59"/>
      <c r="T113" s="28"/>
    </row>
    <row r="114" spans="1:20" s="6" customFormat="1" ht="30">
      <c r="A114" s="28" t="str">
        <f t="shared" si="40"/>
        <v>Electricity Supply</v>
      </c>
      <c r="B114" s="28" t="str">
        <f t="shared" si="37"/>
        <v>Ban New Power Plants</v>
      </c>
      <c r="C114" s="28" t="str">
        <f t="shared" si="37"/>
        <v>Boolean Ban New Power Plants</v>
      </c>
      <c r="D114" s="12" t="s">
        <v>456</v>
      </c>
      <c r="E114" s="26"/>
      <c r="F114" s="12" t="s">
        <v>462</v>
      </c>
      <c r="G114" s="26"/>
      <c r="H114" s="27"/>
      <c r="I114" s="26" t="s">
        <v>50</v>
      </c>
      <c r="J114" s="48" t="str">
        <f t="shared" si="38"/>
        <v>Ban New Power Plants</v>
      </c>
      <c r="K114" s="39" t="s">
        <v>611</v>
      </c>
      <c r="L114" s="38"/>
      <c r="M114" s="38"/>
      <c r="N114" s="38"/>
      <c r="O114" s="26"/>
      <c r="P114" s="26"/>
      <c r="Q114" s="28"/>
      <c r="R114" s="12"/>
      <c r="S114" s="59"/>
      <c r="T114" s="28"/>
    </row>
    <row r="115" spans="1:20" s="6" customFormat="1" ht="30">
      <c r="A115" s="28" t="str">
        <f t="shared" si="40"/>
        <v>Electricity Supply</v>
      </c>
      <c r="B115" s="28" t="str">
        <f t="shared" si="37"/>
        <v>Ban New Power Plants</v>
      </c>
      <c r="C115" s="28" t="str">
        <f t="shared" si="37"/>
        <v>Boolean Ban New Power Plants</v>
      </c>
      <c r="D115" s="12" t="s">
        <v>88</v>
      </c>
      <c r="E115" s="26"/>
      <c r="F115" s="12" t="s">
        <v>102</v>
      </c>
      <c r="G115" s="26"/>
      <c r="H115" s="27"/>
      <c r="I115" s="26" t="s">
        <v>50</v>
      </c>
      <c r="J115" s="48" t="str">
        <f t="shared" si="38"/>
        <v>Ban New Power Plants</v>
      </c>
      <c r="K115" s="39" t="s">
        <v>611</v>
      </c>
      <c r="L115" s="38"/>
      <c r="M115" s="38"/>
      <c r="N115" s="38"/>
      <c r="O115" s="26"/>
      <c r="P115" s="26"/>
      <c r="Q115" s="28"/>
      <c r="R115" s="12"/>
      <c r="S115" s="59"/>
      <c r="T115" s="28"/>
    </row>
    <row r="116" spans="1:20" s="6" customFormat="1" ht="45">
      <c r="A116" s="28" t="str">
        <f t="shared" si="40"/>
        <v>Electricity Supply</v>
      </c>
      <c r="B116" s="28" t="str">
        <f t="shared" si="37"/>
        <v>Ban New Power Plants</v>
      </c>
      <c r="C116" s="28" t="str">
        <f t="shared" si="37"/>
        <v>Boolean Ban New Power Plants</v>
      </c>
      <c r="D116" s="12" t="s">
        <v>89</v>
      </c>
      <c r="E116" s="26"/>
      <c r="F116" s="12" t="s">
        <v>103</v>
      </c>
      <c r="G116" s="26"/>
      <c r="H116" s="27"/>
      <c r="I116" s="26" t="s">
        <v>50</v>
      </c>
      <c r="J116" s="48" t="str">
        <f t="shared" si="38"/>
        <v>Ban New Power Plants</v>
      </c>
      <c r="K116" s="39" t="s">
        <v>611</v>
      </c>
      <c r="L116" s="38"/>
      <c r="M116" s="38"/>
      <c r="N116" s="38"/>
      <c r="O116" s="26"/>
      <c r="P116" s="26"/>
      <c r="Q116" s="28"/>
      <c r="R116" s="12"/>
      <c r="S116" s="59"/>
      <c r="T116" s="28"/>
    </row>
    <row r="117" spans="1:20" s="6" customFormat="1" ht="30">
      <c r="A117" s="28" t="str">
        <f t="shared" si="40"/>
        <v>Electricity Supply</v>
      </c>
      <c r="B117" s="28" t="str">
        <f t="shared" si="37"/>
        <v>Ban New Power Plants</v>
      </c>
      <c r="C117" s="28" t="str">
        <f t="shared" si="37"/>
        <v>Boolean Ban New Power Plants</v>
      </c>
      <c r="D117" s="12" t="s">
        <v>90</v>
      </c>
      <c r="E117" s="26"/>
      <c r="F117" s="12" t="s">
        <v>104</v>
      </c>
      <c r="G117" s="26"/>
      <c r="H117" s="27"/>
      <c r="I117" s="26" t="s">
        <v>50</v>
      </c>
      <c r="J117" s="48" t="str">
        <f t="shared" si="38"/>
        <v>Ban New Power Plants</v>
      </c>
      <c r="K117" s="39" t="s">
        <v>611</v>
      </c>
      <c r="L117" s="38"/>
      <c r="M117" s="38"/>
      <c r="N117" s="38"/>
      <c r="O117" s="26"/>
      <c r="P117" s="26"/>
      <c r="Q117" s="28"/>
      <c r="R117" s="12"/>
      <c r="S117" s="59"/>
      <c r="T117" s="28"/>
    </row>
    <row r="118" spans="1:20" s="6" customFormat="1" ht="30">
      <c r="A118" s="28" t="str">
        <f t="shared" si="40"/>
        <v>Electricity Supply</v>
      </c>
      <c r="B118" s="28" t="str">
        <f t="shared" si="37"/>
        <v>Ban New Power Plants</v>
      </c>
      <c r="C118" s="28" t="str">
        <f t="shared" si="37"/>
        <v>Boolean Ban New Power Plants</v>
      </c>
      <c r="D118" s="12" t="s">
        <v>349</v>
      </c>
      <c r="E118" s="26"/>
      <c r="F118" s="12" t="s">
        <v>351</v>
      </c>
      <c r="G118" s="26"/>
      <c r="H118" s="27"/>
      <c r="I118" s="26" t="s">
        <v>50</v>
      </c>
      <c r="J118" s="48" t="str">
        <f t="shared" si="38"/>
        <v>Ban New Power Plants</v>
      </c>
      <c r="K118" s="39" t="s">
        <v>611</v>
      </c>
      <c r="L118" s="38"/>
      <c r="M118" s="38"/>
      <c r="N118" s="38"/>
      <c r="O118" s="26"/>
      <c r="P118" s="26"/>
      <c r="Q118" s="28"/>
      <c r="R118" s="12"/>
      <c r="S118" s="59"/>
      <c r="T118" s="28"/>
    </row>
    <row r="119" spans="1:20" s="6" customFormat="1" ht="45">
      <c r="A119" s="28" t="str">
        <f t="shared" si="40"/>
        <v>Electricity Supply</v>
      </c>
      <c r="B119" s="28" t="str">
        <f t="shared" si="37"/>
        <v>Ban New Power Plants</v>
      </c>
      <c r="C119" s="28" t="str">
        <f t="shared" si="37"/>
        <v>Boolean Ban New Power Plants</v>
      </c>
      <c r="D119" s="12" t="s">
        <v>350</v>
      </c>
      <c r="E119" s="26"/>
      <c r="F119" s="12" t="s">
        <v>352</v>
      </c>
      <c r="G119" s="26"/>
      <c r="H119" s="27"/>
      <c r="I119" s="26" t="s">
        <v>50</v>
      </c>
      <c r="J119" s="48" t="str">
        <f t="shared" si="38"/>
        <v>Ban New Power Plants</v>
      </c>
      <c r="K119" s="39" t="s">
        <v>611</v>
      </c>
      <c r="L119" s="38"/>
      <c r="M119" s="38"/>
      <c r="N119" s="38"/>
      <c r="O119" s="26"/>
      <c r="P119" s="26"/>
      <c r="Q119" s="28"/>
      <c r="R119" s="12"/>
      <c r="S119" s="59"/>
      <c r="T119" s="28"/>
    </row>
    <row r="120" spans="1:20" s="6" customFormat="1" ht="30">
      <c r="A120" s="28" t="str">
        <f t="shared" si="40"/>
        <v>Electricity Supply</v>
      </c>
      <c r="B120" s="28" t="str">
        <f t="shared" si="37"/>
        <v>Ban New Power Plants</v>
      </c>
      <c r="C120" s="28" t="str">
        <f t="shared" si="37"/>
        <v>Boolean Ban New Power Plants</v>
      </c>
      <c r="D120" s="12" t="s">
        <v>452</v>
      </c>
      <c r="E120" s="26"/>
      <c r="F120" s="12" t="s">
        <v>451</v>
      </c>
      <c r="G120" s="26"/>
      <c r="H120" s="27"/>
      <c r="I120" s="26" t="s">
        <v>50</v>
      </c>
      <c r="J120" s="48" t="str">
        <f t="shared" si="38"/>
        <v>Ban New Power Plants</v>
      </c>
      <c r="K120" s="39" t="s">
        <v>611</v>
      </c>
      <c r="L120" s="39">
        <f t="shared" ref="L120:O120" si="41">L$110</f>
        <v>0</v>
      </c>
      <c r="M120" s="39">
        <f t="shared" si="41"/>
        <v>1</v>
      </c>
      <c r="N120" s="39">
        <f t="shared" si="41"/>
        <v>1</v>
      </c>
      <c r="O120" s="28" t="str">
        <f t="shared" si="41"/>
        <v>on/off</v>
      </c>
      <c r="P120" s="26" t="s">
        <v>632</v>
      </c>
      <c r="Q120" s="28" t="str">
        <f t="shared" ref="Q120:R120" si="42">Q$110</f>
        <v>electricity-sector-main.html#ban</v>
      </c>
      <c r="R120" s="28" t="str">
        <f t="shared" si="42"/>
        <v>ban-new-capacity.html</v>
      </c>
      <c r="S120" s="59"/>
      <c r="T120" s="28"/>
    </row>
    <row r="121" spans="1:20" s="6" customFormat="1" ht="30">
      <c r="A121" s="28" t="str">
        <f t="shared" si="40"/>
        <v>Electricity Supply</v>
      </c>
      <c r="B121" s="28" t="str">
        <f t="shared" si="40"/>
        <v>Ban New Power Plants</v>
      </c>
      <c r="C121" s="28" t="str">
        <f t="shared" si="40"/>
        <v>Boolean Ban New Power Plants</v>
      </c>
      <c r="D121" s="12" t="s">
        <v>464</v>
      </c>
      <c r="E121" s="26"/>
      <c r="F121" s="12" t="s">
        <v>465</v>
      </c>
      <c r="G121" s="26"/>
      <c r="H121" s="27"/>
      <c r="I121" s="26" t="s">
        <v>50</v>
      </c>
      <c r="J121" s="48" t="str">
        <f t="shared" si="38"/>
        <v>Ban New Power Plants</v>
      </c>
      <c r="K121" s="39" t="s">
        <v>611</v>
      </c>
      <c r="L121" s="37"/>
      <c r="M121" s="37"/>
      <c r="N121" s="37"/>
      <c r="O121" s="28"/>
      <c r="P121" s="26"/>
      <c r="Q121" s="28"/>
      <c r="R121" s="12"/>
      <c r="S121" s="59"/>
      <c r="T121" s="28"/>
    </row>
    <row r="122" spans="1:20" s="3" customFormat="1" ht="30">
      <c r="A122" s="12" t="s">
        <v>7</v>
      </c>
      <c r="B122" s="12" t="s">
        <v>301</v>
      </c>
      <c r="C122" s="12" t="s">
        <v>304</v>
      </c>
      <c r="D122" s="12"/>
      <c r="E122" s="12"/>
      <c r="F122" s="12"/>
      <c r="G122" s="12"/>
      <c r="H122" s="29">
        <v>148</v>
      </c>
      <c r="I122" s="26" t="s">
        <v>49</v>
      </c>
      <c r="J122" s="49" t="s">
        <v>408</v>
      </c>
      <c r="K122" s="50" t="s">
        <v>610</v>
      </c>
      <c r="L122" s="36">
        <v>-1</v>
      </c>
      <c r="M122" s="36">
        <v>1</v>
      </c>
      <c r="N122" s="36">
        <v>0.02</v>
      </c>
      <c r="O122" s="12" t="s">
        <v>305</v>
      </c>
      <c r="P122" s="26" t="s">
        <v>1275</v>
      </c>
      <c r="Q122" s="26" t="s">
        <v>307</v>
      </c>
      <c r="R122" s="12" t="s">
        <v>309</v>
      </c>
      <c r="S122" s="60" t="s">
        <v>1276</v>
      </c>
      <c r="T122" s="12"/>
    </row>
    <row r="123" spans="1:20" s="3" customFormat="1" ht="30">
      <c r="A123" s="12" t="s">
        <v>7</v>
      </c>
      <c r="B123" s="12" t="s">
        <v>302</v>
      </c>
      <c r="C123" s="12" t="s">
        <v>303</v>
      </c>
      <c r="D123" s="12"/>
      <c r="E123" s="12"/>
      <c r="F123" s="12"/>
      <c r="G123" s="12"/>
      <c r="H123" s="29">
        <v>149</v>
      </c>
      <c r="I123" s="26" t="s">
        <v>49</v>
      </c>
      <c r="J123" s="49" t="s">
        <v>408</v>
      </c>
      <c r="K123" s="50" t="s">
        <v>609</v>
      </c>
      <c r="L123" s="36">
        <v>-1</v>
      </c>
      <c r="M123" s="36">
        <v>1</v>
      </c>
      <c r="N123" s="36">
        <v>0.02</v>
      </c>
      <c r="O123" s="12" t="s">
        <v>306</v>
      </c>
      <c r="P123" s="26" t="s">
        <v>1277</v>
      </c>
      <c r="Q123" s="26" t="s">
        <v>308</v>
      </c>
      <c r="R123" s="12" t="s">
        <v>309</v>
      </c>
      <c r="S123" s="60" t="s">
        <v>1276</v>
      </c>
      <c r="T123" s="12"/>
    </row>
    <row r="124" spans="1:20" ht="45">
      <c r="A124" s="26" t="s">
        <v>7</v>
      </c>
      <c r="B124" s="26" t="s">
        <v>344</v>
      </c>
      <c r="C124" s="26" t="s">
        <v>343</v>
      </c>
      <c r="D124" s="26"/>
      <c r="E124" s="26"/>
      <c r="F124" s="26"/>
      <c r="G124" s="26"/>
      <c r="H124" s="27" t="s">
        <v>206</v>
      </c>
      <c r="I124" s="26" t="s">
        <v>50</v>
      </c>
      <c r="J124" s="50" t="s">
        <v>344</v>
      </c>
      <c r="K124" s="50" t="s">
        <v>608</v>
      </c>
      <c r="L124" s="38"/>
      <c r="M124" s="38"/>
      <c r="N124" s="38"/>
      <c r="O124" s="26"/>
      <c r="P124" s="26"/>
      <c r="Q124" s="26"/>
      <c r="R124" s="12"/>
      <c r="S124" s="54"/>
      <c r="T124" s="26"/>
    </row>
    <row r="125" spans="1:20" ht="90">
      <c r="A125" s="26" t="s">
        <v>7</v>
      </c>
      <c r="B125" s="26" t="s">
        <v>16</v>
      </c>
      <c r="C125" s="26" t="s">
        <v>29</v>
      </c>
      <c r="D125" s="26"/>
      <c r="E125" s="26"/>
      <c r="F125" s="26"/>
      <c r="G125" s="26"/>
      <c r="H125" s="27">
        <v>30</v>
      </c>
      <c r="I125" s="26" t="s">
        <v>49</v>
      </c>
      <c r="J125" s="50" t="s">
        <v>16</v>
      </c>
      <c r="K125" s="50" t="s">
        <v>607</v>
      </c>
      <c r="L125" s="32">
        <v>0</v>
      </c>
      <c r="M125" s="33">
        <v>1</v>
      </c>
      <c r="N125" s="33">
        <v>0.01</v>
      </c>
      <c r="O125" s="26" t="s">
        <v>37</v>
      </c>
      <c r="P125" s="26" t="s">
        <v>1278</v>
      </c>
      <c r="Q125" s="26" t="s">
        <v>226</v>
      </c>
      <c r="R125" s="12" t="s">
        <v>227</v>
      </c>
      <c r="S125" s="104" t="s">
        <v>1175</v>
      </c>
      <c r="T125" s="26" t="s">
        <v>1176</v>
      </c>
    </row>
    <row r="126" spans="1:20" ht="57" customHeight="1">
      <c r="A126" s="26" t="s">
        <v>7</v>
      </c>
      <c r="B126" s="26" t="s">
        <v>143</v>
      </c>
      <c r="C126" s="26" t="s">
        <v>142</v>
      </c>
      <c r="D126" s="26" t="s">
        <v>455</v>
      </c>
      <c r="E126" s="26"/>
      <c r="F126" s="26" t="s">
        <v>454</v>
      </c>
      <c r="G126" s="26"/>
      <c r="H126" s="27">
        <v>31</v>
      </c>
      <c r="I126" s="26" t="s">
        <v>50</v>
      </c>
      <c r="J126" s="50" t="s">
        <v>143</v>
      </c>
      <c r="K126" s="50" t="s">
        <v>606</v>
      </c>
      <c r="L126" s="44">
        <v>0</v>
      </c>
      <c r="M126" s="44">
        <v>10000</v>
      </c>
      <c r="N126" s="44">
        <v>250</v>
      </c>
      <c r="O126" s="26" t="s">
        <v>204</v>
      </c>
      <c r="P126" s="26" t="s">
        <v>633</v>
      </c>
      <c r="Q126" s="26" t="s">
        <v>228</v>
      </c>
      <c r="R126" s="12" t="s">
        <v>229</v>
      </c>
      <c r="S126" s="54" t="s">
        <v>1279</v>
      </c>
      <c r="T126" s="26" t="s">
        <v>205</v>
      </c>
    </row>
    <row r="127" spans="1:20" ht="60">
      <c r="A127" s="28" t="str">
        <f t="shared" ref="A127:C137" si="43">A$126</f>
        <v>Electricity Supply</v>
      </c>
      <c r="B127" s="28" t="str">
        <f t="shared" si="43"/>
        <v>Early Retirement of Power Plants</v>
      </c>
      <c r="C127" s="28" t="str">
        <f t="shared" si="43"/>
        <v>Annual Additional Capacity Retired due to Early Retirement Policy</v>
      </c>
      <c r="D127" s="12" t="s">
        <v>347</v>
      </c>
      <c r="E127" s="26"/>
      <c r="F127" s="12" t="s">
        <v>348</v>
      </c>
      <c r="G127" s="26"/>
      <c r="H127" s="27" t="s">
        <v>206</v>
      </c>
      <c r="I127" s="26" t="s">
        <v>50</v>
      </c>
      <c r="J127" s="48" t="str">
        <f t="shared" ref="J127:J137" si="44">J$126</f>
        <v>Early Retirement of Power Plants</v>
      </c>
      <c r="K127" s="39" t="s">
        <v>606</v>
      </c>
      <c r="L127" s="44"/>
      <c r="M127" s="44"/>
      <c r="N127" s="44"/>
      <c r="O127" s="26"/>
      <c r="P127" s="26"/>
      <c r="Q127" s="26"/>
      <c r="R127" s="12"/>
      <c r="S127" s="54"/>
      <c r="T127" s="26"/>
    </row>
    <row r="128" spans="1:20" ht="45">
      <c r="A128" s="28" t="str">
        <f t="shared" si="43"/>
        <v>Electricity Supply</v>
      </c>
      <c r="B128" s="28" t="str">
        <f t="shared" si="43"/>
        <v>Early Retirement of Power Plants</v>
      </c>
      <c r="C128" s="28" t="str">
        <f t="shared" si="43"/>
        <v>Annual Additional Capacity Retired due to Early Retirement Policy</v>
      </c>
      <c r="D128" s="12" t="s">
        <v>86</v>
      </c>
      <c r="E128" s="26"/>
      <c r="F128" s="12" t="s">
        <v>100</v>
      </c>
      <c r="G128" s="26"/>
      <c r="H128" s="27">
        <v>32</v>
      </c>
      <c r="I128" s="26" t="s">
        <v>50</v>
      </c>
      <c r="J128" s="48" t="str">
        <f t="shared" si="44"/>
        <v>Early Retirement of Power Plants</v>
      </c>
      <c r="K128" s="39" t="s">
        <v>606</v>
      </c>
      <c r="L128" s="39">
        <f>L$126</f>
        <v>0</v>
      </c>
      <c r="M128" s="39">
        <f>M$126</f>
        <v>10000</v>
      </c>
      <c r="N128" s="39">
        <f>N$126</f>
        <v>250</v>
      </c>
      <c r="O128" s="28" t="str">
        <f>O$126</f>
        <v>MW/year</v>
      </c>
      <c r="P128" s="26" t="s">
        <v>1280</v>
      </c>
      <c r="Q128" s="26" t="s">
        <v>228</v>
      </c>
      <c r="R128" s="12" t="s">
        <v>229</v>
      </c>
      <c r="S128" s="54" t="s">
        <v>188</v>
      </c>
      <c r="T128" s="26"/>
    </row>
    <row r="129" spans="1:20" ht="45">
      <c r="A129" s="28" t="str">
        <f t="shared" si="43"/>
        <v>Electricity Supply</v>
      </c>
      <c r="B129" s="28" t="str">
        <f t="shared" si="43"/>
        <v>Early Retirement of Power Plants</v>
      </c>
      <c r="C129" s="28" t="str">
        <f t="shared" si="43"/>
        <v>Annual Additional Capacity Retired due to Early Retirement Policy</v>
      </c>
      <c r="D129" s="12" t="s">
        <v>87</v>
      </c>
      <c r="E129" s="26"/>
      <c r="F129" s="12" t="s">
        <v>101</v>
      </c>
      <c r="G129" s="26"/>
      <c r="H129" s="27" t="s">
        <v>206</v>
      </c>
      <c r="I129" s="26" t="s">
        <v>50</v>
      </c>
      <c r="J129" s="48" t="str">
        <f t="shared" si="44"/>
        <v>Early Retirement of Power Plants</v>
      </c>
      <c r="K129" s="39" t="s">
        <v>606</v>
      </c>
      <c r="L129" s="44"/>
      <c r="M129" s="44"/>
      <c r="N129" s="44"/>
      <c r="O129" s="26"/>
      <c r="P129" s="26"/>
      <c r="Q129" s="26"/>
      <c r="R129" s="12"/>
      <c r="S129" s="54"/>
      <c r="T129" s="26"/>
    </row>
    <row r="130" spans="1:20" ht="45">
      <c r="A130" s="28" t="str">
        <f t="shared" si="43"/>
        <v>Electricity Supply</v>
      </c>
      <c r="B130" s="28" t="str">
        <f t="shared" si="43"/>
        <v>Early Retirement of Power Plants</v>
      </c>
      <c r="C130" s="28" t="str">
        <f t="shared" si="43"/>
        <v>Annual Additional Capacity Retired due to Early Retirement Policy</v>
      </c>
      <c r="D130" s="12" t="s">
        <v>456</v>
      </c>
      <c r="E130" s="26"/>
      <c r="F130" s="12" t="s">
        <v>462</v>
      </c>
      <c r="G130" s="26"/>
      <c r="H130" s="27" t="s">
        <v>206</v>
      </c>
      <c r="I130" s="26" t="s">
        <v>50</v>
      </c>
      <c r="J130" s="48" t="str">
        <f t="shared" si="44"/>
        <v>Early Retirement of Power Plants</v>
      </c>
      <c r="K130" s="39" t="s">
        <v>606</v>
      </c>
      <c r="L130" s="44"/>
      <c r="M130" s="44"/>
      <c r="N130" s="44"/>
      <c r="O130" s="26"/>
      <c r="P130" s="26"/>
      <c r="Q130" s="26"/>
      <c r="R130" s="12"/>
      <c r="S130" s="54"/>
      <c r="T130" s="26"/>
    </row>
    <row r="131" spans="1:20" ht="45">
      <c r="A131" s="28" t="str">
        <f t="shared" si="43"/>
        <v>Electricity Supply</v>
      </c>
      <c r="B131" s="28" t="str">
        <f t="shared" si="43"/>
        <v>Early Retirement of Power Plants</v>
      </c>
      <c r="C131" s="28" t="str">
        <f t="shared" si="43"/>
        <v>Annual Additional Capacity Retired due to Early Retirement Policy</v>
      </c>
      <c r="D131" s="12" t="s">
        <v>88</v>
      </c>
      <c r="E131" s="26"/>
      <c r="F131" s="12" t="s">
        <v>102</v>
      </c>
      <c r="G131" s="26"/>
      <c r="H131" s="27" t="s">
        <v>206</v>
      </c>
      <c r="I131" s="26" t="s">
        <v>50</v>
      </c>
      <c r="J131" s="48" t="str">
        <f t="shared" si="44"/>
        <v>Early Retirement of Power Plants</v>
      </c>
      <c r="K131" s="39" t="s">
        <v>606</v>
      </c>
      <c r="L131" s="44"/>
      <c r="M131" s="44"/>
      <c r="N131" s="44"/>
      <c r="O131" s="26"/>
      <c r="P131" s="26"/>
      <c r="Q131" s="26"/>
      <c r="R131" s="12"/>
      <c r="S131" s="54"/>
      <c r="T131" s="26"/>
    </row>
    <row r="132" spans="1:20" ht="45">
      <c r="A132" s="28" t="str">
        <f t="shared" si="43"/>
        <v>Electricity Supply</v>
      </c>
      <c r="B132" s="28" t="str">
        <f t="shared" si="43"/>
        <v>Early Retirement of Power Plants</v>
      </c>
      <c r="C132" s="28" t="str">
        <f t="shared" si="43"/>
        <v>Annual Additional Capacity Retired due to Early Retirement Policy</v>
      </c>
      <c r="D132" s="12" t="s">
        <v>89</v>
      </c>
      <c r="E132" s="26"/>
      <c r="F132" s="12" t="s">
        <v>103</v>
      </c>
      <c r="G132" s="26"/>
      <c r="H132" s="27" t="s">
        <v>206</v>
      </c>
      <c r="I132" s="26" t="s">
        <v>50</v>
      </c>
      <c r="J132" s="48" t="str">
        <f t="shared" si="44"/>
        <v>Early Retirement of Power Plants</v>
      </c>
      <c r="K132" s="39" t="s">
        <v>606</v>
      </c>
      <c r="L132" s="44"/>
      <c r="M132" s="44"/>
      <c r="N132" s="44"/>
      <c r="O132" s="26"/>
      <c r="P132" s="26"/>
      <c r="Q132" s="26"/>
      <c r="R132" s="12"/>
      <c r="S132" s="54"/>
      <c r="T132" s="26"/>
    </row>
    <row r="133" spans="1:20" ht="45">
      <c r="A133" s="28" t="str">
        <f t="shared" si="43"/>
        <v>Electricity Supply</v>
      </c>
      <c r="B133" s="28" t="str">
        <f t="shared" si="43"/>
        <v>Early Retirement of Power Plants</v>
      </c>
      <c r="C133" s="28" t="str">
        <f t="shared" si="43"/>
        <v>Annual Additional Capacity Retired due to Early Retirement Policy</v>
      </c>
      <c r="D133" s="12" t="s">
        <v>90</v>
      </c>
      <c r="E133" s="26"/>
      <c r="F133" s="12" t="s">
        <v>104</v>
      </c>
      <c r="G133" s="26"/>
      <c r="H133" s="27" t="s">
        <v>206</v>
      </c>
      <c r="I133" s="26" t="s">
        <v>50</v>
      </c>
      <c r="J133" s="48" t="str">
        <f t="shared" si="44"/>
        <v>Early Retirement of Power Plants</v>
      </c>
      <c r="K133" s="39" t="s">
        <v>606</v>
      </c>
      <c r="L133" s="44"/>
      <c r="M133" s="44"/>
      <c r="N133" s="44"/>
      <c r="O133" s="26"/>
      <c r="P133" s="26"/>
      <c r="Q133" s="26"/>
      <c r="R133" s="12"/>
      <c r="S133" s="54"/>
      <c r="T133" s="26"/>
    </row>
    <row r="134" spans="1:20" ht="45">
      <c r="A134" s="28" t="str">
        <f t="shared" si="43"/>
        <v>Electricity Supply</v>
      </c>
      <c r="B134" s="28" t="str">
        <f t="shared" si="43"/>
        <v>Early Retirement of Power Plants</v>
      </c>
      <c r="C134" s="28" t="str">
        <f t="shared" si="43"/>
        <v>Annual Additional Capacity Retired due to Early Retirement Policy</v>
      </c>
      <c r="D134" s="12" t="s">
        <v>349</v>
      </c>
      <c r="E134" s="26"/>
      <c r="F134" s="12" t="s">
        <v>351</v>
      </c>
      <c r="G134" s="26"/>
      <c r="H134" s="27"/>
      <c r="I134" s="26" t="s">
        <v>50</v>
      </c>
      <c r="J134" s="48" t="str">
        <f t="shared" si="44"/>
        <v>Early Retirement of Power Plants</v>
      </c>
      <c r="K134" s="39" t="s">
        <v>606</v>
      </c>
      <c r="L134" s="44"/>
      <c r="M134" s="44"/>
      <c r="N134" s="44"/>
      <c r="O134" s="26"/>
      <c r="P134" s="26"/>
      <c r="Q134" s="26"/>
      <c r="R134" s="12"/>
      <c r="S134" s="54"/>
      <c r="T134" s="26"/>
    </row>
    <row r="135" spans="1:20" ht="45">
      <c r="A135" s="28" t="str">
        <f t="shared" si="43"/>
        <v>Electricity Supply</v>
      </c>
      <c r="B135" s="28" t="str">
        <f t="shared" si="43"/>
        <v>Early Retirement of Power Plants</v>
      </c>
      <c r="C135" s="28" t="str">
        <f t="shared" si="43"/>
        <v>Annual Additional Capacity Retired due to Early Retirement Policy</v>
      </c>
      <c r="D135" s="12" t="s">
        <v>350</v>
      </c>
      <c r="E135" s="26"/>
      <c r="F135" s="12" t="s">
        <v>352</v>
      </c>
      <c r="G135" s="26"/>
      <c r="H135" s="27"/>
      <c r="I135" s="26" t="s">
        <v>50</v>
      </c>
      <c r="J135" s="48" t="str">
        <f t="shared" si="44"/>
        <v>Early Retirement of Power Plants</v>
      </c>
      <c r="K135" s="39" t="s">
        <v>606</v>
      </c>
      <c r="L135" s="44"/>
      <c r="M135" s="44"/>
      <c r="N135" s="44"/>
      <c r="O135" s="26"/>
      <c r="P135" s="26"/>
      <c r="Q135" s="26"/>
      <c r="R135" s="12"/>
      <c r="S135" s="54"/>
      <c r="T135" s="26"/>
    </row>
    <row r="136" spans="1:20" ht="45">
      <c r="A136" s="28" t="str">
        <f t="shared" si="43"/>
        <v>Electricity Supply</v>
      </c>
      <c r="B136" s="28" t="str">
        <f t="shared" si="43"/>
        <v>Early Retirement of Power Plants</v>
      </c>
      <c r="C136" s="28" t="str">
        <f t="shared" si="43"/>
        <v>Annual Additional Capacity Retired due to Early Retirement Policy</v>
      </c>
      <c r="D136" s="12" t="s">
        <v>452</v>
      </c>
      <c r="E136" s="26"/>
      <c r="F136" s="12" t="s">
        <v>451</v>
      </c>
      <c r="G136" s="26"/>
      <c r="H136" s="27"/>
      <c r="I136" s="26" t="s">
        <v>50</v>
      </c>
      <c r="J136" s="48" t="str">
        <f t="shared" si="44"/>
        <v>Early Retirement of Power Plants</v>
      </c>
      <c r="K136" s="39" t="s">
        <v>606</v>
      </c>
      <c r="L136" s="37"/>
      <c r="M136" s="37"/>
      <c r="N136" s="37"/>
      <c r="O136" s="28"/>
      <c r="P136" s="26"/>
      <c r="Q136" s="26"/>
      <c r="R136" s="12"/>
      <c r="S136" s="54"/>
      <c r="T136" s="26"/>
    </row>
    <row r="137" spans="1:20" ht="45">
      <c r="A137" s="28" t="str">
        <f t="shared" si="43"/>
        <v>Electricity Supply</v>
      </c>
      <c r="B137" s="28" t="str">
        <f t="shared" si="43"/>
        <v>Early Retirement of Power Plants</v>
      </c>
      <c r="C137" s="28" t="str">
        <f t="shared" si="43"/>
        <v>Annual Additional Capacity Retired due to Early Retirement Policy</v>
      </c>
      <c r="D137" s="12" t="s">
        <v>464</v>
      </c>
      <c r="E137" s="26"/>
      <c r="F137" s="12" t="s">
        <v>465</v>
      </c>
      <c r="G137" s="26"/>
      <c r="H137" s="27"/>
      <c r="I137" s="26" t="s">
        <v>50</v>
      </c>
      <c r="J137" s="48" t="str">
        <f t="shared" si="44"/>
        <v>Early Retirement of Power Plants</v>
      </c>
      <c r="K137" s="39" t="s">
        <v>606</v>
      </c>
      <c r="L137" s="37"/>
      <c r="M137" s="37"/>
      <c r="N137" s="37"/>
      <c r="O137" s="28"/>
      <c r="P137" s="26"/>
      <c r="Q137" s="26"/>
      <c r="R137" s="12"/>
      <c r="S137" s="54"/>
      <c r="T137" s="26"/>
    </row>
    <row r="138" spans="1:20" ht="54.4" customHeight="1">
      <c r="A138" s="26" t="s">
        <v>7</v>
      </c>
      <c r="B138" s="26" t="s">
        <v>18</v>
      </c>
      <c r="C138" s="26" t="s">
        <v>354</v>
      </c>
      <c r="D138" s="26"/>
      <c r="E138" s="26"/>
      <c r="F138" s="26"/>
      <c r="G138" s="26"/>
      <c r="H138" s="27">
        <v>33</v>
      </c>
      <c r="I138" s="26" t="s">
        <v>49</v>
      </c>
      <c r="J138" s="50" t="s">
        <v>18</v>
      </c>
      <c r="K138" s="50" t="s">
        <v>605</v>
      </c>
      <c r="L138" s="32">
        <v>0</v>
      </c>
      <c r="M138" s="32">
        <v>0.1</v>
      </c>
      <c r="N138" s="41">
        <v>5.0000000000000001E-3</v>
      </c>
      <c r="O138" s="26" t="s">
        <v>32</v>
      </c>
      <c r="P138" s="26" t="s">
        <v>1281</v>
      </c>
      <c r="Q138" s="26" t="s">
        <v>230</v>
      </c>
      <c r="R138" s="12" t="s">
        <v>231</v>
      </c>
      <c r="S138" s="5" t="s">
        <v>1282</v>
      </c>
      <c r="T138" s="26" t="s">
        <v>185</v>
      </c>
    </row>
    <row r="139" spans="1:20" ht="43.5" customHeight="1">
      <c r="A139" s="26" t="s">
        <v>7</v>
      </c>
      <c r="B139" s="26" t="s">
        <v>147</v>
      </c>
      <c r="C139" s="26" t="s">
        <v>313</v>
      </c>
      <c r="D139" s="26"/>
      <c r="E139" s="26"/>
      <c r="F139" s="26"/>
      <c r="G139" s="26"/>
      <c r="H139" s="27">
        <v>34</v>
      </c>
      <c r="I139" s="26" t="s">
        <v>50</v>
      </c>
      <c r="J139" s="50" t="s">
        <v>147</v>
      </c>
      <c r="K139" s="50" t="s">
        <v>604</v>
      </c>
      <c r="L139" s="32">
        <v>0</v>
      </c>
      <c r="M139" s="32" t="s">
        <v>1174</v>
      </c>
      <c r="N139" s="32">
        <v>0.01</v>
      </c>
      <c r="O139" s="26" t="s">
        <v>148</v>
      </c>
      <c r="P139" s="26" t="s">
        <v>1283</v>
      </c>
      <c r="Q139" s="26" t="s">
        <v>232</v>
      </c>
      <c r="R139" s="12" t="s">
        <v>233</v>
      </c>
      <c r="S139" s="54" t="s">
        <v>186</v>
      </c>
      <c r="T139" s="26" t="s">
        <v>431</v>
      </c>
    </row>
    <row r="140" spans="1:20" s="6" customFormat="1" ht="90">
      <c r="A140" s="26" t="s">
        <v>7</v>
      </c>
      <c r="B140" s="26" t="s">
        <v>1129</v>
      </c>
      <c r="C140" s="26" t="s">
        <v>144</v>
      </c>
      <c r="D140" s="26"/>
      <c r="E140" s="26"/>
      <c r="F140" s="26"/>
      <c r="G140" s="26"/>
      <c r="H140" s="27">
        <v>213</v>
      </c>
      <c r="I140" s="26" t="s">
        <v>50</v>
      </c>
      <c r="J140" s="50" t="s">
        <v>68</v>
      </c>
      <c r="K140" s="72"/>
      <c r="L140" s="38">
        <v>0</v>
      </c>
      <c r="M140" s="38">
        <v>1</v>
      </c>
      <c r="N140" s="38">
        <v>1</v>
      </c>
      <c r="O140" s="26" t="s">
        <v>31</v>
      </c>
      <c r="P140" s="5" t="s">
        <v>1284</v>
      </c>
      <c r="Q140" s="26" t="s">
        <v>1128</v>
      </c>
      <c r="R140" s="98" t="s">
        <v>236</v>
      </c>
      <c r="S140" s="99" t="s">
        <v>1127</v>
      </c>
      <c r="T140" s="28"/>
    </row>
    <row r="141" spans="1:20" s="6" customFormat="1" ht="45">
      <c r="A141" s="26" t="s">
        <v>7</v>
      </c>
      <c r="B141" s="26" t="s">
        <v>421</v>
      </c>
      <c r="C141" s="26" t="s">
        <v>422</v>
      </c>
      <c r="D141" s="26"/>
      <c r="E141" s="26"/>
      <c r="F141" s="26"/>
      <c r="G141" s="26"/>
      <c r="H141" s="27" t="s">
        <v>206</v>
      </c>
      <c r="I141" s="26" t="s">
        <v>50</v>
      </c>
      <c r="J141" s="50" t="s">
        <v>421</v>
      </c>
      <c r="K141" s="50" t="s">
        <v>603</v>
      </c>
      <c r="L141" s="38"/>
      <c r="M141" s="38"/>
      <c r="N141" s="38"/>
      <c r="O141" s="26"/>
      <c r="P141" s="26"/>
      <c r="Q141" s="28"/>
      <c r="R141" s="12"/>
      <c r="S141" s="59"/>
      <c r="T141" s="28"/>
    </row>
    <row r="142" spans="1:20" s="6" customFormat="1" ht="90">
      <c r="A142" s="26" t="s">
        <v>7</v>
      </c>
      <c r="B142" s="26" t="s">
        <v>558</v>
      </c>
      <c r="C142" s="26" t="s">
        <v>557</v>
      </c>
      <c r="D142" s="12"/>
      <c r="E142" s="28"/>
      <c r="F142" s="12"/>
      <c r="G142" s="28"/>
      <c r="H142" s="27">
        <v>35</v>
      </c>
      <c r="I142" s="12" t="s">
        <v>49</v>
      </c>
      <c r="J142" s="50" t="s">
        <v>559</v>
      </c>
      <c r="K142" s="63"/>
      <c r="L142" s="32">
        <v>0</v>
      </c>
      <c r="M142" s="38">
        <v>20</v>
      </c>
      <c r="N142" s="38">
        <v>1</v>
      </c>
      <c r="O142" s="12" t="s">
        <v>145</v>
      </c>
      <c r="P142" s="26" t="s">
        <v>1285</v>
      </c>
      <c r="Q142" s="26" t="s">
        <v>234</v>
      </c>
      <c r="R142" s="12" t="s">
        <v>560</v>
      </c>
      <c r="S142" s="60" t="s">
        <v>187</v>
      </c>
      <c r="T142" s="12" t="s">
        <v>187</v>
      </c>
    </row>
    <row r="143" spans="1:20" s="3" customFormat="1" ht="45">
      <c r="A143" s="12" t="s">
        <v>7</v>
      </c>
      <c r="B143" s="12" t="s">
        <v>284</v>
      </c>
      <c r="C143" s="12" t="s">
        <v>285</v>
      </c>
      <c r="D143" s="12" t="s">
        <v>455</v>
      </c>
      <c r="E143" s="12" t="s">
        <v>286</v>
      </c>
      <c r="F143" s="26"/>
      <c r="G143" s="12"/>
      <c r="H143" s="29"/>
      <c r="I143" s="12" t="s">
        <v>50</v>
      </c>
      <c r="J143" s="49" t="s">
        <v>284</v>
      </c>
      <c r="K143" s="50" t="s">
        <v>602</v>
      </c>
      <c r="L143" s="36"/>
      <c r="M143" s="36"/>
      <c r="N143" s="36"/>
      <c r="O143" s="12"/>
      <c r="P143" s="26"/>
      <c r="Q143" s="12"/>
      <c r="R143" s="12"/>
      <c r="S143" s="60"/>
      <c r="T143" s="12"/>
    </row>
    <row r="144" spans="1:20" s="3" customFormat="1" ht="60">
      <c r="A144" s="30" t="str">
        <f t="shared" ref="A144:C173" si="45">A$143</f>
        <v>Electricity Supply</v>
      </c>
      <c r="B144" s="30" t="str">
        <f t="shared" si="45"/>
        <v>Reduce Plant Downtime</v>
      </c>
      <c r="C144" s="30" t="str">
        <f t="shared" si="45"/>
        <v>Percentage Reduction in Plant Downtime</v>
      </c>
      <c r="D144" s="12" t="s">
        <v>455</v>
      </c>
      <c r="E144" s="12" t="s">
        <v>287</v>
      </c>
      <c r="F144" s="26"/>
      <c r="G144" s="12"/>
      <c r="H144" s="29"/>
      <c r="I144" s="12" t="s">
        <v>50</v>
      </c>
      <c r="J144" s="64" t="str">
        <f>J$143</f>
        <v>Reduce Plant Downtime</v>
      </c>
      <c r="K144" s="64" t="s">
        <v>602</v>
      </c>
      <c r="L144" s="36"/>
      <c r="M144" s="36"/>
      <c r="N144" s="36"/>
      <c r="O144" s="12"/>
      <c r="P144" s="26"/>
      <c r="Q144" s="12"/>
      <c r="R144" s="12"/>
      <c r="S144" s="60"/>
      <c r="T144" s="12"/>
    </row>
    <row r="145" spans="1:20" s="3" customFormat="1" ht="30">
      <c r="A145" s="30" t="str">
        <f t="shared" si="45"/>
        <v>Electricity Supply</v>
      </c>
      <c r="B145" s="30" t="str">
        <f t="shared" si="45"/>
        <v>Reduce Plant Downtime</v>
      </c>
      <c r="C145" s="30" t="str">
        <f t="shared" si="45"/>
        <v>Percentage Reduction in Plant Downtime</v>
      </c>
      <c r="D145" s="12" t="s">
        <v>455</v>
      </c>
      <c r="E145" s="12" t="s">
        <v>288</v>
      </c>
      <c r="F145" s="26"/>
      <c r="G145" s="12"/>
      <c r="H145" s="29"/>
      <c r="I145" s="12" t="s">
        <v>50</v>
      </c>
      <c r="J145" s="64" t="str">
        <f t="shared" ref="J145:J177" si="46">J$143</f>
        <v>Reduce Plant Downtime</v>
      </c>
      <c r="K145" s="64" t="s">
        <v>602</v>
      </c>
      <c r="L145" s="43"/>
      <c r="M145" s="43"/>
      <c r="N145" s="43"/>
      <c r="O145" s="12"/>
      <c r="P145" s="12"/>
      <c r="Q145" s="12"/>
      <c r="R145" s="12"/>
      <c r="S145" s="60"/>
      <c r="T145" s="12"/>
    </row>
    <row r="146" spans="1:20" s="3" customFormat="1" ht="90">
      <c r="A146" s="30" t="str">
        <f t="shared" si="45"/>
        <v>Electricity Supply</v>
      </c>
      <c r="B146" s="30" t="str">
        <f t="shared" si="45"/>
        <v>Reduce Plant Downtime</v>
      </c>
      <c r="C146" s="30" t="str">
        <f t="shared" si="45"/>
        <v>Percentage Reduction in Plant Downtime</v>
      </c>
      <c r="D146" s="12" t="s">
        <v>347</v>
      </c>
      <c r="E146" s="12" t="s">
        <v>286</v>
      </c>
      <c r="F146" s="12" t="s">
        <v>346</v>
      </c>
      <c r="G146" s="12" t="s">
        <v>348</v>
      </c>
      <c r="H146" s="29">
        <v>141</v>
      </c>
      <c r="I146" s="12" t="s">
        <v>50</v>
      </c>
      <c r="J146" s="64" t="str">
        <f t="shared" si="46"/>
        <v>Reduce Plant Downtime</v>
      </c>
      <c r="K146" s="64" t="s">
        <v>602</v>
      </c>
      <c r="L146" s="36">
        <v>0</v>
      </c>
      <c r="M146" s="36">
        <v>0.6</v>
      </c>
      <c r="N146" s="36">
        <v>0.01</v>
      </c>
      <c r="O146" s="12" t="s">
        <v>289</v>
      </c>
      <c r="P146" s="26" t="s">
        <v>1286</v>
      </c>
      <c r="Q146" s="12" t="s">
        <v>537</v>
      </c>
      <c r="R146" s="12" t="s">
        <v>290</v>
      </c>
      <c r="S146" s="60" t="s">
        <v>1287</v>
      </c>
      <c r="T146" s="12"/>
    </row>
    <row r="147" spans="1:20" s="3" customFormat="1" ht="60">
      <c r="A147" s="30" t="str">
        <f t="shared" si="45"/>
        <v>Electricity Supply</v>
      </c>
      <c r="B147" s="30" t="str">
        <f t="shared" si="45"/>
        <v>Reduce Plant Downtime</v>
      </c>
      <c r="C147" s="30" t="str">
        <f t="shared" si="45"/>
        <v>Percentage Reduction in Plant Downtime</v>
      </c>
      <c r="D147" s="12" t="s">
        <v>347</v>
      </c>
      <c r="E147" s="12" t="s">
        <v>287</v>
      </c>
      <c r="F147" s="12"/>
      <c r="G147" s="12"/>
      <c r="H147" s="29"/>
      <c r="I147" s="12" t="s">
        <v>50</v>
      </c>
      <c r="J147" s="64" t="str">
        <f t="shared" si="46"/>
        <v>Reduce Plant Downtime</v>
      </c>
      <c r="K147" s="64" t="s">
        <v>602</v>
      </c>
      <c r="L147" s="36"/>
      <c r="M147" s="36"/>
      <c r="N147" s="36"/>
      <c r="O147" s="12"/>
      <c r="P147" s="26"/>
      <c r="Q147" s="12"/>
      <c r="R147" s="12"/>
      <c r="S147" s="60"/>
      <c r="T147" s="12"/>
    </row>
    <row r="148" spans="1:20" s="3" customFormat="1" ht="45">
      <c r="A148" s="30" t="str">
        <f t="shared" si="45"/>
        <v>Electricity Supply</v>
      </c>
      <c r="B148" s="30" t="str">
        <f t="shared" si="45"/>
        <v>Reduce Plant Downtime</v>
      </c>
      <c r="C148" s="30" t="str">
        <f t="shared" si="45"/>
        <v>Percentage Reduction in Plant Downtime</v>
      </c>
      <c r="D148" s="12" t="s">
        <v>347</v>
      </c>
      <c r="E148" s="12" t="s">
        <v>288</v>
      </c>
      <c r="F148" s="12"/>
      <c r="G148" s="12"/>
      <c r="H148" s="29"/>
      <c r="I148" s="12" t="s">
        <v>50</v>
      </c>
      <c r="J148" s="64" t="str">
        <f t="shared" si="46"/>
        <v>Reduce Plant Downtime</v>
      </c>
      <c r="K148" s="64" t="s">
        <v>602</v>
      </c>
      <c r="L148" s="43"/>
      <c r="M148" s="43"/>
      <c r="N148" s="43"/>
      <c r="O148" s="12"/>
      <c r="P148" s="12"/>
      <c r="Q148" s="12"/>
      <c r="R148" s="12"/>
      <c r="S148" s="60"/>
      <c r="T148" s="12"/>
    </row>
    <row r="149" spans="1:20" s="3" customFormat="1" ht="45">
      <c r="A149" s="30" t="str">
        <f t="shared" si="45"/>
        <v>Electricity Supply</v>
      </c>
      <c r="B149" s="30" t="str">
        <f t="shared" si="45"/>
        <v>Reduce Plant Downtime</v>
      </c>
      <c r="C149" s="30" t="str">
        <f t="shared" si="45"/>
        <v>Percentage Reduction in Plant Downtime</v>
      </c>
      <c r="D149" s="12" t="s">
        <v>86</v>
      </c>
      <c r="E149" s="12" t="s">
        <v>286</v>
      </c>
      <c r="F149" s="12"/>
      <c r="G149" s="12"/>
      <c r="H149" s="29"/>
      <c r="I149" s="12" t="s">
        <v>50</v>
      </c>
      <c r="J149" s="64" t="str">
        <f t="shared" si="46"/>
        <v>Reduce Plant Downtime</v>
      </c>
      <c r="K149" s="64" t="s">
        <v>602</v>
      </c>
      <c r="L149" s="43"/>
      <c r="M149" s="43"/>
      <c r="N149" s="43"/>
      <c r="O149" s="12"/>
      <c r="P149" s="12"/>
      <c r="Q149" s="12"/>
      <c r="R149" s="12"/>
      <c r="S149" s="60"/>
      <c r="T149" s="12"/>
    </row>
    <row r="150" spans="1:20" s="3" customFormat="1" ht="60">
      <c r="A150" s="30" t="str">
        <f t="shared" si="45"/>
        <v>Electricity Supply</v>
      </c>
      <c r="B150" s="30" t="str">
        <f t="shared" si="45"/>
        <v>Reduce Plant Downtime</v>
      </c>
      <c r="C150" s="30" t="str">
        <f t="shared" si="45"/>
        <v>Percentage Reduction in Plant Downtime</v>
      </c>
      <c r="D150" s="12" t="s">
        <v>86</v>
      </c>
      <c r="E150" s="12" t="s">
        <v>287</v>
      </c>
      <c r="F150" s="12"/>
      <c r="G150" s="12"/>
      <c r="H150" s="29"/>
      <c r="I150" s="12" t="s">
        <v>50</v>
      </c>
      <c r="J150" s="64" t="str">
        <f t="shared" si="46"/>
        <v>Reduce Plant Downtime</v>
      </c>
      <c r="K150" s="64" t="s">
        <v>602</v>
      </c>
      <c r="L150" s="43"/>
      <c r="M150" s="43"/>
      <c r="N150" s="43"/>
      <c r="O150" s="12"/>
      <c r="P150" s="12"/>
      <c r="Q150" s="12"/>
      <c r="R150" s="12"/>
      <c r="S150" s="60"/>
      <c r="T150" s="12"/>
    </row>
    <row r="151" spans="1:20" s="3" customFormat="1" ht="30">
      <c r="A151" s="30" t="str">
        <f t="shared" si="45"/>
        <v>Electricity Supply</v>
      </c>
      <c r="B151" s="30" t="str">
        <f t="shared" si="45"/>
        <v>Reduce Plant Downtime</v>
      </c>
      <c r="C151" s="30" t="str">
        <f t="shared" si="45"/>
        <v>Percentage Reduction in Plant Downtime</v>
      </c>
      <c r="D151" s="12" t="s">
        <v>86</v>
      </c>
      <c r="E151" s="12" t="s">
        <v>288</v>
      </c>
      <c r="F151" s="12"/>
      <c r="G151" s="12"/>
      <c r="H151" s="29"/>
      <c r="I151" s="12" t="s">
        <v>50</v>
      </c>
      <c r="J151" s="64" t="str">
        <f t="shared" si="46"/>
        <v>Reduce Plant Downtime</v>
      </c>
      <c r="K151" s="64" t="s">
        <v>602</v>
      </c>
      <c r="L151" s="43"/>
      <c r="M151" s="43"/>
      <c r="N151" s="43"/>
      <c r="O151" s="12"/>
      <c r="P151" s="12"/>
      <c r="Q151" s="12"/>
      <c r="R151" s="12"/>
      <c r="S151" s="60"/>
      <c r="T151" s="12"/>
    </row>
    <row r="152" spans="1:20" s="3" customFormat="1" ht="45">
      <c r="A152" s="30" t="str">
        <f t="shared" si="45"/>
        <v>Electricity Supply</v>
      </c>
      <c r="B152" s="30" t="str">
        <f t="shared" si="45"/>
        <v>Reduce Plant Downtime</v>
      </c>
      <c r="C152" s="30" t="str">
        <f t="shared" si="45"/>
        <v>Percentage Reduction in Plant Downtime</v>
      </c>
      <c r="D152" s="12" t="s">
        <v>87</v>
      </c>
      <c r="E152" s="12" t="s">
        <v>286</v>
      </c>
      <c r="F152" s="12"/>
      <c r="G152" s="12"/>
      <c r="H152" s="29"/>
      <c r="I152" s="12" t="s">
        <v>50</v>
      </c>
      <c r="J152" s="64" t="str">
        <f t="shared" si="46"/>
        <v>Reduce Plant Downtime</v>
      </c>
      <c r="K152" s="64" t="s">
        <v>602</v>
      </c>
      <c r="L152" s="43"/>
      <c r="M152" s="43"/>
      <c r="N152" s="43"/>
      <c r="O152" s="12"/>
      <c r="P152" s="12"/>
      <c r="Q152" s="12"/>
      <c r="R152" s="12"/>
      <c r="S152" s="60"/>
      <c r="T152" s="12"/>
    </row>
    <row r="153" spans="1:20" s="3" customFormat="1" ht="60">
      <c r="A153" s="30" t="str">
        <f t="shared" si="45"/>
        <v>Electricity Supply</v>
      </c>
      <c r="B153" s="30" t="str">
        <f t="shared" si="45"/>
        <v>Reduce Plant Downtime</v>
      </c>
      <c r="C153" s="30" t="str">
        <f t="shared" si="45"/>
        <v>Percentage Reduction in Plant Downtime</v>
      </c>
      <c r="D153" s="12" t="s">
        <v>87</v>
      </c>
      <c r="E153" s="12" t="s">
        <v>287</v>
      </c>
      <c r="F153" s="12"/>
      <c r="G153" s="12"/>
      <c r="H153" s="29"/>
      <c r="I153" s="12" t="s">
        <v>50</v>
      </c>
      <c r="J153" s="64" t="str">
        <f t="shared" si="46"/>
        <v>Reduce Plant Downtime</v>
      </c>
      <c r="K153" s="64" t="s">
        <v>602</v>
      </c>
      <c r="L153" s="43"/>
      <c r="M153" s="43"/>
      <c r="N153" s="43"/>
      <c r="O153" s="12"/>
      <c r="P153" s="12"/>
      <c r="Q153" s="12"/>
      <c r="R153" s="12"/>
      <c r="S153" s="60"/>
      <c r="T153" s="12"/>
    </row>
    <row r="154" spans="1:20" s="3" customFormat="1" ht="30">
      <c r="A154" s="30" t="str">
        <f t="shared" si="45"/>
        <v>Electricity Supply</v>
      </c>
      <c r="B154" s="30" t="str">
        <f t="shared" si="45"/>
        <v>Reduce Plant Downtime</v>
      </c>
      <c r="C154" s="30" t="str">
        <f t="shared" si="45"/>
        <v>Percentage Reduction in Plant Downtime</v>
      </c>
      <c r="D154" s="12" t="s">
        <v>87</v>
      </c>
      <c r="E154" s="12" t="s">
        <v>288</v>
      </c>
      <c r="F154" s="12"/>
      <c r="G154" s="12"/>
      <c r="H154" s="29"/>
      <c r="I154" s="12" t="s">
        <v>50</v>
      </c>
      <c r="J154" s="64" t="str">
        <f t="shared" si="46"/>
        <v>Reduce Plant Downtime</v>
      </c>
      <c r="K154" s="64" t="s">
        <v>602</v>
      </c>
      <c r="L154" s="43"/>
      <c r="M154" s="43"/>
      <c r="N154" s="43"/>
      <c r="O154" s="12"/>
      <c r="P154" s="12"/>
      <c r="Q154" s="12"/>
      <c r="R154" s="12"/>
      <c r="S154" s="60"/>
      <c r="T154" s="12"/>
    </row>
    <row r="155" spans="1:20" s="3" customFormat="1" ht="45">
      <c r="A155" s="30" t="str">
        <f t="shared" si="45"/>
        <v>Electricity Supply</v>
      </c>
      <c r="B155" s="30" t="str">
        <f t="shared" si="45"/>
        <v>Reduce Plant Downtime</v>
      </c>
      <c r="C155" s="30" t="str">
        <f t="shared" si="45"/>
        <v>Percentage Reduction in Plant Downtime</v>
      </c>
      <c r="D155" s="12" t="s">
        <v>456</v>
      </c>
      <c r="E155" s="12" t="s">
        <v>286</v>
      </c>
      <c r="F155" s="12"/>
      <c r="G155" s="12"/>
      <c r="H155" s="29"/>
      <c r="I155" s="12" t="s">
        <v>50</v>
      </c>
      <c r="J155" s="64" t="str">
        <f t="shared" si="46"/>
        <v>Reduce Plant Downtime</v>
      </c>
      <c r="K155" s="64" t="s">
        <v>602</v>
      </c>
      <c r="L155" s="43"/>
      <c r="M155" s="43"/>
      <c r="N155" s="43"/>
      <c r="O155" s="12"/>
      <c r="P155" s="12"/>
      <c r="Q155" s="12"/>
      <c r="R155" s="12"/>
      <c r="S155" s="60"/>
      <c r="T155" s="12"/>
    </row>
    <row r="156" spans="1:20" s="3" customFormat="1" ht="60">
      <c r="A156" s="30" t="str">
        <f t="shared" si="45"/>
        <v>Electricity Supply</v>
      </c>
      <c r="B156" s="30" t="str">
        <f t="shared" si="45"/>
        <v>Reduce Plant Downtime</v>
      </c>
      <c r="C156" s="30" t="str">
        <f t="shared" si="45"/>
        <v>Percentage Reduction in Plant Downtime</v>
      </c>
      <c r="D156" s="12" t="s">
        <v>456</v>
      </c>
      <c r="E156" s="12" t="s">
        <v>287</v>
      </c>
      <c r="F156" s="12"/>
      <c r="G156" s="12"/>
      <c r="H156" s="29"/>
      <c r="I156" s="12" t="s">
        <v>50</v>
      </c>
      <c r="J156" s="64" t="str">
        <f t="shared" si="46"/>
        <v>Reduce Plant Downtime</v>
      </c>
      <c r="K156" s="64" t="s">
        <v>602</v>
      </c>
      <c r="L156" s="43"/>
      <c r="M156" s="43"/>
      <c r="N156" s="43"/>
      <c r="O156" s="12"/>
      <c r="P156" s="12"/>
      <c r="Q156" s="12"/>
      <c r="R156" s="12"/>
      <c r="S156" s="60"/>
      <c r="T156" s="12"/>
    </row>
    <row r="157" spans="1:20" s="3" customFormat="1" ht="90">
      <c r="A157" s="30" t="str">
        <f t="shared" si="45"/>
        <v>Electricity Supply</v>
      </c>
      <c r="B157" s="30" t="str">
        <f t="shared" si="45"/>
        <v>Reduce Plant Downtime</v>
      </c>
      <c r="C157" s="30" t="str">
        <f t="shared" si="45"/>
        <v>Percentage Reduction in Plant Downtime</v>
      </c>
      <c r="D157" s="12" t="s">
        <v>456</v>
      </c>
      <c r="E157" s="12" t="s">
        <v>288</v>
      </c>
      <c r="F157" s="12" t="s">
        <v>353</v>
      </c>
      <c r="G157" s="12" t="s">
        <v>462</v>
      </c>
      <c r="H157" s="29">
        <v>143</v>
      </c>
      <c r="I157" s="12" t="s">
        <v>49</v>
      </c>
      <c r="J157" s="64" t="str">
        <f t="shared" si="46"/>
        <v>Reduce Plant Downtime</v>
      </c>
      <c r="K157" s="64" t="s">
        <v>602</v>
      </c>
      <c r="L157" s="36">
        <v>0</v>
      </c>
      <c r="M157" s="36">
        <v>0.25</v>
      </c>
      <c r="N157" s="36">
        <v>0.01</v>
      </c>
      <c r="O157" s="12" t="s">
        <v>289</v>
      </c>
      <c r="P157" s="26" t="s">
        <v>1288</v>
      </c>
      <c r="Q157" s="12" t="s">
        <v>537</v>
      </c>
      <c r="R157" s="12" t="s">
        <v>290</v>
      </c>
      <c r="S157" s="60" t="s">
        <v>1289</v>
      </c>
      <c r="T157" s="12"/>
    </row>
    <row r="158" spans="1:20" s="3" customFormat="1" ht="45">
      <c r="A158" s="30" t="str">
        <f t="shared" si="45"/>
        <v>Electricity Supply</v>
      </c>
      <c r="B158" s="30" t="str">
        <f t="shared" si="45"/>
        <v>Reduce Plant Downtime</v>
      </c>
      <c r="C158" s="30" t="str">
        <f t="shared" si="45"/>
        <v>Percentage Reduction in Plant Downtime</v>
      </c>
      <c r="D158" s="12" t="s">
        <v>88</v>
      </c>
      <c r="E158" s="12" t="s">
        <v>286</v>
      </c>
      <c r="F158" s="12"/>
      <c r="G158" s="12"/>
      <c r="H158" s="29"/>
      <c r="I158" s="12" t="s">
        <v>50</v>
      </c>
      <c r="J158" s="64" t="str">
        <f t="shared" si="46"/>
        <v>Reduce Plant Downtime</v>
      </c>
      <c r="K158" s="64" t="s">
        <v>602</v>
      </c>
      <c r="L158" s="43"/>
      <c r="M158" s="43"/>
      <c r="N158" s="43"/>
      <c r="O158" s="12"/>
      <c r="P158" s="12"/>
      <c r="Q158" s="12"/>
      <c r="R158" s="12"/>
      <c r="S158" s="60"/>
      <c r="T158" s="12"/>
    </row>
    <row r="159" spans="1:20" s="3" customFormat="1" ht="60">
      <c r="A159" s="30" t="str">
        <f t="shared" si="45"/>
        <v>Electricity Supply</v>
      </c>
      <c r="B159" s="30" t="str">
        <f t="shared" si="45"/>
        <v>Reduce Plant Downtime</v>
      </c>
      <c r="C159" s="30" t="str">
        <f t="shared" si="45"/>
        <v>Percentage Reduction in Plant Downtime</v>
      </c>
      <c r="D159" s="12" t="s">
        <v>88</v>
      </c>
      <c r="E159" s="12" t="s">
        <v>287</v>
      </c>
      <c r="F159" s="12"/>
      <c r="G159" s="12"/>
      <c r="H159" s="29"/>
      <c r="I159" s="12" t="s">
        <v>50</v>
      </c>
      <c r="J159" s="64" t="str">
        <f t="shared" si="46"/>
        <v>Reduce Plant Downtime</v>
      </c>
      <c r="K159" s="64" t="s">
        <v>602</v>
      </c>
      <c r="L159" s="43"/>
      <c r="M159" s="43"/>
      <c r="N159" s="43"/>
      <c r="O159" s="12"/>
      <c r="P159" s="12"/>
      <c r="Q159" s="12"/>
      <c r="R159" s="12"/>
      <c r="S159" s="60"/>
      <c r="T159" s="12"/>
    </row>
    <row r="160" spans="1:20" s="3" customFormat="1" ht="90">
      <c r="A160" s="30" t="str">
        <f t="shared" si="45"/>
        <v>Electricity Supply</v>
      </c>
      <c r="B160" s="30" t="str">
        <f t="shared" si="45"/>
        <v>Reduce Plant Downtime</v>
      </c>
      <c r="C160" s="30" t="str">
        <f t="shared" si="45"/>
        <v>Percentage Reduction in Plant Downtime</v>
      </c>
      <c r="D160" s="12" t="s">
        <v>88</v>
      </c>
      <c r="E160" s="12" t="s">
        <v>288</v>
      </c>
      <c r="F160" s="12" t="s">
        <v>353</v>
      </c>
      <c r="G160" s="12" t="s">
        <v>102</v>
      </c>
      <c r="H160" s="29">
        <v>144</v>
      </c>
      <c r="I160" s="12" t="s">
        <v>49</v>
      </c>
      <c r="J160" s="64" t="str">
        <f t="shared" si="46"/>
        <v>Reduce Plant Downtime</v>
      </c>
      <c r="K160" s="64" t="s">
        <v>602</v>
      </c>
      <c r="L160" s="36">
        <v>0</v>
      </c>
      <c r="M160" s="36">
        <v>0.3</v>
      </c>
      <c r="N160" s="36">
        <v>0.01</v>
      </c>
      <c r="O160" s="12" t="s">
        <v>289</v>
      </c>
      <c r="P160" s="26" t="s">
        <v>1290</v>
      </c>
      <c r="Q160" s="12" t="s">
        <v>537</v>
      </c>
      <c r="R160" s="12" t="s">
        <v>290</v>
      </c>
      <c r="S160" s="60" t="s">
        <v>1291</v>
      </c>
      <c r="T160" s="12"/>
    </row>
    <row r="161" spans="1:20" s="3" customFormat="1" ht="45">
      <c r="A161" s="30" t="str">
        <f t="shared" si="45"/>
        <v>Electricity Supply</v>
      </c>
      <c r="B161" s="30" t="str">
        <f t="shared" si="45"/>
        <v>Reduce Plant Downtime</v>
      </c>
      <c r="C161" s="30" t="str">
        <f t="shared" si="45"/>
        <v>Percentage Reduction in Plant Downtime</v>
      </c>
      <c r="D161" s="12" t="s">
        <v>89</v>
      </c>
      <c r="E161" s="12" t="s">
        <v>286</v>
      </c>
      <c r="F161" s="12"/>
      <c r="G161" s="12"/>
      <c r="H161" s="29"/>
      <c r="I161" s="12" t="s">
        <v>50</v>
      </c>
      <c r="J161" s="64" t="str">
        <f t="shared" si="46"/>
        <v>Reduce Plant Downtime</v>
      </c>
      <c r="K161" s="64" t="s">
        <v>602</v>
      </c>
      <c r="L161" s="43"/>
      <c r="M161" s="43"/>
      <c r="N161" s="43"/>
      <c r="O161" s="12"/>
      <c r="P161" s="12"/>
      <c r="Q161" s="12"/>
      <c r="R161" s="12"/>
      <c r="S161" s="60"/>
      <c r="T161" s="12"/>
    </row>
    <row r="162" spans="1:20" s="3" customFormat="1" ht="60">
      <c r="A162" s="30" t="str">
        <f t="shared" si="45"/>
        <v>Electricity Supply</v>
      </c>
      <c r="B162" s="30" t="str">
        <f t="shared" si="45"/>
        <v>Reduce Plant Downtime</v>
      </c>
      <c r="C162" s="30" t="str">
        <f t="shared" si="45"/>
        <v>Percentage Reduction in Plant Downtime</v>
      </c>
      <c r="D162" s="12" t="s">
        <v>89</v>
      </c>
      <c r="E162" s="12" t="s">
        <v>287</v>
      </c>
      <c r="F162" s="12"/>
      <c r="G162" s="12"/>
      <c r="H162" s="29"/>
      <c r="I162" s="12" t="s">
        <v>50</v>
      </c>
      <c r="J162" s="64" t="str">
        <f t="shared" si="46"/>
        <v>Reduce Plant Downtime</v>
      </c>
      <c r="K162" s="64" t="s">
        <v>602</v>
      </c>
      <c r="L162" s="43"/>
      <c r="M162" s="43"/>
      <c r="N162" s="43"/>
      <c r="O162" s="12"/>
      <c r="P162" s="12"/>
      <c r="Q162" s="12"/>
      <c r="R162" s="12"/>
      <c r="S162" s="60"/>
      <c r="T162" s="12"/>
    </row>
    <row r="163" spans="1:20" s="3" customFormat="1" ht="30">
      <c r="A163" s="30" t="str">
        <f t="shared" si="45"/>
        <v>Electricity Supply</v>
      </c>
      <c r="B163" s="30" t="str">
        <f t="shared" si="45"/>
        <v>Reduce Plant Downtime</v>
      </c>
      <c r="C163" s="30" t="str">
        <f t="shared" si="45"/>
        <v>Percentage Reduction in Plant Downtime</v>
      </c>
      <c r="D163" s="12" t="s">
        <v>89</v>
      </c>
      <c r="E163" s="12" t="s">
        <v>288</v>
      </c>
      <c r="F163" s="12"/>
      <c r="G163" s="12"/>
      <c r="H163" s="29"/>
      <c r="I163" s="12" t="s">
        <v>50</v>
      </c>
      <c r="J163" s="64" t="str">
        <f t="shared" si="46"/>
        <v>Reduce Plant Downtime</v>
      </c>
      <c r="K163" s="64" t="s">
        <v>602</v>
      </c>
      <c r="L163" s="43"/>
      <c r="M163" s="43"/>
      <c r="N163" s="43"/>
      <c r="O163" s="12"/>
      <c r="P163" s="12"/>
      <c r="Q163" s="12"/>
      <c r="R163" s="12"/>
      <c r="S163" s="60"/>
      <c r="T163" s="12"/>
    </row>
    <row r="164" spans="1:20" s="3" customFormat="1" ht="45">
      <c r="A164" s="30" t="str">
        <f t="shared" si="45"/>
        <v>Electricity Supply</v>
      </c>
      <c r="B164" s="30" t="str">
        <f t="shared" si="45"/>
        <v>Reduce Plant Downtime</v>
      </c>
      <c r="C164" s="30" t="str">
        <f t="shared" si="45"/>
        <v>Percentage Reduction in Plant Downtime</v>
      </c>
      <c r="D164" s="12" t="s">
        <v>90</v>
      </c>
      <c r="E164" s="12" t="s">
        <v>286</v>
      </c>
      <c r="F164" s="12"/>
      <c r="G164" s="12"/>
      <c r="H164" s="29"/>
      <c r="I164" s="12" t="s">
        <v>50</v>
      </c>
      <c r="J164" s="64" t="str">
        <f t="shared" si="46"/>
        <v>Reduce Plant Downtime</v>
      </c>
      <c r="K164" s="64" t="s">
        <v>602</v>
      </c>
      <c r="L164" s="43"/>
      <c r="M164" s="43"/>
      <c r="N164" s="43"/>
      <c r="O164" s="12"/>
      <c r="P164" s="12"/>
      <c r="Q164" s="12"/>
      <c r="R164" s="12"/>
      <c r="S164" s="60"/>
      <c r="T164" s="12"/>
    </row>
    <row r="165" spans="1:20" s="3" customFormat="1" ht="60">
      <c r="A165" s="30" t="str">
        <f t="shared" si="45"/>
        <v>Electricity Supply</v>
      </c>
      <c r="B165" s="30" t="str">
        <f t="shared" si="45"/>
        <v>Reduce Plant Downtime</v>
      </c>
      <c r="C165" s="30" t="str">
        <f t="shared" si="45"/>
        <v>Percentage Reduction in Plant Downtime</v>
      </c>
      <c r="D165" s="12" t="s">
        <v>90</v>
      </c>
      <c r="E165" s="12" t="s">
        <v>287</v>
      </c>
      <c r="F165" s="12"/>
      <c r="G165" s="12"/>
      <c r="H165" s="29"/>
      <c r="I165" s="12" t="s">
        <v>50</v>
      </c>
      <c r="J165" s="64" t="str">
        <f t="shared" si="46"/>
        <v>Reduce Plant Downtime</v>
      </c>
      <c r="K165" s="64" t="s">
        <v>602</v>
      </c>
      <c r="L165" s="43"/>
      <c r="M165" s="43"/>
      <c r="N165" s="43"/>
      <c r="O165" s="12"/>
      <c r="P165" s="12"/>
      <c r="Q165" s="12"/>
      <c r="R165" s="12"/>
      <c r="S165" s="60"/>
      <c r="T165" s="12"/>
    </row>
    <row r="166" spans="1:20" s="3" customFormat="1" ht="30">
      <c r="A166" s="30" t="str">
        <f t="shared" si="45"/>
        <v>Electricity Supply</v>
      </c>
      <c r="B166" s="30" t="str">
        <f t="shared" si="45"/>
        <v>Reduce Plant Downtime</v>
      </c>
      <c r="C166" s="30" t="str">
        <f t="shared" si="45"/>
        <v>Percentage Reduction in Plant Downtime</v>
      </c>
      <c r="D166" s="12" t="s">
        <v>90</v>
      </c>
      <c r="E166" s="12" t="s">
        <v>288</v>
      </c>
      <c r="F166" s="12"/>
      <c r="G166" s="12"/>
      <c r="H166" s="29"/>
      <c r="I166" s="12" t="s">
        <v>50</v>
      </c>
      <c r="J166" s="64" t="str">
        <f t="shared" si="46"/>
        <v>Reduce Plant Downtime</v>
      </c>
      <c r="K166" s="64" t="s">
        <v>602</v>
      </c>
      <c r="L166" s="43"/>
      <c r="M166" s="43"/>
      <c r="N166" s="43"/>
      <c r="O166" s="12"/>
      <c r="P166" s="12"/>
      <c r="Q166" s="12"/>
      <c r="R166" s="12"/>
      <c r="S166" s="60"/>
      <c r="T166" s="12"/>
    </row>
    <row r="167" spans="1:20" s="3" customFormat="1" ht="45">
      <c r="A167" s="30" t="str">
        <f t="shared" si="45"/>
        <v>Electricity Supply</v>
      </c>
      <c r="B167" s="30" t="str">
        <f t="shared" si="45"/>
        <v>Reduce Plant Downtime</v>
      </c>
      <c r="C167" s="30" t="str">
        <f t="shared" si="45"/>
        <v>Percentage Reduction in Plant Downtime</v>
      </c>
      <c r="D167" s="12" t="s">
        <v>349</v>
      </c>
      <c r="E167" s="12" t="s">
        <v>286</v>
      </c>
      <c r="F167" s="12"/>
      <c r="G167" s="12"/>
      <c r="H167" s="29"/>
      <c r="I167" s="12" t="s">
        <v>50</v>
      </c>
      <c r="J167" s="64" t="str">
        <f t="shared" si="46"/>
        <v>Reduce Plant Downtime</v>
      </c>
      <c r="K167" s="64" t="s">
        <v>602</v>
      </c>
      <c r="L167" s="43"/>
      <c r="M167" s="43"/>
      <c r="N167" s="43"/>
      <c r="O167" s="12"/>
      <c r="P167" s="12"/>
      <c r="Q167" s="12"/>
      <c r="R167" s="12"/>
      <c r="S167" s="60"/>
      <c r="T167" s="12"/>
    </row>
    <row r="168" spans="1:20" s="3" customFormat="1" ht="60">
      <c r="A168" s="30" t="str">
        <f t="shared" si="45"/>
        <v>Electricity Supply</v>
      </c>
      <c r="B168" s="30" t="str">
        <f t="shared" si="45"/>
        <v>Reduce Plant Downtime</v>
      </c>
      <c r="C168" s="30" t="str">
        <f t="shared" si="45"/>
        <v>Percentage Reduction in Plant Downtime</v>
      </c>
      <c r="D168" s="12" t="s">
        <v>349</v>
      </c>
      <c r="E168" s="12" t="s">
        <v>287</v>
      </c>
      <c r="F168" s="12"/>
      <c r="G168" s="12"/>
      <c r="H168" s="29"/>
      <c r="I168" s="12" t="s">
        <v>50</v>
      </c>
      <c r="J168" s="64" t="str">
        <f t="shared" si="46"/>
        <v>Reduce Plant Downtime</v>
      </c>
      <c r="K168" s="64" t="s">
        <v>602</v>
      </c>
      <c r="L168" s="43"/>
      <c r="M168" s="43"/>
      <c r="N168" s="43"/>
      <c r="O168" s="12"/>
      <c r="P168" s="12"/>
      <c r="Q168" s="12"/>
      <c r="R168" s="12"/>
      <c r="S168" s="60"/>
      <c r="T168" s="12"/>
    </row>
    <row r="169" spans="1:20" s="3" customFormat="1" ht="30">
      <c r="A169" s="30" t="str">
        <f t="shared" si="45"/>
        <v>Electricity Supply</v>
      </c>
      <c r="B169" s="30" t="str">
        <f t="shared" si="45"/>
        <v>Reduce Plant Downtime</v>
      </c>
      <c r="C169" s="30" t="str">
        <f t="shared" si="45"/>
        <v>Percentage Reduction in Plant Downtime</v>
      </c>
      <c r="D169" s="12" t="s">
        <v>349</v>
      </c>
      <c r="E169" s="12" t="s">
        <v>288</v>
      </c>
      <c r="F169" s="12"/>
      <c r="G169" s="12"/>
      <c r="H169" s="29"/>
      <c r="I169" s="12" t="s">
        <v>50</v>
      </c>
      <c r="J169" s="64" t="str">
        <f t="shared" si="46"/>
        <v>Reduce Plant Downtime</v>
      </c>
      <c r="K169" s="64" t="s">
        <v>602</v>
      </c>
      <c r="L169" s="43"/>
      <c r="M169" s="43"/>
      <c r="N169" s="43"/>
      <c r="O169" s="12"/>
      <c r="P169" s="12"/>
      <c r="Q169" s="12"/>
      <c r="R169" s="12"/>
      <c r="S169" s="60"/>
      <c r="T169" s="12"/>
    </row>
    <row r="170" spans="1:20" s="3" customFormat="1" ht="45">
      <c r="A170" s="30" t="str">
        <f t="shared" si="45"/>
        <v>Electricity Supply</v>
      </c>
      <c r="B170" s="30" t="str">
        <f t="shared" si="45"/>
        <v>Reduce Plant Downtime</v>
      </c>
      <c r="C170" s="30" t="str">
        <f t="shared" si="45"/>
        <v>Percentage Reduction in Plant Downtime</v>
      </c>
      <c r="D170" s="12" t="s">
        <v>350</v>
      </c>
      <c r="E170" s="12" t="s">
        <v>286</v>
      </c>
      <c r="F170" s="12"/>
      <c r="G170" s="12"/>
      <c r="H170" s="29"/>
      <c r="I170" s="12" t="s">
        <v>50</v>
      </c>
      <c r="J170" s="64" t="str">
        <f t="shared" si="46"/>
        <v>Reduce Plant Downtime</v>
      </c>
      <c r="K170" s="64" t="s">
        <v>602</v>
      </c>
      <c r="L170" s="43"/>
      <c r="M170" s="43"/>
      <c r="N170" s="43"/>
      <c r="O170" s="12"/>
      <c r="P170" s="12"/>
      <c r="Q170" s="12"/>
      <c r="R170" s="12"/>
      <c r="S170" s="60"/>
      <c r="T170" s="12"/>
    </row>
    <row r="171" spans="1:20" s="3" customFormat="1" ht="60">
      <c r="A171" s="30" t="str">
        <f t="shared" si="45"/>
        <v>Electricity Supply</v>
      </c>
      <c r="B171" s="30" t="str">
        <f t="shared" si="45"/>
        <v>Reduce Plant Downtime</v>
      </c>
      <c r="C171" s="30" t="str">
        <f t="shared" si="45"/>
        <v>Percentage Reduction in Plant Downtime</v>
      </c>
      <c r="D171" s="12" t="s">
        <v>350</v>
      </c>
      <c r="E171" s="12" t="s">
        <v>287</v>
      </c>
      <c r="F171" s="12"/>
      <c r="G171" s="12"/>
      <c r="H171" s="29"/>
      <c r="I171" s="12" t="s">
        <v>50</v>
      </c>
      <c r="J171" s="64" t="str">
        <f t="shared" si="46"/>
        <v>Reduce Plant Downtime</v>
      </c>
      <c r="K171" s="64" t="s">
        <v>602</v>
      </c>
      <c r="L171" s="43"/>
      <c r="M171" s="43"/>
      <c r="N171" s="43"/>
      <c r="O171" s="12"/>
      <c r="P171" s="12"/>
      <c r="Q171" s="12"/>
      <c r="R171" s="12"/>
      <c r="S171" s="60"/>
      <c r="T171" s="12"/>
    </row>
    <row r="172" spans="1:20" s="3" customFormat="1" ht="30">
      <c r="A172" s="30" t="str">
        <f t="shared" si="45"/>
        <v>Electricity Supply</v>
      </c>
      <c r="B172" s="30" t="str">
        <f t="shared" si="45"/>
        <v>Reduce Plant Downtime</v>
      </c>
      <c r="C172" s="30" t="str">
        <f t="shared" si="45"/>
        <v>Percentage Reduction in Plant Downtime</v>
      </c>
      <c r="D172" s="12" t="s">
        <v>350</v>
      </c>
      <c r="E172" s="12" t="s">
        <v>288</v>
      </c>
      <c r="F172" s="12"/>
      <c r="G172" s="12"/>
      <c r="H172" s="29"/>
      <c r="I172" s="12" t="s">
        <v>50</v>
      </c>
      <c r="J172" s="64" t="str">
        <f t="shared" si="46"/>
        <v>Reduce Plant Downtime</v>
      </c>
      <c r="K172" s="64" t="s">
        <v>602</v>
      </c>
      <c r="L172" s="43"/>
      <c r="M172" s="43"/>
      <c r="N172" s="43"/>
      <c r="O172" s="12"/>
      <c r="P172" s="12"/>
      <c r="Q172" s="12"/>
      <c r="R172" s="12"/>
      <c r="S172" s="60"/>
      <c r="T172" s="12"/>
    </row>
    <row r="173" spans="1:20" s="3" customFormat="1" ht="45">
      <c r="A173" s="30" t="str">
        <f t="shared" si="45"/>
        <v>Electricity Supply</v>
      </c>
      <c r="B173" s="30" t="str">
        <f t="shared" si="45"/>
        <v>Reduce Plant Downtime</v>
      </c>
      <c r="C173" s="30" t="str">
        <f t="shared" si="45"/>
        <v>Percentage Reduction in Plant Downtime</v>
      </c>
      <c r="D173" s="12" t="s">
        <v>452</v>
      </c>
      <c r="E173" s="12" t="s">
        <v>286</v>
      </c>
      <c r="F173" s="12"/>
      <c r="G173" s="12"/>
      <c r="H173" s="29"/>
      <c r="I173" s="12" t="s">
        <v>50</v>
      </c>
      <c r="J173" s="64" t="str">
        <f t="shared" si="46"/>
        <v>Reduce Plant Downtime</v>
      </c>
      <c r="K173" s="64" t="s">
        <v>602</v>
      </c>
      <c r="L173" s="37"/>
      <c r="M173" s="37"/>
      <c r="N173" s="37"/>
      <c r="O173" s="28"/>
      <c r="P173" s="12"/>
      <c r="Q173" s="12"/>
      <c r="R173" s="12"/>
      <c r="S173" s="60"/>
      <c r="T173" s="12"/>
    </row>
    <row r="174" spans="1:20" s="3" customFormat="1" ht="60">
      <c r="A174" s="30" t="str">
        <f t="shared" ref="A174:C178" si="47">A$143</f>
        <v>Electricity Supply</v>
      </c>
      <c r="B174" s="30" t="str">
        <f t="shared" si="47"/>
        <v>Reduce Plant Downtime</v>
      </c>
      <c r="C174" s="30" t="str">
        <f t="shared" si="47"/>
        <v>Percentage Reduction in Plant Downtime</v>
      </c>
      <c r="D174" s="12" t="s">
        <v>452</v>
      </c>
      <c r="E174" s="12" t="s">
        <v>287</v>
      </c>
      <c r="F174" s="12"/>
      <c r="G174" s="12"/>
      <c r="H174" s="29"/>
      <c r="I174" s="12" t="s">
        <v>50</v>
      </c>
      <c r="J174" s="64" t="str">
        <f t="shared" si="46"/>
        <v>Reduce Plant Downtime</v>
      </c>
      <c r="K174" s="64" t="s">
        <v>602</v>
      </c>
      <c r="L174" s="37"/>
      <c r="M174" s="37"/>
      <c r="N174" s="37"/>
      <c r="O174" s="28"/>
      <c r="P174" s="12"/>
      <c r="Q174" s="12"/>
      <c r="R174" s="12"/>
      <c r="S174" s="60"/>
      <c r="T174" s="12"/>
    </row>
    <row r="175" spans="1:20" s="3" customFormat="1" ht="30">
      <c r="A175" s="30" t="str">
        <f t="shared" si="47"/>
        <v>Electricity Supply</v>
      </c>
      <c r="B175" s="30" t="str">
        <f t="shared" si="47"/>
        <v>Reduce Plant Downtime</v>
      </c>
      <c r="C175" s="30" t="str">
        <f t="shared" si="47"/>
        <v>Percentage Reduction in Plant Downtime</v>
      </c>
      <c r="D175" s="12" t="s">
        <v>452</v>
      </c>
      <c r="E175" s="12" t="s">
        <v>288</v>
      </c>
      <c r="F175" s="12"/>
      <c r="G175" s="12"/>
      <c r="H175" s="29"/>
      <c r="I175" s="12" t="s">
        <v>50</v>
      </c>
      <c r="J175" s="64" t="str">
        <f t="shared" si="46"/>
        <v>Reduce Plant Downtime</v>
      </c>
      <c r="K175" s="64" t="s">
        <v>602</v>
      </c>
      <c r="L175" s="37"/>
      <c r="M175" s="37"/>
      <c r="N175" s="37"/>
      <c r="O175" s="28"/>
      <c r="P175" s="12"/>
      <c r="Q175" s="12"/>
      <c r="R175" s="12"/>
      <c r="S175" s="60"/>
      <c r="T175" s="12"/>
    </row>
    <row r="176" spans="1:20" s="3" customFormat="1" ht="45">
      <c r="A176" s="30" t="str">
        <f t="shared" si="47"/>
        <v>Electricity Supply</v>
      </c>
      <c r="B176" s="30" t="str">
        <f t="shared" si="47"/>
        <v>Reduce Plant Downtime</v>
      </c>
      <c r="C176" s="30" t="str">
        <f t="shared" si="47"/>
        <v>Percentage Reduction in Plant Downtime</v>
      </c>
      <c r="D176" s="12" t="s">
        <v>464</v>
      </c>
      <c r="E176" s="12" t="s">
        <v>286</v>
      </c>
      <c r="F176" s="12"/>
      <c r="G176" s="12"/>
      <c r="H176" s="29"/>
      <c r="I176" s="12" t="s">
        <v>50</v>
      </c>
      <c r="J176" s="64" t="str">
        <f t="shared" si="46"/>
        <v>Reduce Plant Downtime</v>
      </c>
      <c r="K176" s="64" t="s">
        <v>602</v>
      </c>
      <c r="L176" s="37"/>
      <c r="M176" s="37"/>
      <c r="N176" s="37"/>
      <c r="O176" s="28"/>
      <c r="P176" s="12"/>
      <c r="Q176" s="12"/>
      <c r="R176" s="12"/>
      <c r="S176" s="60"/>
      <c r="T176" s="12"/>
    </row>
    <row r="177" spans="1:20" s="3" customFormat="1" ht="60">
      <c r="A177" s="30" t="str">
        <f t="shared" si="47"/>
        <v>Electricity Supply</v>
      </c>
      <c r="B177" s="30" t="str">
        <f t="shared" si="47"/>
        <v>Reduce Plant Downtime</v>
      </c>
      <c r="C177" s="30" t="str">
        <f t="shared" si="47"/>
        <v>Percentage Reduction in Plant Downtime</v>
      </c>
      <c r="D177" s="12" t="s">
        <v>464</v>
      </c>
      <c r="E177" s="12" t="s">
        <v>287</v>
      </c>
      <c r="F177" s="12"/>
      <c r="G177" s="12"/>
      <c r="H177" s="29"/>
      <c r="I177" s="12" t="s">
        <v>50</v>
      </c>
      <c r="J177" s="64" t="str">
        <f t="shared" si="46"/>
        <v>Reduce Plant Downtime</v>
      </c>
      <c r="K177" s="64" t="s">
        <v>602</v>
      </c>
      <c r="L177" s="37"/>
      <c r="M177" s="37"/>
      <c r="N177" s="37"/>
      <c r="O177" s="28"/>
      <c r="P177" s="12"/>
      <c r="Q177" s="12"/>
      <c r="R177" s="12"/>
      <c r="S177" s="60"/>
      <c r="T177" s="12"/>
    </row>
    <row r="178" spans="1:20" s="3" customFormat="1" ht="90">
      <c r="A178" s="30" t="str">
        <f t="shared" si="47"/>
        <v>Electricity Supply</v>
      </c>
      <c r="B178" s="30" t="str">
        <f t="shared" si="47"/>
        <v>Reduce Plant Downtime</v>
      </c>
      <c r="C178" s="30" t="str">
        <f t="shared" si="47"/>
        <v>Percentage Reduction in Plant Downtime</v>
      </c>
      <c r="D178" s="12" t="s">
        <v>464</v>
      </c>
      <c r="E178" s="12" t="s">
        <v>288</v>
      </c>
      <c r="F178" s="12" t="s">
        <v>353</v>
      </c>
      <c r="G178" s="12" t="s">
        <v>465</v>
      </c>
      <c r="H178" s="29">
        <v>182</v>
      </c>
      <c r="I178" s="12" t="s">
        <v>49</v>
      </c>
      <c r="J178" s="64" t="str">
        <f t="shared" ref="J178" si="48">J$143</f>
        <v>Reduce Plant Downtime</v>
      </c>
      <c r="K178" s="48" t="s">
        <v>602</v>
      </c>
      <c r="L178" s="36">
        <v>0</v>
      </c>
      <c r="M178" s="36">
        <v>0.25</v>
      </c>
      <c r="N178" s="36">
        <v>0.01</v>
      </c>
      <c r="O178" s="12" t="s">
        <v>289</v>
      </c>
      <c r="P178" s="26" t="s">
        <v>1292</v>
      </c>
      <c r="Q178" s="12" t="s">
        <v>537</v>
      </c>
      <c r="R178" s="12" t="s">
        <v>290</v>
      </c>
      <c r="S178" s="60" t="s">
        <v>1289</v>
      </c>
      <c r="T178" s="12"/>
    </row>
    <row r="179" spans="1:20" s="3" customFormat="1" ht="60">
      <c r="A179" s="12" t="s">
        <v>7</v>
      </c>
      <c r="B179" s="69" t="s">
        <v>658</v>
      </c>
      <c r="C179" s="69" t="s">
        <v>659</v>
      </c>
      <c r="D179" s="12" t="s">
        <v>456</v>
      </c>
      <c r="E179" s="12"/>
      <c r="F179" s="12" t="s">
        <v>462</v>
      </c>
      <c r="G179" s="12"/>
      <c r="H179" s="29">
        <v>194</v>
      </c>
      <c r="I179" s="12" t="s">
        <v>49</v>
      </c>
      <c r="J179" s="29" t="s">
        <v>658</v>
      </c>
      <c r="K179" s="49" t="s">
        <v>660</v>
      </c>
      <c r="L179" s="36">
        <v>0</v>
      </c>
      <c r="M179" s="36">
        <v>0.5</v>
      </c>
      <c r="N179" s="36">
        <v>0.01</v>
      </c>
      <c r="O179" s="12" t="s">
        <v>661</v>
      </c>
      <c r="P179" s="12" t="s">
        <v>1293</v>
      </c>
      <c r="Q179" s="12" t="s">
        <v>1054</v>
      </c>
      <c r="R179" s="12" t="s">
        <v>1055</v>
      </c>
      <c r="S179" s="60"/>
      <c r="T179" s="12"/>
    </row>
    <row r="180" spans="1:20" s="3" customFormat="1" ht="60">
      <c r="A180" s="30" t="str">
        <f>A$179</f>
        <v>Electricity Supply</v>
      </c>
      <c r="B180" s="30" t="str">
        <f t="shared" ref="B180:C181" si="49">B$179</f>
        <v>Reduce Soft Costs</v>
      </c>
      <c r="C180" s="30" t="str">
        <f t="shared" si="49"/>
        <v>Percent Reduction in Soft Costs of Capacity Construction</v>
      </c>
      <c r="D180" s="12" t="s">
        <v>88</v>
      </c>
      <c r="E180" s="12"/>
      <c r="F180" s="12" t="s">
        <v>102</v>
      </c>
      <c r="G180" s="12"/>
      <c r="H180" s="29">
        <v>195</v>
      </c>
      <c r="I180" s="12" t="s">
        <v>49</v>
      </c>
      <c r="J180" s="30" t="str">
        <f t="shared" ref="J180:O181" si="50">J$179</f>
        <v>Reduce Soft Costs</v>
      </c>
      <c r="K180" s="30" t="s">
        <v>660</v>
      </c>
      <c r="L180" s="70">
        <f t="shared" si="50"/>
        <v>0</v>
      </c>
      <c r="M180" s="70">
        <f t="shared" si="50"/>
        <v>0.5</v>
      </c>
      <c r="N180" s="70">
        <f t="shared" si="50"/>
        <v>0.01</v>
      </c>
      <c r="O180" s="30" t="str">
        <f t="shared" si="50"/>
        <v>% reduction in soft costs</v>
      </c>
      <c r="P180" s="12" t="s">
        <v>1294</v>
      </c>
      <c r="Q180" s="30" t="str">
        <f t="shared" ref="Q180:R181" si="51">Q$179</f>
        <v>endogenous-learning.html#red-soft-costs</v>
      </c>
      <c r="R180" s="30" t="str">
        <f t="shared" si="51"/>
        <v>reduce-soft-costs.html</v>
      </c>
      <c r="S180" s="60"/>
      <c r="T180" s="12"/>
    </row>
    <row r="181" spans="1:20" s="3" customFormat="1" ht="60">
      <c r="A181" s="30" t="str">
        <f>A$179</f>
        <v>Electricity Supply</v>
      </c>
      <c r="B181" s="30" t="str">
        <f t="shared" si="49"/>
        <v>Reduce Soft Costs</v>
      </c>
      <c r="C181" s="30" t="str">
        <f t="shared" si="49"/>
        <v>Percent Reduction in Soft Costs of Capacity Construction</v>
      </c>
      <c r="D181" s="12" t="s">
        <v>464</v>
      </c>
      <c r="E181" s="12"/>
      <c r="F181" s="12" t="s">
        <v>465</v>
      </c>
      <c r="G181" s="12"/>
      <c r="H181" s="29">
        <v>196</v>
      </c>
      <c r="I181" s="12" t="s">
        <v>49</v>
      </c>
      <c r="J181" s="30" t="str">
        <f t="shared" si="50"/>
        <v>Reduce Soft Costs</v>
      </c>
      <c r="K181" s="30" t="s">
        <v>660</v>
      </c>
      <c r="L181" s="70">
        <f t="shared" si="50"/>
        <v>0</v>
      </c>
      <c r="M181" s="70">
        <f t="shared" si="50"/>
        <v>0.5</v>
      </c>
      <c r="N181" s="70">
        <f t="shared" si="50"/>
        <v>0.01</v>
      </c>
      <c r="O181" s="30" t="str">
        <f t="shared" si="50"/>
        <v>% reduction in soft costs</v>
      </c>
      <c r="P181" s="12" t="s">
        <v>1295</v>
      </c>
      <c r="Q181" s="30" t="str">
        <f t="shared" si="51"/>
        <v>endogenous-learning.html#red-soft-costs</v>
      </c>
      <c r="R181" s="30" t="str">
        <f t="shared" si="51"/>
        <v>reduce-soft-costs.html</v>
      </c>
      <c r="S181" s="60"/>
      <c r="T181" s="12"/>
    </row>
    <row r="182" spans="1:20" s="3" customFormat="1" ht="45">
      <c r="A182" s="12" t="s">
        <v>7</v>
      </c>
      <c r="B182" s="12" t="s">
        <v>281</v>
      </c>
      <c r="C182" s="12" t="s">
        <v>314</v>
      </c>
      <c r="D182" s="12"/>
      <c r="E182" s="12"/>
      <c r="F182" s="12"/>
      <c r="G182" s="12"/>
      <c r="H182" s="29">
        <v>145</v>
      </c>
      <c r="I182" s="12" t="s">
        <v>49</v>
      </c>
      <c r="J182" s="49" t="s">
        <v>409</v>
      </c>
      <c r="K182" s="50" t="s">
        <v>601</v>
      </c>
      <c r="L182" s="36">
        <v>0</v>
      </c>
      <c r="M182" s="36">
        <v>0.4</v>
      </c>
      <c r="N182" s="36">
        <v>0.01</v>
      </c>
      <c r="O182" s="12" t="s">
        <v>282</v>
      </c>
      <c r="P182" s="26" t="s">
        <v>1296</v>
      </c>
      <c r="Q182" s="12" t="s">
        <v>538</v>
      </c>
      <c r="R182" s="12" t="s">
        <v>283</v>
      </c>
      <c r="S182" s="104" t="s">
        <v>1144</v>
      </c>
      <c r="T182" s="12"/>
    </row>
    <row r="183" spans="1:20" s="6" customFormat="1" ht="105.75" customHeight="1">
      <c r="A183" s="26" t="s">
        <v>7</v>
      </c>
      <c r="B183" s="26" t="s">
        <v>1177</v>
      </c>
      <c r="C183" s="26" t="s">
        <v>341</v>
      </c>
      <c r="D183" s="26"/>
      <c r="E183" s="26"/>
      <c r="F183" s="26"/>
      <c r="G183" s="26"/>
      <c r="H183" s="27">
        <v>36</v>
      </c>
      <c r="I183" s="26" t="s">
        <v>49</v>
      </c>
      <c r="J183" s="50" t="s">
        <v>1177</v>
      </c>
      <c r="K183" s="50" t="s">
        <v>600</v>
      </c>
      <c r="L183" s="32">
        <v>0</v>
      </c>
      <c r="M183" s="33">
        <v>0.4</v>
      </c>
      <c r="N183" s="33">
        <v>0.01</v>
      </c>
      <c r="O183" s="26" t="s">
        <v>38</v>
      </c>
      <c r="P183" s="26" t="s">
        <v>1219</v>
      </c>
      <c r="Q183" s="26" t="s">
        <v>235</v>
      </c>
      <c r="R183" s="12" t="s">
        <v>236</v>
      </c>
      <c r="S183" s="60" t="s">
        <v>1099</v>
      </c>
      <c r="T183" s="26"/>
    </row>
    <row r="184" spans="1:20" s="6" customFormat="1" ht="30">
      <c r="A184" s="26" t="s">
        <v>7</v>
      </c>
      <c r="B184" s="26" t="s">
        <v>17</v>
      </c>
      <c r="C184" s="26" t="s">
        <v>146</v>
      </c>
      <c r="D184" s="26" t="s">
        <v>455</v>
      </c>
      <c r="E184" s="26"/>
      <c r="F184" s="12" t="s">
        <v>454</v>
      </c>
      <c r="G184" s="26"/>
      <c r="H184" s="27" t="s">
        <v>206</v>
      </c>
      <c r="I184" s="12" t="s">
        <v>50</v>
      </c>
      <c r="J184" s="50" t="s">
        <v>17</v>
      </c>
      <c r="K184" s="50" t="s">
        <v>599</v>
      </c>
      <c r="L184" s="38"/>
      <c r="M184" s="38"/>
      <c r="N184" s="38"/>
      <c r="O184" s="26"/>
      <c r="P184" s="26"/>
      <c r="Q184" s="28"/>
      <c r="R184" s="12"/>
      <c r="S184" s="60"/>
      <c r="T184" s="28"/>
    </row>
    <row r="185" spans="1:20" s="6" customFormat="1" ht="30">
      <c r="A185" s="28" t="str">
        <f t="shared" ref="A185:C193" si="52">A$184</f>
        <v>Electricity Supply</v>
      </c>
      <c r="B185" s="28" t="str">
        <f t="shared" si="52"/>
        <v>Subsidy for Electricity Production</v>
      </c>
      <c r="C185" s="28" t="str">
        <f t="shared" si="52"/>
        <v>Subsidy for Elec Production by Fuel</v>
      </c>
      <c r="D185" s="12" t="s">
        <v>85</v>
      </c>
      <c r="E185" s="28"/>
      <c r="F185" s="12" t="s">
        <v>99</v>
      </c>
      <c r="G185" s="28"/>
      <c r="H185" s="27" t="s">
        <v>206</v>
      </c>
      <c r="I185" s="12" t="s">
        <v>50</v>
      </c>
      <c r="J185" s="48" t="str">
        <f t="shared" ref="J185:J193" si="53">J$184</f>
        <v>Subsidy for Electricity Production</v>
      </c>
      <c r="K185" s="48" t="s">
        <v>599</v>
      </c>
      <c r="L185" s="39"/>
      <c r="M185" s="39"/>
      <c r="N185" s="39"/>
      <c r="O185" s="28"/>
      <c r="P185" s="26"/>
      <c r="Q185" s="28"/>
      <c r="R185" s="12"/>
      <c r="S185" s="60"/>
      <c r="T185" s="28"/>
    </row>
    <row r="186" spans="1:20" s="6" customFormat="1" ht="135">
      <c r="A186" s="28" t="str">
        <f t="shared" si="52"/>
        <v>Electricity Supply</v>
      </c>
      <c r="B186" s="28" t="str">
        <f t="shared" si="52"/>
        <v>Subsidy for Electricity Production</v>
      </c>
      <c r="C186" s="28" t="str">
        <f t="shared" si="52"/>
        <v>Subsidy for Elec Production by Fuel</v>
      </c>
      <c r="D186" s="12" t="s">
        <v>86</v>
      </c>
      <c r="E186" s="28"/>
      <c r="F186" s="12" t="s">
        <v>100</v>
      </c>
      <c r="G186" s="28"/>
      <c r="H186" s="27">
        <v>37</v>
      </c>
      <c r="I186" s="12" t="s">
        <v>50</v>
      </c>
      <c r="J186" s="48" t="str">
        <f t="shared" si="53"/>
        <v>Subsidy for Electricity Production</v>
      </c>
      <c r="K186" s="48" t="s">
        <v>599</v>
      </c>
      <c r="L186" s="43">
        <v>0</v>
      </c>
      <c r="M186" s="43">
        <v>60</v>
      </c>
      <c r="N186" s="43">
        <v>1</v>
      </c>
      <c r="O186" s="12" t="s">
        <v>174</v>
      </c>
      <c r="P186" s="26" t="s">
        <v>1297</v>
      </c>
      <c r="Q186" s="26" t="s">
        <v>237</v>
      </c>
      <c r="R186" s="12" t="s">
        <v>238</v>
      </c>
      <c r="S186" s="54" t="s">
        <v>1298</v>
      </c>
      <c r="T186" s="26"/>
    </row>
    <row r="187" spans="1:20" s="6" customFormat="1" ht="30">
      <c r="A187" s="28" t="str">
        <f t="shared" si="52"/>
        <v>Electricity Supply</v>
      </c>
      <c r="B187" s="28" t="str">
        <f t="shared" si="52"/>
        <v>Subsidy for Electricity Production</v>
      </c>
      <c r="C187" s="28" t="str">
        <f t="shared" si="52"/>
        <v>Subsidy for Elec Production by Fuel</v>
      </c>
      <c r="D187" s="12" t="s">
        <v>87</v>
      </c>
      <c r="E187" s="28"/>
      <c r="F187" s="12" t="s">
        <v>101</v>
      </c>
      <c r="G187" s="28"/>
      <c r="H187" s="27"/>
      <c r="I187" s="12" t="s">
        <v>50</v>
      </c>
      <c r="J187" s="48" t="str">
        <f t="shared" si="53"/>
        <v>Subsidy for Electricity Production</v>
      </c>
      <c r="K187" s="48" t="s">
        <v>599</v>
      </c>
      <c r="L187" s="39"/>
      <c r="M187" s="39"/>
      <c r="N187" s="39"/>
      <c r="O187" s="28"/>
      <c r="P187" s="26"/>
      <c r="Q187" s="28"/>
      <c r="R187" s="12"/>
      <c r="S187" s="59"/>
      <c r="T187" s="28"/>
    </row>
    <row r="188" spans="1:20" ht="30" customHeight="1">
      <c r="A188" s="28" t="str">
        <f t="shared" si="52"/>
        <v>Electricity Supply</v>
      </c>
      <c r="B188" s="28" t="str">
        <f t="shared" si="52"/>
        <v>Subsidy for Electricity Production</v>
      </c>
      <c r="C188" s="28" t="str">
        <f t="shared" si="52"/>
        <v>Subsidy for Elec Production by Fuel</v>
      </c>
      <c r="D188" s="12" t="s">
        <v>456</v>
      </c>
      <c r="E188" s="28"/>
      <c r="F188" s="12" t="s">
        <v>462</v>
      </c>
      <c r="G188" s="28"/>
      <c r="H188" s="27">
        <v>39</v>
      </c>
      <c r="I188" s="12" t="s">
        <v>49</v>
      </c>
      <c r="J188" s="48" t="str">
        <f t="shared" si="53"/>
        <v>Subsidy for Electricity Production</v>
      </c>
      <c r="K188" s="48" t="s">
        <v>599</v>
      </c>
      <c r="L188" s="39">
        <f t="shared" ref="L188:O193" si="54">L$186</f>
        <v>0</v>
      </c>
      <c r="M188" s="39">
        <f t="shared" si="54"/>
        <v>60</v>
      </c>
      <c r="N188" s="39">
        <f t="shared" si="54"/>
        <v>1</v>
      </c>
      <c r="O188" s="28" t="str">
        <f t="shared" si="54"/>
        <v>$/MWh</v>
      </c>
      <c r="P188" s="106" t="s">
        <v>1220</v>
      </c>
      <c r="Q188" s="26" t="s">
        <v>237</v>
      </c>
      <c r="R188" s="12" t="s">
        <v>238</v>
      </c>
      <c r="S188"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26"/>
    </row>
    <row r="189" spans="1:20" ht="30" customHeight="1">
      <c r="A189" s="28" t="str">
        <f t="shared" si="52"/>
        <v>Electricity Supply</v>
      </c>
      <c r="B189" s="28" t="str">
        <f t="shared" si="52"/>
        <v>Subsidy for Electricity Production</v>
      </c>
      <c r="C189" s="28" t="str">
        <f t="shared" si="52"/>
        <v>Subsidy for Elec Production by Fuel</v>
      </c>
      <c r="D189" s="12" t="s">
        <v>88</v>
      </c>
      <c r="E189" s="28"/>
      <c r="F189" s="12" t="s">
        <v>102</v>
      </c>
      <c r="G189" s="28"/>
      <c r="H189" s="27">
        <v>40</v>
      </c>
      <c r="I189" s="12" t="s">
        <v>49</v>
      </c>
      <c r="J189" s="48" t="str">
        <f t="shared" si="53"/>
        <v>Subsidy for Electricity Production</v>
      </c>
      <c r="K189" s="48" t="s">
        <v>599</v>
      </c>
      <c r="L189" s="39">
        <f t="shared" si="54"/>
        <v>0</v>
      </c>
      <c r="M189" s="39">
        <f t="shared" si="54"/>
        <v>60</v>
      </c>
      <c r="N189" s="39">
        <f t="shared" si="54"/>
        <v>1</v>
      </c>
      <c r="O189" s="28" t="str">
        <f t="shared" si="54"/>
        <v>$/MWh</v>
      </c>
      <c r="P189" s="26" t="s">
        <v>1221</v>
      </c>
      <c r="Q189" s="26" t="s">
        <v>237</v>
      </c>
      <c r="R189" s="12" t="s">
        <v>238</v>
      </c>
      <c r="S189"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26"/>
    </row>
    <row r="190" spans="1:20" ht="30" customHeight="1">
      <c r="A190" s="28" t="str">
        <f t="shared" si="52"/>
        <v>Electricity Supply</v>
      </c>
      <c r="B190" s="28" t="str">
        <f t="shared" si="52"/>
        <v>Subsidy for Electricity Production</v>
      </c>
      <c r="C190" s="28" t="str">
        <f t="shared" si="52"/>
        <v>Subsidy for Elec Production by Fuel</v>
      </c>
      <c r="D190" s="12" t="s">
        <v>89</v>
      </c>
      <c r="E190" s="28"/>
      <c r="F190" s="12" t="s">
        <v>103</v>
      </c>
      <c r="G190" s="28"/>
      <c r="H190" s="27">
        <v>41</v>
      </c>
      <c r="I190" s="12" t="s">
        <v>49</v>
      </c>
      <c r="J190" s="48" t="str">
        <f t="shared" si="53"/>
        <v>Subsidy for Electricity Production</v>
      </c>
      <c r="K190" s="48" t="s">
        <v>599</v>
      </c>
      <c r="L190" s="39">
        <f t="shared" si="54"/>
        <v>0</v>
      </c>
      <c r="M190" s="39">
        <f t="shared" si="54"/>
        <v>60</v>
      </c>
      <c r="N190" s="39">
        <f t="shared" si="54"/>
        <v>1</v>
      </c>
      <c r="O190" s="28" t="str">
        <f t="shared" si="54"/>
        <v>$/MWh</v>
      </c>
      <c r="P190" s="106" t="s">
        <v>1222</v>
      </c>
      <c r="Q190" s="26" t="s">
        <v>237</v>
      </c>
      <c r="R190" s="12" t="s">
        <v>238</v>
      </c>
      <c r="S190"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26"/>
    </row>
    <row r="191" spans="1:20" ht="30" customHeight="1">
      <c r="A191" s="28" t="str">
        <f t="shared" si="52"/>
        <v>Electricity Supply</v>
      </c>
      <c r="B191" s="28" t="str">
        <f t="shared" si="52"/>
        <v>Subsidy for Electricity Production</v>
      </c>
      <c r="C191" s="28" t="str">
        <f t="shared" si="52"/>
        <v>Subsidy for Elec Production by Fuel</v>
      </c>
      <c r="D191" s="12" t="s">
        <v>90</v>
      </c>
      <c r="E191" s="28"/>
      <c r="F191" s="12" t="s">
        <v>104</v>
      </c>
      <c r="G191" s="28"/>
      <c r="H191" s="27">
        <v>42</v>
      </c>
      <c r="I191" s="12" t="s">
        <v>49</v>
      </c>
      <c r="J191" s="48" t="str">
        <f t="shared" si="53"/>
        <v>Subsidy for Electricity Production</v>
      </c>
      <c r="K191" s="48" t="s">
        <v>599</v>
      </c>
      <c r="L191" s="39">
        <f t="shared" si="54"/>
        <v>0</v>
      </c>
      <c r="M191" s="39">
        <f t="shared" si="54"/>
        <v>60</v>
      </c>
      <c r="N191" s="39">
        <f t="shared" si="54"/>
        <v>1</v>
      </c>
      <c r="O191" s="28" t="str">
        <f t="shared" si="54"/>
        <v>$/MWh</v>
      </c>
      <c r="P191" s="106" t="s">
        <v>1223</v>
      </c>
      <c r="Q191" s="26" t="s">
        <v>237</v>
      </c>
      <c r="R191" s="12" t="s">
        <v>238</v>
      </c>
      <c r="S191"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26"/>
    </row>
    <row r="192" spans="1:20" ht="30">
      <c r="A192" s="28" t="str">
        <f t="shared" si="52"/>
        <v>Electricity Supply</v>
      </c>
      <c r="B192" s="28" t="str">
        <f t="shared" si="52"/>
        <v>Subsidy for Electricity Production</v>
      </c>
      <c r="C192" s="28" t="str">
        <f t="shared" si="52"/>
        <v>Subsidy for Elec Production by Fuel</v>
      </c>
      <c r="D192" s="12" t="s">
        <v>452</v>
      </c>
      <c r="E192" s="28"/>
      <c r="F192" s="12" t="s">
        <v>451</v>
      </c>
      <c r="G192" s="28"/>
      <c r="H192" s="27"/>
      <c r="I192" s="12" t="s">
        <v>50</v>
      </c>
      <c r="J192" s="48" t="str">
        <f t="shared" si="53"/>
        <v>Subsidy for Electricity Production</v>
      </c>
      <c r="K192" s="48" t="s">
        <v>599</v>
      </c>
      <c r="L192" s="37"/>
      <c r="M192" s="37"/>
      <c r="N192" s="37"/>
      <c r="O192" s="28"/>
      <c r="P192" s="106"/>
      <c r="Q192" s="26"/>
      <c r="R192" s="12"/>
      <c r="S192" s="59"/>
      <c r="T192" s="26"/>
    </row>
    <row r="193" spans="1:20" ht="32.65" customHeight="1">
      <c r="A193" s="28" t="str">
        <f t="shared" si="52"/>
        <v>Electricity Supply</v>
      </c>
      <c r="B193" s="28" t="str">
        <f t="shared" si="52"/>
        <v>Subsidy for Electricity Production</v>
      </c>
      <c r="C193" s="28" t="str">
        <f t="shared" si="52"/>
        <v>Subsidy for Elec Production by Fuel</v>
      </c>
      <c r="D193" s="12" t="s">
        <v>464</v>
      </c>
      <c r="E193" s="28"/>
      <c r="F193" s="12" t="s">
        <v>465</v>
      </c>
      <c r="G193" s="28"/>
      <c r="H193" s="27">
        <v>184</v>
      </c>
      <c r="I193" s="12" t="s">
        <v>50</v>
      </c>
      <c r="J193" s="48" t="str">
        <f t="shared" si="53"/>
        <v>Subsidy for Electricity Production</v>
      </c>
      <c r="K193" s="48" t="s">
        <v>599</v>
      </c>
      <c r="L193" s="39">
        <f t="shared" si="54"/>
        <v>0</v>
      </c>
      <c r="M193" s="39">
        <f t="shared" si="54"/>
        <v>60</v>
      </c>
      <c r="N193" s="39">
        <f t="shared" si="54"/>
        <v>1</v>
      </c>
      <c r="O193" s="28" t="str">
        <f t="shared" si="54"/>
        <v>$/MWh</v>
      </c>
      <c r="P193" s="106" t="s">
        <v>1224</v>
      </c>
      <c r="Q193" s="26" t="s">
        <v>237</v>
      </c>
      <c r="R193" s="12" t="s">
        <v>238</v>
      </c>
      <c r="S193"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26"/>
    </row>
    <row r="194" spans="1:20" ht="90">
      <c r="A194" s="26" t="s">
        <v>8</v>
      </c>
      <c r="B194" s="26" t="s">
        <v>20</v>
      </c>
      <c r="C194" s="26" t="s">
        <v>315</v>
      </c>
      <c r="D194" s="26"/>
      <c r="E194" s="26"/>
      <c r="F194" s="26"/>
      <c r="G194" s="26"/>
      <c r="H194" s="27">
        <v>43</v>
      </c>
      <c r="I194" s="12" t="s">
        <v>49</v>
      </c>
      <c r="J194" s="50" t="s">
        <v>20</v>
      </c>
      <c r="K194" s="50" t="s">
        <v>598</v>
      </c>
      <c r="L194" s="32">
        <v>0</v>
      </c>
      <c r="M194" s="33">
        <v>1</v>
      </c>
      <c r="N194" s="33">
        <v>0.01</v>
      </c>
      <c r="O194" s="26" t="s">
        <v>37</v>
      </c>
      <c r="P194" s="26" t="s">
        <v>1299</v>
      </c>
      <c r="Q194" s="26" t="s">
        <v>239</v>
      </c>
      <c r="R194" s="12" t="s">
        <v>240</v>
      </c>
      <c r="S194" s="54" t="s">
        <v>188</v>
      </c>
      <c r="T194" s="26"/>
    </row>
    <row r="195" spans="1:20" s="6" customFormat="1" ht="60">
      <c r="A195" s="26" t="s">
        <v>8</v>
      </c>
      <c r="B195" s="26" t="s">
        <v>23</v>
      </c>
      <c r="C195" s="26" t="s">
        <v>316</v>
      </c>
      <c r="D195" s="26"/>
      <c r="E195" s="26"/>
      <c r="F195" s="26"/>
      <c r="G195" s="26"/>
      <c r="H195" s="27">
        <v>44</v>
      </c>
      <c r="I195" s="26" t="s">
        <v>50</v>
      </c>
      <c r="J195" s="50" t="s">
        <v>23</v>
      </c>
      <c r="K195" s="50" t="s">
        <v>597</v>
      </c>
      <c r="L195" s="32">
        <v>0</v>
      </c>
      <c r="M195" s="33">
        <v>1</v>
      </c>
      <c r="N195" s="33">
        <v>0.01</v>
      </c>
      <c r="O195" s="26" t="s">
        <v>37</v>
      </c>
      <c r="P195" s="26" t="s">
        <v>1300</v>
      </c>
      <c r="Q195" s="26" t="s">
        <v>241</v>
      </c>
      <c r="R195" s="12" t="s">
        <v>242</v>
      </c>
      <c r="S195" s="54" t="s">
        <v>188</v>
      </c>
      <c r="T195" s="28"/>
    </row>
    <row r="196" spans="1:20" s="6" customFormat="1" ht="75">
      <c r="A196" s="26" t="s">
        <v>8</v>
      </c>
      <c r="B196" s="26" t="s">
        <v>22</v>
      </c>
      <c r="C196" s="26" t="s">
        <v>67</v>
      </c>
      <c r="D196" s="26"/>
      <c r="E196" s="26"/>
      <c r="F196" s="26"/>
      <c r="G196" s="26"/>
      <c r="H196" s="27">
        <v>45</v>
      </c>
      <c r="I196" s="26" t="s">
        <v>50</v>
      </c>
      <c r="J196" s="50" t="s">
        <v>22</v>
      </c>
      <c r="K196" s="50" t="s">
        <v>596</v>
      </c>
      <c r="L196" s="32">
        <v>0</v>
      </c>
      <c r="M196" s="33">
        <v>1</v>
      </c>
      <c r="N196" s="33">
        <v>0.01</v>
      </c>
      <c r="O196" s="26" t="s">
        <v>37</v>
      </c>
      <c r="P196" s="26" t="s">
        <v>1301</v>
      </c>
      <c r="Q196" s="26" t="s">
        <v>243</v>
      </c>
      <c r="R196" s="12" t="s">
        <v>244</v>
      </c>
      <c r="S196" s="54" t="s">
        <v>188</v>
      </c>
      <c r="T196" s="28"/>
    </row>
    <row r="197" spans="1:20" s="6" customFormat="1" ht="60">
      <c r="A197" s="26" t="s">
        <v>8</v>
      </c>
      <c r="B197" s="26" t="s">
        <v>114</v>
      </c>
      <c r="C197" s="26" t="s">
        <v>317</v>
      </c>
      <c r="D197" s="26" t="s">
        <v>149</v>
      </c>
      <c r="E197" s="26"/>
      <c r="F197" s="12" t="s">
        <v>157</v>
      </c>
      <c r="G197" s="26"/>
      <c r="H197" s="27">
        <v>46</v>
      </c>
      <c r="I197" s="26" t="s">
        <v>49</v>
      </c>
      <c r="J197" s="50" t="s">
        <v>114</v>
      </c>
      <c r="K197" s="50" t="s">
        <v>595</v>
      </c>
      <c r="L197" s="33">
        <v>0</v>
      </c>
      <c r="M197" s="33">
        <v>0.3</v>
      </c>
      <c r="N197" s="33">
        <v>0.01</v>
      </c>
      <c r="O197" s="26" t="s">
        <v>34</v>
      </c>
      <c r="P197" s="103" t="s">
        <v>1225</v>
      </c>
      <c r="Q197" s="26" t="s">
        <v>245</v>
      </c>
      <c r="R197" s="12" t="s">
        <v>246</v>
      </c>
      <c r="S197" s="60" t="s">
        <v>551</v>
      </c>
      <c r="T197" s="104" t="s">
        <v>1164</v>
      </c>
    </row>
    <row r="198" spans="1:20" s="6" customFormat="1" ht="60">
      <c r="A198" s="28" t="str">
        <f>A$197</f>
        <v>Industry</v>
      </c>
      <c r="B198" s="28" t="str">
        <f t="shared" ref="B198:C204" si="55">B$197</f>
        <v>Industry Energy Efficiency Standards</v>
      </c>
      <c r="C198" s="28" t="str">
        <f t="shared" si="55"/>
        <v>Percentage Improvement in Eqpt Efficiency Standards above BAU</v>
      </c>
      <c r="D198" s="12" t="s">
        <v>150</v>
      </c>
      <c r="E198" s="26"/>
      <c r="F198" s="12" t="s">
        <v>158</v>
      </c>
      <c r="G198" s="26"/>
      <c r="H198" s="27">
        <v>47</v>
      </c>
      <c r="I198" s="26" t="s">
        <v>49</v>
      </c>
      <c r="J198" s="48" t="str">
        <f t="shared" ref="J198:J204" si="56">J$197</f>
        <v>Industry Energy Efficiency Standards</v>
      </c>
      <c r="K198" s="34" t="s">
        <v>595</v>
      </c>
      <c r="L198" s="34">
        <f t="shared" ref="L198:O204" si="57">L$197</f>
        <v>0</v>
      </c>
      <c r="M198" s="34">
        <v>0.3</v>
      </c>
      <c r="N198" s="34">
        <f t="shared" si="57"/>
        <v>0.01</v>
      </c>
      <c r="O198" s="28" t="str">
        <f t="shared" si="57"/>
        <v>% reduction in energy use</v>
      </c>
      <c r="P198" s="26" t="s">
        <v>1302</v>
      </c>
      <c r="Q198" s="26" t="s">
        <v>245</v>
      </c>
      <c r="R198" s="12" t="s">
        <v>246</v>
      </c>
      <c r="S198" s="59" t="str">
        <f t="shared" ref="S198:T204" si="58">S$197</f>
        <v>U.S. DOE, 2016, Industrial Energy Efficiency Potential Analysis, https://energy.gov/sites/prod/files/2017/04/f34/energy-savings-by-state-industrial-methodology.pdf</v>
      </c>
      <c r="T198" s="28" t="str">
        <f t="shared" si="58"/>
        <v>https://ww3.arb.ca.gov/cc/scopingplan/2030sp_appd_pathways_final.pdf</v>
      </c>
    </row>
    <row r="199" spans="1:20" s="6" customFormat="1" ht="60">
      <c r="A199" s="28" t="str">
        <f t="shared" ref="A199:A204" si="59">A$197</f>
        <v>Industry</v>
      </c>
      <c r="B199" s="28" t="str">
        <f t="shared" si="55"/>
        <v>Industry Energy Efficiency Standards</v>
      </c>
      <c r="C199" s="28" t="str">
        <f t="shared" si="55"/>
        <v>Percentage Improvement in Eqpt Efficiency Standards above BAU</v>
      </c>
      <c r="D199" s="12" t="s">
        <v>151</v>
      </c>
      <c r="E199" s="26"/>
      <c r="F199" s="12" t="s">
        <v>159</v>
      </c>
      <c r="G199" s="26"/>
      <c r="H199" s="27">
        <v>48</v>
      </c>
      <c r="I199" s="26" t="s">
        <v>49</v>
      </c>
      <c r="J199" s="48" t="str">
        <f t="shared" si="56"/>
        <v>Industry Energy Efficiency Standards</v>
      </c>
      <c r="K199" s="34" t="s">
        <v>595</v>
      </c>
      <c r="L199" s="34">
        <f t="shared" si="57"/>
        <v>0</v>
      </c>
      <c r="M199" s="34">
        <f t="shared" si="57"/>
        <v>0.3</v>
      </c>
      <c r="N199" s="34">
        <f t="shared" si="57"/>
        <v>0.01</v>
      </c>
      <c r="O199" s="28" t="str">
        <f t="shared" si="57"/>
        <v>% reduction in energy use</v>
      </c>
      <c r="P199" s="26" t="s">
        <v>1303</v>
      </c>
      <c r="Q199" s="26" t="s">
        <v>245</v>
      </c>
      <c r="R199" s="12" t="s">
        <v>246</v>
      </c>
      <c r="S199" s="59" t="str">
        <f t="shared" si="58"/>
        <v>U.S. DOE, 2016, Industrial Energy Efficiency Potential Analysis, https://energy.gov/sites/prod/files/2017/04/f34/energy-savings-by-state-industrial-methodology.pdf</v>
      </c>
      <c r="T199" s="28" t="str">
        <f t="shared" si="58"/>
        <v>https://ww3.arb.ca.gov/cc/scopingplan/2030sp_appd_pathways_final.pdf</v>
      </c>
    </row>
    <row r="200" spans="1:20" s="6" customFormat="1" ht="60">
      <c r="A200" s="28" t="str">
        <f t="shared" si="59"/>
        <v>Industry</v>
      </c>
      <c r="B200" s="28" t="str">
        <f t="shared" si="55"/>
        <v>Industry Energy Efficiency Standards</v>
      </c>
      <c r="C200" s="28" t="str">
        <f t="shared" si="55"/>
        <v>Percentage Improvement in Eqpt Efficiency Standards above BAU</v>
      </c>
      <c r="D200" s="12" t="s">
        <v>152</v>
      </c>
      <c r="E200" s="26"/>
      <c r="F200" s="12" t="s">
        <v>160</v>
      </c>
      <c r="G200" s="26"/>
      <c r="H200" s="27">
        <v>49</v>
      </c>
      <c r="I200" s="26" t="s">
        <v>49</v>
      </c>
      <c r="J200" s="48" t="str">
        <f t="shared" si="56"/>
        <v>Industry Energy Efficiency Standards</v>
      </c>
      <c r="K200" s="34" t="s">
        <v>595</v>
      </c>
      <c r="L200" s="34">
        <f t="shared" si="57"/>
        <v>0</v>
      </c>
      <c r="M200" s="34">
        <f t="shared" si="57"/>
        <v>0.3</v>
      </c>
      <c r="N200" s="34">
        <f t="shared" si="57"/>
        <v>0.01</v>
      </c>
      <c r="O200" s="28" t="str">
        <f t="shared" si="57"/>
        <v>% reduction in energy use</v>
      </c>
      <c r="P200" s="26" t="s">
        <v>1304</v>
      </c>
      <c r="Q200" s="26" t="s">
        <v>245</v>
      </c>
      <c r="R200" s="12" t="s">
        <v>246</v>
      </c>
      <c r="S200" s="59" t="str">
        <f t="shared" si="58"/>
        <v>U.S. DOE, 2016, Industrial Energy Efficiency Potential Analysis, https://energy.gov/sites/prod/files/2017/04/f34/energy-savings-by-state-industrial-methodology.pdf</v>
      </c>
      <c r="T200" s="28" t="str">
        <f t="shared" si="58"/>
        <v>https://ww3.arb.ca.gov/cc/scopingplan/2030sp_appd_pathways_final.pdf</v>
      </c>
    </row>
    <row r="201" spans="1:20" s="6" customFormat="1" ht="60">
      <c r="A201" s="28" t="str">
        <f t="shared" si="59"/>
        <v>Industry</v>
      </c>
      <c r="B201" s="28" t="str">
        <f t="shared" si="55"/>
        <v>Industry Energy Efficiency Standards</v>
      </c>
      <c r="C201" s="28" t="str">
        <f t="shared" si="55"/>
        <v>Percentage Improvement in Eqpt Efficiency Standards above BAU</v>
      </c>
      <c r="D201" s="12" t="s">
        <v>153</v>
      </c>
      <c r="E201" s="26"/>
      <c r="F201" s="12" t="s">
        <v>161</v>
      </c>
      <c r="G201" s="26"/>
      <c r="H201" s="27">
        <v>50</v>
      </c>
      <c r="I201" s="26" t="s">
        <v>49</v>
      </c>
      <c r="J201" s="48" t="str">
        <f t="shared" si="56"/>
        <v>Industry Energy Efficiency Standards</v>
      </c>
      <c r="K201" s="34" t="s">
        <v>595</v>
      </c>
      <c r="L201" s="34">
        <f t="shared" si="57"/>
        <v>0</v>
      </c>
      <c r="M201" s="34">
        <f t="shared" si="57"/>
        <v>0.3</v>
      </c>
      <c r="N201" s="34">
        <f t="shared" si="57"/>
        <v>0.01</v>
      </c>
      <c r="O201" s="28" t="str">
        <f t="shared" si="57"/>
        <v>% reduction in energy use</v>
      </c>
      <c r="P201" s="26" t="s">
        <v>1305</v>
      </c>
      <c r="Q201" s="26" t="s">
        <v>245</v>
      </c>
      <c r="R201" s="12" t="s">
        <v>246</v>
      </c>
      <c r="S201" s="59" t="str">
        <f t="shared" si="58"/>
        <v>U.S. DOE, 2016, Industrial Energy Efficiency Potential Analysis, https://energy.gov/sites/prod/files/2017/04/f34/energy-savings-by-state-industrial-methodology.pdf</v>
      </c>
      <c r="T201" s="28" t="str">
        <f t="shared" si="58"/>
        <v>https://ww3.arb.ca.gov/cc/scopingplan/2030sp_appd_pathways_final.pdf</v>
      </c>
    </row>
    <row r="202" spans="1:20" s="6" customFormat="1" ht="60">
      <c r="A202" s="28" t="str">
        <f t="shared" si="59"/>
        <v>Industry</v>
      </c>
      <c r="B202" s="28" t="str">
        <f t="shared" si="55"/>
        <v>Industry Energy Efficiency Standards</v>
      </c>
      <c r="C202" s="28" t="str">
        <f t="shared" si="55"/>
        <v>Percentage Improvement in Eqpt Efficiency Standards above BAU</v>
      </c>
      <c r="D202" s="12" t="s">
        <v>154</v>
      </c>
      <c r="E202" s="26"/>
      <c r="F202" s="12" t="s">
        <v>162</v>
      </c>
      <c r="G202" s="26"/>
      <c r="H202" s="27">
        <v>51</v>
      </c>
      <c r="I202" s="26" t="s">
        <v>50</v>
      </c>
      <c r="J202" s="48" t="str">
        <f t="shared" si="56"/>
        <v>Industry Energy Efficiency Standards</v>
      </c>
      <c r="K202" s="34" t="s">
        <v>595</v>
      </c>
      <c r="L202" s="34">
        <f t="shared" si="57"/>
        <v>0</v>
      </c>
      <c r="M202" s="34">
        <f t="shared" si="57"/>
        <v>0.3</v>
      </c>
      <c r="N202" s="34">
        <f t="shared" si="57"/>
        <v>0.01</v>
      </c>
      <c r="O202" s="28" t="str">
        <f t="shared" si="57"/>
        <v>% reduction in energy use</v>
      </c>
      <c r="P202" s="26"/>
      <c r="Q202" s="26" t="s">
        <v>245</v>
      </c>
      <c r="R202" s="12" t="s">
        <v>246</v>
      </c>
      <c r="S202" s="59" t="str">
        <f t="shared" si="58"/>
        <v>U.S. DOE, 2016, Industrial Energy Efficiency Potential Analysis, https://energy.gov/sites/prod/files/2017/04/f34/energy-savings-by-state-industrial-methodology.pdf</v>
      </c>
      <c r="T202" s="28" t="str">
        <f t="shared" si="58"/>
        <v>https://ww3.arb.ca.gov/cc/scopingplan/2030sp_appd_pathways_final.pdf</v>
      </c>
    </row>
    <row r="203" spans="1:20" ht="60">
      <c r="A203" s="28" t="str">
        <f t="shared" si="59"/>
        <v>Industry</v>
      </c>
      <c r="B203" s="28" t="str">
        <f>B$197</f>
        <v>Industry Energy Efficiency Standards</v>
      </c>
      <c r="C203" s="28" t="str">
        <f>C$197</f>
        <v>Percentage Improvement in Eqpt Efficiency Standards above BAU</v>
      </c>
      <c r="D203" s="12" t="s">
        <v>155</v>
      </c>
      <c r="E203" s="26"/>
      <c r="F203" s="12" t="s">
        <v>163</v>
      </c>
      <c r="G203" s="26"/>
      <c r="H203" s="27">
        <v>52</v>
      </c>
      <c r="I203" s="26" t="s">
        <v>49</v>
      </c>
      <c r="J203" s="48" t="str">
        <f t="shared" si="56"/>
        <v>Industry Energy Efficiency Standards</v>
      </c>
      <c r="K203" s="34" t="s">
        <v>595</v>
      </c>
      <c r="L203" s="34">
        <f>L$197</f>
        <v>0</v>
      </c>
      <c r="M203" s="34">
        <f>M$197</f>
        <v>0.3</v>
      </c>
      <c r="N203" s="34">
        <f>N$197</f>
        <v>0.01</v>
      </c>
      <c r="O203" s="28" t="str">
        <f>O$197</f>
        <v>% reduction in energy use</v>
      </c>
      <c r="P203" s="26" t="s">
        <v>1306</v>
      </c>
      <c r="Q203" s="26" t="s">
        <v>245</v>
      </c>
      <c r="R203" s="12" t="s">
        <v>246</v>
      </c>
      <c r="S203" s="59" t="str">
        <f t="shared" si="58"/>
        <v>U.S. DOE, 2016, Industrial Energy Efficiency Potential Analysis, https://energy.gov/sites/prod/files/2017/04/f34/energy-savings-by-state-industrial-methodology.pdf</v>
      </c>
      <c r="T203" s="28" t="str">
        <f t="shared" si="58"/>
        <v>https://ww3.arb.ca.gov/cc/scopingplan/2030sp_appd_pathways_final.pdf</v>
      </c>
    </row>
    <row r="204" spans="1:20" s="6" customFormat="1" ht="60">
      <c r="A204" s="28" t="str">
        <f t="shared" si="59"/>
        <v>Industry</v>
      </c>
      <c r="B204" s="28" t="str">
        <f t="shared" si="55"/>
        <v>Industry Energy Efficiency Standards</v>
      </c>
      <c r="C204" s="28" t="str">
        <f t="shared" si="55"/>
        <v>Percentage Improvement in Eqpt Efficiency Standards above BAU</v>
      </c>
      <c r="D204" s="12" t="s">
        <v>156</v>
      </c>
      <c r="E204" s="26"/>
      <c r="F204" s="12" t="s">
        <v>164</v>
      </c>
      <c r="G204" s="26"/>
      <c r="H204" s="27">
        <v>53</v>
      </c>
      <c r="I204" s="26" t="s">
        <v>49</v>
      </c>
      <c r="J204" s="48" t="str">
        <f t="shared" si="56"/>
        <v>Industry Energy Efficiency Standards</v>
      </c>
      <c r="K204" s="34" t="s">
        <v>595</v>
      </c>
      <c r="L204" s="34">
        <f t="shared" si="57"/>
        <v>0</v>
      </c>
      <c r="M204" s="34">
        <f t="shared" si="57"/>
        <v>0.3</v>
      </c>
      <c r="N204" s="34">
        <f t="shared" si="57"/>
        <v>0.01</v>
      </c>
      <c r="O204" s="28" t="str">
        <f t="shared" si="57"/>
        <v>% reduction in energy use</v>
      </c>
      <c r="P204" s="26" t="s">
        <v>1307</v>
      </c>
      <c r="Q204" s="26" t="s">
        <v>245</v>
      </c>
      <c r="R204" s="12" t="s">
        <v>246</v>
      </c>
      <c r="S204" s="59" t="str">
        <f t="shared" si="58"/>
        <v>U.S. DOE, 2016, Industrial Energy Efficiency Potential Analysis, https://energy.gov/sites/prod/files/2017/04/f34/energy-savings-by-state-industrial-methodology.pdf</v>
      </c>
      <c r="T204" s="28" t="str">
        <f t="shared" si="58"/>
        <v>https://ww3.arb.ca.gov/cc/scopingplan/2030sp_appd_pathways_final.pdf</v>
      </c>
    </row>
    <row r="205" spans="1:20" s="6" customFormat="1" ht="45">
      <c r="A205" s="26" t="s">
        <v>8</v>
      </c>
      <c r="B205" s="72"/>
      <c r="C205" s="26" t="s">
        <v>318</v>
      </c>
      <c r="D205" s="26"/>
      <c r="E205" s="26"/>
      <c r="F205" s="71"/>
      <c r="G205" s="26"/>
      <c r="H205" s="27">
        <v>54</v>
      </c>
      <c r="I205" s="26" t="s">
        <v>50</v>
      </c>
      <c r="J205" s="72" t="s">
        <v>594</v>
      </c>
      <c r="K205" s="50" t="s">
        <v>594</v>
      </c>
      <c r="L205" s="32">
        <v>0</v>
      </c>
      <c r="M205" s="33">
        <v>1</v>
      </c>
      <c r="N205" s="33">
        <v>0.01</v>
      </c>
      <c r="O205" s="26" t="s">
        <v>37</v>
      </c>
      <c r="P205" s="26"/>
      <c r="Q205" s="26" t="s">
        <v>247</v>
      </c>
      <c r="R205" s="12" t="s">
        <v>248</v>
      </c>
      <c r="S205" s="54" t="s">
        <v>188</v>
      </c>
      <c r="T205" s="28" t="s">
        <v>1067</v>
      </c>
    </row>
    <row r="206" spans="1:20" ht="60">
      <c r="A206" s="26" t="s">
        <v>8</v>
      </c>
      <c r="B206" s="26" t="s">
        <v>457</v>
      </c>
      <c r="C206" s="26" t="s">
        <v>458</v>
      </c>
      <c r="D206" s="26"/>
      <c r="E206" s="26"/>
      <c r="F206" s="26"/>
      <c r="G206" s="26"/>
      <c r="H206" s="27">
        <v>55</v>
      </c>
      <c r="I206" s="26" t="s">
        <v>49</v>
      </c>
      <c r="J206" s="50" t="s">
        <v>410</v>
      </c>
      <c r="K206" s="50" t="s">
        <v>593</v>
      </c>
      <c r="L206" s="32">
        <v>0</v>
      </c>
      <c r="M206" s="32">
        <v>0.375</v>
      </c>
      <c r="N206" s="40">
        <v>5.0000000000000001E-3</v>
      </c>
      <c r="O206" s="26" t="s">
        <v>33</v>
      </c>
      <c r="P206" s="26" t="s">
        <v>1308</v>
      </c>
      <c r="Q206" s="26" t="s">
        <v>249</v>
      </c>
      <c r="R206" s="12" t="s">
        <v>250</v>
      </c>
      <c r="S206" s="54" t="s">
        <v>200</v>
      </c>
      <c r="T206" s="26"/>
    </row>
    <row r="207" spans="1:20" ht="60">
      <c r="A207" s="26" t="s">
        <v>8</v>
      </c>
      <c r="B207" s="26" t="s">
        <v>1156</v>
      </c>
      <c r="C207" s="26" t="s">
        <v>355</v>
      </c>
      <c r="D207" s="26"/>
      <c r="E207" s="26"/>
      <c r="F207" s="26"/>
      <c r="G207" s="26"/>
      <c r="H207" s="27">
        <v>166</v>
      </c>
      <c r="I207" s="26" t="s">
        <v>49</v>
      </c>
      <c r="J207" s="72" t="s">
        <v>410</v>
      </c>
      <c r="K207" s="72" t="s">
        <v>592</v>
      </c>
      <c r="L207" s="32">
        <v>0</v>
      </c>
      <c r="M207" s="32">
        <v>0.12</v>
      </c>
      <c r="N207" s="33">
        <v>0.01</v>
      </c>
      <c r="O207" s="26" t="s">
        <v>356</v>
      </c>
      <c r="P207" s="26" t="s">
        <v>1309</v>
      </c>
      <c r="Q207" s="26" t="s">
        <v>249</v>
      </c>
      <c r="R207" s="12" t="s">
        <v>250</v>
      </c>
      <c r="S207" s="54" t="s">
        <v>1166</v>
      </c>
      <c r="T207" s="105" t="s">
        <v>1165</v>
      </c>
    </row>
    <row r="208" spans="1:20" ht="90">
      <c r="A208" s="26" t="s">
        <v>8</v>
      </c>
      <c r="B208" s="26" t="s">
        <v>21</v>
      </c>
      <c r="C208" s="26" t="s">
        <v>319</v>
      </c>
      <c r="D208" s="26"/>
      <c r="E208" s="26"/>
      <c r="F208" s="26"/>
      <c r="G208" s="26"/>
      <c r="H208" s="27">
        <v>56</v>
      </c>
      <c r="I208" s="26" t="s">
        <v>50</v>
      </c>
      <c r="J208" s="27" t="s">
        <v>411</v>
      </c>
      <c r="K208" s="50" t="s">
        <v>591</v>
      </c>
      <c r="L208" s="32">
        <v>0</v>
      </c>
      <c r="M208" s="33">
        <v>1</v>
      </c>
      <c r="N208" s="33">
        <v>0.01</v>
      </c>
      <c r="O208" s="26" t="s">
        <v>37</v>
      </c>
      <c r="P208" s="26" t="s">
        <v>1310</v>
      </c>
      <c r="Q208" s="26" t="s">
        <v>251</v>
      </c>
      <c r="R208" s="12" t="s">
        <v>252</v>
      </c>
      <c r="S208" s="54" t="s">
        <v>188</v>
      </c>
      <c r="T208" s="26"/>
    </row>
    <row r="209" spans="1:20" ht="60">
      <c r="A209" s="26" t="s">
        <v>8</v>
      </c>
      <c r="B209" s="26" t="s">
        <v>1100</v>
      </c>
      <c r="C209" s="26" t="s">
        <v>320</v>
      </c>
      <c r="D209" s="26"/>
      <c r="E209" s="26"/>
      <c r="F209" s="26"/>
      <c r="G209" s="26"/>
      <c r="H209" s="27">
        <v>57</v>
      </c>
      <c r="I209" s="26" t="s">
        <v>50</v>
      </c>
      <c r="J209" s="27" t="s">
        <v>411</v>
      </c>
      <c r="K209" s="50" t="s">
        <v>590</v>
      </c>
      <c r="L209" s="32">
        <v>0</v>
      </c>
      <c r="M209" s="33">
        <v>1</v>
      </c>
      <c r="N209" s="33">
        <v>0.01</v>
      </c>
      <c r="O209" s="26" t="s">
        <v>37</v>
      </c>
      <c r="P209" s="26" t="s">
        <v>1311</v>
      </c>
      <c r="Q209" s="26" t="s">
        <v>253</v>
      </c>
      <c r="R209" s="12" t="s">
        <v>254</v>
      </c>
      <c r="S209" s="54" t="s">
        <v>188</v>
      </c>
      <c r="T209" s="26"/>
    </row>
    <row r="210" spans="1:20" ht="90">
      <c r="A210" s="26" t="s">
        <v>8</v>
      </c>
      <c r="B210" s="26" t="s">
        <v>403</v>
      </c>
      <c r="C210" s="26" t="s">
        <v>554</v>
      </c>
      <c r="D210" s="26"/>
      <c r="E210" s="26"/>
      <c r="F210" s="26"/>
      <c r="G210" s="26"/>
      <c r="H210" s="27">
        <v>58</v>
      </c>
      <c r="I210" s="26" t="s">
        <v>50</v>
      </c>
      <c r="J210" s="50" t="s">
        <v>403</v>
      </c>
      <c r="K210" s="50" t="s">
        <v>589</v>
      </c>
      <c r="L210" s="32">
        <v>0</v>
      </c>
      <c r="M210" s="33">
        <v>1</v>
      </c>
      <c r="N210" s="33">
        <v>0.01</v>
      </c>
      <c r="O210" s="26" t="s">
        <v>37</v>
      </c>
      <c r="P210" s="26" t="s">
        <v>1312</v>
      </c>
      <c r="Q210" s="26" t="s">
        <v>555</v>
      </c>
      <c r="R210" s="12" t="s">
        <v>556</v>
      </c>
      <c r="S210" s="54" t="s">
        <v>188</v>
      </c>
      <c r="T210" s="26"/>
    </row>
    <row r="211" spans="1:20" ht="60">
      <c r="A211" s="26" t="s">
        <v>8</v>
      </c>
      <c r="B211" s="26" t="s">
        <v>19</v>
      </c>
      <c r="C211" s="26" t="s">
        <v>321</v>
      </c>
      <c r="D211" s="26"/>
      <c r="E211" s="26"/>
      <c r="F211" s="26"/>
      <c r="G211" s="26"/>
      <c r="H211" s="27">
        <v>59</v>
      </c>
      <c r="I211" s="26" t="s">
        <v>50</v>
      </c>
      <c r="J211" s="72" t="s">
        <v>19</v>
      </c>
      <c r="K211" s="50" t="s">
        <v>588</v>
      </c>
      <c r="L211" s="32">
        <v>0</v>
      </c>
      <c r="M211" s="33">
        <v>1</v>
      </c>
      <c r="N211" s="33">
        <v>0.01</v>
      </c>
      <c r="O211" s="26" t="s">
        <v>37</v>
      </c>
      <c r="P211" s="26" t="s">
        <v>1073</v>
      </c>
      <c r="Q211" s="26" t="s">
        <v>255</v>
      </c>
      <c r="R211" s="12" t="s">
        <v>256</v>
      </c>
      <c r="S211" s="54" t="s">
        <v>188</v>
      </c>
      <c r="T211" s="26"/>
    </row>
    <row r="212" spans="1:20" ht="60">
      <c r="A212" s="26" t="s">
        <v>165</v>
      </c>
      <c r="B212" s="26" t="s">
        <v>1070</v>
      </c>
      <c r="C212" s="26" t="s">
        <v>433</v>
      </c>
      <c r="D212" s="26"/>
      <c r="E212" s="26"/>
      <c r="F212" s="26"/>
      <c r="G212" s="26"/>
      <c r="H212" s="27">
        <v>60</v>
      </c>
      <c r="I212" s="26" t="s">
        <v>49</v>
      </c>
      <c r="J212" s="72" t="s">
        <v>1070</v>
      </c>
      <c r="K212" s="50" t="s">
        <v>587</v>
      </c>
      <c r="L212" s="32">
        <v>0</v>
      </c>
      <c r="M212" s="33">
        <v>1</v>
      </c>
      <c r="N212" s="33">
        <v>0.01</v>
      </c>
      <c r="O212" s="26" t="s">
        <v>37</v>
      </c>
      <c r="P212" s="26" t="s">
        <v>1313</v>
      </c>
      <c r="Q212" s="26" t="s">
        <v>257</v>
      </c>
      <c r="R212" s="12" t="s">
        <v>258</v>
      </c>
      <c r="S212" s="54" t="s">
        <v>188</v>
      </c>
      <c r="T212" s="26" t="s">
        <v>1071</v>
      </c>
    </row>
    <row r="213" spans="1:20" ht="60">
      <c r="A213" s="26" t="s">
        <v>165</v>
      </c>
      <c r="B213" s="26" t="s">
        <v>1069</v>
      </c>
      <c r="C213" s="26" t="s">
        <v>441</v>
      </c>
      <c r="D213" s="26"/>
      <c r="E213" s="26"/>
      <c r="F213" s="26"/>
      <c r="G213" s="26"/>
      <c r="H213" s="27">
        <v>200</v>
      </c>
      <c r="I213" s="12" t="s">
        <v>49</v>
      </c>
      <c r="J213" s="72" t="s">
        <v>1068</v>
      </c>
      <c r="K213" s="50" t="s">
        <v>586</v>
      </c>
      <c r="L213" s="32">
        <v>0</v>
      </c>
      <c r="M213" s="33">
        <v>1</v>
      </c>
      <c r="N213" s="33">
        <v>0.01</v>
      </c>
      <c r="O213" s="26" t="s">
        <v>37</v>
      </c>
      <c r="P213" s="26" t="s">
        <v>1314</v>
      </c>
      <c r="Q213" s="26" t="s">
        <v>357</v>
      </c>
      <c r="R213" s="12" t="s">
        <v>358</v>
      </c>
      <c r="S213" s="54"/>
      <c r="T213" s="26" t="s">
        <v>1071</v>
      </c>
    </row>
    <row r="214" spans="1:20" ht="30">
      <c r="A214" s="26" t="s">
        <v>165</v>
      </c>
      <c r="B214" s="26" t="s">
        <v>437</v>
      </c>
      <c r="C214" s="26" t="s">
        <v>438</v>
      </c>
      <c r="D214" s="26"/>
      <c r="E214" s="26"/>
      <c r="F214" s="26"/>
      <c r="G214" s="26"/>
      <c r="H214" s="27">
        <v>177</v>
      </c>
      <c r="I214" s="12" t="s">
        <v>50</v>
      </c>
      <c r="J214" s="50" t="s">
        <v>437</v>
      </c>
      <c r="K214" s="50" t="s">
        <v>585</v>
      </c>
      <c r="L214" s="32"/>
      <c r="M214" s="33"/>
      <c r="N214" s="33"/>
      <c r="O214" s="26"/>
      <c r="P214" s="26"/>
      <c r="Q214" s="26"/>
      <c r="R214" s="12"/>
      <c r="S214" s="54"/>
      <c r="T214" s="26"/>
    </row>
    <row r="215" spans="1:20" ht="45">
      <c r="A215" s="26" t="s">
        <v>165</v>
      </c>
      <c r="B215" s="26" t="s">
        <v>1069</v>
      </c>
      <c r="C215" s="26" t="s">
        <v>434</v>
      </c>
      <c r="D215" s="26"/>
      <c r="E215" s="26"/>
      <c r="F215" s="26"/>
      <c r="G215" s="26"/>
      <c r="H215" s="27">
        <v>61</v>
      </c>
      <c r="I215" s="26" t="s">
        <v>50</v>
      </c>
      <c r="J215" s="50" t="s">
        <v>203</v>
      </c>
      <c r="K215" s="50" t="s">
        <v>584</v>
      </c>
      <c r="L215" s="32">
        <v>0</v>
      </c>
      <c r="M215" s="33">
        <v>1</v>
      </c>
      <c r="N215" s="33">
        <v>0.01</v>
      </c>
      <c r="O215" s="26" t="s">
        <v>37</v>
      </c>
      <c r="P215" s="26" t="s">
        <v>625</v>
      </c>
      <c r="Q215" s="26" t="s">
        <v>259</v>
      </c>
      <c r="R215" s="12" t="s">
        <v>260</v>
      </c>
      <c r="S215" s="54" t="s">
        <v>188</v>
      </c>
      <c r="T215" s="26"/>
    </row>
    <row r="216" spans="1:20" ht="90">
      <c r="A216" s="26" t="s">
        <v>165</v>
      </c>
      <c r="B216" s="26" t="s">
        <v>166</v>
      </c>
      <c r="C216" s="26" t="s">
        <v>322</v>
      </c>
      <c r="D216" s="26"/>
      <c r="E216" s="26"/>
      <c r="F216" s="26"/>
      <c r="G216" s="26"/>
      <c r="H216" s="27">
        <v>62</v>
      </c>
      <c r="I216" s="26" t="s">
        <v>50</v>
      </c>
      <c r="J216" s="50" t="s">
        <v>166</v>
      </c>
      <c r="K216" s="50" t="s">
        <v>583</v>
      </c>
      <c r="L216" s="32">
        <v>0</v>
      </c>
      <c r="M216" s="33">
        <v>1</v>
      </c>
      <c r="N216" s="33">
        <v>0.01</v>
      </c>
      <c r="O216" s="26" t="s">
        <v>37</v>
      </c>
      <c r="P216" s="26" t="s">
        <v>1315</v>
      </c>
      <c r="Q216" s="26" t="s">
        <v>261</v>
      </c>
      <c r="R216" s="12" t="s">
        <v>262</v>
      </c>
      <c r="S216" s="54" t="s">
        <v>188</v>
      </c>
      <c r="T216" s="26"/>
    </row>
    <row r="217" spans="1:20" ht="75">
      <c r="A217" s="26" t="s">
        <v>165</v>
      </c>
      <c r="B217" s="26" t="s">
        <v>169</v>
      </c>
      <c r="C217" s="26" t="s">
        <v>435</v>
      </c>
      <c r="D217" s="26"/>
      <c r="E217" s="26"/>
      <c r="F217" s="26"/>
      <c r="G217" s="26"/>
      <c r="H217" s="27">
        <v>63</v>
      </c>
      <c r="I217" s="26" t="s">
        <v>49</v>
      </c>
      <c r="J217" s="50" t="s">
        <v>169</v>
      </c>
      <c r="K217" s="50" t="s">
        <v>582</v>
      </c>
      <c r="L217" s="32">
        <v>0</v>
      </c>
      <c r="M217" s="33">
        <v>1</v>
      </c>
      <c r="N217" s="33">
        <v>0.01</v>
      </c>
      <c r="O217" s="26" t="s">
        <v>37</v>
      </c>
      <c r="P217" s="26" t="s">
        <v>1316</v>
      </c>
      <c r="Q217" s="26" t="s">
        <v>263</v>
      </c>
      <c r="R217" s="12" t="s">
        <v>264</v>
      </c>
      <c r="S217" s="54" t="s">
        <v>188</v>
      </c>
      <c r="T217" s="26" t="s">
        <v>1071</v>
      </c>
    </row>
    <row r="218" spans="1:20" ht="75">
      <c r="A218" s="26" t="s">
        <v>165</v>
      </c>
      <c r="B218" s="26" t="s">
        <v>168</v>
      </c>
      <c r="C218" s="26" t="s">
        <v>323</v>
      </c>
      <c r="D218" s="26"/>
      <c r="E218" s="26"/>
      <c r="F218" s="26"/>
      <c r="G218" s="26"/>
      <c r="H218" s="27">
        <v>64</v>
      </c>
      <c r="I218" s="26" t="s">
        <v>50</v>
      </c>
      <c r="J218" s="50" t="s">
        <v>168</v>
      </c>
      <c r="K218" s="50" t="s">
        <v>581</v>
      </c>
      <c r="L218" s="32">
        <v>0</v>
      </c>
      <c r="M218" s="33">
        <v>1</v>
      </c>
      <c r="N218" s="33">
        <v>0.01</v>
      </c>
      <c r="O218" s="26" t="s">
        <v>37</v>
      </c>
      <c r="P218" s="26" t="s">
        <v>1317</v>
      </c>
      <c r="Q218" s="26" t="s">
        <v>265</v>
      </c>
      <c r="R218" s="12" t="s">
        <v>266</v>
      </c>
      <c r="S218" s="54" t="s">
        <v>188</v>
      </c>
      <c r="T218" s="26"/>
    </row>
    <row r="219" spans="1:20" ht="60">
      <c r="A219" s="26" t="s">
        <v>165</v>
      </c>
      <c r="B219" s="26" t="s">
        <v>1072</v>
      </c>
      <c r="C219" s="26" t="s">
        <v>436</v>
      </c>
      <c r="D219" s="26"/>
      <c r="E219" s="26"/>
      <c r="F219" s="26"/>
      <c r="G219" s="26"/>
      <c r="H219" s="27">
        <v>178</v>
      </c>
      <c r="I219" s="26" t="s">
        <v>49</v>
      </c>
      <c r="J219" s="72" t="s">
        <v>1072</v>
      </c>
      <c r="K219" s="50" t="s">
        <v>580</v>
      </c>
      <c r="L219" s="32">
        <v>0</v>
      </c>
      <c r="M219" s="33">
        <v>1</v>
      </c>
      <c r="N219" s="33">
        <v>0.01</v>
      </c>
      <c r="O219" s="26" t="s">
        <v>37</v>
      </c>
      <c r="P219" s="26" t="s">
        <v>1318</v>
      </c>
      <c r="Q219" s="26"/>
      <c r="R219" s="12"/>
      <c r="S219" s="54"/>
      <c r="T219" s="26"/>
    </row>
    <row r="220" spans="1:20" ht="45">
      <c r="A220" s="26" t="s">
        <v>165</v>
      </c>
      <c r="B220" s="26" t="s">
        <v>167</v>
      </c>
      <c r="C220" s="26" t="s">
        <v>324</v>
      </c>
      <c r="D220" s="26"/>
      <c r="E220" s="26"/>
      <c r="F220" s="26"/>
      <c r="G220" s="26"/>
      <c r="H220" s="27">
        <v>65</v>
      </c>
      <c r="I220" s="26" t="s">
        <v>50</v>
      </c>
      <c r="J220" s="50" t="s">
        <v>167</v>
      </c>
      <c r="K220" s="50" t="s">
        <v>579</v>
      </c>
      <c r="L220" s="32">
        <v>0</v>
      </c>
      <c r="M220" s="33">
        <v>1</v>
      </c>
      <c r="N220" s="33">
        <v>0.01</v>
      </c>
      <c r="O220" s="26" t="s">
        <v>37</v>
      </c>
      <c r="P220" s="26" t="s">
        <v>1095</v>
      </c>
      <c r="Q220" s="26" t="s">
        <v>267</v>
      </c>
      <c r="R220" s="12" t="s">
        <v>268</v>
      </c>
      <c r="S220" s="54" t="s">
        <v>188</v>
      </c>
      <c r="T220" s="26"/>
    </row>
    <row r="221" spans="1:20" s="3" customFormat="1" ht="75">
      <c r="A221" s="12" t="s">
        <v>404</v>
      </c>
      <c r="B221" s="12" t="s">
        <v>65</v>
      </c>
      <c r="C221" s="12" t="s">
        <v>325</v>
      </c>
      <c r="D221" s="12"/>
      <c r="E221" s="12"/>
      <c r="F221" s="12"/>
      <c r="G221" s="12"/>
      <c r="H221" s="27">
        <v>68</v>
      </c>
      <c r="I221" s="12" t="s">
        <v>50</v>
      </c>
      <c r="J221" s="49" t="s">
        <v>65</v>
      </c>
      <c r="K221" s="50" t="s">
        <v>578</v>
      </c>
      <c r="L221" s="36">
        <v>0</v>
      </c>
      <c r="M221" s="36">
        <v>1</v>
      </c>
      <c r="N221" s="36">
        <v>0.01</v>
      </c>
      <c r="O221" s="12" t="s">
        <v>66</v>
      </c>
      <c r="P221" s="12" t="s">
        <v>1319</v>
      </c>
      <c r="Q221" s="12" t="s">
        <v>273</v>
      </c>
      <c r="R221" s="12" t="s">
        <v>274</v>
      </c>
      <c r="S221" s="54" t="s">
        <v>188</v>
      </c>
      <c r="T221" s="12"/>
    </row>
    <row r="222" spans="1:20" s="3" customFormat="1" ht="60">
      <c r="A222" s="12" t="s">
        <v>404</v>
      </c>
      <c r="B222" s="12" t="s">
        <v>457</v>
      </c>
      <c r="C222" s="12" t="s">
        <v>459</v>
      </c>
      <c r="D222" s="12"/>
      <c r="E222" s="12"/>
      <c r="F222" s="12"/>
      <c r="G222" s="12"/>
      <c r="H222" s="27">
        <v>176</v>
      </c>
      <c r="I222" s="12" t="s">
        <v>50</v>
      </c>
      <c r="J222" s="49" t="s">
        <v>412</v>
      </c>
      <c r="K222" s="50" t="s">
        <v>577</v>
      </c>
      <c r="L222" s="36">
        <v>0</v>
      </c>
      <c r="M222" s="36">
        <v>1</v>
      </c>
      <c r="N222" s="36">
        <v>0.01</v>
      </c>
      <c r="O222" s="26" t="s">
        <v>33</v>
      </c>
      <c r="P222" s="12" t="s">
        <v>1320</v>
      </c>
      <c r="Q222" s="12" t="s">
        <v>405</v>
      </c>
      <c r="R222" s="12" t="s">
        <v>250</v>
      </c>
      <c r="S222" s="54" t="s">
        <v>188</v>
      </c>
      <c r="T222" s="12"/>
    </row>
    <row r="223" spans="1:20" ht="60">
      <c r="A223" s="26" t="s">
        <v>9</v>
      </c>
      <c r="B223" s="26" t="s">
        <v>27</v>
      </c>
      <c r="C223" s="26" t="s">
        <v>64</v>
      </c>
      <c r="D223" s="26"/>
      <c r="E223" s="26"/>
      <c r="F223" s="26"/>
      <c r="G223" s="26"/>
      <c r="H223" s="27">
        <v>66</v>
      </c>
      <c r="I223" s="26" t="s">
        <v>49</v>
      </c>
      <c r="J223" s="50" t="s">
        <v>27</v>
      </c>
      <c r="K223" s="50" t="s">
        <v>576</v>
      </c>
      <c r="L223" s="32">
        <v>0</v>
      </c>
      <c r="M223" s="32">
        <v>1</v>
      </c>
      <c r="N223" s="32">
        <v>0.01</v>
      </c>
      <c r="O223" s="26" t="s">
        <v>37</v>
      </c>
      <c r="P223" s="26" t="s">
        <v>1226</v>
      </c>
      <c r="Q223" s="26" t="s">
        <v>269</v>
      </c>
      <c r="R223" s="12" t="s">
        <v>270</v>
      </c>
      <c r="S223" s="54" t="s">
        <v>1167</v>
      </c>
      <c r="T223" s="26"/>
    </row>
    <row r="224" spans="1:20" s="6" customFormat="1" ht="75">
      <c r="A224" s="26" t="s">
        <v>9</v>
      </c>
      <c r="B224" s="26" t="s">
        <v>1074</v>
      </c>
      <c r="C224" s="26" t="s">
        <v>25</v>
      </c>
      <c r="D224" s="26" t="s">
        <v>389</v>
      </c>
      <c r="E224" s="26"/>
      <c r="F224" s="26" t="s">
        <v>395</v>
      </c>
      <c r="G224" s="26"/>
      <c r="H224" s="27">
        <v>171</v>
      </c>
      <c r="I224" s="26" t="s">
        <v>49</v>
      </c>
      <c r="J224" s="50" t="s">
        <v>1074</v>
      </c>
      <c r="K224" s="50" t="s">
        <v>575</v>
      </c>
      <c r="L224" s="38">
        <v>0</v>
      </c>
      <c r="M224" s="38">
        <v>300</v>
      </c>
      <c r="N224" s="38">
        <v>5</v>
      </c>
      <c r="O224" s="26" t="s">
        <v>172</v>
      </c>
      <c r="P224" s="26" t="s">
        <v>1321</v>
      </c>
      <c r="Q224" s="26" t="s">
        <v>271</v>
      </c>
      <c r="R224" s="12" t="s">
        <v>272</v>
      </c>
      <c r="S224" s="60" t="s">
        <v>1322</v>
      </c>
      <c r="T224" s="12" t="s">
        <v>430</v>
      </c>
    </row>
    <row r="225" spans="1:20" s="6" customFormat="1" ht="75">
      <c r="A225" s="28" t="str">
        <f>A$224</f>
        <v>Cross-Sector</v>
      </c>
      <c r="B225" s="28" t="str">
        <f t="shared" ref="B225:C225" si="60">B$224</f>
        <v>Carbon Pricing</v>
      </c>
      <c r="C225" s="28" t="str">
        <f t="shared" si="60"/>
        <v>Carbon Tax</v>
      </c>
      <c r="D225" s="26" t="s">
        <v>399</v>
      </c>
      <c r="E225" s="26"/>
      <c r="F225" s="26" t="s">
        <v>400</v>
      </c>
      <c r="G225" s="26"/>
      <c r="H225" s="27">
        <v>172</v>
      </c>
      <c r="I225" s="26" t="s">
        <v>49</v>
      </c>
      <c r="J225" s="48" t="str">
        <f t="shared" ref="J225:J230" si="61">J$224</f>
        <v>Carbon Pricing</v>
      </c>
      <c r="K225" s="39" t="s">
        <v>575</v>
      </c>
      <c r="L225" s="39">
        <f t="shared" ref="L225:O229" si="62">L$224</f>
        <v>0</v>
      </c>
      <c r="M225" s="39">
        <f t="shared" si="62"/>
        <v>300</v>
      </c>
      <c r="N225" s="39">
        <f t="shared" si="62"/>
        <v>5</v>
      </c>
      <c r="O225" s="28" t="str">
        <f t="shared" si="62"/>
        <v>$/metric ton CO2e</v>
      </c>
      <c r="P225" s="26" t="s">
        <v>1323</v>
      </c>
      <c r="Q225" s="28" t="str">
        <f t="shared" ref="Q225:R229" si="63">Q$224</f>
        <v>fuels.html#carbon-tax</v>
      </c>
      <c r="R225" s="28" t="str">
        <f t="shared" si="63"/>
        <v>carbon-tax.html</v>
      </c>
      <c r="S225" s="60"/>
      <c r="T225" s="28"/>
    </row>
    <row r="226" spans="1:20" s="6" customFormat="1" ht="75">
      <c r="A226" s="28" t="str">
        <f t="shared" ref="A226:C230" si="64">A$224</f>
        <v>Cross-Sector</v>
      </c>
      <c r="B226" s="28" t="str">
        <f t="shared" si="64"/>
        <v>Carbon Pricing</v>
      </c>
      <c r="C226" s="28" t="str">
        <f t="shared" si="64"/>
        <v>Carbon Tax</v>
      </c>
      <c r="D226" s="26" t="s">
        <v>391</v>
      </c>
      <c r="E226" s="26"/>
      <c r="F226" s="26" t="s">
        <v>397</v>
      </c>
      <c r="G226" s="26"/>
      <c r="H226" s="27">
        <v>173</v>
      </c>
      <c r="I226" s="26" t="s">
        <v>49</v>
      </c>
      <c r="J226" s="48" t="str">
        <f t="shared" si="61"/>
        <v>Carbon Pricing</v>
      </c>
      <c r="K226" s="39" t="s">
        <v>575</v>
      </c>
      <c r="L226" s="39">
        <f t="shared" si="62"/>
        <v>0</v>
      </c>
      <c r="M226" s="39">
        <f t="shared" si="62"/>
        <v>300</v>
      </c>
      <c r="N226" s="39">
        <f t="shared" si="62"/>
        <v>5</v>
      </c>
      <c r="O226" s="28" t="str">
        <f t="shared" si="62"/>
        <v>$/metric ton CO2e</v>
      </c>
      <c r="P226" s="26" t="s">
        <v>1324</v>
      </c>
      <c r="Q226" s="28" t="str">
        <f t="shared" si="63"/>
        <v>fuels.html#carbon-tax</v>
      </c>
      <c r="R226" s="28" t="str">
        <f t="shared" si="63"/>
        <v>carbon-tax.html</v>
      </c>
      <c r="S226" s="60"/>
      <c r="T226" s="28"/>
    </row>
    <row r="227" spans="1:20" s="6" customFormat="1" ht="75">
      <c r="A227" s="28" t="str">
        <f t="shared" si="64"/>
        <v>Cross-Sector</v>
      </c>
      <c r="B227" s="28" t="str">
        <f t="shared" si="64"/>
        <v>Carbon Pricing</v>
      </c>
      <c r="C227" s="28" t="str">
        <f t="shared" si="64"/>
        <v>Carbon Tax</v>
      </c>
      <c r="D227" s="26" t="s">
        <v>392</v>
      </c>
      <c r="E227" s="26"/>
      <c r="F227" s="26" t="s">
        <v>398</v>
      </c>
      <c r="G227" s="26"/>
      <c r="H227" s="27">
        <v>174</v>
      </c>
      <c r="I227" s="26" t="s">
        <v>49</v>
      </c>
      <c r="J227" s="48" t="str">
        <f t="shared" si="61"/>
        <v>Carbon Pricing</v>
      </c>
      <c r="K227" s="39" t="s">
        <v>575</v>
      </c>
      <c r="L227" s="39">
        <f t="shared" si="62"/>
        <v>0</v>
      </c>
      <c r="M227" s="39">
        <f t="shared" si="62"/>
        <v>300</v>
      </c>
      <c r="N227" s="39">
        <f t="shared" si="62"/>
        <v>5</v>
      </c>
      <c r="O227" s="28" t="str">
        <f t="shared" si="62"/>
        <v>$/metric ton CO2e</v>
      </c>
      <c r="P227" s="26" t="s">
        <v>1325</v>
      </c>
      <c r="Q227" s="28" t="str">
        <f t="shared" si="63"/>
        <v>fuels.html#carbon-tax</v>
      </c>
      <c r="R227" s="28" t="str">
        <f t="shared" si="63"/>
        <v>carbon-tax.html</v>
      </c>
      <c r="S227" s="60"/>
      <c r="T227" s="28"/>
    </row>
    <row r="228" spans="1:20" s="6" customFormat="1" ht="75">
      <c r="A228" s="28" t="str">
        <f t="shared" si="64"/>
        <v>Cross-Sector</v>
      </c>
      <c r="B228" s="28" t="str">
        <f t="shared" si="64"/>
        <v>Carbon Pricing</v>
      </c>
      <c r="C228" s="28" t="str">
        <f t="shared" si="64"/>
        <v>Carbon Tax</v>
      </c>
      <c r="D228" s="26" t="s">
        <v>390</v>
      </c>
      <c r="E228" s="26"/>
      <c r="F228" s="26" t="s">
        <v>396</v>
      </c>
      <c r="G228" s="26"/>
      <c r="H228" s="27">
        <v>175</v>
      </c>
      <c r="I228" s="26" t="s">
        <v>49</v>
      </c>
      <c r="J228" s="48" t="str">
        <f t="shared" si="61"/>
        <v>Carbon Pricing</v>
      </c>
      <c r="K228" s="39" t="s">
        <v>575</v>
      </c>
      <c r="L228" s="39">
        <f t="shared" si="62"/>
        <v>0</v>
      </c>
      <c r="M228" s="39">
        <f t="shared" si="62"/>
        <v>300</v>
      </c>
      <c r="N228" s="39">
        <f t="shared" si="62"/>
        <v>5</v>
      </c>
      <c r="O228" s="28" t="str">
        <f t="shared" si="62"/>
        <v>$/metric ton CO2e</v>
      </c>
      <c r="P228" s="26" t="s">
        <v>1326</v>
      </c>
      <c r="Q228" s="28" t="str">
        <f t="shared" si="63"/>
        <v>fuels.html#carbon-tax</v>
      </c>
      <c r="R228" s="28" t="str">
        <f t="shared" si="63"/>
        <v>carbon-tax.html</v>
      </c>
      <c r="S228" s="60"/>
      <c r="T228" s="28"/>
    </row>
    <row r="229" spans="1:20" s="6" customFormat="1" ht="45">
      <c r="A229" s="28" t="str">
        <f t="shared" si="64"/>
        <v>Cross-Sector</v>
      </c>
      <c r="B229" s="28" t="str">
        <f t="shared" si="64"/>
        <v>Carbon Pricing</v>
      </c>
      <c r="C229" s="28" t="str">
        <f t="shared" si="64"/>
        <v>Carbon Tax</v>
      </c>
      <c r="D229" s="26" t="s">
        <v>393</v>
      </c>
      <c r="E229" s="26"/>
      <c r="F229" s="26" t="s">
        <v>401</v>
      </c>
      <c r="G229" s="26"/>
      <c r="H229" s="27">
        <v>201</v>
      </c>
      <c r="I229" s="12" t="s">
        <v>50</v>
      </c>
      <c r="J229" s="48" t="str">
        <f t="shared" si="61"/>
        <v>Carbon Pricing</v>
      </c>
      <c r="K229" s="39" t="s">
        <v>575</v>
      </c>
      <c r="L229" s="39">
        <f t="shared" si="62"/>
        <v>0</v>
      </c>
      <c r="M229" s="39">
        <f t="shared" si="62"/>
        <v>300</v>
      </c>
      <c r="N229" s="39">
        <f t="shared" si="62"/>
        <v>5</v>
      </c>
      <c r="O229" s="28" t="str">
        <f t="shared" si="62"/>
        <v>$/metric ton CO2e</v>
      </c>
      <c r="P229" s="26"/>
      <c r="Q229" s="28" t="str">
        <f t="shared" si="63"/>
        <v>fuels.html#carbon-tax</v>
      </c>
      <c r="R229" s="28" t="str">
        <f t="shared" si="63"/>
        <v>carbon-tax.html</v>
      </c>
      <c r="S229" s="60"/>
      <c r="T229" s="28"/>
    </row>
    <row r="230" spans="1:20" s="6" customFormat="1" ht="30">
      <c r="A230" s="28" t="str">
        <f t="shared" si="64"/>
        <v>Cross-Sector</v>
      </c>
      <c r="B230" s="28" t="str">
        <f t="shared" si="64"/>
        <v>Carbon Pricing</v>
      </c>
      <c r="C230" s="28" t="str">
        <f t="shared" si="64"/>
        <v>Carbon Tax</v>
      </c>
      <c r="D230" s="26" t="s">
        <v>394</v>
      </c>
      <c r="E230" s="26"/>
      <c r="F230" s="26" t="s">
        <v>402</v>
      </c>
      <c r="G230" s="26"/>
      <c r="H230" s="27"/>
      <c r="I230" s="12" t="s">
        <v>50</v>
      </c>
      <c r="J230" s="48" t="str">
        <f t="shared" si="61"/>
        <v>Carbon Pricing</v>
      </c>
      <c r="K230" s="39" t="s">
        <v>575</v>
      </c>
      <c r="L230" s="38"/>
      <c r="M230" s="38"/>
      <c r="N230" s="38"/>
      <c r="O230" s="26"/>
      <c r="P230" s="26"/>
      <c r="Q230" s="26"/>
      <c r="R230" s="12"/>
      <c r="S230" s="60"/>
      <c r="T230" s="28"/>
    </row>
    <row r="231" spans="1:20" s="6" customFormat="1" ht="30">
      <c r="A231" s="26" t="s">
        <v>9</v>
      </c>
      <c r="B231" s="26" t="s">
        <v>26</v>
      </c>
      <c r="C231" s="26" t="s">
        <v>173</v>
      </c>
      <c r="D231" s="26" t="s">
        <v>58</v>
      </c>
      <c r="E231" s="26"/>
      <c r="F231" s="26" t="s">
        <v>105</v>
      </c>
      <c r="G231" s="26"/>
      <c r="H231" s="27" t="s">
        <v>206</v>
      </c>
      <c r="I231" s="12" t="s">
        <v>50</v>
      </c>
      <c r="J231" s="50" t="s">
        <v>26</v>
      </c>
      <c r="K231" s="50" t="s">
        <v>574</v>
      </c>
      <c r="L231" s="38"/>
      <c r="M231" s="38"/>
      <c r="N231" s="38"/>
      <c r="O231" s="26"/>
      <c r="P231" s="12"/>
      <c r="Q231" s="28"/>
      <c r="R231" s="12"/>
      <c r="S231" s="59"/>
      <c r="T231" s="28"/>
    </row>
    <row r="232" spans="1:20" s="6" customFormat="1" ht="45">
      <c r="A232" s="28" t="str">
        <f>A$231</f>
        <v>Cross-Sector</v>
      </c>
      <c r="B232" s="28" t="str">
        <f>B$231</f>
        <v>End Existing Subsidies</v>
      </c>
      <c r="C232" s="28" t="str">
        <f t="shared" ref="B232:C246" si="65">C$231</f>
        <v>Percent Reduction in BAU Subsidies</v>
      </c>
      <c r="D232" s="12" t="s">
        <v>460</v>
      </c>
      <c r="E232" s="26"/>
      <c r="F232" s="12" t="s">
        <v>454</v>
      </c>
      <c r="G232" s="26"/>
      <c r="H232" s="27">
        <v>69</v>
      </c>
      <c r="I232" s="12" t="s">
        <v>50</v>
      </c>
      <c r="J232" s="48" t="str">
        <f t="shared" ref="J232:J246" si="66">J$231</f>
        <v>End Existing Subsidies</v>
      </c>
      <c r="K232" s="48" t="s">
        <v>574</v>
      </c>
      <c r="L232" s="36">
        <v>0</v>
      </c>
      <c r="M232" s="36">
        <v>1</v>
      </c>
      <c r="N232" s="36">
        <v>0.01</v>
      </c>
      <c r="O232" s="26" t="s">
        <v>175</v>
      </c>
      <c r="P232" s="12" t="s">
        <v>1171</v>
      </c>
      <c r="Q232" s="12" t="s">
        <v>275</v>
      </c>
      <c r="R232" s="12" t="s">
        <v>276</v>
      </c>
      <c r="S232" s="54" t="s">
        <v>188</v>
      </c>
      <c r="T232" s="28"/>
    </row>
    <row r="233" spans="1:20" s="6" customFormat="1" ht="45">
      <c r="A233" s="28" t="str">
        <f t="shared" ref="A233:A246" si="67">A$231</f>
        <v>Cross-Sector</v>
      </c>
      <c r="B233" s="28" t="str">
        <f t="shared" si="65"/>
        <v>End Existing Subsidies</v>
      </c>
      <c r="C233" s="28" t="str">
        <f t="shared" si="65"/>
        <v>Percent Reduction in BAU Subsidies</v>
      </c>
      <c r="D233" s="12" t="s">
        <v>52</v>
      </c>
      <c r="E233" s="26"/>
      <c r="F233" s="12" t="s">
        <v>99</v>
      </c>
      <c r="G233" s="26"/>
      <c r="H233" s="27">
        <v>70</v>
      </c>
      <c r="I233" s="12" t="s">
        <v>50</v>
      </c>
      <c r="J233" s="48" t="str">
        <f t="shared" si="66"/>
        <v>End Existing Subsidies</v>
      </c>
      <c r="K233" s="48" t="s">
        <v>574</v>
      </c>
      <c r="L233" s="34">
        <f>L$232</f>
        <v>0</v>
      </c>
      <c r="M233" s="34">
        <f>M$232</f>
        <v>1</v>
      </c>
      <c r="N233" s="34">
        <f>N$232</f>
        <v>0.01</v>
      </c>
      <c r="O233" s="28" t="str">
        <f>O$232</f>
        <v>% reduction in BAU subsidies</v>
      </c>
      <c r="P233" s="12" t="s">
        <v>1170</v>
      </c>
      <c r="Q233" s="12" t="s">
        <v>275</v>
      </c>
      <c r="R233" s="12" t="s">
        <v>276</v>
      </c>
      <c r="S233" s="54" t="s">
        <v>188</v>
      </c>
      <c r="T233" s="28"/>
    </row>
    <row r="234" spans="1:20" s="6" customFormat="1" ht="45">
      <c r="A234" s="28" t="str">
        <f t="shared" si="67"/>
        <v>Cross-Sector</v>
      </c>
      <c r="B234" s="28" t="str">
        <f t="shared" si="65"/>
        <v>End Existing Subsidies</v>
      </c>
      <c r="C234" s="28" t="str">
        <f t="shared" si="65"/>
        <v>Percent Reduction in BAU Subsidies</v>
      </c>
      <c r="D234" s="12" t="s">
        <v>53</v>
      </c>
      <c r="E234" s="26"/>
      <c r="F234" s="12" t="s">
        <v>100</v>
      </c>
      <c r="G234" s="26"/>
      <c r="H234" s="27">
        <v>71</v>
      </c>
      <c r="I234" s="12" t="s">
        <v>50</v>
      </c>
      <c r="J234" s="48" t="str">
        <f t="shared" si="66"/>
        <v>End Existing Subsidies</v>
      </c>
      <c r="K234" s="48" t="s">
        <v>574</v>
      </c>
      <c r="L234" s="34">
        <f t="shared" ref="L234:O237" si="68">L$232</f>
        <v>0</v>
      </c>
      <c r="M234" s="34">
        <f t="shared" si="68"/>
        <v>1</v>
      </c>
      <c r="N234" s="34">
        <f t="shared" si="68"/>
        <v>0.01</v>
      </c>
      <c r="O234" s="28" t="str">
        <f t="shared" si="68"/>
        <v>% reduction in BAU subsidies</v>
      </c>
      <c r="P234" s="12" t="s">
        <v>1169</v>
      </c>
      <c r="Q234" s="12" t="s">
        <v>275</v>
      </c>
      <c r="R234" s="12" t="s">
        <v>276</v>
      </c>
      <c r="S234" s="54" t="s">
        <v>188</v>
      </c>
      <c r="T234" s="28"/>
    </row>
    <row r="235" spans="1:20" s="6" customFormat="1" ht="30">
      <c r="A235" s="28" t="str">
        <f t="shared" si="67"/>
        <v>Cross-Sector</v>
      </c>
      <c r="B235" s="28" t="str">
        <f t="shared" si="65"/>
        <v>End Existing Subsidies</v>
      </c>
      <c r="C235" s="28" t="str">
        <f t="shared" si="65"/>
        <v>Percent Reduction in BAU Subsidies</v>
      </c>
      <c r="D235" s="12" t="s">
        <v>54</v>
      </c>
      <c r="E235" s="26"/>
      <c r="F235" s="12" t="s">
        <v>101</v>
      </c>
      <c r="G235" s="26"/>
      <c r="H235" s="27">
        <v>72</v>
      </c>
      <c r="I235" s="12" t="s">
        <v>50</v>
      </c>
      <c r="J235" s="48" t="str">
        <f t="shared" si="66"/>
        <v>End Existing Subsidies</v>
      </c>
      <c r="K235" s="48" t="s">
        <v>574</v>
      </c>
      <c r="L235" s="34"/>
      <c r="M235" s="34"/>
      <c r="N235" s="34"/>
      <c r="O235" s="28"/>
      <c r="P235" s="12"/>
      <c r="Q235" s="12"/>
      <c r="R235" s="12"/>
      <c r="S235" s="54"/>
      <c r="T235" s="28"/>
    </row>
    <row r="236" spans="1:20" s="6" customFormat="1" ht="30">
      <c r="A236" s="28" t="str">
        <f t="shared" si="67"/>
        <v>Cross-Sector</v>
      </c>
      <c r="B236" s="28" t="str">
        <f t="shared" si="65"/>
        <v>End Existing Subsidies</v>
      </c>
      <c r="C236" s="28" t="str">
        <f t="shared" si="65"/>
        <v>Percent Reduction in BAU Subsidies</v>
      </c>
      <c r="D236" s="12" t="s">
        <v>55</v>
      </c>
      <c r="E236" s="26"/>
      <c r="F236" s="12" t="s">
        <v>462</v>
      </c>
      <c r="G236" s="26"/>
      <c r="H236" s="27">
        <v>73</v>
      </c>
      <c r="I236" s="12" t="s">
        <v>50</v>
      </c>
      <c r="J236" s="48" t="str">
        <f t="shared" si="66"/>
        <v>End Existing Subsidies</v>
      </c>
      <c r="K236" s="48" t="s">
        <v>574</v>
      </c>
      <c r="L236" s="34"/>
      <c r="M236" s="34"/>
      <c r="N236" s="34"/>
      <c r="O236" s="28"/>
      <c r="P236" s="12"/>
      <c r="Q236" s="12"/>
      <c r="R236" s="12"/>
      <c r="S236" s="54"/>
      <c r="T236" s="28"/>
    </row>
    <row r="237" spans="1:20" s="6" customFormat="1" ht="45">
      <c r="A237" s="28" t="str">
        <f t="shared" si="67"/>
        <v>Cross-Sector</v>
      </c>
      <c r="B237" s="28" t="str">
        <f t="shared" si="65"/>
        <v>End Existing Subsidies</v>
      </c>
      <c r="C237" s="28" t="str">
        <f t="shared" si="65"/>
        <v>Percent Reduction in BAU Subsidies</v>
      </c>
      <c r="D237" s="12" t="s">
        <v>56</v>
      </c>
      <c r="E237" s="26"/>
      <c r="F237" s="12" t="s">
        <v>106</v>
      </c>
      <c r="G237" s="26"/>
      <c r="H237" s="27">
        <v>74</v>
      </c>
      <c r="I237" s="12" t="s">
        <v>50</v>
      </c>
      <c r="J237" s="48" t="str">
        <f t="shared" si="66"/>
        <v>End Existing Subsidies</v>
      </c>
      <c r="K237" s="48" t="s">
        <v>574</v>
      </c>
      <c r="L237" s="34">
        <f t="shared" si="68"/>
        <v>0</v>
      </c>
      <c r="M237" s="34">
        <f t="shared" si="68"/>
        <v>1</v>
      </c>
      <c r="N237" s="34">
        <f t="shared" si="68"/>
        <v>0.01</v>
      </c>
      <c r="O237" s="28" t="str">
        <f t="shared" si="68"/>
        <v>% reduction in BAU subsidies</v>
      </c>
      <c r="P237" s="12" t="s">
        <v>1168</v>
      </c>
      <c r="Q237" s="12" t="s">
        <v>275</v>
      </c>
      <c r="R237" s="12" t="s">
        <v>276</v>
      </c>
      <c r="S237" s="54" t="s">
        <v>188</v>
      </c>
      <c r="T237" s="28"/>
    </row>
    <row r="238" spans="1:20" s="6" customFormat="1" ht="30">
      <c r="A238" s="28" t="str">
        <f t="shared" si="67"/>
        <v>Cross-Sector</v>
      </c>
      <c r="B238" s="28" t="str">
        <f t="shared" si="65"/>
        <v>End Existing Subsidies</v>
      </c>
      <c r="C238" s="28" t="str">
        <f t="shared" si="65"/>
        <v>Percent Reduction in BAU Subsidies</v>
      </c>
      <c r="D238" s="12" t="s">
        <v>57</v>
      </c>
      <c r="E238" s="26"/>
      <c r="F238" s="12" t="s">
        <v>104</v>
      </c>
      <c r="G238" s="26"/>
      <c r="H238" s="27" t="s">
        <v>206</v>
      </c>
      <c r="I238" s="12" t="s">
        <v>50</v>
      </c>
      <c r="J238" s="48" t="str">
        <f t="shared" si="66"/>
        <v>End Existing Subsidies</v>
      </c>
      <c r="K238" s="48" t="s">
        <v>574</v>
      </c>
      <c r="L238" s="38"/>
      <c r="M238" s="38"/>
      <c r="N238" s="38"/>
      <c r="O238" s="26"/>
      <c r="P238" s="26"/>
      <c r="Q238" s="28"/>
      <c r="R238" s="12"/>
      <c r="S238" s="59"/>
      <c r="T238" s="28"/>
    </row>
    <row r="239" spans="1:20" s="6" customFormat="1" ht="60">
      <c r="A239" s="28" t="str">
        <f t="shared" si="67"/>
        <v>Cross-Sector</v>
      </c>
      <c r="B239" s="28" t="str">
        <f t="shared" si="65"/>
        <v>End Existing Subsidies</v>
      </c>
      <c r="C239" s="28" t="str">
        <f t="shared" si="65"/>
        <v>Percent Reduction in BAU Subsidies</v>
      </c>
      <c r="D239" s="12" t="s">
        <v>59</v>
      </c>
      <c r="E239" s="26"/>
      <c r="F239" s="12" t="s">
        <v>107</v>
      </c>
      <c r="G239" s="26"/>
      <c r="H239" s="27">
        <v>75</v>
      </c>
      <c r="I239" s="12" t="s">
        <v>50</v>
      </c>
      <c r="J239" s="48" t="str">
        <f t="shared" si="66"/>
        <v>End Existing Subsidies</v>
      </c>
      <c r="K239" s="48" t="s">
        <v>574</v>
      </c>
      <c r="L239" s="34">
        <f t="shared" ref="L239:O240" si="69">L$232</f>
        <v>0</v>
      </c>
      <c r="M239" s="34">
        <f t="shared" si="69"/>
        <v>1</v>
      </c>
      <c r="N239" s="34">
        <f t="shared" si="69"/>
        <v>0.01</v>
      </c>
      <c r="O239" s="28" t="str">
        <f t="shared" si="69"/>
        <v>% reduction in BAU subsidies</v>
      </c>
      <c r="P239" s="12" t="s">
        <v>626</v>
      </c>
      <c r="Q239" s="12" t="s">
        <v>275</v>
      </c>
      <c r="R239" s="12" t="s">
        <v>276</v>
      </c>
      <c r="S239" s="54" t="s">
        <v>188</v>
      </c>
      <c r="T239" s="28"/>
    </row>
    <row r="240" spans="1:20" s="6" customFormat="1" ht="45">
      <c r="A240" s="28" t="str">
        <f t="shared" si="67"/>
        <v>Cross-Sector</v>
      </c>
      <c r="B240" s="28" t="str">
        <f t="shared" si="65"/>
        <v>End Existing Subsidies</v>
      </c>
      <c r="C240" s="28" t="str">
        <f t="shared" si="65"/>
        <v>Percent Reduction in BAU Subsidies</v>
      </c>
      <c r="D240" s="12" t="s">
        <v>60</v>
      </c>
      <c r="E240" s="26"/>
      <c r="F240" s="12" t="s">
        <v>108</v>
      </c>
      <c r="G240" s="26"/>
      <c r="H240" s="27">
        <v>76</v>
      </c>
      <c r="I240" s="12" t="s">
        <v>50</v>
      </c>
      <c r="J240" s="48" t="str">
        <f t="shared" si="66"/>
        <v>End Existing Subsidies</v>
      </c>
      <c r="K240" s="48" t="s">
        <v>574</v>
      </c>
      <c r="L240" s="34">
        <f t="shared" si="69"/>
        <v>0</v>
      </c>
      <c r="M240" s="34">
        <f t="shared" si="69"/>
        <v>1</v>
      </c>
      <c r="N240" s="34">
        <f t="shared" si="69"/>
        <v>0.01</v>
      </c>
      <c r="O240" s="28" t="str">
        <f t="shared" si="69"/>
        <v>% reduction in BAU subsidies</v>
      </c>
      <c r="P240" s="12" t="s">
        <v>627</v>
      </c>
      <c r="Q240" s="12" t="s">
        <v>275</v>
      </c>
      <c r="R240" s="12" t="s">
        <v>276</v>
      </c>
      <c r="S240" s="54" t="s">
        <v>188</v>
      </c>
      <c r="T240" s="28"/>
    </row>
    <row r="241" spans="1:20" s="6" customFormat="1" ht="45">
      <c r="A241" s="28" t="str">
        <f t="shared" si="67"/>
        <v>Cross-Sector</v>
      </c>
      <c r="B241" s="28" t="str">
        <f t="shared" si="65"/>
        <v>End Existing Subsidies</v>
      </c>
      <c r="C241" s="28" t="str">
        <f t="shared" si="65"/>
        <v>Percent Reduction in BAU Subsidies</v>
      </c>
      <c r="D241" s="12" t="s">
        <v>61</v>
      </c>
      <c r="E241" s="26"/>
      <c r="F241" s="12" t="s">
        <v>109</v>
      </c>
      <c r="G241" s="26"/>
      <c r="H241" s="27" t="s">
        <v>206</v>
      </c>
      <c r="I241" s="12" t="s">
        <v>50</v>
      </c>
      <c r="J241" s="48" t="str">
        <f t="shared" si="66"/>
        <v>End Existing Subsidies</v>
      </c>
      <c r="K241" s="48" t="s">
        <v>574</v>
      </c>
      <c r="L241" s="38"/>
      <c r="M241" s="38"/>
      <c r="N241" s="38"/>
      <c r="O241" s="26"/>
      <c r="P241" s="26"/>
      <c r="Q241" s="28"/>
      <c r="R241" s="12"/>
      <c r="S241" s="59"/>
      <c r="T241" s="28"/>
    </row>
    <row r="242" spans="1:20" s="6" customFormat="1" ht="30">
      <c r="A242" s="28" t="str">
        <f t="shared" si="67"/>
        <v>Cross-Sector</v>
      </c>
      <c r="B242" s="28" t="str">
        <f t="shared" si="65"/>
        <v>End Existing Subsidies</v>
      </c>
      <c r="C242" s="28" t="str">
        <f t="shared" si="65"/>
        <v>Percent Reduction in BAU Subsidies</v>
      </c>
      <c r="D242" s="12" t="s">
        <v>62</v>
      </c>
      <c r="E242" s="26"/>
      <c r="F242" s="12" t="s">
        <v>110</v>
      </c>
      <c r="G242" s="26"/>
      <c r="H242" s="27" t="s">
        <v>206</v>
      </c>
      <c r="I242" s="12" t="s">
        <v>50</v>
      </c>
      <c r="J242" s="48" t="str">
        <f t="shared" si="66"/>
        <v>End Existing Subsidies</v>
      </c>
      <c r="K242" s="48" t="s">
        <v>574</v>
      </c>
      <c r="L242" s="38"/>
      <c r="M242" s="38"/>
      <c r="N242" s="38"/>
      <c r="O242" s="26"/>
      <c r="P242" s="26"/>
      <c r="Q242" s="28"/>
      <c r="R242" s="12"/>
      <c r="S242" s="59"/>
      <c r="T242" s="28"/>
    </row>
    <row r="243" spans="1:20" s="6" customFormat="1" ht="30">
      <c r="A243" s="28" t="str">
        <f t="shared" si="67"/>
        <v>Cross-Sector</v>
      </c>
      <c r="B243" s="28" t="str">
        <f t="shared" si="65"/>
        <v>End Existing Subsidies</v>
      </c>
      <c r="C243" s="28" t="str">
        <f t="shared" si="65"/>
        <v>Percent Reduction in BAU Subsidies</v>
      </c>
      <c r="D243" s="12" t="s">
        <v>63</v>
      </c>
      <c r="E243" s="26"/>
      <c r="F243" s="12" t="s">
        <v>111</v>
      </c>
      <c r="G243" s="26"/>
      <c r="H243" s="27"/>
      <c r="I243" s="12" t="s">
        <v>50</v>
      </c>
      <c r="J243" s="48" t="str">
        <f t="shared" si="66"/>
        <v>End Existing Subsidies</v>
      </c>
      <c r="K243" s="48" t="s">
        <v>574</v>
      </c>
      <c r="L243" s="34"/>
      <c r="M243" s="34"/>
      <c r="N243" s="34"/>
      <c r="O243" s="28"/>
      <c r="P243" s="12"/>
      <c r="Q243" s="12"/>
      <c r="R243" s="12"/>
      <c r="S243" s="54"/>
      <c r="T243" s="28"/>
    </row>
    <row r="244" spans="1:20" s="6" customFormat="1" ht="30">
      <c r="A244" s="28" t="str">
        <f t="shared" si="67"/>
        <v>Cross-Sector</v>
      </c>
      <c r="B244" s="28" t="str">
        <f t="shared" si="65"/>
        <v>End Existing Subsidies</v>
      </c>
      <c r="C244" s="28" t="str">
        <f t="shared" si="65"/>
        <v>Percent Reduction in BAU Subsidies</v>
      </c>
      <c r="D244" s="12" t="s">
        <v>84</v>
      </c>
      <c r="E244" s="26"/>
      <c r="F244" s="12" t="s">
        <v>112</v>
      </c>
      <c r="G244" s="26"/>
      <c r="H244" s="27" t="s">
        <v>206</v>
      </c>
      <c r="I244" s="12" t="s">
        <v>50</v>
      </c>
      <c r="J244" s="48" t="str">
        <f t="shared" si="66"/>
        <v>End Existing Subsidies</v>
      </c>
      <c r="K244" s="48" t="s">
        <v>574</v>
      </c>
      <c r="L244" s="38"/>
      <c r="M244" s="38"/>
      <c r="N244" s="38"/>
      <c r="O244" s="26"/>
      <c r="P244" s="26"/>
      <c r="Q244" s="28"/>
      <c r="R244" s="12"/>
      <c r="S244" s="59"/>
      <c r="T244" s="28"/>
    </row>
    <row r="245" spans="1:20" s="6" customFormat="1" ht="30">
      <c r="A245" s="28" t="str">
        <f t="shared" si="67"/>
        <v>Cross-Sector</v>
      </c>
      <c r="B245" s="28" t="str">
        <f t="shared" si="65"/>
        <v>End Existing Subsidies</v>
      </c>
      <c r="C245" s="28" t="str">
        <f t="shared" si="65"/>
        <v>Percent Reduction in BAU Subsidies</v>
      </c>
      <c r="D245" s="12" t="s">
        <v>439</v>
      </c>
      <c r="E245" s="26"/>
      <c r="F245" s="12" t="s">
        <v>440</v>
      </c>
      <c r="G245" s="26"/>
      <c r="H245" s="27"/>
      <c r="I245" s="12" t="s">
        <v>50</v>
      </c>
      <c r="J245" s="48" t="str">
        <f t="shared" si="66"/>
        <v>End Existing Subsidies</v>
      </c>
      <c r="K245" s="48" t="s">
        <v>574</v>
      </c>
      <c r="L245" s="38"/>
      <c r="M245" s="38"/>
      <c r="N245" s="38"/>
      <c r="O245" s="26"/>
      <c r="P245" s="26"/>
      <c r="Q245" s="28"/>
      <c r="R245" s="12"/>
      <c r="S245" s="59"/>
      <c r="T245" s="28"/>
    </row>
    <row r="246" spans="1:20" s="6" customFormat="1" ht="30">
      <c r="A246" s="28" t="str">
        <f t="shared" si="67"/>
        <v>Cross-Sector</v>
      </c>
      <c r="B246" s="28" t="str">
        <f t="shared" si="65"/>
        <v>End Existing Subsidies</v>
      </c>
      <c r="C246" s="28" t="str">
        <f t="shared" si="65"/>
        <v>Percent Reduction in BAU Subsidies</v>
      </c>
      <c r="D246" s="12" t="s">
        <v>450</v>
      </c>
      <c r="E246" s="26"/>
      <c r="F246" s="12" t="s">
        <v>451</v>
      </c>
      <c r="G246" s="26"/>
      <c r="H246" s="27"/>
      <c r="I246" s="12" t="s">
        <v>50</v>
      </c>
      <c r="J246" s="48" t="str">
        <f t="shared" si="66"/>
        <v>End Existing Subsidies</v>
      </c>
      <c r="K246" s="48" t="s">
        <v>574</v>
      </c>
      <c r="L246" s="37"/>
      <c r="M246" s="37"/>
      <c r="N246" s="37"/>
      <c r="O246" s="28"/>
      <c r="P246" s="26"/>
      <c r="Q246" s="28"/>
      <c r="R246" s="12"/>
      <c r="S246" s="59"/>
      <c r="T246" s="28"/>
    </row>
    <row r="247" spans="1:20" s="3" customFormat="1" ht="60">
      <c r="A247" s="12" t="s">
        <v>9</v>
      </c>
      <c r="B247" s="12" t="s">
        <v>178</v>
      </c>
      <c r="C247" s="12" t="s">
        <v>177</v>
      </c>
      <c r="D247" s="12"/>
      <c r="E247" s="12"/>
      <c r="F247" s="12"/>
      <c r="G247" s="12"/>
      <c r="H247" s="27"/>
      <c r="I247" s="12" t="s">
        <v>50</v>
      </c>
      <c r="J247" s="49" t="s">
        <v>178</v>
      </c>
      <c r="K247" s="50" t="s">
        <v>573</v>
      </c>
      <c r="L247" s="38"/>
      <c r="M247" s="38"/>
      <c r="N247" s="38"/>
      <c r="O247" s="12"/>
      <c r="P247" s="12"/>
      <c r="Q247" s="12"/>
      <c r="R247" s="12"/>
      <c r="S247" s="54"/>
      <c r="T247" s="12"/>
    </row>
    <row r="248" spans="1:20" s="6" customFormat="1" ht="105">
      <c r="A248" s="26" t="s">
        <v>9</v>
      </c>
      <c r="B248" s="26" t="s">
        <v>24</v>
      </c>
      <c r="C248" s="26" t="s">
        <v>326</v>
      </c>
      <c r="D248" s="26" t="s">
        <v>58</v>
      </c>
      <c r="E248" s="26"/>
      <c r="F248" s="26" t="s">
        <v>105</v>
      </c>
      <c r="G248" s="26"/>
      <c r="H248" s="27">
        <v>78</v>
      </c>
      <c r="I248" s="26" t="s">
        <v>49</v>
      </c>
      <c r="J248" s="50" t="s">
        <v>24</v>
      </c>
      <c r="K248" s="50" t="s">
        <v>572</v>
      </c>
      <c r="L248" s="32">
        <v>0</v>
      </c>
      <c r="M248" s="32">
        <v>0.2</v>
      </c>
      <c r="N248" s="45">
        <v>5.0000000000000001E-3</v>
      </c>
      <c r="O248" s="26" t="s">
        <v>176</v>
      </c>
      <c r="P248" s="26" t="s">
        <v>1327</v>
      </c>
      <c r="Q248" s="12" t="s">
        <v>277</v>
      </c>
      <c r="R248" s="12" t="s">
        <v>278</v>
      </c>
      <c r="S248" s="60" t="s">
        <v>1328</v>
      </c>
      <c r="T248" s="28"/>
    </row>
    <row r="249" spans="1:20" s="6" customFormat="1" ht="105">
      <c r="A249" s="31" t="str">
        <f t="shared" ref="A249:C262" si="70">A$248</f>
        <v>Cross-Sector</v>
      </c>
      <c r="B249" s="31" t="str">
        <f t="shared" si="70"/>
        <v>Fuel Taxes</v>
      </c>
      <c r="C249" s="31" t="str">
        <f t="shared" si="70"/>
        <v>Additional Fuel Tax Rate by Fuel</v>
      </c>
      <c r="D249" s="12" t="s">
        <v>460</v>
      </c>
      <c r="E249" s="12"/>
      <c r="F249" s="12" t="s">
        <v>454</v>
      </c>
      <c r="G249" s="28"/>
      <c r="H249" s="27">
        <v>79</v>
      </c>
      <c r="I249" s="12" t="s">
        <v>49</v>
      </c>
      <c r="J249" s="51" t="str">
        <f t="shared" ref="J249:J262" si="71">J$248</f>
        <v>Fuel Taxes</v>
      </c>
      <c r="K249" s="37" t="s">
        <v>572</v>
      </c>
      <c r="L249" s="37">
        <f t="shared" ref="L249:O250" si="72">L$248</f>
        <v>0</v>
      </c>
      <c r="M249" s="37">
        <f t="shared" si="72"/>
        <v>0.2</v>
      </c>
      <c r="N249" s="46">
        <f t="shared" si="72"/>
        <v>5.0000000000000001E-3</v>
      </c>
      <c r="O249" s="31" t="str">
        <f t="shared" si="72"/>
        <v>% of BAU price</v>
      </c>
      <c r="P249" s="26" t="s">
        <v>1329</v>
      </c>
      <c r="Q249" s="12" t="s">
        <v>277</v>
      </c>
      <c r="R249" s="12" t="s">
        <v>278</v>
      </c>
      <c r="S249"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9" s="28"/>
    </row>
    <row r="250" spans="1:20" s="6" customFormat="1" ht="64.5" customHeight="1">
      <c r="A250" s="31" t="str">
        <f t="shared" si="70"/>
        <v>Cross-Sector</v>
      </c>
      <c r="B250" s="31" t="str">
        <f t="shared" si="70"/>
        <v>Fuel Taxes</v>
      </c>
      <c r="C250" s="31" t="str">
        <f t="shared" si="70"/>
        <v>Additional Fuel Tax Rate by Fuel</v>
      </c>
      <c r="D250" s="12" t="s">
        <v>52</v>
      </c>
      <c r="E250" s="12"/>
      <c r="F250" s="12" t="s">
        <v>99</v>
      </c>
      <c r="G250" s="28"/>
      <c r="H250" s="27">
        <v>80</v>
      </c>
      <c r="I250" s="12" t="s">
        <v>49</v>
      </c>
      <c r="J250" s="51" t="str">
        <f t="shared" si="71"/>
        <v>Fuel Taxes</v>
      </c>
      <c r="K250" s="37" t="s">
        <v>572</v>
      </c>
      <c r="L250" s="37">
        <f t="shared" si="72"/>
        <v>0</v>
      </c>
      <c r="M250" s="37">
        <f t="shared" si="72"/>
        <v>0.2</v>
      </c>
      <c r="N250" s="46">
        <f t="shared" si="72"/>
        <v>5.0000000000000001E-3</v>
      </c>
      <c r="O250" s="31" t="str">
        <f t="shared" si="72"/>
        <v>% of BAU price</v>
      </c>
      <c r="P250" s="26" t="s">
        <v>1330</v>
      </c>
      <c r="Q250" s="12" t="s">
        <v>277</v>
      </c>
      <c r="R250" s="12" t="s">
        <v>278</v>
      </c>
      <c r="S250"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28"/>
    </row>
    <row r="251" spans="1:20" s="6" customFormat="1" ht="30">
      <c r="A251" s="31" t="str">
        <f t="shared" si="70"/>
        <v>Cross-Sector</v>
      </c>
      <c r="B251" s="31" t="str">
        <f t="shared" si="70"/>
        <v>Fuel Taxes</v>
      </c>
      <c r="C251" s="31" t="str">
        <f t="shared" si="70"/>
        <v>Additional Fuel Tax Rate by Fuel</v>
      </c>
      <c r="D251" s="12" t="s">
        <v>53</v>
      </c>
      <c r="E251" s="12"/>
      <c r="F251" s="12" t="s">
        <v>100</v>
      </c>
      <c r="G251" s="28"/>
      <c r="H251" s="27" t="s">
        <v>206</v>
      </c>
      <c r="I251" s="12" t="s">
        <v>50</v>
      </c>
      <c r="J251" s="51" t="str">
        <f t="shared" si="71"/>
        <v>Fuel Taxes</v>
      </c>
      <c r="K251" s="37" t="s">
        <v>572</v>
      </c>
      <c r="L251" s="37"/>
      <c r="M251" s="37"/>
      <c r="N251" s="46"/>
      <c r="O251" s="31"/>
      <c r="P251" s="26"/>
      <c r="Q251" s="28"/>
      <c r="R251" s="12"/>
      <c r="S251" s="59"/>
      <c r="T251" s="28"/>
    </row>
    <row r="252" spans="1:20" s="6" customFormat="1" ht="30">
      <c r="A252" s="31" t="str">
        <f t="shared" si="70"/>
        <v>Cross-Sector</v>
      </c>
      <c r="B252" s="31" t="str">
        <f t="shared" si="70"/>
        <v>Fuel Taxes</v>
      </c>
      <c r="C252" s="31" t="str">
        <f t="shared" si="70"/>
        <v>Additional Fuel Tax Rate by Fuel</v>
      </c>
      <c r="D252" s="12" t="s">
        <v>54</v>
      </c>
      <c r="E252" s="12"/>
      <c r="F252" s="12" t="s">
        <v>101</v>
      </c>
      <c r="G252" s="28"/>
      <c r="H252" s="27" t="s">
        <v>206</v>
      </c>
      <c r="I252" s="12" t="s">
        <v>50</v>
      </c>
      <c r="J252" s="51" t="str">
        <f t="shared" si="71"/>
        <v>Fuel Taxes</v>
      </c>
      <c r="K252" s="37" t="s">
        <v>572</v>
      </c>
      <c r="L252" s="37"/>
      <c r="M252" s="37"/>
      <c r="N252" s="46"/>
      <c r="O252" s="31"/>
      <c r="P252" s="31"/>
      <c r="Q252" s="28"/>
      <c r="R252" s="12"/>
      <c r="S252" s="59"/>
      <c r="T252" s="28"/>
    </row>
    <row r="253" spans="1:20" s="6" customFormat="1" ht="30">
      <c r="A253" s="31" t="str">
        <f t="shared" si="70"/>
        <v>Cross-Sector</v>
      </c>
      <c r="B253" s="31" t="str">
        <f t="shared" si="70"/>
        <v>Fuel Taxes</v>
      </c>
      <c r="C253" s="31" t="str">
        <f t="shared" si="70"/>
        <v>Additional Fuel Tax Rate by Fuel</v>
      </c>
      <c r="D253" s="12" t="s">
        <v>55</v>
      </c>
      <c r="E253" s="12"/>
      <c r="F253" s="12" t="s">
        <v>462</v>
      </c>
      <c r="G253" s="28"/>
      <c r="H253" s="27" t="s">
        <v>206</v>
      </c>
      <c r="I253" s="12" t="s">
        <v>50</v>
      </c>
      <c r="J253" s="51" t="str">
        <f t="shared" si="71"/>
        <v>Fuel Taxes</v>
      </c>
      <c r="K253" s="37" t="s">
        <v>572</v>
      </c>
      <c r="L253" s="37"/>
      <c r="M253" s="37"/>
      <c r="N253" s="46"/>
      <c r="O253" s="31"/>
      <c r="P253" s="31"/>
      <c r="Q253" s="28"/>
      <c r="R253" s="12"/>
      <c r="S253" s="59"/>
      <c r="T253" s="28"/>
    </row>
    <row r="254" spans="1:20" s="6" customFormat="1" ht="30">
      <c r="A254" s="31" t="str">
        <f t="shared" si="70"/>
        <v>Cross-Sector</v>
      </c>
      <c r="B254" s="31" t="str">
        <f t="shared" si="70"/>
        <v>Fuel Taxes</v>
      </c>
      <c r="C254" s="31" t="str">
        <f t="shared" si="70"/>
        <v>Additional Fuel Tax Rate by Fuel</v>
      </c>
      <c r="D254" s="12" t="s">
        <v>56</v>
      </c>
      <c r="E254" s="12"/>
      <c r="F254" s="12" t="s">
        <v>106</v>
      </c>
      <c r="G254" s="28"/>
      <c r="H254" s="27" t="s">
        <v>206</v>
      </c>
      <c r="I254" s="12" t="s">
        <v>50</v>
      </c>
      <c r="J254" s="51" t="str">
        <f t="shared" si="71"/>
        <v>Fuel Taxes</v>
      </c>
      <c r="K254" s="37" t="s">
        <v>572</v>
      </c>
      <c r="L254" s="37"/>
      <c r="M254" s="37"/>
      <c r="N254" s="46"/>
      <c r="O254" s="31"/>
      <c r="P254" s="31"/>
      <c r="Q254" s="28"/>
      <c r="R254" s="12"/>
      <c r="S254" s="59"/>
      <c r="T254" s="28"/>
    </row>
    <row r="255" spans="1:20" s="6" customFormat="1" ht="30">
      <c r="A255" s="31" t="str">
        <f t="shared" si="70"/>
        <v>Cross-Sector</v>
      </c>
      <c r="B255" s="31" t="str">
        <f t="shared" si="70"/>
        <v>Fuel Taxes</v>
      </c>
      <c r="C255" s="31" t="str">
        <f t="shared" si="70"/>
        <v>Additional Fuel Tax Rate by Fuel</v>
      </c>
      <c r="D255" s="12" t="s">
        <v>57</v>
      </c>
      <c r="E255" s="12"/>
      <c r="F255" s="12" t="s">
        <v>104</v>
      </c>
      <c r="G255" s="28"/>
      <c r="H255" s="27" t="s">
        <v>206</v>
      </c>
      <c r="I255" s="12" t="s">
        <v>50</v>
      </c>
      <c r="J255" s="51" t="str">
        <f t="shared" si="71"/>
        <v>Fuel Taxes</v>
      </c>
      <c r="K255" s="37" t="s">
        <v>572</v>
      </c>
      <c r="L255" s="37"/>
      <c r="M255" s="37"/>
      <c r="N255" s="46"/>
      <c r="O255" s="31"/>
      <c r="P255" s="26"/>
      <c r="Q255" s="28"/>
      <c r="R255" s="12"/>
      <c r="S255" s="59"/>
      <c r="T255" s="28"/>
    </row>
    <row r="256" spans="1:20" s="6" customFormat="1" ht="105">
      <c r="A256" s="31" t="str">
        <f t="shared" si="70"/>
        <v>Cross-Sector</v>
      </c>
      <c r="B256" s="31" t="str">
        <f t="shared" si="70"/>
        <v>Fuel Taxes</v>
      </c>
      <c r="C256" s="31" t="str">
        <f t="shared" si="70"/>
        <v>Additional Fuel Tax Rate by Fuel</v>
      </c>
      <c r="D256" s="12" t="s">
        <v>59</v>
      </c>
      <c r="E256" s="12"/>
      <c r="F256" s="12" t="s">
        <v>107</v>
      </c>
      <c r="G256" s="28"/>
      <c r="H256" s="27">
        <v>81</v>
      </c>
      <c r="I256" s="12" t="s">
        <v>49</v>
      </c>
      <c r="J256" s="51" t="str">
        <f t="shared" si="71"/>
        <v>Fuel Taxes</v>
      </c>
      <c r="K256" s="37" t="s">
        <v>572</v>
      </c>
      <c r="L256" s="37">
        <f t="shared" ref="L256:O257" si="73">L$248</f>
        <v>0</v>
      </c>
      <c r="M256" s="37">
        <f t="shared" si="73"/>
        <v>0.2</v>
      </c>
      <c r="N256" s="46">
        <f t="shared" si="73"/>
        <v>5.0000000000000001E-3</v>
      </c>
      <c r="O256" s="31" t="str">
        <f t="shared" si="73"/>
        <v>% of BAU price</v>
      </c>
      <c r="P256" s="26" t="s">
        <v>1331</v>
      </c>
      <c r="Q256" s="12" t="s">
        <v>277</v>
      </c>
      <c r="R256" s="12" t="s">
        <v>278</v>
      </c>
      <c r="S256"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6" s="28"/>
    </row>
    <row r="257" spans="1:20" s="6" customFormat="1" ht="105">
      <c r="A257" s="31" t="str">
        <f t="shared" si="70"/>
        <v>Cross-Sector</v>
      </c>
      <c r="B257" s="31" t="str">
        <f t="shared" si="70"/>
        <v>Fuel Taxes</v>
      </c>
      <c r="C257" s="31" t="str">
        <f t="shared" si="70"/>
        <v>Additional Fuel Tax Rate by Fuel</v>
      </c>
      <c r="D257" s="12" t="s">
        <v>60</v>
      </c>
      <c r="E257" s="12"/>
      <c r="F257" s="12" t="s">
        <v>108</v>
      </c>
      <c r="G257" s="28"/>
      <c r="H257" s="27">
        <v>82</v>
      </c>
      <c r="I257" s="12" t="s">
        <v>49</v>
      </c>
      <c r="J257" s="51" t="str">
        <f t="shared" si="71"/>
        <v>Fuel Taxes</v>
      </c>
      <c r="K257" s="37" t="s">
        <v>572</v>
      </c>
      <c r="L257" s="37">
        <f t="shared" si="73"/>
        <v>0</v>
      </c>
      <c r="M257" s="37">
        <f t="shared" si="73"/>
        <v>0.2</v>
      </c>
      <c r="N257" s="46">
        <f t="shared" si="73"/>
        <v>5.0000000000000001E-3</v>
      </c>
      <c r="O257" s="31" t="str">
        <f t="shared" si="73"/>
        <v>% of BAU price</v>
      </c>
      <c r="P257" s="26" t="s">
        <v>1332</v>
      </c>
      <c r="Q257" s="12" t="s">
        <v>277</v>
      </c>
      <c r="R257" s="12" t="s">
        <v>278</v>
      </c>
      <c r="S257"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28"/>
    </row>
    <row r="258" spans="1:20" s="6" customFormat="1" ht="45">
      <c r="A258" s="31" t="str">
        <f t="shared" si="70"/>
        <v>Cross-Sector</v>
      </c>
      <c r="B258" s="31" t="str">
        <f t="shared" si="70"/>
        <v>Fuel Taxes</v>
      </c>
      <c r="C258" s="31" t="str">
        <f t="shared" si="70"/>
        <v>Additional Fuel Tax Rate by Fuel</v>
      </c>
      <c r="D258" s="12" t="s">
        <v>61</v>
      </c>
      <c r="E258" s="12"/>
      <c r="F258" s="12" t="s">
        <v>109</v>
      </c>
      <c r="G258" s="28"/>
      <c r="H258" s="27" t="s">
        <v>206</v>
      </c>
      <c r="I258" s="12" t="s">
        <v>50</v>
      </c>
      <c r="J258" s="51" t="str">
        <f t="shared" si="71"/>
        <v>Fuel Taxes</v>
      </c>
      <c r="K258" s="37" t="s">
        <v>572</v>
      </c>
      <c r="L258" s="37"/>
      <c r="M258" s="37"/>
      <c r="N258" s="46"/>
      <c r="O258" s="31"/>
      <c r="P258" s="26"/>
      <c r="Q258" s="28"/>
      <c r="R258" s="12"/>
      <c r="S258" s="59"/>
      <c r="T258" s="28"/>
    </row>
    <row r="259" spans="1:20" s="6" customFormat="1" ht="30">
      <c r="A259" s="31" t="str">
        <f t="shared" si="70"/>
        <v>Cross-Sector</v>
      </c>
      <c r="B259" s="31" t="str">
        <f t="shared" si="70"/>
        <v>Fuel Taxes</v>
      </c>
      <c r="C259" s="31" t="str">
        <f t="shared" si="70"/>
        <v>Additional Fuel Tax Rate by Fuel</v>
      </c>
      <c r="D259" s="12" t="s">
        <v>62</v>
      </c>
      <c r="E259" s="12"/>
      <c r="F259" s="12" t="s">
        <v>110</v>
      </c>
      <c r="G259" s="28"/>
      <c r="H259" s="27" t="s">
        <v>206</v>
      </c>
      <c r="I259" s="12" t="s">
        <v>50</v>
      </c>
      <c r="J259" s="51" t="str">
        <f t="shared" si="71"/>
        <v>Fuel Taxes</v>
      </c>
      <c r="K259" s="37" t="s">
        <v>572</v>
      </c>
      <c r="L259" s="37"/>
      <c r="M259" s="37"/>
      <c r="N259" s="46"/>
      <c r="O259" s="31"/>
      <c r="P259" s="26"/>
      <c r="Q259" s="28"/>
      <c r="R259" s="12"/>
      <c r="S259" s="59"/>
      <c r="T259" s="28"/>
    </row>
    <row r="260" spans="1:20" ht="30">
      <c r="A260" s="31" t="str">
        <f t="shared" si="70"/>
        <v>Cross-Sector</v>
      </c>
      <c r="B260" s="31" t="str">
        <f t="shared" si="70"/>
        <v>Fuel Taxes</v>
      </c>
      <c r="C260" s="31" t="str">
        <f t="shared" si="70"/>
        <v>Additional Fuel Tax Rate by Fuel</v>
      </c>
      <c r="D260" s="12" t="s">
        <v>63</v>
      </c>
      <c r="E260" s="12"/>
      <c r="F260" s="12" t="s">
        <v>111</v>
      </c>
      <c r="G260" s="28"/>
      <c r="H260" s="27"/>
      <c r="I260" s="12" t="s">
        <v>50</v>
      </c>
      <c r="J260" s="51" t="str">
        <f t="shared" si="71"/>
        <v>Fuel Taxes</v>
      </c>
      <c r="K260" s="37" t="s">
        <v>572</v>
      </c>
      <c r="L260" s="37"/>
      <c r="M260" s="37"/>
      <c r="N260" s="46"/>
      <c r="O260" s="31"/>
      <c r="P260" s="26"/>
      <c r="Q260" s="12"/>
      <c r="R260" s="12"/>
      <c r="S260" s="59"/>
      <c r="T260" s="26"/>
    </row>
    <row r="261" spans="1:20" ht="30">
      <c r="A261" s="31" t="str">
        <f t="shared" si="70"/>
        <v>Cross-Sector</v>
      </c>
      <c r="B261" s="31" t="str">
        <f t="shared" si="70"/>
        <v>Fuel Taxes</v>
      </c>
      <c r="C261" s="31" t="str">
        <f t="shared" si="70"/>
        <v>Additional Fuel Tax Rate by Fuel</v>
      </c>
      <c r="D261" s="12" t="s">
        <v>84</v>
      </c>
      <c r="E261" s="12"/>
      <c r="F261" s="12" t="s">
        <v>112</v>
      </c>
      <c r="G261" s="28"/>
      <c r="H261" s="27" t="s">
        <v>206</v>
      </c>
      <c r="I261" s="12" t="s">
        <v>50</v>
      </c>
      <c r="J261" s="51" t="str">
        <f t="shared" si="71"/>
        <v>Fuel Taxes</v>
      </c>
      <c r="K261" s="37" t="s">
        <v>572</v>
      </c>
      <c r="L261" s="37"/>
      <c r="M261" s="37"/>
      <c r="N261" s="46"/>
      <c r="O261" s="31"/>
      <c r="P261" s="26"/>
      <c r="Q261" s="26"/>
      <c r="R261" s="12"/>
      <c r="S261" s="54"/>
      <c r="T261" s="26"/>
    </row>
    <row r="262" spans="1:20" ht="30">
      <c r="A262" s="31" t="str">
        <f t="shared" si="70"/>
        <v>Cross-Sector</v>
      </c>
      <c r="B262" s="31" t="str">
        <f t="shared" si="70"/>
        <v>Fuel Taxes</v>
      </c>
      <c r="C262" s="31" t="str">
        <f t="shared" si="70"/>
        <v>Additional Fuel Tax Rate by Fuel</v>
      </c>
      <c r="D262" s="12" t="s">
        <v>450</v>
      </c>
      <c r="E262" s="12"/>
      <c r="F262" s="12" t="s">
        <v>451</v>
      </c>
      <c r="G262" s="28"/>
      <c r="H262" s="27"/>
      <c r="I262" s="12" t="s">
        <v>50</v>
      </c>
      <c r="J262" s="51" t="str">
        <f t="shared" si="71"/>
        <v>Fuel Taxes</v>
      </c>
      <c r="K262" s="37" t="s">
        <v>572</v>
      </c>
      <c r="L262" s="37"/>
      <c r="M262" s="37"/>
      <c r="N262" s="37"/>
      <c r="O262" s="31"/>
      <c r="P262" s="26"/>
      <c r="Q262" s="26"/>
      <c r="R262" s="12"/>
      <c r="S262" s="54"/>
      <c r="T262" s="26"/>
    </row>
    <row r="263" spans="1:20" ht="105">
      <c r="A263" s="26" t="s">
        <v>28</v>
      </c>
      <c r="B263" s="26" t="s">
        <v>359</v>
      </c>
      <c r="C263" s="26" t="s">
        <v>327</v>
      </c>
      <c r="D263" s="26" t="s">
        <v>129</v>
      </c>
      <c r="E263" s="26"/>
      <c r="F263" s="26" t="s">
        <v>360</v>
      </c>
      <c r="G263" s="26"/>
      <c r="H263" s="27">
        <v>85</v>
      </c>
      <c r="I263" s="26" t="s">
        <v>49</v>
      </c>
      <c r="J263" s="50" t="s">
        <v>413</v>
      </c>
      <c r="K263" s="50" t="s">
        <v>571</v>
      </c>
      <c r="L263" s="33">
        <v>0</v>
      </c>
      <c r="M263" s="33">
        <v>0.1</v>
      </c>
      <c r="N263" s="32">
        <v>0.01</v>
      </c>
      <c r="O263" s="26" t="s">
        <v>35</v>
      </c>
      <c r="P263" s="26" t="s">
        <v>1333</v>
      </c>
      <c r="Q263" s="26" t="s">
        <v>279</v>
      </c>
      <c r="R263" s="12" t="s">
        <v>280</v>
      </c>
      <c r="S263" s="54" t="s">
        <v>83</v>
      </c>
      <c r="T263" s="26"/>
    </row>
    <row r="264" spans="1:20" ht="105">
      <c r="A264" s="28" t="str">
        <f t="shared" ref="A264:A269" si="74">A$263</f>
        <v>R&amp;D</v>
      </c>
      <c r="B264" s="28" t="str">
        <f t="shared" ref="B264:C270" si="75">B$263</f>
        <v>Capital Cost Reduction</v>
      </c>
      <c r="C264" s="28" t="str">
        <f t="shared" si="75"/>
        <v>RnD Building Capital Cost Perc Reduction</v>
      </c>
      <c r="D264" s="26" t="s">
        <v>130</v>
      </c>
      <c r="E264" s="26"/>
      <c r="F264" s="26" t="s">
        <v>361</v>
      </c>
      <c r="G264" s="26"/>
      <c r="H264" s="27">
        <v>86</v>
      </c>
      <c r="I264" s="26" t="s">
        <v>49</v>
      </c>
      <c r="J264" s="48" t="str">
        <f t="shared" ref="J264:J294" si="76">J$263</f>
        <v>R&amp;D Capital Cost Reductions</v>
      </c>
      <c r="K264" s="37" t="s">
        <v>571</v>
      </c>
      <c r="L264" s="37">
        <f t="shared" ref="L264:O268" si="77">L$263</f>
        <v>0</v>
      </c>
      <c r="M264" s="37">
        <f t="shared" si="77"/>
        <v>0.1</v>
      </c>
      <c r="N264" s="37">
        <f t="shared" si="77"/>
        <v>0.01</v>
      </c>
      <c r="O264" s="28" t="str">
        <f t="shared" si="77"/>
        <v>% reduction in cost</v>
      </c>
      <c r="P264" s="26" t="s">
        <v>1334</v>
      </c>
      <c r="Q264" s="26" t="s">
        <v>279</v>
      </c>
      <c r="R264" s="12" t="s">
        <v>280</v>
      </c>
      <c r="S264" s="54" t="s">
        <v>83</v>
      </c>
      <c r="T264" s="26"/>
    </row>
    <row r="265" spans="1:20" ht="105">
      <c r="A265" s="28" t="str">
        <f t="shared" si="74"/>
        <v>R&amp;D</v>
      </c>
      <c r="B265" s="28" t="str">
        <f t="shared" si="75"/>
        <v>Capital Cost Reduction</v>
      </c>
      <c r="C265" s="28" t="str">
        <f t="shared" si="75"/>
        <v>RnD Building Capital Cost Perc Reduction</v>
      </c>
      <c r="D265" s="26" t="s">
        <v>131</v>
      </c>
      <c r="E265" s="26"/>
      <c r="F265" s="26" t="s">
        <v>362</v>
      </c>
      <c r="G265" s="26"/>
      <c r="H265" s="27">
        <v>87</v>
      </c>
      <c r="I265" s="26" t="s">
        <v>49</v>
      </c>
      <c r="J265" s="48" t="str">
        <f t="shared" si="76"/>
        <v>R&amp;D Capital Cost Reductions</v>
      </c>
      <c r="K265" s="37" t="s">
        <v>571</v>
      </c>
      <c r="L265" s="37">
        <f t="shared" si="77"/>
        <v>0</v>
      </c>
      <c r="M265" s="37">
        <f t="shared" si="77"/>
        <v>0.1</v>
      </c>
      <c r="N265" s="37">
        <f t="shared" si="77"/>
        <v>0.01</v>
      </c>
      <c r="O265" s="28" t="str">
        <f t="shared" si="77"/>
        <v>% reduction in cost</v>
      </c>
      <c r="P265" s="26" t="s">
        <v>1335</v>
      </c>
      <c r="Q265" s="26" t="s">
        <v>279</v>
      </c>
      <c r="R265" s="12" t="s">
        <v>280</v>
      </c>
      <c r="S265" s="54" t="s">
        <v>83</v>
      </c>
      <c r="T265" s="26"/>
    </row>
    <row r="266" spans="1:20" ht="105">
      <c r="A266" s="28" t="str">
        <f t="shared" si="74"/>
        <v>R&amp;D</v>
      </c>
      <c r="B266" s="28" t="str">
        <f t="shared" si="75"/>
        <v>Capital Cost Reduction</v>
      </c>
      <c r="C266" s="28" t="str">
        <f t="shared" si="75"/>
        <v>RnD Building Capital Cost Perc Reduction</v>
      </c>
      <c r="D266" s="26" t="s">
        <v>132</v>
      </c>
      <c r="E266" s="26"/>
      <c r="F266" s="26" t="s">
        <v>363</v>
      </c>
      <c r="G266" s="26"/>
      <c r="H266" s="27">
        <v>88</v>
      </c>
      <c r="I266" s="26" t="s">
        <v>49</v>
      </c>
      <c r="J266" s="48" t="str">
        <f t="shared" si="76"/>
        <v>R&amp;D Capital Cost Reductions</v>
      </c>
      <c r="K266" s="37" t="s">
        <v>571</v>
      </c>
      <c r="L266" s="37">
        <f t="shared" si="77"/>
        <v>0</v>
      </c>
      <c r="M266" s="37">
        <f t="shared" si="77"/>
        <v>0.1</v>
      </c>
      <c r="N266" s="37">
        <f t="shared" si="77"/>
        <v>0.01</v>
      </c>
      <c r="O266" s="28" t="str">
        <f t="shared" si="77"/>
        <v>% reduction in cost</v>
      </c>
      <c r="P266" s="26" t="s">
        <v>1336</v>
      </c>
      <c r="Q266" s="26" t="s">
        <v>279</v>
      </c>
      <c r="R266" s="12" t="s">
        <v>280</v>
      </c>
      <c r="S266" s="54" t="s">
        <v>83</v>
      </c>
      <c r="T266" s="26"/>
    </row>
    <row r="267" spans="1:20" ht="105">
      <c r="A267" s="28" t="str">
        <f t="shared" si="74"/>
        <v>R&amp;D</v>
      </c>
      <c r="B267" s="28" t="str">
        <f t="shared" si="75"/>
        <v>Capital Cost Reduction</v>
      </c>
      <c r="C267" s="28" t="str">
        <f t="shared" si="75"/>
        <v>RnD Building Capital Cost Perc Reduction</v>
      </c>
      <c r="D267" s="26" t="s">
        <v>133</v>
      </c>
      <c r="E267" s="26"/>
      <c r="F267" s="26" t="s">
        <v>364</v>
      </c>
      <c r="G267" s="26"/>
      <c r="H267" s="27">
        <v>89</v>
      </c>
      <c r="I267" s="26" t="s">
        <v>49</v>
      </c>
      <c r="J267" s="48" t="str">
        <f t="shared" si="76"/>
        <v>R&amp;D Capital Cost Reductions</v>
      </c>
      <c r="K267" s="37" t="s">
        <v>571</v>
      </c>
      <c r="L267" s="37">
        <f t="shared" si="77"/>
        <v>0</v>
      </c>
      <c r="M267" s="37">
        <f t="shared" si="77"/>
        <v>0.1</v>
      </c>
      <c r="N267" s="37">
        <f t="shared" si="77"/>
        <v>0.01</v>
      </c>
      <c r="O267" s="28" t="str">
        <f t="shared" si="77"/>
        <v>% reduction in cost</v>
      </c>
      <c r="P267" s="26" t="s">
        <v>1337</v>
      </c>
      <c r="Q267" s="26" t="s">
        <v>279</v>
      </c>
      <c r="R267" s="12" t="s">
        <v>280</v>
      </c>
      <c r="S267" s="54" t="s">
        <v>83</v>
      </c>
      <c r="T267" s="26"/>
    </row>
    <row r="268" spans="1:20" ht="105">
      <c r="A268" s="28" t="str">
        <f t="shared" si="74"/>
        <v>R&amp;D</v>
      </c>
      <c r="B268" s="28" t="str">
        <f t="shared" si="75"/>
        <v>Capital Cost Reduction</v>
      </c>
      <c r="C268" s="28" t="str">
        <f t="shared" si="75"/>
        <v>RnD Building Capital Cost Perc Reduction</v>
      </c>
      <c r="D268" s="26" t="s">
        <v>134</v>
      </c>
      <c r="E268" s="26"/>
      <c r="F268" s="26" t="s">
        <v>365</v>
      </c>
      <c r="G268" s="26"/>
      <c r="H268" s="27">
        <v>90</v>
      </c>
      <c r="I268" s="26" t="s">
        <v>49</v>
      </c>
      <c r="J268" s="48" t="str">
        <f t="shared" si="76"/>
        <v>R&amp;D Capital Cost Reductions</v>
      </c>
      <c r="K268" s="37" t="s">
        <v>571</v>
      </c>
      <c r="L268" s="37">
        <f t="shared" si="77"/>
        <v>0</v>
      </c>
      <c r="M268" s="37">
        <f t="shared" si="77"/>
        <v>0.1</v>
      </c>
      <c r="N268" s="37">
        <f t="shared" si="77"/>
        <v>0.01</v>
      </c>
      <c r="O268" s="28" t="str">
        <f t="shared" si="77"/>
        <v>% reduction in cost</v>
      </c>
      <c r="P268" s="26" t="s">
        <v>1338</v>
      </c>
      <c r="Q268" s="26" t="s">
        <v>279</v>
      </c>
      <c r="R268" s="12" t="s">
        <v>280</v>
      </c>
      <c r="S268" s="54" t="s">
        <v>83</v>
      </c>
      <c r="T268" s="26"/>
    </row>
    <row r="269" spans="1:20" ht="105">
      <c r="A269" s="28" t="str">
        <f t="shared" si="74"/>
        <v>R&amp;D</v>
      </c>
      <c r="B269" s="28" t="str">
        <f t="shared" si="75"/>
        <v>Capital Cost Reduction</v>
      </c>
      <c r="C269" s="26" t="s">
        <v>328</v>
      </c>
      <c r="D269" s="26"/>
      <c r="E269" s="26"/>
      <c r="F269" s="26" t="s">
        <v>27</v>
      </c>
      <c r="G269" s="26"/>
      <c r="H269" s="27">
        <v>91</v>
      </c>
      <c r="I269" s="26" t="s">
        <v>49</v>
      </c>
      <c r="J269" s="48" t="str">
        <f t="shared" si="76"/>
        <v>R&amp;D Capital Cost Reductions</v>
      </c>
      <c r="K269" s="50" t="s">
        <v>570</v>
      </c>
      <c r="L269" s="33">
        <v>0</v>
      </c>
      <c r="M269" s="33">
        <v>0.1</v>
      </c>
      <c r="N269" s="32">
        <v>0.01</v>
      </c>
      <c r="O269" s="26" t="s">
        <v>35</v>
      </c>
      <c r="P269" s="12" t="s">
        <v>1339</v>
      </c>
      <c r="Q269" s="26" t="s">
        <v>279</v>
      </c>
      <c r="R269" s="12" t="s">
        <v>280</v>
      </c>
      <c r="S269" s="54" t="s">
        <v>83</v>
      </c>
      <c r="T269" s="26"/>
    </row>
    <row r="270" spans="1:20" ht="105">
      <c r="A270" s="26" t="s">
        <v>28</v>
      </c>
      <c r="B270" s="28" t="str">
        <f t="shared" si="75"/>
        <v>Capital Cost Reduction</v>
      </c>
      <c r="C270" s="26" t="s">
        <v>329</v>
      </c>
      <c r="D270" s="26" t="s">
        <v>455</v>
      </c>
      <c r="E270" s="26"/>
      <c r="F270" s="12" t="s">
        <v>461</v>
      </c>
      <c r="G270" s="26"/>
      <c r="H270" s="27">
        <v>92</v>
      </c>
      <c r="I270" s="26" t="s">
        <v>49</v>
      </c>
      <c r="J270" s="48" t="str">
        <f t="shared" si="76"/>
        <v>R&amp;D Capital Cost Reductions</v>
      </c>
      <c r="K270" s="50" t="s">
        <v>569</v>
      </c>
      <c r="L270" s="33">
        <v>0</v>
      </c>
      <c r="M270" s="33">
        <v>0.1</v>
      </c>
      <c r="N270" s="32">
        <v>0.01</v>
      </c>
      <c r="O270" s="26" t="s">
        <v>35</v>
      </c>
      <c r="P270" s="12" t="s">
        <v>1340</v>
      </c>
      <c r="Q270" s="26" t="s">
        <v>279</v>
      </c>
      <c r="R270" s="12" t="s">
        <v>280</v>
      </c>
      <c r="S270" s="54" t="s">
        <v>83</v>
      </c>
      <c r="T270" s="26"/>
    </row>
    <row r="271" spans="1:20" ht="105">
      <c r="A271" s="28" t="str">
        <f>A$270</f>
        <v>R&amp;D</v>
      </c>
      <c r="B271" s="28" t="str">
        <f t="shared" ref="B271:C281" si="78">B$270</f>
        <v>Capital Cost Reduction</v>
      </c>
      <c r="C271" s="28" t="str">
        <f t="shared" si="78"/>
        <v>RnD Electricity Capital Cost Perc Reduction</v>
      </c>
      <c r="D271" s="12" t="s">
        <v>347</v>
      </c>
      <c r="E271" s="28"/>
      <c r="F271" s="12" t="s">
        <v>552</v>
      </c>
      <c r="G271" s="26"/>
      <c r="H271" s="27">
        <v>93</v>
      </c>
      <c r="I271" s="26" t="s">
        <v>49</v>
      </c>
      <c r="J271" s="48" t="str">
        <f t="shared" si="76"/>
        <v>R&amp;D Capital Cost Reductions</v>
      </c>
      <c r="K271" s="37" t="s">
        <v>569</v>
      </c>
      <c r="L271" s="37">
        <f t="shared" ref="L271:O280" si="79">L$270</f>
        <v>0</v>
      </c>
      <c r="M271" s="34">
        <f t="shared" si="79"/>
        <v>0.1</v>
      </c>
      <c r="N271" s="34">
        <f t="shared" si="79"/>
        <v>0.01</v>
      </c>
      <c r="O271" s="28" t="str">
        <f t="shared" si="79"/>
        <v>% reduction in cost</v>
      </c>
      <c r="P271" s="12" t="s">
        <v>1341</v>
      </c>
      <c r="Q271" s="26" t="s">
        <v>279</v>
      </c>
      <c r="R271" s="12" t="s">
        <v>280</v>
      </c>
      <c r="S271" s="54" t="s">
        <v>83</v>
      </c>
      <c r="T271" s="26"/>
    </row>
    <row r="272" spans="1:20" ht="105">
      <c r="A272" s="28" t="str">
        <f t="shared" ref="A272:C280" si="80">A$270</f>
        <v>R&amp;D</v>
      </c>
      <c r="B272" s="28" t="str">
        <f t="shared" si="78"/>
        <v>Capital Cost Reduction</v>
      </c>
      <c r="C272" s="28" t="str">
        <f t="shared" si="78"/>
        <v>RnD Electricity Capital Cost Perc Reduction</v>
      </c>
      <c r="D272" s="12" t="s">
        <v>86</v>
      </c>
      <c r="E272" s="28"/>
      <c r="F272" s="12" t="s">
        <v>366</v>
      </c>
      <c r="G272" s="26"/>
      <c r="H272" s="27">
        <v>94</v>
      </c>
      <c r="I272" s="26" t="s">
        <v>49</v>
      </c>
      <c r="J272" s="48" t="str">
        <f t="shared" si="76"/>
        <v>R&amp;D Capital Cost Reductions</v>
      </c>
      <c r="K272" s="37" t="s">
        <v>569</v>
      </c>
      <c r="L272" s="37">
        <f t="shared" si="79"/>
        <v>0</v>
      </c>
      <c r="M272" s="34">
        <f t="shared" si="79"/>
        <v>0.1</v>
      </c>
      <c r="N272" s="34">
        <f t="shared" si="79"/>
        <v>0.01</v>
      </c>
      <c r="O272" s="28" t="str">
        <f t="shared" si="79"/>
        <v>% reduction in cost</v>
      </c>
      <c r="P272" s="12" t="s">
        <v>1342</v>
      </c>
      <c r="Q272" s="26" t="s">
        <v>279</v>
      </c>
      <c r="R272" s="12" t="s">
        <v>280</v>
      </c>
      <c r="S272" s="54" t="s">
        <v>83</v>
      </c>
      <c r="T272" s="26"/>
    </row>
    <row r="273" spans="1:20" ht="105">
      <c r="A273" s="28" t="str">
        <f t="shared" si="80"/>
        <v>R&amp;D</v>
      </c>
      <c r="B273" s="28" t="str">
        <f t="shared" si="78"/>
        <v>Capital Cost Reduction</v>
      </c>
      <c r="C273" s="28" t="str">
        <f t="shared" si="78"/>
        <v>RnD Electricity Capital Cost Perc Reduction</v>
      </c>
      <c r="D273" s="12" t="s">
        <v>87</v>
      </c>
      <c r="E273" s="28"/>
      <c r="F273" s="12" t="s">
        <v>367</v>
      </c>
      <c r="G273" s="26"/>
      <c r="H273" s="27">
        <v>95</v>
      </c>
      <c r="I273" s="26" t="s">
        <v>49</v>
      </c>
      <c r="J273" s="48" t="str">
        <f t="shared" si="76"/>
        <v>R&amp;D Capital Cost Reductions</v>
      </c>
      <c r="K273" s="37" t="s">
        <v>569</v>
      </c>
      <c r="L273" s="37">
        <f t="shared" si="79"/>
        <v>0</v>
      </c>
      <c r="M273" s="34">
        <f t="shared" si="79"/>
        <v>0.1</v>
      </c>
      <c r="N273" s="34">
        <f t="shared" si="79"/>
        <v>0.01</v>
      </c>
      <c r="O273" s="28" t="str">
        <f t="shared" si="79"/>
        <v>% reduction in cost</v>
      </c>
      <c r="P273" s="12" t="s">
        <v>1343</v>
      </c>
      <c r="Q273" s="26" t="s">
        <v>279</v>
      </c>
      <c r="R273" s="12" t="s">
        <v>280</v>
      </c>
      <c r="S273" s="54" t="s">
        <v>83</v>
      </c>
      <c r="T273" s="26"/>
    </row>
    <row r="274" spans="1:20" ht="105">
      <c r="A274" s="28" t="str">
        <f t="shared" si="80"/>
        <v>R&amp;D</v>
      </c>
      <c r="B274" s="28" t="str">
        <f t="shared" si="78"/>
        <v>Capital Cost Reduction</v>
      </c>
      <c r="C274" s="28" t="str">
        <f t="shared" si="78"/>
        <v>RnD Electricity Capital Cost Perc Reduction</v>
      </c>
      <c r="D274" s="12" t="s">
        <v>456</v>
      </c>
      <c r="E274" s="28"/>
      <c r="F274" s="12" t="s">
        <v>463</v>
      </c>
      <c r="G274" s="26"/>
      <c r="H274" s="27">
        <v>96</v>
      </c>
      <c r="I274" s="26" t="s">
        <v>49</v>
      </c>
      <c r="J274" s="48" t="str">
        <f t="shared" si="76"/>
        <v>R&amp;D Capital Cost Reductions</v>
      </c>
      <c r="K274" s="37" t="s">
        <v>569</v>
      </c>
      <c r="L274" s="37">
        <f t="shared" si="79"/>
        <v>0</v>
      </c>
      <c r="M274" s="34">
        <f t="shared" si="79"/>
        <v>0.1</v>
      </c>
      <c r="N274" s="34">
        <f t="shared" si="79"/>
        <v>0.01</v>
      </c>
      <c r="O274" s="28" t="str">
        <f t="shared" si="79"/>
        <v>% reduction in cost</v>
      </c>
      <c r="P274" s="12" t="s">
        <v>1344</v>
      </c>
      <c r="Q274" s="26" t="s">
        <v>279</v>
      </c>
      <c r="R274" s="12" t="s">
        <v>280</v>
      </c>
      <c r="S274" s="54" t="s">
        <v>83</v>
      </c>
      <c r="T274" s="26"/>
    </row>
    <row r="275" spans="1:20" ht="105">
      <c r="A275" s="28" t="str">
        <f t="shared" si="80"/>
        <v>R&amp;D</v>
      </c>
      <c r="B275" s="28" t="str">
        <f t="shared" si="78"/>
        <v>Capital Cost Reduction</v>
      </c>
      <c r="C275" s="28" t="str">
        <f t="shared" si="78"/>
        <v>RnD Electricity Capital Cost Perc Reduction</v>
      </c>
      <c r="D275" s="12" t="s">
        <v>88</v>
      </c>
      <c r="E275" s="28"/>
      <c r="F275" s="12" t="s">
        <v>368</v>
      </c>
      <c r="G275" s="26"/>
      <c r="H275" s="27">
        <v>97</v>
      </c>
      <c r="I275" s="26" t="s">
        <v>49</v>
      </c>
      <c r="J275" s="48" t="str">
        <f t="shared" si="76"/>
        <v>R&amp;D Capital Cost Reductions</v>
      </c>
      <c r="K275" s="37" t="s">
        <v>569</v>
      </c>
      <c r="L275" s="37">
        <f t="shared" si="79"/>
        <v>0</v>
      </c>
      <c r="M275" s="34">
        <f t="shared" si="79"/>
        <v>0.1</v>
      </c>
      <c r="N275" s="34">
        <f t="shared" si="79"/>
        <v>0.01</v>
      </c>
      <c r="O275" s="28" t="str">
        <f t="shared" si="79"/>
        <v>% reduction in cost</v>
      </c>
      <c r="P275" s="12" t="s">
        <v>1345</v>
      </c>
      <c r="Q275" s="26" t="s">
        <v>279</v>
      </c>
      <c r="R275" s="12" t="s">
        <v>280</v>
      </c>
      <c r="S275" s="54" t="s">
        <v>83</v>
      </c>
      <c r="T275" s="26"/>
    </row>
    <row r="276" spans="1:20" ht="105">
      <c r="A276" s="28" t="str">
        <f t="shared" si="80"/>
        <v>R&amp;D</v>
      </c>
      <c r="B276" s="28" t="str">
        <f t="shared" si="78"/>
        <v>Capital Cost Reduction</v>
      </c>
      <c r="C276" s="28" t="str">
        <f t="shared" si="78"/>
        <v>RnD Electricity Capital Cost Perc Reduction</v>
      </c>
      <c r="D276" s="12" t="s">
        <v>89</v>
      </c>
      <c r="E276" s="28"/>
      <c r="F276" s="12" t="s">
        <v>369</v>
      </c>
      <c r="G276" s="26"/>
      <c r="H276" s="27">
        <v>98</v>
      </c>
      <c r="I276" s="26" t="s">
        <v>49</v>
      </c>
      <c r="J276" s="48" t="str">
        <f t="shared" si="76"/>
        <v>R&amp;D Capital Cost Reductions</v>
      </c>
      <c r="K276" s="37" t="s">
        <v>569</v>
      </c>
      <c r="L276" s="37">
        <f t="shared" si="79"/>
        <v>0</v>
      </c>
      <c r="M276" s="34">
        <f t="shared" si="79"/>
        <v>0.1</v>
      </c>
      <c r="N276" s="34">
        <f t="shared" si="79"/>
        <v>0.01</v>
      </c>
      <c r="O276" s="28" t="str">
        <f t="shared" si="79"/>
        <v>% reduction in cost</v>
      </c>
      <c r="P276" s="12" t="s">
        <v>1346</v>
      </c>
      <c r="Q276" s="26" t="s">
        <v>279</v>
      </c>
      <c r="R276" s="12" t="s">
        <v>280</v>
      </c>
      <c r="S276" s="54" t="s">
        <v>83</v>
      </c>
      <c r="T276" s="26"/>
    </row>
    <row r="277" spans="1:20" ht="105">
      <c r="A277" s="28" t="str">
        <f t="shared" si="80"/>
        <v>R&amp;D</v>
      </c>
      <c r="B277" s="28" t="str">
        <f t="shared" si="78"/>
        <v>Capital Cost Reduction</v>
      </c>
      <c r="C277" s="28" t="str">
        <f t="shared" si="78"/>
        <v>RnD Electricity Capital Cost Perc Reduction</v>
      </c>
      <c r="D277" s="12" t="s">
        <v>90</v>
      </c>
      <c r="E277" s="28"/>
      <c r="F277" s="12" t="s">
        <v>370</v>
      </c>
      <c r="G277" s="26"/>
      <c r="H277" s="27">
        <v>99</v>
      </c>
      <c r="I277" s="26" t="s">
        <v>49</v>
      </c>
      <c r="J277" s="48" t="str">
        <f t="shared" si="76"/>
        <v>R&amp;D Capital Cost Reductions</v>
      </c>
      <c r="K277" s="37" t="s">
        <v>569</v>
      </c>
      <c r="L277" s="37">
        <f t="shared" si="79"/>
        <v>0</v>
      </c>
      <c r="M277" s="34">
        <f t="shared" si="79"/>
        <v>0.1</v>
      </c>
      <c r="N277" s="34">
        <f t="shared" si="79"/>
        <v>0.01</v>
      </c>
      <c r="O277" s="28" t="str">
        <f t="shared" si="79"/>
        <v>% reduction in cost</v>
      </c>
      <c r="P277" s="12" t="s">
        <v>1347</v>
      </c>
      <c r="Q277" s="26" t="s">
        <v>279</v>
      </c>
      <c r="R277" s="12" t="s">
        <v>280</v>
      </c>
      <c r="S277" s="54" t="s">
        <v>83</v>
      </c>
      <c r="T277" s="26"/>
    </row>
    <row r="278" spans="1:20" ht="105">
      <c r="A278" s="28" t="str">
        <f>A$270</f>
        <v>R&amp;D</v>
      </c>
      <c r="B278" s="28" t="str">
        <f t="shared" si="78"/>
        <v>Capital Cost Reduction</v>
      </c>
      <c r="C278" s="28" t="str">
        <f t="shared" si="78"/>
        <v>RnD Electricity Capital Cost Perc Reduction</v>
      </c>
      <c r="D278" s="12" t="s">
        <v>350</v>
      </c>
      <c r="E278" s="28"/>
      <c r="F278" s="12" t="s">
        <v>553</v>
      </c>
      <c r="G278" s="26"/>
      <c r="H278" s="27">
        <v>192</v>
      </c>
      <c r="I278" s="26" t="s">
        <v>49</v>
      </c>
      <c r="J278" s="48" t="str">
        <f t="shared" si="76"/>
        <v>R&amp;D Capital Cost Reductions</v>
      </c>
      <c r="K278" s="37" t="s">
        <v>569</v>
      </c>
      <c r="L278" s="37">
        <f t="shared" si="79"/>
        <v>0</v>
      </c>
      <c r="M278" s="34">
        <f t="shared" si="79"/>
        <v>0.1</v>
      </c>
      <c r="N278" s="34">
        <f t="shared" si="79"/>
        <v>0.01</v>
      </c>
      <c r="O278" s="28" t="str">
        <f t="shared" si="79"/>
        <v>% reduction in cost</v>
      </c>
      <c r="P278" s="12" t="s">
        <v>1348</v>
      </c>
      <c r="Q278" s="26" t="s">
        <v>279</v>
      </c>
      <c r="R278" s="12" t="s">
        <v>280</v>
      </c>
      <c r="S278" s="54" t="s">
        <v>83</v>
      </c>
      <c r="T278" s="26"/>
    </row>
    <row r="279" spans="1:20" ht="105">
      <c r="A279" s="28" t="str">
        <f t="shared" si="80"/>
        <v>R&amp;D</v>
      </c>
      <c r="B279" s="28" t="str">
        <f t="shared" si="80"/>
        <v>Capital Cost Reduction</v>
      </c>
      <c r="C279" s="28" t="str">
        <f t="shared" si="80"/>
        <v>RnD Electricity Capital Cost Perc Reduction</v>
      </c>
      <c r="D279" s="12" t="s">
        <v>452</v>
      </c>
      <c r="E279" s="28"/>
      <c r="F279" s="12" t="s">
        <v>453</v>
      </c>
      <c r="G279" s="26"/>
      <c r="H279" s="27">
        <v>180</v>
      </c>
      <c r="I279" s="26" t="s">
        <v>50</v>
      </c>
      <c r="J279" s="48" t="str">
        <f t="shared" si="76"/>
        <v>R&amp;D Capital Cost Reductions</v>
      </c>
      <c r="K279" s="37" t="s">
        <v>569</v>
      </c>
      <c r="L279" s="37">
        <f t="shared" si="79"/>
        <v>0</v>
      </c>
      <c r="M279" s="34">
        <f t="shared" si="79"/>
        <v>0.1</v>
      </c>
      <c r="N279" s="34">
        <f t="shared" si="79"/>
        <v>0.01</v>
      </c>
      <c r="O279" s="28" t="str">
        <f t="shared" si="79"/>
        <v>% reduction in cost</v>
      </c>
      <c r="P279" s="12" t="s">
        <v>1349</v>
      </c>
      <c r="Q279" s="26" t="s">
        <v>279</v>
      </c>
      <c r="R279" s="12" t="s">
        <v>280</v>
      </c>
      <c r="S279" s="54" t="s">
        <v>83</v>
      </c>
      <c r="T279" s="26"/>
    </row>
    <row r="280" spans="1:20" ht="105">
      <c r="A280" s="28" t="str">
        <f t="shared" si="80"/>
        <v>R&amp;D</v>
      </c>
      <c r="B280" s="28" t="str">
        <f t="shared" si="80"/>
        <v>Capital Cost Reduction</v>
      </c>
      <c r="C280" s="28" t="str">
        <f t="shared" si="80"/>
        <v>RnD Electricity Capital Cost Perc Reduction</v>
      </c>
      <c r="D280" s="12" t="s">
        <v>464</v>
      </c>
      <c r="E280" s="28"/>
      <c r="F280" s="12" t="s">
        <v>466</v>
      </c>
      <c r="G280" s="26"/>
      <c r="H280" s="27">
        <v>183</v>
      </c>
      <c r="I280" s="26" t="s">
        <v>50</v>
      </c>
      <c r="J280" s="48" t="str">
        <f t="shared" si="76"/>
        <v>R&amp;D Capital Cost Reductions</v>
      </c>
      <c r="K280" s="37" t="s">
        <v>569</v>
      </c>
      <c r="L280" s="37">
        <f t="shared" si="79"/>
        <v>0</v>
      </c>
      <c r="M280" s="34">
        <f t="shared" si="79"/>
        <v>0.1</v>
      </c>
      <c r="N280" s="34">
        <f t="shared" si="79"/>
        <v>0.01</v>
      </c>
      <c r="O280" s="28" t="str">
        <f t="shared" si="79"/>
        <v>% reduction in cost</v>
      </c>
      <c r="P280" s="12" t="s">
        <v>1350</v>
      </c>
      <c r="Q280" s="26" t="s">
        <v>279</v>
      </c>
      <c r="R280" s="12" t="s">
        <v>280</v>
      </c>
      <c r="S280" s="54" t="s">
        <v>83</v>
      </c>
      <c r="T280" s="26"/>
    </row>
    <row r="281" spans="1:20" ht="105">
      <c r="A281" s="26" t="s">
        <v>28</v>
      </c>
      <c r="B281" s="28" t="str">
        <f t="shared" si="78"/>
        <v>Capital Cost Reduction</v>
      </c>
      <c r="C281" s="26" t="s">
        <v>330</v>
      </c>
      <c r="D281" s="26" t="s">
        <v>149</v>
      </c>
      <c r="E281" s="26"/>
      <c r="F281" s="12" t="s">
        <v>371</v>
      </c>
      <c r="G281" s="26"/>
      <c r="H281" s="27">
        <v>100</v>
      </c>
      <c r="I281" s="26" t="s">
        <v>49</v>
      </c>
      <c r="J281" s="48" t="str">
        <f t="shared" si="76"/>
        <v>R&amp;D Capital Cost Reductions</v>
      </c>
      <c r="K281" s="50" t="s">
        <v>568</v>
      </c>
      <c r="L281" s="33">
        <v>0</v>
      </c>
      <c r="M281" s="33">
        <v>0.1</v>
      </c>
      <c r="N281" s="32">
        <v>0.01</v>
      </c>
      <c r="O281" s="26" t="s">
        <v>35</v>
      </c>
      <c r="P281" s="12" t="s">
        <v>1351</v>
      </c>
      <c r="Q281" s="26" t="s">
        <v>279</v>
      </c>
      <c r="R281" s="12" t="s">
        <v>280</v>
      </c>
      <c r="S281" s="54" t="s">
        <v>83</v>
      </c>
      <c r="T281" s="26"/>
    </row>
    <row r="282" spans="1:20" ht="105">
      <c r="A282" s="28" t="str">
        <f>A$281</f>
        <v>R&amp;D</v>
      </c>
      <c r="B282" s="28" t="str">
        <f t="shared" ref="B282:C289" si="81">B$281</f>
        <v>Capital Cost Reduction</v>
      </c>
      <c r="C282" s="28" t="str">
        <f t="shared" si="81"/>
        <v>RnD Industry Capital Cost Perc Reduction</v>
      </c>
      <c r="D282" s="12" t="s">
        <v>150</v>
      </c>
      <c r="E282" s="26"/>
      <c r="F282" s="12" t="s">
        <v>372</v>
      </c>
      <c r="G282" s="26"/>
      <c r="H282" s="27">
        <v>101</v>
      </c>
      <c r="I282" s="26" t="s">
        <v>49</v>
      </c>
      <c r="J282" s="48" t="str">
        <f t="shared" si="76"/>
        <v>R&amp;D Capital Cost Reductions</v>
      </c>
      <c r="K282" s="37" t="s">
        <v>568</v>
      </c>
      <c r="L282" s="37">
        <f t="shared" ref="L282:O288" si="82">L$281</f>
        <v>0</v>
      </c>
      <c r="M282" s="37">
        <f t="shared" si="82"/>
        <v>0.1</v>
      </c>
      <c r="N282" s="37">
        <f t="shared" si="82"/>
        <v>0.01</v>
      </c>
      <c r="O282" s="28" t="str">
        <f t="shared" si="82"/>
        <v>% reduction in cost</v>
      </c>
      <c r="P282" s="12" t="s">
        <v>1352</v>
      </c>
      <c r="Q282" s="26" t="s">
        <v>279</v>
      </c>
      <c r="R282" s="12" t="s">
        <v>280</v>
      </c>
      <c r="S282" s="54" t="s">
        <v>83</v>
      </c>
      <c r="T282" s="26"/>
    </row>
    <row r="283" spans="1:20" ht="105">
      <c r="A283" s="28" t="str">
        <f t="shared" ref="A283:A288" si="83">A$281</f>
        <v>R&amp;D</v>
      </c>
      <c r="B283" s="28" t="str">
        <f t="shared" si="81"/>
        <v>Capital Cost Reduction</v>
      </c>
      <c r="C283" s="28" t="str">
        <f t="shared" si="81"/>
        <v>RnD Industry Capital Cost Perc Reduction</v>
      </c>
      <c r="D283" s="12" t="s">
        <v>151</v>
      </c>
      <c r="E283" s="26"/>
      <c r="F283" s="12" t="s">
        <v>373</v>
      </c>
      <c r="G283" s="26"/>
      <c r="H283" s="27">
        <v>102</v>
      </c>
      <c r="I283" s="26" t="s">
        <v>49</v>
      </c>
      <c r="J283" s="48" t="str">
        <f t="shared" si="76"/>
        <v>R&amp;D Capital Cost Reductions</v>
      </c>
      <c r="K283" s="37" t="s">
        <v>568</v>
      </c>
      <c r="L283" s="37">
        <f t="shared" si="82"/>
        <v>0</v>
      </c>
      <c r="M283" s="37">
        <f t="shared" si="82"/>
        <v>0.1</v>
      </c>
      <c r="N283" s="37">
        <f t="shared" si="82"/>
        <v>0.01</v>
      </c>
      <c r="O283" s="28" t="str">
        <f t="shared" si="82"/>
        <v>% reduction in cost</v>
      </c>
      <c r="P283" s="12" t="s">
        <v>1353</v>
      </c>
      <c r="Q283" s="26" t="s">
        <v>279</v>
      </c>
      <c r="R283" s="12" t="s">
        <v>280</v>
      </c>
      <c r="S283" s="54" t="s">
        <v>83</v>
      </c>
      <c r="T283" s="26"/>
    </row>
    <row r="284" spans="1:20" ht="105">
      <c r="A284" s="28" t="str">
        <f t="shared" si="83"/>
        <v>R&amp;D</v>
      </c>
      <c r="B284" s="28" t="str">
        <f t="shared" si="81"/>
        <v>Capital Cost Reduction</v>
      </c>
      <c r="C284" s="28" t="str">
        <f t="shared" si="81"/>
        <v>RnD Industry Capital Cost Perc Reduction</v>
      </c>
      <c r="D284" s="12" t="s">
        <v>152</v>
      </c>
      <c r="E284" s="26"/>
      <c r="F284" s="12" t="s">
        <v>374</v>
      </c>
      <c r="G284" s="26"/>
      <c r="H284" s="27">
        <v>103</v>
      </c>
      <c r="I284" s="26" t="s">
        <v>49</v>
      </c>
      <c r="J284" s="48" t="str">
        <f t="shared" si="76"/>
        <v>R&amp;D Capital Cost Reductions</v>
      </c>
      <c r="K284" s="37" t="s">
        <v>568</v>
      </c>
      <c r="L284" s="37">
        <f t="shared" si="82"/>
        <v>0</v>
      </c>
      <c r="M284" s="37">
        <f t="shared" si="82"/>
        <v>0.1</v>
      </c>
      <c r="N284" s="37">
        <f t="shared" si="82"/>
        <v>0.01</v>
      </c>
      <c r="O284" s="28" t="str">
        <f t="shared" si="82"/>
        <v>% reduction in cost</v>
      </c>
      <c r="P284" s="12" t="s">
        <v>1354</v>
      </c>
      <c r="Q284" s="26" t="s">
        <v>279</v>
      </c>
      <c r="R284" s="12" t="s">
        <v>280</v>
      </c>
      <c r="S284" s="54" t="s">
        <v>83</v>
      </c>
      <c r="T284" s="26"/>
    </row>
    <row r="285" spans="1:20" ht="105">
      <c r="A285" s="28" t="str">
        <f t="shared" si="83"/>
        <v>R&amp;D</v>
      </c>
      <c r="B285" s="28" t="str">
        <f t="shared" si="81"/>
        <v>Capital Cost Reduction</v>
      </c>
      <c r="C285" s="28" t="str">
        <f t="shared" si="81"/>
        <v>RnD Industry Capital Cost Perc Reduction</v>
      </c>
      <c r="D285" s="12" t="s">
        <v>153</v>
      </c>
      <c r="E285" s="26"/>
      <c r="F285" s="12" t="s">
        <v>375</v>
      </c>
      <c r="G285" s="26"/>
      <c r="H285" s="27">
        <v>104</v>
      </c>
      <c r="I285" s="26" t="s">
        <v>49</v>
      </c>
      <c r="J285" s="48" t="str">
        <f t="shared" si="76"/>
        <v>R&amp;D Capital Cost Reductions</v>
      </c>
      <c r="K285" s="37" t="s">
        <v>568</v>
      </c>
      <c r="L285" s="37">
        <f t="shared" si="82"/>
        <v>0</v>
      </c>
      <c r="M285" s="37">
        <f t="shared" si="82"/>
        <v>0.1</v>
      </c>
      <c r="N285" s="37">
        <f t="shared" si="82"/>
        <v>0.01</v>
      </c>
      <c r="O285" s="28" t="str">
        <f t="shared" si="82"/>
        <v>% reduction in cost</v>
      </c>
      <c r="P285" s="12" t="s">
        <v>1355</v>
      </c>
      <c r="Q285" s="26" t="s">
        <v>279</v>
      </c>
      <c r="R285" s="12" t="s">
        <v>280</v>
      </c>
      <c r="S285" s="54" t="s">
        <v>83</v>
      </c>
      <c r="T285" s="26"/>
    </row>
    <row r="286" spans="1:20" ht="105">
      <c r="A286" s="28" t="str">
        <f t="shared" si="83"/>
        <v>R&amp;D</v>
      </c>
      <c r="B286" s="28" t="str">
        <f t="shared" si="81"/>
        <v>Capital Cost Reduction</v>
      </c>
      <c r="C286" s="28" t="str">
        <f t="shared" si="81"/>
        <v>RnD Industry Capital Cost Perc Reduction</v>
      </c>
      <c r="D286" s="12" t="s">
        <v>154</v>
      </c>
      <c r="E286" s="26"/>
      <c r="F286" s="12" t="s">
        <v>376</v>
      </c>
      <c r="G286" s="26"/>
      <c r="H286" s="27">
        <v>105</v>
      </c>
      <c r="I286" s="26" t="s">
        <v>49</v>
      </c>
      <c r="J286" s="48" t="str">
        <f t="shared" si="76"/>
        <v>R&amp;D Capital Cost Reductions</v>
      </c>
      <c r="K286" s="37" t="s">
        <v>568</v>
      </c>
      <c r="L286" s="37">
        <f t="shared" si="82"/>
        <v>0</v>
      </c>
      <c r="M286" s="37">
        <f t="shared" si="82"/>
        <v>0.1</v>
      </c>
      <c r="N286" s="37">
        <f t="shared" si="82"/>
        <v>0.01</v>
      </c>
      <c r="O286" s="28" t="str">
        <f t="shared" si="82"/>
        <v>% reduction in cost</v>
      </c>
      <c r="P286" s="12" t="s">
        <v>1356</v>
      </c>
      <c r="Q286" s="26" t="s">
        <v>279</v>
      </c>
      <c r="R286" s="12" t="s">
        <v>280</v>
      </c>
      <c r="S286" s="54" t="s">
        <v>83</v>
      </c>
      <c r="T286" s="26"/>
    </row>
    <row r="287" spans="1:20" ht="105">
      <c r="A287" s="28" t="str">
        <f t="shared" si="83"/>
        <v>R&amp;D</v>
      </c>
      <c r="B287" s="28" t="str">
        <f t="shared" si="81"/>
        <v>Capital Cost Reduction</v>
      </c>
      <c r="C287" s="28" t="str">
        <f t="shared" si="81"/>
        <v>RnD Industry Capital Cost Perc Reduction</v>
      </c>
      <c r="D287" s="12" t="s">
        <v>155</v>
      </c>
      <c r="E287" s="26"/>
      <c r="F287" s="12" t="s">
        <v>377</v>
      </c>
      <c r="G287" s="26"/>
      <c r="H287" s="27">
        <v>106</v>
      </c>
      <c r="I287" s="26" t="s">
        <v>49</v>
      </c>
      <c r="J287" s="48" t="str">
        <f t="shared" si="76"/>
        <v>R&amp;D Capital Cost Reductions</v>
      </c>
      <c r="K287" s="37" t="s">
        <v>568</v>
      </c>
      <c r="L287" s="37">
        <f t="shared" si="82"/>
        <v>0</v>
      </c>
      <c r="M287" s="37">
        <f t="shared" si="82"/>
        <v>0.1</v>
      </c>
      <c r="N287" s="37">
        <f t="shared" si="82"/>
        <v>0.01</v>
      </c>
      <c r="O287" s="28" t="str">
        <f t="shared" si="82"/>
        <v>% reduction in cost</v>
      </c>
      <c r="P287" s="12" t="s">
        <v>1357</v>
      </c>
      <c r="Q287" s="26" t="s">
        <v>279</v>
      </c>
      <c r="R287" s="12" t="s">
        <v>280</v>
      </c>
      <c r="S287" s="54" t="s">
        <v>83</v>
      </c>
      <c r="T287" s="26"/>
    </row>
    <row r="288" spans="1:20" ht="105">
      <c r="A288" s="28" t="str">
        <f t="shared" si="83"/>
        <v>R&amp;D</v>
      </c>
      <c r="B288" s="28" t="str">
        <f t="shared" si="81"/>
        <v>Capital Cost Reduction</v>
      </c>
      <c r="C288" s="28" t="str">
        <f t="shared" si="81"/>
        <v>RnD Industry Capital Cost Perc Reduction</v>
      </c>
      <c r="D288" s="12" t="s">
        <v>156</v>
      </c>
      <c r="E288" s="26"/>
      <c r="F288" s="12" t="s">
        <v>378</v>
      </c>
      <c r="G288" s="26"/>
      <c r="H288" s="27">
        <v>107</v>
      </c>
      <c r="I288" s="26" t="s">
        <v>49</v>
      </c>
      <c r="J288" s="48" t="str">
        <f t="shared" si="76"/>
        <v>R&amp;D Capital Cost Reductions</v>
      </c>
      <c r="K288" s="37" t="s">
        <v>568</v>
      </c>
      <c r="L288" s="37">
        <f t="shared" si="82"/>
        <v>0</v>
      </c>
      <c r="M288" s="37">
        <f t="shared" si="82"/>
        <v>0.1</v>
      </c>
      <c r="N288" s="37">
        <f t="shared" si="82"/>
        <v>0.01</v>
      </c>
      <c r="O288" s="28" t="str">
        <f t="shared" si="82"/>
        <v>% reduction in cost</v>
      </c>
      <c r="P288" s="12" t="s">
        <v>1358</v>
      </c>
      <c r="Q288" s="26" t="s">
        <v>279</v>
      </c>
      <c r="R288" s="12" t="s">
        <v>280</v>
      </c>
      <c r="S288" s="54" t="s">
        <v>83</v>
      </c>
      <c r="T288" s="26"/>
    </row>
    <row r="289" spans="1:20" ht="105">
      <c r="A289" s="12" t="s">
        <v>28</v>
      </c>
      <c r="B289" s="28" t="str">
        <f t="shared" si="81"/>
        <v>Capital Cost Reduction</v>
      </c>
      <c r="C289" s="12" t="s">
        <v>331</v>
      </c>
      <c r="D289" s="26" t="s">
        <v>539</v>
      </c>
      <c r="E289" s="26"/>
      <c r="F289" s="26" t="s">
        <v>495</v>
      </c>
      <c r="G289" s="26"/>
      <c r="H289" s="27">
        <v>108</v>
      </c>
      <c r="I289" s="26" t="s">
        <v>49</v>
      </c>
      <c r="J289" s="48" t="str">
        <f t="shared" si="76"/>
        <v>R&amp;D Capital Cost Reductions</v>
      </c>
      <c r="K289" s="50" t="s">
        <v>567</v>
      </c>
      <c r="L289" s="33">
        <v>0</v>
      </c>
      <c r="M289" s="33">
        <v>0.1</v>
      </c>
      <c r="N289" s="32">
        <v>0.01</v>
      </c>
      <c r="O289" s="26" t="s">
        <v>35</v>
      </c>
      <c r="P289" s="12" t="s">
        <v>1359</v>
      </c>
      <c r="Q289" s="26" t="s">
        <v>279</v>
      </c>
      <c r="R289" s="12" t="s">
        <v>280</v>
      </c>
      <c r="S289" s="54" t="s">
        <v>83</v>
      </c>
      <c r="T289" s="26"/>
    </row>
    <row r="290" spans="1:20" ht="105">
      <c r="A290" s="28" t="str">
        <f>A$289</f>
        <v>R&amp;D</v>
      </c>
      <c r="B290" s="28" t="str">
        <f t="shared" ref="B290:C294" si="84">B$289</f>
        <v>Capital Cost Reduction</v>
      </c>
      <c r="C290" s="28" t="str">
        <f t="shared" si="84"/>
        <v>RnD Transportation Capital Cost Perc Reduction</v>
      </c>
      <c r="D290" s="26" t="s">
        <v>540</v>
      </c>
      <c r="E290" s="26"/>
      <c r="F290" s="26" t="s">
        <v>496</v>
      </c>
      <c r="G290" s="26"/>
      <c r="H290" s="27">
        <v>109</v>
      </c>
      <c r="I290" s="26" t="s">
        <v>49</v>
      </c>
      <c r="J290" s="48" t="str">
        <f t="shared" si="76"/>
        <v>R&amp;D Capital Cost Reductions</v>
      </c>
      <c r="K290" s="37" t="s">
        <v>567</v>
      </c>
      <c r="L290" s="37">
        <f t="shared" ref="L290:O294" si="85">L$289</f>
        <v>0</v>
      </c>
      <c r="M290" s="37">
        <f t="shared" si="85"/>
        <v>0.1</v>
      </c>
      <c r="N290" s="37">
        <f t="shared" si="85"/>
        <v>0.01</v>
      </c>
      <c r="O290" s="28" t="str">
        <f t="shared" si="85"/>
        <v>% reduction in cost</v>
      </c>
      <c r="P290" s="12" t="s">
        <v>1360</v>
      </c>
      <c r="Q290" s="26" t="s">
        <v>279</v>
      </c>
      <c r="R290" s="12" t="s">
        <v>280</v>
      </c>
      <c r="S290" s="54" t="s">
        <v>83</v>
      </c>
      <c r="T290" s="26"/>
    </row>
    <row r="291" spans="1:20" ht="120">
      <c r="A291" s="28" t="str">
        <f>A$289</f>
        <v>R&amp;D</v>
      </c>
      <c r="B291" s="28" t="str">
        <f t="shared" si="84"/>
        <v>Capital Cost Reduction</v>
      </c>
      <c r="C291" s="28" t="str">
        <f t="shared" si="84"/>
        <v>RnD Transportation Capital Cost Perc Reduction</v>
      </c>
      <c r="D291" s="26" t="s">
        <v>541</v>
      </c>
      <c r="E291" s="26"/>
      <c r="F291" s="26" t="s">
        <v>497</v>
      </c>
      <c r="G291" s="26"/>
      <c r="H291" s="27">
        <v>110</v>
      </c>
      <c r="I291" s="26" t="s">
        <v>49</v>
      </c>
      <c r="J291" s="48" t="str">
        <f t="shared" si="76"/>
        <v>R&amp;D Capital Cost Reductions</v>
      </c>
      <c r="K291" s="37" t="s">
        <v>567</v>
      </c>
      <c r="L291" s="37">
        <f t="shared" si="85"/>
        <v>0</v>
      </c>
      <c r="M291" s="37">
        <f t="shared" si="85"/>
        <v>0.1</v>
      </c>
      <c r="N291" s="37">
        <f t="shared" si="85"/>
        <v>0.01</v>
      </c>
      <c r="O291" s="28" t="str">
        <f t="shared" si="85"/>
        <v>% reduction in cost</v>
      </c>
      <c r="P291" s="12" t="s">
        <v>1361</v>
      </c>
      <c r="Q291" s="26" t="s">
        <v>279</v>
      </c>
      <c r="R291" s="12" t="s">
        <v>280</v>
      </c>
      <c r="S291" s="54" t="s">
        <v>83</v>
      </c>
      <c r="T291" s="26"/>
    </row>
    <row r="292" spans="1:20" ht="120">
      <c r="A292" s="28" t="str">
        <f>A$289</f>
        <v>R&amp;D</v>
      </c>
      <c r="B292" s="28" t="str">
        <f t="shared" si="84"/>
        <v>Capital Cost Reduction</v>
      </c>
      <c r="C292" s="28" t="str">
        <f t="shared" si="84"/>
        <v>RnD Transportation Capital Cost Perc Reduction</v>
      </c>
      <c r="D292" s="26" t="s">
        <v>542</v>
      </c>
      <c r="E292" s="26"/>
      <c r="F292" s="26" t="s">
        <v>498</v>
      </c>
      <c r="G292" s="26"/>
      <c r="H292" s="27">
        <v>111</v>
      </c>
      <c r="I292" s="26" t="s">
        <v>49</v>
      </c>
      <c r="J292" s="48" t="str">
        <f t="shared" si="76"/>
        <v>R&amp;D Capital Cost Reductions</v>
      </c>
      <c r="K292" s="37" t="s">
        <v>567</v>
      </c>
      <c r="L292" s="37">
        <f t="shared" si="85"/>
        <v>0</v>
      </c>
      <c r="M292" s="37">
        <f t="shared" si="85"/>
        <v>0.1</v>
      </c>
      <c r="N292" s="37">
        <f t="shared" si="85"/>
        <v>0.01</v>
      </c>
      <c r="O292" s="28" t="str">
        <f t="shared" si="85"/>
        <v>% reduction in cost</v>
      </c>
      <c r="P292" s="12" t="s">
        <v>1362</v>
      </c>
      <c r="Q292" s="26" t="s">
        <v>279</v>
      </c>
      <c r="R292" s="12" t="s">
        <v>280</v>
      </c>
      <c r="S292" s="54" t="s">
        <v>83</v>
      </c>
      <c r="T292" s="26"/>
    </row>
    <row r="293" spans="1:20" ht="105">
      <c r="A293" s="28" t="str">
        <f>A$289</f>
        <v>R&amp;D</v>
      </c>
      <c r="B293" s="28" t="str">
        <f t="shared" si="84"/>
        <v>Capital Cost Reduction</v>
      </c>
      <c r="C293" s="28" t="str">
        <f t="shared" si="84"/>
        <v>RnD Transportation Capital Cost Perc Reduction</v>
      </c>
      <c r="D293" s="26" t="s">
        <v>543</v>
      </c>
      <c r="E293" s="26"/>
      <c r="F293" s="26" t="s">
        <v>499</v>
      </c>
      <c r="G293" s="26"/>
      <c r="H293" s="27">
        <v>112</v>
      </c>
      <c r="I293" s="26" t="s">
        <v>49</v>
      </c>
      <c r="J293" s="48" t="str">
        <f t="shared" si="76"/>
        <v>R&amp;D Capital Cost Reductions</v>
      </c>
      <c r="K293" s="37" t="s">
        <v>567</v>
      </c>
      <c r="L293" s="37">
        <f t="shared" si="85"/>
        <v>0</v>
      </c>
      <c r="M293" s="37">
        <f t="shared" si="85"/>
        <v>0.1</v>
      </c>
      <c r="N293" s="37">
        <f t="shared" si="85"/>
        <v>0.01</v>
      </c>
      <c r="O293" s="28" t="str">
        <f t="shared" si="85"/>
        <v>% reduction in cost</v>
      </c>
      <c r="P293" s="12" t="s">
        <v>1363</v>
      </c>
      <c r="Q293" s="26" t="s">
        <v>279</v>
      </c>
      <c r="R293" s="12" t="s">
        <v>280</v>
      </c>
      <c r="S293" s="54" t="s">
        <v>83</v>
      </c>
      <c r="T293" s="26"/>
    </row>
    <row r="294" spans="1:20" ht="105">
      <c r="A294" s="28" t="str">
        <f>A$289</f>
        <v>R&amp;D</v>
      </c>
      <c r="B294" s="28" t="str">
        <f t="shared" si="84"/>
        <v>Capital Cost Reduction</v>
      </c>
      <c r="C294" s="28" t="str">
        <f t="shared" si="84"/>
        <v>RnD Transportation Capital Cost Perc Reduction</v>
      </c>
      <c r="D294" s="26" t="s">
        <v>544</v>
      </c>
      <c r="E294" s="26"/>
      <c r="F294" s="26" t="s">
        <v>500</v>
      </c>
      <c r="G294" s="26"/>
      <c r="H294" s="27">
        <v>113</v>
      </c>
      <c r="I294" s="26" t="s">
        <v>49</v>
      </c>
      <c r="J294" s="48" t="str">
        <f t="shared" si="76"/>
        <v>R&amp;D Capital Cost Reductions</v>
      </c>
      <c r="K294" s="37" t="s">
        <v>567</v>
      </c>
      <c r="L294" s="37">
        <f t="shared" si="85"/>
        <v>0</v>
      </c>
      <c r="M294" s="37">
        <f t="shared" si="85"/>
        <v>0.1</v>
      </c>
      <c r="N294" s="37">
        <f t="shared" si="85"/>
        <v>0.01</v>
      </c>
      <c r="O294" s="28" t="str">
        <f t="shared" si="85"/>
        <v>% reduction in cost</v>
      </c>
      <c r="P294" s="12" t="s">
        <v>1364</v>
      </c>
      <c r="Q294" s="26" t="s">
        <v>279</v>
      </c>
      <c r="R294" s="12" t="s">
        <v>280</v>
      </c>
      <c r="S294" s="54" t="s">
        <v>83</v>
      </c>
      <c r="T294" s="26"/>
    </row>
    <row r="295" spans="1:20" ht="105">
      <c r="A295" s="26" t="s">
        <v>28</v>
      </c>
      <c r="B295" s="26" t="s">
        <v>379</v>
      </c>
      <c r="C295" s="26" t="s">
        <v>332</v>
      </c>
      <c r="D295" s="26" t="s">
        <v>129</v>
      </c>
      <c r="E295" s="26"/>
      <c r="F295" s="26" t="s">
        <v>360</v>
      </c>
      <c r="G295" s="26"/>
      <c r="H295" s="27">
        <v>114</v>
      </c>
      <c r="I295" s="26" t="s">
        <v>49</v>
      </c>
      <c r="J295" s="50" t="s">
        <v>414</v>
      </c>
      <c r="K295" s="50" t="s">
        <v>566</v>
      </c>
      <c r="L295" s="33">
        <v>0</v>
      </c>
      <c r="M295" s="33">
        <v>0.4</v>
      </c>
      <c r="N295" s="32">
        <v>0.01</v>
      </c>
      <c r="O295" s="26" t="s">
        <v>36</v>
      </c>
      <c r="P295" s="26" t="s">
        <v>1365</v>
      </c>
      <c r="Q295" s="26" t="s">
        <v>279</v>
      </c>
      <c r="R295" s="12" t="s">
        <v>280</v>
      </c>
      <c r="S295" s="54" t="s">
        <v>83</v>
      </c>
      <c r="T295" s="26"/>
    </row>
    <row r="296" spans="1:20" ht="105">
      <c r="A296" s="28" t="str">
        <f>A$295</f>
        <v>R&amp;D</v>
      </c>
      <c r="B296" s="28" t="str">
        <f t="shared" ref="B296:C302" si="86">B$295</f>
        <v>Fuel Use Reduction</v>
      </c>
      <c r="C296" s="28" t="str">
        <f t="shared" si="86"/>
        <v>RnD Building Fuel Use Perc Reduction</v>
      </c>
      <c r="D296" s="26" t="s">
        <v>130</v>
      </c>
      <c r="E296" s="26"/>
      <c r="F296" s="26" t="s">
        <v>361</v>
      </c>
      <c r="G296" s="26"/>
      <c r="H296" s="27">
        <v>115</v>
      </c>
      <c r="I296" s="26" t="s">
        <v>49</v>
      </c>
      <c r="J296" s="48" t="str">
        <f t="shared" ref="J296:J326" si="87">J$295</f>
        <v>R&amp;D Fuel Use Reductions</v>
      </c>
      <c r="K296" s="37" t="s">
        <v>566</v>
      </c>
      <c r="L296" s="37">
        <f t="shared" ref="L296:O300" si="88">L$295</f>
        <v>0</v>
      </c>
      <c r="M296" s="37">
        <f t="shared" si="88"/>
        <v>0.4</v>
      </c>
      <c r="N296" s="37">
        <f t="shared" si="88"/>
        <v>0.01</v>
      </c>
      <c r="O296" s="28" t="str">
        <f t="shared" si="88"/>
        <v>% reduction in fuel use</v>
      </c>
      <c r="P296" s="26" t="s">
        <v>1366</v>
      </c>
      <c r="Q296" s="26" t="s">
        <v>279</v>
      </c>
      <c r="R296" s="12" t="s">
        <v>280</v>
      </c>
      <c r="S296" s="54" t="s">
        <v>83</v>
      </c>
      <c r="T296" s="26"/>
    </row>
    <row r="297" spans="1:20" ht="60">
      <c r="A297" s="28" t="str">
        <f>A$295</f>
        <v>R&amp;D</v>
      </c>
      <c r="B297" s="28" t="str">
        <f t="shared" si="86"/>
        <v>Fuel Use Reduction</v>
      </c>
      <c r="C297" s="28" t="str">
        <f t="shared" si="86"/>
        <v>RnD Building Fuel Use Perc Reduction</v>
      </c>
      <c r="D297" s="26" t="s">
        <v>131</v>
      </c>
      <c r="E297" s="26"/>
      <c r="F297" s="26" t="s">
        <v>362</v>
      </c>
      <c r="G297" s="26"/>
      <c r="H297" s="27"/>
      <c r="I297" s="26" t="s">
        <v>50</v>
      </c>
      <c r="J297" s="48" t="str">
        <f t="shared" si="87"/>
        <v>R&amp;D Fuel Use Reductions</v>
      </c>
      <c r="K297" s="37" t="s">
        <v>566</v>
      </c>
      <c r="L297" s="37"/>
      <c r="M297" s="37"/>
      <c r="N297" s="37"/>
      <c r="O297" s="28"/>
      <c r="P297" s="26"/>
      <c r="Q297" s="26"/>
      <c r="R297" s="12"/>
      <c r="S297" s="54"/>
      <c r="T297" s="26"/>
    </row>
    <row r="298" spans="1:20" ht="105">
      <c r="A298" s="28" t="str">
        <f>A$295</f>
        <v>R&amp;D</v>
      </c>
      <c r="B298" s="28" t="str">
        <f t="shared" si="86"/>
        <v>Fuel Use Reduction</v>
      </c>
      <c r="C298" s="28" t="str">
        <f t="shared" si="86"/>
        <v>RnD Building Fuel Use Perc Reduction</v>
      </c>
      <c r="D298" s="26" t="s">
        <v>132</v>
      </c>
      <c r="E298" s="26"/>
      <c r="F298" s="26" t="s">
        <v>363</v>
      </c>
      <c r="G298" s="26"/>
      <c r="H298" s="27">
        <v>117</v>
      </c>
      <c r="I298" s="26" t="s">
        <v>49</v>
      </c>
      <c r="J298" s="48" t="str">
        <f t="shared" si="87"/>
        <v>R&amp;D Fuel Use Reductions</v>
      </c>
      <c r="K298" s="37" t="s">
        <v>566</v>
      </c>
      <c r="L298" s="37">
        <f t="shared" si="88"/>
        <v>0</v>
      </c>
      <c r="M298" s="37">
        <f t="shared" si="88"/>
        <v>0.4</v>
      </c>
      <c r="N298" s="37">
        <f t="shared" si="88"/>
        <v>0.01</v>
      </c>
      <c r="O298" s="28" t="str">
        <f t="shared" si="88"/>
        <v>% reduction in fuel use</v>
      </c>
      <c r="P298" s="26" t="s">
        <v>1367</v>
      </c>
      <c r="Q298" s="26" t="s">
        <v>279</v>
      </c>
      <c r="R298" s="12" t="s">
        <v>280</v>
      </c>
      <c r="S298" s="54" t="s">
        <v>83</v>
      </c>
      <c r="T298" s="26"/>
    </row>
    <row r="299" spans="1:20" ht="105">
      <c r="A299" s="28" t="str">
        <f>A$295</f>
        <v>R&amp;D</v>
      </c>
      <c r="B299" s="28" t="str">
        <f t="shared" si="86"/>
        <v>Fuel Use Reduction</v>
      </c>
      <c r="C299" s="28" t="str">
        <f t="shared" si="86"/>
        <v>RnD Building Fuel Use Perc Reduction</v>
      </c>
      <c r="D299" s="26" t="s">
        <v>133</v>
      </c>
      <c r="E299" s="26"/>
      <c r="F299" s="26" t="s">
        <v>364</v>
      </c>
      <c r="G299" s="26"/>
      <c r="H299" s="27">
        <v>118</v>
      </c>
      <c r="I299" s="26" t="s">
        <v>49</v>
      </c>
      <c r="J299" s="48" t="str">
        <f t="shared" si="87"/>
        <v>R&amp;D Fuel Use Reductions</v>
      </c>
      <c r="K299" s="37" t="s">
        <v>566</v>
      </c>
      <c r="L299" s="37">
        <f t="shared" si="88"/>
        <v>0</v>
      </c>
      <c r="M299" s="37">
        <f t="shared" si="88"/>
        <v>0.4</v>
      </c>
      <c r="N299" s="37">
        <f t="shared" si="88"/>
        <v>0.01</v>
      </c>
      <c r="O299" s="28" t="str">
        <f t="shared" si="88"/>
        <v>% reduction in fuel use</v>
      </c>
      <c r="P299" s="26" t="s">
        <v>1368</v>
      </c>
      <c r="Q299" s="26" t="s">
        <v>279</v>
      </c>
      <c r="R299" s="12" t="s">
        <v>280</v>
      </c>
      <c r="S299" s="54" t="s">
        <v>83</v>
      </c>
      <c r="T299" s="26"/>
    </row>
    <row r="300" spans="1:20" ht="105">
      <c r="A300" s="28" t="str">
        <f>A$295</f>
        <v>R&amp;D</v>
      </c>
      <c r="B300" s="28" t="str">
        <f t="shared" si="86"/>
        <v>Fuel Use Reduction</v>
      </c>
      <c r="C300" s="28" t="str">
        <f t="shared" si="86"/>
        <v>RnD Building Fuel Use Perc Reduction</v>
      </c>
      <c r="D300" s="26" t="s">
        <v>134</v>
      </c>
      <c r="E300" s="26"/>
      <c r="F300" s="26" t="s">
        <v>365</v>
      </c>
      <c r="G300" s="26"/>
      <c r="H300" s="27">
        <v>119</v>
      </c>
      <c r="I300" s="26" t="s">
        <v>49</v>
      </c>
      <c r="J300" s="48" t="str">
        <f t="shared" si="87"/>
        <v>R&amp;D Fuel Use Reductions</v>
      </c>
      <c r="K300" s="37" t="s">
        <v>566</v>
      </c>
      <c r="L300" s="37">
        <f t="shared" si="88"/>
        <v>0</v>
      </c>
      <c r="M300" s="37">
        <f t="shared" si="88"/>
        <v>0.4</v>
      </c>
      <c r="N300" s="37">
        <f t="shared" si="88"/>
        <v>0.01</v>
      </c>
      <c r="O300" s="28" t="str">
        <f t="shared" si="88"/>
        <v>% reduction in fuel use</v>
      </c>
      <c r="P300" s="26" t="s">
        <v>1369</v>
      </c>
      <c r="Q300" s="26" t="s">
        <v>279</v>
      </c>
      <c r="R300" s="12" t="s">
        <v>280</v>
      </c>
      <c r="S300" s="54" t="s">
        <v>83</v>
      </c>
      <c r="T300" s="26"/>
    </row>
    <row r="301" spans="1:20" ht="105">
      <c r="A301" s="26" t="s">
        <v>28</v>
      </c>
      <c r="B301" s="28" t="str">
        <f t="shared" si="86"/>
        <v>Fuel Use Reduction</v>
      </c>
      <c r="C301" s="26" t="s">
        <v>333</v>
      </c>
      <c r="D301" s="26"/>
      <c r="E301" s="26"/>
      <c r="F301" s="26" t="s">
        <v>27</v>
      </c>
      <c r="G301" s="26"/>
      <c r="H301" s="27">
        <v>120</v>
      </c>
      <c r="I301" s="26" t="s">
        <v>49</v>
      </c>
      <c r="J301" s="48" t="str">
        <f t="shared" si="87"/>
        <v>R&amp;D Fuel Use Reductions</v>
      </c>
      <c r="K301" s="50" t="s">
        <v>565</v>
      </c>
      <c r="L301" s="33">
        <v>0</v>
      </c>
      <c r="M301" s="33">
        <v>0.1</v>
      </c>
      <c r="N301" s="32">
        <v>0.01</v>
      </c>
      <c r="O301" s="26" t="s">
        <v>36</v>
      </c>
      <c r="P301" s="26" t="s">
        <v>1370</v>
      </c>
      <c r="Q301" s="26" t="s">
        <v>279</v>
      </c>
      <c r="R301" s="12" t="s">
        <v>280</v>
      </c>
      <c r="S301" s="54" t="s">
        <v>83</v>
      </c>
      <c r="T301" s="26"/>
    </row>
    <row r="302" spans="1:20" ht="105">
      <c r="A302" s="26" t="s">
        <v>28</v>
      </c>
      <c r="B302" s="28" t="str">
        <f t="shared" si="86"/>
        <v>Fuel Use Reduction</v>
      </c>
      <c r="C302" s="26" t="s">
        <v>334</v>
      </c>
      <c r="D302" s="26" t="s">
        <v>455</v>
      </c>
      <c r="E302" s="26"/>
      <c r="F302" s="12" t="s">
        <v>461</v>
      </c>
      <c r="G302" s="26"/>
      <c r="H302" s="27">
        <v>121</v>
      </c>
      <c r="I302" s="26" t="s">
        <v>49</v>
      </c>
      <c r="J302" s="48" t="str">
        <f t="shared" si="87"/>
        <v>R&amp;D Fuel Use Reductions</v>
      </c>
      <c r="K302" s="50" t="s">
        <v>564</v>
      </c>
      <c r="L302" s="33">
        <v>0</v>
      </c>
      <c r="M302" s="33">
        <v>0.1</v>
      </c>
      <c r="N302" s="32">
        <v>0.01</v>
      </c>
      <c r="O302" s="26" t="s">
        <v>36</v>
      </c>
      <c r="P302" s="26" t="s">
        <v>1371</v>
      </c>
      <c r="Q302" s="26" t="s">
        <v>279</v>
      </c>
      <c r="R302" s="12" t="s">
        <v>280</v>
      </c>
      <c r="S302" s="54" t="s">
        <v>83</v>
      </c>
      <c r="T302" s="26"/>
    </row>
    <row r="303" spans="1:20" ht="105">
      <c r="A303" s="28" t="str">
        <f>A$302</f>
        <v>R&amp;D</v>
      </c>
      <c r="B303" s="28" t="str">
        <f t="shared" ref="B303:C313" si="89">B$302</f>
        <v>Fuel Use Reduction</v>
      </c>
      <c r="C303" s="28" t="str">
        <f t="shared" si="89"/>
        <v>RnD Electricity Fuel Use Perc Reduction</v>
      </c>
      <c r="D303" s="12" t="s">
        <v>347</v>
      </c>
      <c r="E303" s="28"/>
      <c r="F303" s="12" t="s">
        <v>552</v>
      </c>
      <c r="G303" s="26"/>
      <c r="H303" s="27">
        <v>122</v>
      </c>
      <c r="I303" s="26" t="s">
        <v>49</v>
      </c>
      <c r="J303" s="48" t="str">
        <f t="shared" si="87"/>
        <v>R&amp;D Fuel Use Reductions</v>
      </c>
      <c r="K303" s="37" t="s">
        <v>564</v>
      </c>
      <c r="L303" s="37">
        <f t="shared" ref="L303:O304" si="90">L$302</f>
        <v>0</v>
      </c>
      <c r="M303" s="37">
        <f t="shared" si="90"/>
        <v>0.1</v>
      </c>
      <c r="N303" s="37">
        <f t="shared" si="90"/>
        <v>0.01</v>
      </c>
      <c r="O303" s="28" t="str">
        <f t="shared" si="90"/>
        <v>% reduction in fuel use</v>
      </c>
      <c r="P303" s="26" t="s">
        <v>1372</v>
      </c>
      <c r="Q303" s="26" t="s">
        <v>279</v>
      </c>
      <c r="R303" s="12" t="s">
        <v>280</v>
      </c>
      <c r="S303" s="54" t="s">
        <v>83</v>
      </c>
      <c r="T303" s="26"/>
    </row>
    <row r="304" spans="1:20" ht="105">
      <c r="A304" s="28" t="str">
        <f t="shared" ref="A304:C312" si="91">A$302</f>
        <v>R&amp;D</v>
      </c>
      <c r="B304" s="28" t="str">
        <f t="shared" si="89"/>
        <v>Fuel Use Reduction</v>
      </c>
      <c r="C304" s="28" t="str">
        <f t="shared" si="89"/>
        <v>RnD Electricity Fuel Use Perc Reduction</v>
      </c>
      <c r="D304" s="12" t="s">
        <v>86</v>
      </c>
      <c r="E304" s="28"/>
      <c r="F304" s="12" t="s">
        <v>366</v>
      </c>
      <c r="G304" s="26"/>
      <c r="H304" s="27">
        <v>123</v>
      </c>
      <c r="I304" s="26" t="s">
        <v>49</v>
      </c>
      <c r="J304" s="48" t="str">
        <f t="shared" si="87"/>
        <v>R&amp;D Fuel Use Reductions</v>
      </c>
      <c r="K304" s="37" t="s">
        <v>564</v>
      </c>
      <c r="L304" s="37">
        <f t="shared" si="90"/>
        <v>0</v>
      </c>
      <c r="M304" s="37">
        <f t="shared" si="90"/>
        <v>0.1</v>
      </c>
      <c r="N304" s="37">
        <f t="shared" si="90"/>
        <v>0.01</v>
      </c>
      <c r="O304" s="28" t="str">
        <f t="shared" si="90"/>
        <v>% reduction in fuel use</v>
      </c>
      <c r="P304" s="26" t="s">
        <v>1373</v>
      </c>
      <c r="Q304" s="26" t="s">
        <v>279</v>
      </c>
      <c r="R304" s="12" t="s">
        <v>280</v>
      </c>
      <c r="S304" s="54" t="s">
        <v>83</v>
      </c>
      <c r="T304" s="26"/>
    </row>
    <row r="305" spans="1:20" ht="45">
      <c r="A305" s="28" t="str">
        <f t="shared" si="91"/>
        <v>R&amp;D</v>
      </c>
      <c r="B305" s="28" t="str">
        <f t="shared" si="89"/>
        <v>Fuel Use Reduction</v>
      </c>
      <c r="C305" s="28" t="str">
        <f t="shared" si="89"/>
        <v>RnD Electricity Fuel Use Perc Reduction</v>
      </c>
      <c r="D305" s="12" t="s">
        <v>87</v>
      </c>
      <c r="E305" s="28"/>
      <c r="F305" s="12" t="s">
        <v>367</v>
      </c>
      <c r="G305" s="26"/>
      <c r="H305" s="27" t="s">
        <v>206</v>
      </c>
      <c r="I305" s="26" t="s">
        <v>50</v>
      </c>
      <c r="J305" s="48" t="str">
        <f t="shared" si="87"/>
        <v>R&amp;D Fuel Use Reductions</v>
      </c>
      <c r="K305" s="37" t="s">
        <v>564</v>
      </c>
      <c r="L305" s="37"/>
      <c r="M305" s="37"/>
      <c r="N305" s="37"/>
      <c r="O305" s="28"/>
      <c r="P305" s="26"/>
      <c r="Q305" s="26"/>
      <c r="R305" s="12"/>
      <c r="S305" s="54"/>
      <c r="T305" s="26"/>
    </row>
    <row r="306" spans="1:20" ht="60">
      <c r="A306" s="28" t="str">
        <f t="shared" si="91"/>
        <v>R&amp;D</v>
      </c>
      <c r="B306" s="28" t="str">
        <f t="shared" si="89"/>
        <v>Fuel Use Reduction</v>
      </c>
      <c r="C306" s="28" t="str">
        <f t="shared" si="89"/>
        <v>RnD Electricity Fuel Use Perc Reduction</v>
      </c>
      <c r="D306" s="12" t="s">
        <v>456</v>
      </c>
      <c r="E306" s="28"/>
      <c r="F306" s="12" t="s">
        <v>463</v>
      </c>
      <c r="G306" s="26"/>
      <c r="H306" s="27" t="s">
        <v>206</v>
      </c>
      <c r="I306" s="26" t="s">
        <v>50</v>
      </c>
      <c r="J306" s="48" t="str">
        <f t="shared" si="87"/>
        <v>R&amp;D Fuel Use Reductions</v>
      </c>
      <c r="K306" s="37" t="s">
        <v>564</v>
      </c>
      <c r="L306" s="37"/>
      <c r="M306" s="37"/>
      <c r="N306" s="37"/>
      <c r="O306" s="28"/>
      <c r="P306" s="26"/>
      <c r="Q306" s="26"/>
      <c r="R306" s="12"/>
      <c r="S306" s="54"/>
      <c r="T306" s="26"/>
    </row>
    <row r="307" spans="1:20" ht="45">
      <c r="A307" s="28" t="str">
        <f t="shared" si="91"/>
        <v>R&amp;D</v>
      </c>
      <c r="B307" s="28" t="str">
        <f t="shared" si="89"/>
        <v>Fuel Use Reduction</v>
      </c>
      <c r="C307" s="28" t="str">
        <f t="shared" si="89"/>
        <v>RnD Electricity Fuel Use Perc Reduction</v>
      </c>
      <c r="D307" s="12" t="s">
        <v>88</v>
      </c>
      <c r="E307" s="28"/>
      <c r="F307" s="12" t="s">
        <v>368</v>
      </c>
      <c r="G307" s="26"/>
      <c r="H307" s="27" t="s">
        <v>206</v>
      </c>
      <c r="I307" s="26" t="s">
        <v>50</v>
      </c>
      <c r="J307" s="48" t="str">
        <f t="shared" si="87"/>
        <v>R&amp;D Fuel Use Reductions</v>
      </c>
      <c r="K307" s="37" t="s">
        <v>564</v>
      </c>
      <c r="L307" s="37"/>
      <c r="M307" s="37"/>
      <c r="N307" s="37"/>
      <c r="O307" s="28"/>
      <c r="P307" s="26"/>
      <c r="Q307" s="26"/>
      <c r="R307" s="12"/>
      <c r="S307" s="54"/>
      <c r="T307" s="26"/>
    </row>
    <row r="308" spans="1:20" ht="60">
      <c r="A308" s="28" t="str">
        <f t="shared" si="91"/>
        <v>R&amp;D</v>
      </c>
      <c r="B308" s="28" t="str">
        <f t="shared" si="89"/>
        <v>Fuel Use Reduction</v>
      </c>
      <c r="C308" s="28" t="str">
        <f t="shared" si="89"/>
        <v>RnD Electricity Fuel Use Perc Reduction</v>
      </c>
      <c r="D308" s="12" t="s">
        <v>89</v>
      </c>
      <c r="E308" s="28"/>
      <c r="F308" s="12" t="s">
        <v>369</v>
      </c>
      <c r="G308" s="26"/>
      <c r="H308" s="27" t="s">
        <v>206</v>
      </c>
      <c r="I308" s="26" t="s">
        <v>50</v>
      </c>
      <c r="J308" s="48" t="str">
        <f t="shared" si="87"/>
        <v>R&amp;D Fuel Use Reductions</v>
      </c>
      <c r="K308" s="37" t="s">
        <v>564</v>
      </c>
      <c r="L308" s="37"/>
      <c r="M308" s="37"/>
      <c r="N308" s="37"/>
      <c r="O308" s="28"/>
      <c r="P308" s="26"/>
      <c r="Q308" s="26"/>
      <c r="R308" s="12"/>
      <c r="S308" s="54"/>
      <c r="T308" s="26"/>
    </row>
    <row r="309" spans="1:20" ht="105">
      <c r="A309" s="28" t="str">
        <f t="shared" si="91"/>
        <v>R&amp;D</v>
      </c>
      <c r="B309" s="28" t="str">
        <f t="shared" si="89"/>
        <v>Fuel Use Reduction</v>
      </c>
      <c r="C309" s="28" t="str">
        <f t="shared" si="89"/>
        <v>RnD Electricity Fuel Use Perc Reduction</v>
      </c>
      <c r="D309" s="12" t="s">
        <v>90</v>
      </c>
      <c r="E309" s="28"/>
      <c r="F309" s="12" t="s">
        <v>370</v>
      </c>
      <c r="G309" s="26"/>
      <c r="H309" s="27">
        <v>124</v>
      </c>
      <c r="I309" s="26" t="s">
        <v>49</v>
      </c>
      <c r="J309" s="48" t="str">
        <f t="shared" si="87"/>
        <v>R&amp;D Fuel Use Reductions</v>
      </c>
      <c r="K309" s="37" t="s">
        <v>564</v>
      </c>
      <c r="L309" s="37">
        <f t="shared" ref="L309:O311" si="92">L$302</f>
        <v>0</v>
      </c>
      <c r="M309" s="37">
        <f t="shared" si="92"/>
        <v>0.1</v>
      </c>
      <c r="N309" s="37">
        <f t="shared" si="92"/>
        <v>0.01</v>
      </c>
      <c r="O309" s="28" t="str">
        <f t="shared" si="92"/>
        <v>% reduction in fuel use</v>
      </c>
      <c r="P309" s="26" t="s">
        <v>1374</v>
      </c>
      <c r="Q309" s="26" t="s">
        <v>279</v>
      </c>
      <c r="R309" s="12" t="s">
        <v>280</v>
      </c>
      <c r="S309" s="54" t="s">
        <v>83</v>
      </c>
      <c r="T309" s="26"/>
    </row>
    <row r="310" spans="1:20" ht="105">
      <c r="A310" s="28" t="str">
        <f>A$302</f>
        <v>R&amp;D</v>
      </c>
      <c r="B310" s="28" t="str">
        <f t="shared" si="89"/>
        <v>Fuel Use Reduction</v>
      </c>
      <c r="C310" s="28" t="str">
        <f t="shared" si="89"/>
        <v>RnD Electricity Fuel Use Perc Reduction</v>
      </c>
      <c r="D310" s="12" t="s">
        <v>350</v>
      </c>
      <c r="E310" s="28"/>
      <c r="F310" s="12" t="s">
        <v>553</v>
      </c>
      <c r="G310" s="26"/>
      <c r="H310" s="27">
        <v>193</v>
      </c>
      <c r="I310" s="26" t="s">
        <v>49</v>
      </c>
      <c r="J310" s="48" t="str">
        <f t="shared" si="87"/>
        <v>R&amp;D Fuel Use Reductions</v>
      </c>
      <c r="K310" s="37" t="s">
        <v>564</v>
      </c>
      <c r="L310" s="37">
        <f t="shared" si="92"/>
        <v>0</v>
      </c>
      <c r="M310" s="37">
        <f t="shared" si="92"/>
        <v>0.1</v>
      </c>
      <c r="N310" s="37">
        <f t="shared" si="92"/>
        <v>0.01</v>
      </c>
      <c r="O310" s="28" t="str">
        <f t="shared" si="92"/>
        <v>% reduction in fuel use</v>
      </c>
      <c r="P310" s="26" t="s">
        <v>1375</v>
      </c>
      <c r="Q310" s="26" t="s">
        <v>279</v>
      </c>
      <c r="R310" s="12" t="s">
        <v>280</v>
      </c>
      <c r="S310" s="54" t="s">
        <v>83</v>
      </c>
      <c r="T310" s="26"/>
    </row>
    <row r="311" spans="1:20" ht="105">
      <c r="A311" s="28" t="str">
        <f t="shared" si="91"/>
        <v>R&amp;D</v>
      </c>
      <c r="B311" s="28" t="str">
        <f t="shared" si="91"/>
        <v>Fuel Use Reduction</v>
      </c>
      <c r="C311" s="28" t="str">
        <f t="shared" si="91"/>
        <v>RnD Electricity Fuel Use Perc Reduction</v>
      </c>
      <c r="D311" s="12" t="s">
        <v>452</v>
      </c>
      <c r="E311" s="28"/>
      <c r="F311" s="12" t="s">
        <v>453</v>
      </c>
      <c r="G311" s="26"/>
      <c r="H311" s="27">
        <v>181</v>
      </c>
      <c r="I311" s="26" t="s">
        <v>50</v>
      </c>
      <c r="J311" s="48" t="str">
        <f t="shared" si="87"/>
        <v>R&amp;D Fuel Use Reductions</v>
      </c>
      <c r="K311" s="37" t="s">
        <v>564</v>
      </c>
      <c r="L311" s="37">
        <f t="shared" si="92"/>
        <v>0</v>
      </c>
      <c r="M311" s="37">
        <f t="shared" si="92"/>
        <v>0.1</v>
      </c>
      <c r="N311" s="37">
        <f t="shared" si="92"/>
        <v>0.01</v>
      </c>
      <c r="O311" s="28" t="str">
        <f t="shared" si="92"/>
        <v>% reduction in fuel use</v>
      </c>
      <c r="P311" s="26" t="s">
        <v>1376</v>
      </c>
      <c r="Q311" s="26" t="s">
        <v>279</v>
      </c>
      <c r="R311" s="12" t="s">
        <v>280</v>
      </c>
      <c r="S311" s="54" t="s">
        <v>83</v>
      </c>
      <c r="T311" s="26"/>
    </row>
    <row r="312" spans="1:20" ht="60">
      <c r="A312" s="28" t="str">
        <f t="shared" si="91"/>
        <v>R&amp;D</v>
      </c>
      <c r="B312" s="28" t="str">
        <f t="shared" si="91"/>
        <v>Fuel Use Reduction</v>
      </c>
      <c r="C312" s="28" t="str">
        <f t="shared" si="91"/>
        <v>RnD Electricity Fuel Use Perc Reduction</v>
      </c>
      <c r="D312" s="12" t="s">
        <v>464</v>
      </c>
      <c r="E312" s="28"/>
      <c r="F312" s="12" t="s">
        <v>466</v>
      </c>
      <c r="G312" s="26"/>
      <c r="H312" s="27"/>
      <c r="I312" s="26" t="s">
        <v>50</v>
      </c>
      <c r="J312" s="48" t="str">
        <f t="shared" si="87"/>
        <v>R&amp;D Fuel Use Reductions</v>
      </c>
      <c r="K312" s="37" t="s">
        <v>564</v>
      </c>
      <c r="L312" s="37"/>
      <c r="M312" s="37"/>
      <c r="N312" s="37"/>
      <c r="O312" s="28"/>
      <c r="P312" s="26"/>
      <c r="Q312" s="26"/>
      <c r="R312" s="12"/>
      <c r="S312" s="54"/>
      <c r="T312" s="26"/>
    </row>
    <row r="313" spans="1:20" ht="105">
      <c r="A313" s="26" t="s">
        <v>28</v>
      </c>
      <c r="B313" s="28" t="str">
        <f t="shared" si="89"/>
        <v>Fuel Use Reduction</v>
      </c>
      <c r="C313" s="26" t="s">
        <v>335</v>
      </c>
      <c r="D313" s="26" t="s">
        <v>149</v>
      </c>
      <c r="E313" s="26"/>
      <c r="F313" s="12" t="s">
        <v>371</v>
      </c>
      <c r="G313" s="26"/>
      <c r="H313" s="27">
        <v>125</v>
      </c>
      <c r="I313" s="26" t="s">
        <v>49</v>
      </c>
      <c r="J313" s="48" t="str">
        <f t="shared" si="87"/>
        <v>R&amp;D Fuel Use Reductions</v>
      </c>
      <c r="K313" s="50" t="s">
        <v>563</v>
      </c>
      <c r="L313" s="33">
        <v>0</v>
      </c>
      <c r="M313" s="33">
        <v>0.1</v>
      </c>
      <c r="N313" s="32">
        <v>0.01</v>
      </c>
      <c r="O313" s="26" t="s">
        <v>36</v>
      </c>
      <c r="P313" s="26" t="s">
        <v>1377</v>
      </c>
      <c r="Q313" s="26" t="s">
        <v>279</v>
      </c>
      <c r="R313" s="12" t="s">
        <v>280</v>
      </c>
      <c r="S313" s="54" t="s">
        <v>83</v>
      </c>
      <c r="T313" s="26"/>
    </row>
    <row r="314" spans="1:20" ht="120">
      <c r="A314" s="28" t="str">
        <f>A$313</f>
        <v>R&amp;D</v>
      </c>
      <c r="B314" s="28" t="str">
        <f t="shared" ref="B314:C321" si="93">B$313</f>
        <v>Fuel Use Reduction</v>
      </c>
      <c r="C314" s="28" t="str">
        <f t="shared" si="93"/>
        <v>RnD Industry Fuel Use Perc Reduction</v>
      </c>
      <c r="D314" s="12" t="s">
        <v>150</v>
      </c>
      <c r="E314" s="26"/>
      <c r="F314" s="12" t="s">
        <v>372</v>
      </c>
      <c r="G314" s="26"/>
      <c r="H314" s="27">
        <v>126</v>
      </c>
      <c r="I314" s="26" t="s">
        <v>49</v>
      </c>
      <c r="J314" s="48" t="str">
        <f t="shared" si="87"/>
        <v>R&amp;D Fuel Use Reductions</v>
      </c>
      <c r="K314" s="37" t="s">
        <v>563</v>
      </c>
      <c r="L314" s="37">
        <f t="shared" ref="L314:O320" si="94">L$313</f>
        <v>0</v>
      </c>
      <c r="M314" s="37">
        <f t="shared" si="94"/>
        <v>0.1</v>
      </c>
      <c r="N314" s="37">
        <f t="shared" si="94"/>
        <v>0.01</v>
      </c>
      <c r="O314" s="28" t="str">
        <f t="shared" si="94"/>
        <v>% reduction in fuel use</v>
      </c>
      <c r="P314" s="26" t="s">
        <v>1378</v>
      </c>
      <c r="Q314" s="26" t="s">
        <v>279</v>
      </c>
      <c r="R314" s="12" t="s">
        <v>280</v>
      </c>
      <c r="S314" s="54" t="s">
        <v>83</v>
      </c>
      <c r="T314" s="26"/>
    </row>
    <row r="315" spans="1:20" ht="105">
      <c r="A315" s="28" t="str">
        <f t="shared" ref="A315:A320" si="95">A$313</f>
        <v>R&amp;D</v>
      </c>
      <c r="B315" s="28" t="str">
        <f t="shared" si="93"/>
        <v>Fuel Use Reduction</v>
      </c>
      <c r="C315" s="28" t="str">
        <f t="shared" si="93"/>
        <v>RnD Industry Fuel Use Perc Reduction</v>
      </c>
      <c r="D315" s="12" t="s">
        <v>151</v>
      </c>
      <c r="E315" s="26"/>
      <c r="F315" s="12" t="s">
        <v>373</v>
      </c>
      <c r="G315" s="26"/>
      <c r="H315" s="27">
        <v>127</v>
      </c>
      <c r="I315" s="26" t="s">
        <v>49</v>
      </c>
      <c r="J315" s="48" t="str">
        <f t="shared" si="87"/>
        <v>R&amp;D Fuel Use Reductions</v>
      </c>
      <c r="K315" s="37" t="s">
        <v>563</v>
      </c>
      <c r="L315" s="37">
        <f t="shared" si="94"/>
        <v>0</v>
      </c>
      <c r="M315" s="37">
        <f t="shared" si="94"/>
        <v>0.1</v>
      </c>
      <c r="N315" s="37">
        <f t="shared" si="94"/>
        <v>0.01</v>
      </c>
      <c r="O315" s="28" t="str">
        <f t="shared" si="94"/>
        <v>% reduction in fuel use</v>
      </c>
      <c r="P315" s="26" t="s">
        <v>1379</v>
      </c>
      <c r="Q315" s="26" t="s">
        <v>279</v>
      </c>
      <c r="R315" s="12" t="s">
        <v>280</v>
      </c>
      <c r="S315" s="54" t="s">
        <v>83</v>
      </c>
      <c r="T315" s="26"/>
    </row>
    <row r="316" spans="1:20" ht="105">
      <c r="A316" s="28" t="str">
        <f t="shared" si="95"/>
        <v>R&amp;D</v>
      </c>
      <c r="B316" s="28" t="str">
        <f t="shared" si="93"/>
        <v>Fuel Use Reduction</v>
      </c>
      <c r="C316" s="28" t="str">
        <f t="shared" si="93"/>
        <v>RnD Industry Fuel Use Perc Reduction</v>
      </c>
      <c r="D316" s="12" t="s">
        <v>152</v>
      </c>
      <c r="E316" s="26"/>
      <c r="F316" s="12" t="s">
        <v>374</v>
      </c>
      <c r="G316" s="26"/>
      <c r="H316" s="27">
        <v>128</v>
      </c>
      <c r="I316" s="26" t="s">
        <v>49</v>
      </c>
      <c r="J316" s="48" t="str">
        <f t="shared" si="87"/>
        <v>R&amp;D Fuel Use Reductions</v>
      </c>
      <c r="K316" s="37" t="s">
        <v>563</v>
      </c>
      <c r="L316" s="37">
        <f t="shared" si="94"/>
        <v>0</v>
      </c>
      <c r="M316" s="37">
        <f t="shared" si="94"/>
        <v>0.1</v>
      </c>
      <c r="N316" s="37">
        <f t="shared" si="94"/>
        <v>0.01</v>
      </c>
      <c r="O316" s="28" t="str">
        <f t="shared" si="94"/>
        <v>% reduction in fuel use</v>
      </c>
      <c r="P316" s="26" t="s">
        <v>1380</v>
      </c>
      <c r="Q316" s="26" t="s">
        <v>279</v>
      </c>
      <c r="R316" s="12" t="s">
        <v>280</v>
      </c>
      <c r="S316" s="54" t="s">
        <v>83</v>
      </c>
      <c r="T316" s="26"/>
    </row>
    <row r="317" spans="1:20" ht="105">
      <c r="A317" s="28" t="str">
        <f t="shared" si="95"/>
        <v>R&amp;D</v>
      </c>
      <c r="B317" s="28" t="str">
        <f t="shared" si="93"/>
        <v>Fuel Use Reduction</v>
      </c>
      <c r="C317" s="28" t="str">
        <f t="shared" si="93"/>
        <v>RnD Industry Fuel Use Perc Reduction</v>
      </c>
      <c r="D317" s="12" t="s">
        <v>153</v>
      </c>
      <c r="E317" s="26"/>
      <c r="F317" s="12" t="s">
        <v>375</v>
      </c>
      <c r="G317" s="26"/>
      <c r="H317" s="27">
        <v>129</v>
      </c>
      <c r="I317" s="26" t="s">
        <v>49</v>
      </c>
      <c r="J317" s="48" t="str">
        <f t="shared" si="87"/>
        <v>R&amp;D Fuel Use Reductions</v>
      </c>
      <c r="K317" s="37" t="s">
        <v>563</v>
      </c>
      <c r="L317" s="37">
        <f t="shared" si="94"/>
        <v>0</v>
      </c>
      <c r="M317" s="37">
        <f t="shared" si="94"/>
        <v>0.1</v>
      </c>
      <c r="N317" s="37">
        <f t="shared" si="94"/>
        <v>0.01</v>
      </c>
      <c r="O317" s="28" t="str">
        <f t="shared" si="94"/>
        <v>% reduction in fuel use</v>
      </c>
      <c r="P317" s="26" t="s">
        <v>1381</v>
      </c>
      <c r="Q317" s="26" t="s">
        <v>279</v>
      </c>
      <c r="R317" s="12" t="s">
        <v>280</v>
      </c>
      <c r="S317" s="54" t="s">
        <v>83</v>
      </c>
      <c r="T317" s="26"/>
    </row>
    <row r="318" spans="1:20" ht="105">
      <c r="A318" s="28" t="str">
        <f t="shared" si="95"/>
        <v>R&amp;D</v>
      </c>
      <c r="B318" s="28" t="str">
        <f t="shared" si="93"/>
        <v>Fuel Use Reduction</v>
      </c>
      <c r="C318" s="28" t="str">
        <f t="shared" si="93"/>
        <v>RnD Industry Fuel Use Perc Reduction</v>
      </c>
      <c r="D318" s="12" t="s">
        <v>154</v>
      </c>
      <c r="E318" s="26"/>
      <c r="F318" s="12" t="s">
        <v>376</v>
      </c>
      <c r="G318" s="26"/>
      <c r="H318" s="27">
        <v>130</v>
      </c>
      <c r="I318" s="26" t="s">
        <v>49</v>
      </c>
      <c r="J318" s="48" t="str">
        <f t="shared" si="87"/>
        <v>R&amp;D Fuel Use Reductions</v>
      </c>
      <c r="K318" s="37" t="s">
        <v>563</v>
      </c>
      <c r="L318" s="37">
        <f t="shared" si="94"/>
        <v>0</v>
      </c>
      <c r="M318" s="37">
        <f t="shared" si="94"/>
        <v>0.1</v>
      </c>
      <c r="N318" s="37">
        <f t="shared" si="94"/>
        <v>0.01</v>
      </c>
      <c r="O318" s="28" t="str">
        <f t="shared" si="94"/>
        <v>% reduction in fuel use</v>
      </c>
      <c r="P318" s="26" t="s">
        <v>1382</v>
      </c>
      <c r="Q318" s="26" t="s">
        <v>279</v>
      </c>
      <c r="R318" s="12" t="s">
        <v>280</v>
      </c>
      <c r="S318" s="54" t="s">
        <v>83</v>
      </c>
      <c r="T318" s="26"/>
    </row>
    <row r="319" spans="1:20" ht="105">
      <c r="A319" s="28" t="str">
        <f t="shared" si="95"/>
        <v>R&amp;D</v>
      </c>
      <c r="B319" s="28" t="str">
        <f t="shared" si="93"/>
        <v>Fuel Use Reduction</v>
      </c>
      <c r="C319" s="28" t="str">
        <f t="shared" si="93"/>
        <v>RnD Industry Fuel Use Perc Reduction</v>
      </c>
      <c r="D319" s="12" t="s">
        <v>155</v>
      </c>
      <c r="E319" s="26"/>
      <c r="F319" s="12" t="s">
        <v>377</v>
      </c>
      <c r="G319" s="26"/>
      <c r="H319" s="27">
        <v>131</v>
      </c>
      <c r="I319" s="26" t="s">
        <v>49</v>
      </c>
      <c r="J319" s="48" t="str">
        <f t="shared" si="87"/>
        <v>R&amp;D Fuel Use Reductions</v>
      </c>
      <c r="K319" s="37" t="s">
        <v>563</v>
      </c>
      <c r="L319" s="37">
        <f t="shared" si="94"/>
        <v>0</v>
      </c>
      <c r="M319" s="37">
        <f t="shared" si="94"/>
        <v>0.1</v>
      </c>
      <c r="N319" s="37">
        <f t="shared" si="94"/>
        <v>0.01</v>
      </c>
      <c r="O319" s="28" t="str">
        <f t="shared" si="94"/>
        <v>% reduction in fuel use</v>
      </c>
      <c r="P319" s="26" t="s">
        <v>1383</v>
      </c>
      <c r="Q319" s="26" t="s">
        <v>279</v>
      </c>
      <c r="R319" s="12" t="s">
        <v>280</v>
      </c>
      <c r="S319" s="54" t="s">
        <v>83</v>
      </c>
      <c r="T319" s="26"/>
    </row>
    <row r="320" spans="1:20" ht="105">
      <c r="A320" s="28" t="str">
        <f t="shared" si="95"/>
        <v>R&amp;D</v>
      </c>
      <c r="B320" s="28" t="str">
        <f t="shared" si="93"/>
        <v>Fuel Use Reduction</v>
      </c>
      <c r="C320" s="28" t="str">
        <f t="shared" si="93"/>
        <v>RnD Industry Fuel Use Perc Reduction</v>
      </c>
      <c r="D320" s="12" t="s">
        <v>156</v>
      </c>
      <c r="E320" s="26"/>
      <c r="F320" s="12" t="s">
        <v>378</v>
      </c>
      <c r="G320" s="26"/>
      <c r="H320" s="27">
        <v>132</v>
      </c>
      <c r="I320" s="26" t="s">
        <v>49</v>
      </c>
      <c r="J320" s="48" t="str">
        <f t="shared" si="87"/>
        <v>R&amp;D Fuel Use Reductions</v>
      </c>
      <c r="K320" s="37" t="s">
        <v>563</v>
      </c>
      <c r="L320" s="37">
        <f t="shared" si="94"/>
        <v>0</v>
      </c>
      <c r="M320" s="37">
        <f t="shared" si="94"/>
        <v>0.1</v>
      </c>
      <c r="N320" s="37">
        <f t="shared" si="94"/>
        <v>0.01</v>
      </c>
      <c r="O320" s="28" t="str">
        <f t="shared" si="94"/>
        <v>% reduction in fuel use</v>
      </c>
      <c r="P320" s="26" t="s">
        <v>1384</v>
      </c>
      <c r="Q320" s="26" t="s">
        <v>279</v>
      </c>
      <c r="R320" s="12" t="s">
        <v>280</v>
      </c>
      <c r="S320" s="54" t="s">
        <v>83</v>
      </c>
      <c r="T320" s="26"/>
    </row>
    <row r="321" spans="1:20" ht="105">
      <c r="A321" s="26" t="s">
        <v>28</v>
      </c>
      <c r="B321" s="28" t="str">
        <f t="shared" si="93"/>
        <v>Fuel Use Reduction</v>
      </c>
      <c r="C321" s="26" t="s">
        <v>336</v>
      </c>
      <c r="D321" s="26" t="s">
        <v>539</v>
      </c>
      <c r="E321" s="26"/>
      <c r="F321" s="26" t="s">
        <v>495</v>
      </c>
      <c r="G321" s="26"/>
      <c r="H321" s="27">
        <v>133</v>
      </c>
      <c r="I321" s="26" t="s">
        <v>49</v>
      </c>
      <c r="J321" s="48" t="str">
        <f t="shared" si="87"/>
        <v>R&amp;D Fuel Use Reductions</v>
      </c>
      <c r="K321" s="50" t="s">
        <v>562</v>
      </c>
      <c r="L321" s="33">
        <v>0</v>
      </c>
      <c r="M321" s="33">
        <v>0.1</v>
      </c>
      <c r="N321" s="32">
        <v>0.01</v>
      </c>
      <c r="O321" s="26" t="s">
        <v>36</v>
      </c>
      <c r="P321" s="26" t="s">
        <v>1385</v>
      </c>
      <c r="Q321" s="26" t="s">
        <v>279</v>
      </c>
      <c r="R321" s="12" t="s">
        <v>280</v>
      </c>
      <c r="S321" s="54" t="s">
        <v>83</v>
      </c>
      <c r="T321" s="26"/>
    </row>
    <row r="322" spans="1:20" ht="105">
      <c r="A322" s="28" t="str">
        <f>A$321</f>
        <v>R&amp;D</v>
      </c>
      <c r="B322" s="28" t="str">
        <f t="shared" ref="B322:C326" si="96">B$321</f>
        <v>Fuel Use Reduction</v>
      </c>
      <c r="C322" s="28" t="str">
        <f t="shared" si="96"/>
        <v>RnD Transportation Fuel Use Perc Reduction</v>
      </c>
      <c r="D322" s="26" t="s">
        <v>540</v>
      </c>
      <c r="E322" s="26"/>
      <c r="F322" s="26" t="s">
        <v>496</v>
      </c>
      <c r="G322" s="26"/>
      <c r="H322" s="27">
        <v>134</v>
      </c>
      <c r="I322" s="26" t="s">
        <v>49</v>
      </c>
      <c r="J322" s="48" t="str">
        <f t="shared" si="87"/>
        <v>R&amp;D Fuel Use Reductions</v>
      </c>
      <c r="K322" s="37" t="s">
        <v>562</v>
      </c>
      <c r="L322" s="37">
        <f t="shared" ref="L322:O326" si="97">L$321</f>
        <v>0</v>
      </c>
      <c r="M322" s="37">
        <f t="shared" si="97"/>
        <v>0.1</v>
      </c>
      <c r="N322" s="37">
        <f t="shared" si="97"/>
        <v>0.01</v>
      </c>
      <c r="O322" s="28" t="str">
        <f t="shared" si="97"/>
        <v>% reduction in fuel use</v>
      </c>
      <c r="P322" s="26" t="s">
        <v>1386</v>
      </c>
      <c r="Q322" s="26" t="s">
        <v>279</v>
      </c>
      <c r="R322" s="12" t="s">
        <v>280</v>
      </c>
      <c r="S322" s="54" t="s">
        <v>83</v>
      </c>
      <c r="T322" s="26"/>
    </row>
    <row r="323" spans="1:20" ht="120">
      <c r="A323" s="28" t="str">
        <f>A$321</f>
        <v>R&amp;D</v>
      </c>
      <c r="B323" s="28" t="str">
        <f t="shared" si="96"/>
        <v>Fuel Use Reduction</v>
      </c>
      <c r="C323" s="28" t="str">
        <f t="shared" si="96"/>
        <v>RnD Transportation Fuel Use Perc Reduction</v>
      </c>
      <c r="D323" s="26" t="s">
        <v>541</v>
      </c>
      <c r="E323" s="26"/>
      <c r="F323" s="26" t="s">
        <v>497</v>
      </c>
      <c r="G323" s="26"/>
      <c r="H323" s="27">
        <v>135</v>
      </c>
      <c r="I323" s="26" t="s">
        <v>49</v>
      </c>
      <c r="J323" s="48" t="str">
        <f t="shared" si="87"/>
        <v>R&amp;D Fuel Use Reductions</v>
      </c>
      <c r="K323" s="37" t="s">
        <v>562</v>
      </c>
      <c r="L323" s="37">
        <f t="shared" si="97"/>
        <v>0</v>
      </c>
      <c r="M323" s="37">
        <f t="shared" si="97"/>
        <v>0.1</v>
      </c>
      <c r="N323" s="37">
        <f t="shared" si="97"/>
        <v>0.01</v>
      </c>
      <c r="O323" s="28" t="str">
        <f t="shared" si="97"/>
        <v>% reduction in fuel use</v>
      </c>
      <c r="P323" s="26" t="s">
        <v>1387</v>
      </c>
      <c r="Q323" s="26" t="s">
        <v>279</v>
      </c>
      <c r="R323" s="12" t="s">
        <v>280</v>
      </c>
      <c r="S323" s="54" t="s">
        <v>83</v>
      </c>
      <c r="T323" s="26"/>
    </row>
    <row r="324" spans="1:20" ht="120">
      <c r="A324" s="28" t="str">
        <f>A$321</f>
        <v>R&amp;D</v>
      </c>
      <c r="B324" s="28" t="str">
        <f t="shared" si="96"/>
        <v>Fuel Use Reduction</v>
      </c>
      <c r="C324" s="28" t="str">
        <f t="shared" si="96"/>
        <v>RnD Transportation Fuel Use Perc Reduction</v>
      </c>
      <c r="D324" s="26" t="s">
        <v>542</v>
      </c>
      <c r="E324" s="26"/>
      <c r="F324" s="26" t="s">
        <v>498</v>
      </c>
      <c r="G324" s="26"/>
      <c r="H324" s="27">
        <v>136</v>
      </c>
      <c r="I324" s="26" t="s">
        <v>49</v>
      </c>
      <c r="J324" s="48" t="str">
        <f t="shared" si="87"/>
        <v>R&amp;D Fuel Use Reductions</v>
      </c>
      <c r="K324" s="37" t="s">
        <v>562</v>
      </c>
      <c r="L324" s="37">
        <f t="shared" si="97"/>
        <v>0</v>
      </c>
      <c r="M324" s="37">
        <f t="shared" si="97"/>
        <v>0.1</v>
      </c>
      <c r="N324" s="37">
        <f t="shared" si="97"/>
        <v>0.01</v>
      </c>
      <c r="O324" s="28" t="str">
        <f t="shared" si="97"/>
        <v>% reduction in fuel use</v>
      </c>
      <c r="P324" s="26" t="s">
        <v>1388</v>
      </c>
      <c r="Q324" s="26" t="s">
        <v>279</v>
      </c>
      <c r="R324" s="12" t="s">
        <v>280</v>
      </c>
      <c r="S324" s="54" t="s">
        <v>83</v>
      </c>
      <c r="T324" s="26"/>
    </row>
    <row r="325" spans="1:20" ht="105">
      <c r="A325" s="28" t="str">
        <f>A$321</f>
        <v>R&amp;D</v>
      </c>
      <c r="B325" s="28" t="str">
        <f t="shared" si="96"/>
        <v>Fuel Use Reduction</v>
      </c>
      <c r="C325" s="28" t="str">
        <f t="shared" si="96"/>
        <v>RnD Transportation Fuel Use Perc Reduction</v>
      </c>
      <c r="D325" s="26" t="s">
        <v>543</v>
      </c>
      <c r="E325" s="26"/>
      <c r="F325" s="26" t="s">
        <v>499</v>
      </c>
      <c r="G325" s="26"/>
      <c r="H325" s="27">
        <v>137</v>
      </c>
      <c r="I325" s="26" t="s">
        <v>49</v>
      </c>
      <c r="J325" s="48" t="str">
        <f t="shared" si="87"/>
        <v>R&amp;D Fuel Use Reductions</v>
      </c>
      <c r="K325" s="37" t="s">
        <v>562</v>
      </c>
      <c r="L325" s="37">
        <f t="shared" si="97"/>
        <v>0</v>
      </c>
      <c r="M325" s="37">
        <f t="shared" si="97"/>
        <v>0.1</v>
      </c>
      <c r="N325" s="37">
        <f t="shared" si="97"/>
        <v>0.01</v>
      </c>
      <c r="O325" s="28" t="str">
        <f t="shared" si="97"/>
        <v>% reduction in fuel use</v>
      </c>
      <c r="P325" s="26" t="s">
        <v>1389</v>
      </c>
      <c r="Q325" s="26" t="s">
        <v>279</v>
      </c>
      <c r="R325" s="12" t="s">
        <v>280</v>
      </c>
      <c r="S325" s="54" t="s">
        <v>83</v>
      </c>
      <c r="T325" s="26"/>
    </row>
    <row r="326" spans="1:20" ht="105">
      <c r="A326" s="28" t="str">
        <f>A$321</f>
        <v>R&amp;D</v>
      </c>
      <c r="B326" s="28" t="str">
        <f t="shared" si="96"/>
        <v>Fuel Use Reduction</v>
      </c>
      <c r="C326" s="28" t="str">
        <f t="shared" si="96"/>
        <v>RnD Transportation Fuel Use Perc Reduction</v>
      </c>
      <c r="D326" s="26" t="s">
        <v>544</v>
      </c>
      <c r="E326" s="26"/>
      <c r="F326" s="26" t="s">
        <v>500</v>
      </c>
      <c r="G326" s="26"/>
      <c r="H326" s="27">
        <v>138</v>
      </c>
      <c r="I326" s="26" t="s">
        <v>49</v>
      </c>
      <c r="J326" s="48" t="str">
        <f t="shared" si="87"/>
        <v>R&amp;D Fuel Use Reductions</v>
      </c>
      <c r="K326" s="37" t="s">
        <v>562</v>
      </c>
      <c r="L326" s="37">
        <f t="shared" si="97"/>
        <v>0</v>
      </c>
      <c r="M326" s="37">
        <f t="shared" si="97"/>
        <v>0.1</v>
      </c>
      <c r="N326" s="37">
        <f t="shared" si="97"/>
        <v>0.01</v>
      </c>
      <c r="O326" s="28" t="str">
        <f t="shared" si="97"/>
        <v>% reduction in fuel use</v>
      </c>
      <c r="P326" s="26" t="s">
        <v>1390</v>
      </c>
      <c r="Q326" s="26" t="s">
        <v>279</v>
      </c>
      <c r="R326" s="12" t="s">
        <v>280</v>
      </c>
      <c r="S326" s="54" t="s">
        <v>83</v>
      </c>
      <c r="T326" s="26"/>
    </row>
    <row r="333" spans="1:20">
      <c r="I333" s="23"/>
    </row>
  </sheetData>
  <autoFilter ref="A1:T326" xr:uid="{00000000-0009-0000-0000-000001000000}"/>
  <sortState xmlns:xlrd2="http://schemas.microsoft.com/office/spreadsheetml/2017/richdata2" ref="A119:I139">
    <sortCondition ref="B119:B139"/>
  </sortState>
  <customSheetViews>
    <customSheetView guid="{EACAC692-6FA5-4207-B9A8-44B823BD87B2}" scale="75" showPageBreaks="1" showAutoFilter="1" topLeftCell="L1">
      <pane ySplit="1" topLeftCell="A69" activePane="bottomLeft" state="frozen"/>
      <selection pane="bottomLeft" activeCell="P71" sqref="P71"/>
      <pageMargins left="0.7" right="0.7" top="0.75" bottom="0.75" header="0.3" footer="0.3"/>
      <pageSetup orientation="portrait" horizontalDpi="1200" verticalDpi="1200" r:id="rId1"/>
      <autoFilter ref="A1:T326" xr:uid="{00000000-0000-0000-0000-000000000000}"/>
    </customSheetView>
  </customSheetViews>
  <conditionalFormatting sqref="I1 I36 I43 I57 I63 I279:I309 I311 I313:I332 I334:I1048576 I38:I39 I21:I33 I66:I277">
    <cfRule type="containsText" dxfId="20" priority="28" operator="containsText" text="No">
      <formula>NOT(ISERROR(SEARCH("No",I1)))</formula>
    </cfRule>
  </conditionalFormatting>
  <conditionalFormatting sqref="I312">
    <cfRule type="containsText" dxfId="19" priority="27" operator="containsText" text="No">
      <formula>NOT(ISERROR(SEARCH("No",I312)))</formula>
    </cfRule>
  </conditionalFormatting>
  <conditionalFormatting sqref="I11 I19 I9">
    <cfRule type="containsText" dxfId="18" priority="26" operator="containsText" text="No">
      <formula>NOT(ISERROR(SEARCH("No",I9)))</formula>
    </cfRule>
  </conditionalFormatting>
  <conditionalFormatting sqref="I20">
    <cfRule type="containsText" dxfId="17" priority="25" operator="containsText" text="No">
      <formula>NOT(ISERROR(SEARCH("No",I20)))</formula>
    </cfRule>
  </conditionalFormatting>
  <conditionalFormatting sqref="I13:I18">
    <cfRule type="containsText" dxfId="16" priority="24" operator="containsText" text="No">
      <formula>NOT(ISERROR(SEARCH("No",I13)))</formula>
    </cfRule>
  </conditionalFormatting>
  <conditionalFormatting sqref="I34">
    <cfRule type="containsText" dxfId="15" priority="20" operator="containsText" text="No">
      <formula>NOT(ISERROR(SEARCH("No",I34)))</formula>
    </cfRule>
  </conditionalFormatting>
  <conditionalFormatting sqref="I40:I41">
    <cfRule type="containsText" dxfId="14" priority="19" operator="containsText" text="No">
      <formula>NOT(ISERROR(SEARCH("No",I40)))</formula>
    </cfRule>
  </conditionalFormatting>
  <conditionalFormatting sqref="I44:I50">
    <cfRule type="containsText" dxfId="13" priority="18" operator="containsText" text="No">
      <formula>NOT(ISERROR(SEARCH("No",I44)))</formula>
    </cfRule>
  </conditionalFormatting>
  <conditionalFormatting sqref="I52:I56">
    <cfRule type="containsText" dxfId="12" priority="17" operator="containsText" text="No">
      <formula>NOT(ISERROR(SEARCH("No",I52)))</formula>
    </cfRule>
  </conditionalFormatting>
  <conditionalFormatting sqref="I58:I62">
    <cfRule type="containsText" dxfId="11" priority="16" operator="containsText" text="No">
      <formula>NOT(ISERROR(SEARCH("No",I58)))</formula>
    </cfRule>
  </conditionalFormatting>
  <conditionalFormatting sqref="I64:I65">
    <cfRule type="containsText" dxfId="10" priority="15" operator="containsText" text="No">
      <formula>NOT(ISERROR(SEARCH("No",I64)))</formula>
    </cfRule>
  </conditionalFormatting>
  <conditionalFormatting sqref="I278">
    <cfRule type="containsText" dxfId="9" priority="14" operator="containsText" text="No">
      <formula>NOT(ISERROR(SEARCH("No",I278)))</formula>
    </cfRule>
  </conditionalFormatting>
  <conditionalFormatting sqref="I310">
    <cfRule type="containsText" dxfId="8" priority="13" operator="containsText" text="No">
      <formula>NOT(ISERROR(SEARCH("No",I310)))</formula>
    </cfRule>
  </conditionalFormatting>
  <conditionalFormatting sqref="I10">
    <cfRule type="containsText" dxfId="7" priority="12" operator="containsText" text="No">
      <formula>NOT(ISERROR(SEARCH("No",I10)))</formula>
    </cfRule>
  </conditionalFormatting>
  <conditionalFormatting sqref="I42">
    <cfRule type="containsText" dxfId="6" priority="11" operator="containsText" text="No">
      <formula>NOT(ISERROR(SEARCH("No",I42)))</formula>
    </cfRule>
  </conditionalFormatting>
  <conditionalFormatting sqref="I37">
    <cfRule type="containsText" dxfId="5" priority="10" operator="containsText" text="No">
      <formula>NOT(ISERROR(SEARCH("No",I37)))</formula>
    </cfRule>
  </conditionalFormatting>
  <conditionalFormatting sqref="I2:I7">
    <cfRule type="containsText" dxfId="4" priority="8" operator="containsText" text="No">
      <formula>NOT(ISERROR(SEARCH("No",I2)))</formula>
    </cfRule>
  </conditionalFormatting>
  <conditionalFormatting sqref="I35">
    <cfRule type="containsText" dxfId="3" priority="4" operator="containsText" text="No">
      <formula>NOT(ISERROR(SEARCH("No",I35)))</formula>
    </cfRule>
  </conditionalFormatting>
  <conditionalFormatting sqref="I8">
    <cfRule type="containsText" dxfId="2" priority="3" operator="containsText" text="No">
      <formula>NOT(ISERROR(SEARCH("No",I8)))</formula>
    </cfRule>
  </conditionalFormatting>
  <conditionalFormatting sqref="I51">
    <cfRule type="containsText" dxfId="1" priority="2" operator="containsText" text="No">
      <formula>NOT(ISERROR(SEARCH("No",I51)))</formula>
    </cfRule>
  </conditionalFormatting>
  <conditionalFormatting sqref="I12">
    <cfRule type="containsText" dxfId="0" priority="1" operator="containsText" text="No">
      <formula>NOT(ISERROR(SEARCH("No",I12)))</formula>
    </cfRule>
  </conditionalFormatting>
  <hyperlinks>
    <hyperlink ref="S9" r:id="rId2" xr:uid="{00000000-0004-0000-0100-000000000000}"/>
    <hyperlink ref="T197" r:id="rId3" xr:uid="{00000000-0004-0000-0100-000001000000}"/>
    <hyperlink ref="T207" r:id="rId4" xr:uid="{00000000-0004-0000-0100-000002000000}"/>
    <hyperlink ref="S36" r:id="rId5" xr:uid="{00000000-0004-0000-0100-000003000000}"/>
    <hyperlink ref="S125" r:id="rId6" xr:uid="{00000000-0004-0000-0100-000004000000}"/>
    <hyperlink ref="S182" r:id="rId7" xr:uid="{00000000-0004-0000-0100-000005000000}"/>
    <hyperlink ref="S95" r:id="rId8" display="https://www.cpuc.ca.gov/uploadedFiles/CPUCWebsite/Content/UtilitiesIndustries/Energy/EnergyPrograms/ElectPowerProcurementGeneration/irp/2018/2019 IRP Proposed Reference System Plan_20191106.pdf" xr:uid="{00000000-0004-0000-0100-000006000000}"/>
    <hyperlink ref="S12" r:id="rId9" xr:uid="{00000000-0004-0000-0100-000007000000}"/>
  </hyperlinks>
  <pageMargins left="0.7" right="0.7" top="0.75" bottom="0.75" header="0.3" footer="0.3"/>
  <pageSetup orientation="portrait" horizontalDpi="1200" verticalDpi="1200" r:id="rId10"/>
  <legacyDrawing r:id="rId1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5"/>
  <sheetViews>
    <sheetView workbookViewId="0">
      <pane ySplit="1" topLeftCell="A58" activePane="bottomLeft" state="frozen"/>
      <selection pane="bottomLeft" activeCell="B63" sqref="B63"/>
    </sheetView>
  </sheetViews>
  <sheetFormatPr defaultColWidth="9.140625" defaultRowHeight="15"/>
  <cols>
    <col min="1" max="1" width="37.28515625" style="52" customWidth="1"/>
    <col min="2" max="2" width="27.5703125" style="52" customWidth="1"/>
    <col min="3" max="3" width="18.7109375" style="52" customWidth="1"/>
    <col min="4" max="4" width="16.42578125" style="52" customWidth="1"/>
    <col min="5" max="5" width="30.140625" style="52" customWidth="1"/>
    <col min="6" max="6" width="95" style="52" customWidth="1"/>
    <col min="7" max="7" width="37.42578125" style="52" customWidth="1"/>
    <col min="8" max="8" width="34.28515625" style="52" customWidth="1"/>
    <col min="9" max="16384" width="9.140625" style="52"/>
  </cols>
  <sheetData>
    <row r="1" spans="1:8" s="68" customFormat="1" ht="30">
      <c r="A1" s="65" t="s">
        <v>635</v>
      </c>
      <c r="B1" s="66" t="s">
        <v>636</v>
      </c>
      <c r="C1" s="66" t="s">
        <v>69</v>
      </c>
      <c r="D1" s="66" t="s">
        <v>71</v>
      </c>
      <c r="E1" s="66" t="s">
        <v>447</v>
      </c>
      <c r="F1" s="66" t="s">
        <v>70</v>
      </c>
      <c r="G1" s="66" t="s">
        <v>657</v>
      </c>
      <c r="H1" s="67" t="s">
        <v>345</v>
      </c>
    </row>
    <row r="2" spans="1:8">
      <c r="A2" s="74" t="s">
        <v>662</v>
      </c>
      <c r="B2" s="72" t="s">
        <v>664</v>
      </c>
      <c r="C2" s="73" t="s">
        <v>72</v>
      </c>
      <c r="D2" s="73" t="s">
        <v>73</v>
      </c>
      <c r="E2" s="73" t="s">
        <v>415</v>
      </c>
      <c r="F2" s="72" t="s">
        <v>634</v>
      </c>
      <c r="H2" s="72"/>
    </row>
    <row r="3" spans="1:8">
      <c r="A3" s="74" t="s">
        <v>662</v>
      </c>
      <c r="B3" s="72" t="s">
        <v>663</v>
      </c>
      <c r="C3" s="72" t="s">
        <v>72</v>
      </c>
      <c r="D3" s="72" t="s">
        <v>73</v>
      </c>
      <c r="E3" s="72" t="s">
        <v>415</v>
      </c>
      <c r="F3" s="72" t="s">
        <v>201</v>
      </c>
    </row>
    <row r="4" spans="1:8" ht="60">
      <c r="A4" s="74" t="s">
        <v>662</v>
      </c>
      <c r="B4" s="73" t="s">
        <v>665</v>
      </c>
      <c r="C4" s="72" t="s">
        <v>74</v>
      </c>
      <c r="D4" s="72" t="s">
        <v>73</v>
      </c>
      <c r="E4" s="73" t="s">
        <v>415</v>
      </c>
      <c r="F4" s="72" t="s">
        <v>1108</v>
      </c>
      <c r="G4" s="72" t="s">
        <v>1109</v>
      </c>
      <c r="H4" s="72" t="s">
        <v>1110</v>
      </c>
    </row>
    <row r="5" spans="1:8" ht="30">
      <c r="A5" s="74" t="s">
        <v>662</v>
      </c>
      <c r="B5" s="73" t="s">
        <v>666</v>
      </c>
      <c r="C5" s="72" t="s">
        <v>74</v>
      </c>
      <c r="D5" s="72" t="s">
        <v>73</v>
      </c>
      <c r="E5" s="73" t="s">
        <v>415</v>
      </c>
      <c r="F5" s="72" t="s">
        <v>735</v>
      </c>
      <c r="G5" s="72" t="s">
        <v>736</v>
      </c>
      <c r="H5" s="72" t="s">
        <v>737</v>
      </c>
    </row>
    <row r="6" spans="1:8" ht="30">
      <c r="A6" s="74" t="s">
        <v>662</v>
      </c>
      <c r="B6" s="73" t="s">
        <v>667</v>
      </c>
      <c r="C6" s="72" t="s">
        <v>74</v>
      </c>
      <c r="D6" s="72" t="s">
        <v>75</v>
      </c>
      <c r="E6" s="73" t="s">
        <v>415</v>
      </c>
      <c r="F6" s="72" t="s">
        <v>712</v>
      </c>
      <c r="G6" s="52" t="s">
        <v>713</v>
      </c>
      <c r="H6" s="72" t="s">
        <v>714</v>
      </c>
    </row>
    <row r="7" spans="1:8">
      <c r="A7" s="73" t="s">
        <v>668</v>
      </c>
      <c r="B7" s="73" t="s">
        <v>526</v>
      </c>
      <c r="C7" s="72" t="s">
        <v>72</v>
      </c>
      <c r="D7" s="72" t="s">
        <v>73</v>
      </c>
      <c r="E7" s="72" t="s">
        <v>415</v>
      </c>
      <c r="F7" s="72" t="s">
        <v>656</v>
      </c>
      <c r="H7" s="72"/>
    </row>
    <row r="8" spans="1:8">
      <c r="A8" s="73" t="s">
        <v>668</v>
      </c>
      <c r="B8" s="74" t="s">
        <v>533</v>
      </c>
      <c r="C8" s="72" t="s">
        <v>72</v>
      </c>
      <c r="D8" s="72" t="s">
        <v>73</v>
      </c>
      <c r="E8" s="72" t="s">
        <v>415</v>
      </c>
      <c r="F8" s="72" t="s">
        <v>647</v>
      </c>
      <c r="H8" s="72"/>
    </row>
    <row r="9" spans="1:8">
      <c r="A9" s="73" t="s">
        <v>668</v>
      </c>
      <c r="B9" s="74" t="s">
        <v>534</v>
      </c>
      <c r="C9" s="72" t="s">
        <v>72</v>
      </c>
      <c r="D9" s="72" t="s">
        <v>73</v>
      </c>
      <c r="E9" s="72" t="s">
        <v>415</v>
      </c>
      <c r="F9" s="72" t="s">
        <v>646</v>
      </c>
      <c r="H9" s="72"/>
    </row>
    <row r="10" spans="1:8">
      <c r="A10" s="73" t="s">
        <v>668</v>
      </c>
      <c r="B10" s="74" t="s">
        <v>643</v>
      </c>
      <c r="C10" s="72" t="s">
        <v>72</v>
      </c>
      <c r="D10" s="72" t="s">
        <v>73</v>
      </c>
      <c r="E10" s="72" t="s">
        <v>415</v>
      </c>
      <c r="F10" s="72" t="s">
        <v>645</v>
      </c>
      <c r="H10" s="72"/>
    </row>
    <row r="11" spans="1:8">
      <c r="A11" s="73" t="s">
        <v>668</v>
      </c>
      <c r="B11" s="74" t="s">
        <v>642</v>
      </c>
      <c r="C11" s="72" t="s">
        <v>72</v>
      </c>
      <c r="D11" s="72" t="s">
        <v>73</v>
      </c>
      <c r="E11" s="72" t="s">
        <v>644</v>
      </c>
      <c r="F11" s="72" t="s">
        <v>651</v>
      </c>
      <c r="H11" s="72"/>
    </row>
    <row r="12" spans="1:8">
      <c r="A12" s="73" t="s">
        <v>668</v>
      </c>
      <c r="B12" s="74" t="s">
        <v>529</v>
      </c>
      <c r="C12" s="72" t="s">
        <v>72</v>
      </c>
      <c r="D12" s="72" t="s">
        <v>73</v>
      </c>
      <c r="E12" s="72" t="s">
        <v>644</v>
      </c>
      <c r="F12" s="72" t="s">
        <v>652</v>
      </c>
      <c r="H12" s="72"/>
    </row>
    <row r="13" spans="1:8">
      <c r="A13" s="73" t="s">
        <v>668</v>
      </c>
      <c r="B13" s="74" t="s">
        <v>531</v>
      </c>
      <c r="C13" s="72" t="s">
        <v>72</v>
      </c>
      <c r="D13" s="72" t="s">
        <v>73</v>
      </c>
      <c r="E13" s="72" t="s">
        <v>644</v>
      </c>
      <c r="F13" s="72" t="s">
        <v>649</v>
      </c>
      <c r="H13" s="72"/>
    </row>
    <row r="14" spans="1:8">
      <c r="A14" s="73" t="s">
        <v>668</v>
      </c>
      <c r="B14" s="74" t="s">
        <v>532</v>
      </c>
      <c r="C14" s="72" t="s">
        <v>72</v>
      </c>
      <c r="D14" s="72" t="s">
        <v>73</v>
      </c>
      <c r="E14" s="72" t="s">
        <v>644</v>
      </c>
      <c r="F14" s="72" t="s">
        <v>648</v>
      </c>
      <c r="H14" s="72"/>
    </row>
    <row r="15" spans="1:8">
      <c r="A15" s="73" t="s">
        <v>668</v>
      </c>
      <c r="B15" s="74" t="s">
        <v>528</v>
      </c>
      <c r="C15" s="72" t="s">
        <v>72</v>
      </c>
      <c r="D15" s="72" t="s">
        <v>73</v>
      </c>
      <c r="E15" s="72" t="s">
        <v>415</v>
      </c>
      <c r="F15" s="72" t="s">
        <v>653</v>
      </c>
      <c r="H15" s="72"/>
    </row>
    <row r="16" spans="1:8">
      <c r="A16" s="73" t="s">
        <v>668</v>
      </c>
      <c r="B16" s="74" t="s">
        <v>527</v>
      </c>
      <c r="C16" s="72" t="s">
        <v>72</v>
      </c>
      <c r="D16" s="72" t="s">
        <v>73</v>
      </c>
      <c r="E16" s="72" t="s">
        <v>644</v>
      </c>
      <c r="F16" s="72" t="s">
        <v>655</v>
      </c>
      <c r="H16" s="72"/>
    </row>
    <row r="17" spans="1:8">
      <c r="A17" s="73" t="s">
        <v>668</v>
      </c>
      <c r="B17" s="74" t="s">
        <v>530</v>
      </c>
      <c r="C17" s="72" t="s">
        <v>72</v>
      </c>
      <c r="D17" s="72" t="s">
        <v>73</v>
      </c>
      <c r="E17" s="72" t="s">
        <v>415</v>
      </c>
      <c r="F17" s="72" t="s">
        <v>650</v>
      </c>
      <c r="H17" s="72"/>
    </row>
    <row r="18" spans="1:8">
      <c r="A18" s="73" t="s">
        <v>668</v>
      </c>
      <c r="B18" s="74" t="s">
        <v>505</v>
      </c>
      <c r="C18" s="72" t="s">
        <v>72</v>
      </c>
      <c r="D18" s="72" t="s">
        <v>73</v>
      </c>
      <c r="E18" s="72" t="s">
        <v>415</v>
      </c>
      <c r="F18" s="72" t="s">
        <v>654</v>
      </c>
      <c r="H18" s="72"/>
    </row>
    <row r="19" spans="1:8" ht="60">
      <c r="A19" s="73" t="s">
        <v>669</v>
      </c>
      <c r="B19" s="73" t="s">
        <v>665</v>
      </c>
      <c r="C19" s="72" t="s">
        <v>74</v>
      </c>
      <c r="D19" s="72" t="s">
        <v>75</v>
      </c>
      <c r="E19" s="72" t="s">
        <v>415</v>
      </c>
      <c r="F19" s="72" t="s">
        <v>1111</v>
      </c>
      <c r="G19" s="52" t="s">
        <v>1112</v>
      </c>
      <c r="H19" s="72" t="s">
        <v>1113</v>
      </c>
    </row>
    <row r="20" spans="1:8" ht="90">
      <c r="A20" s="73" t="s">
        <v>669</v>
      </c>
      <c r="B20" s="73" t="s">
        <v>670</v>
      </c>
      <c r="C20" s="72" t="s">
        <v>74</v>
      </c>
      <c r="D20" s="72" t="s">
        <v>75</v>
      </c>
      <c r="E20" s="72" t="s">
        <v>415</v>
      </c>
      <c r="F20" s="72" t="s">
        <v>1114</v>
      </c>
      <c r="G20" s="52" t="s">
        <v>1115</v>
      </c>
      <c r="H20" s="72" t="s">
        <v>1116</v>
      </c>
    </row>
    <row r="21" spans="1:8" ht="30">
      <c r="A21" s="73" t="s">
        <v>669</v>
      </c>
      <c r="B21" s="73" t="s">
        <v>671</v>
      </c>
      <c r="C21" s="72" t="s">
        <v>74</v>
      </c>
      <c r="D21" s="72" t="s">
        <v>75</v>
      </c>
      <c r="E21" s="72" t="s">
        <v>415</v>
      </c>
      <c r="F21" s="52" t="s">
        <v>1187</v>
      </c>
      <c r="G21" s="52" t="s">
        <v>1186</v>
      </c>
      <c r="H21" s="72" t="s">
        <v>714</v>
      </c>
    </row>
    <row r="22" spans="1:8">
      <c r="A22" s="73" t="s">
        <v>419</v>
      </c>
      <c r="B22" s="73"/>
      <c r="C22" s="72" t="s">
        <v>72</v>
      </c>
      <c r="D22" s="72" t="s">
        <v>442</v>
      </c>
      <c r="E22" s="52" t="s">
        <v>415</v>
      </c>
      <c r="F22" s="52" t="s">
        <v>201</v>
      </c>
      <c r="H22" s="72"/>
    </row>
    <row r="23" spans="1:8" ht="45">
      <c r="A23" s="73" t="s">
        <v>420</v>
      </c>
      <c r="B23" s="73" t="s">
        <v>672</v>
      </c>
      <c r="C23" s="72" t="s">
        <v>74</v>
      </c>
      <c r="D23" s="72" t="s">
        <v>443</v>
      </c>
      <c r="E23" s="52" t="s">
        <v>1075</v>
      </c>
      <c r="F23" s="52" t="s">
        <v>715</v>
      </c>
      <c r="H23" s="72"/>
    </row>
    <row r="24" spans="1:8" ht="45">
      <c r="A24" s="73" t="s">
        <v>420</v>
      </c>
      <c r="B24" s="102" t="s">
        <v>1159</v>
      </c>
      <c r="C24" s="72" t="s">
        <v>74</v>
      </c>
      <c r="D24" s="72" t="s">
        <v>443</v>
      </c>
      <c r="E24" s="52" t="s">
        <v>1075</v>
      </c>
      <c r="F24" s="52" t="s">
        <v>1148</v>
      </c>
      <c r="H24" s="72"/>
    </row>
    <row r="25" spans="1:8" ht="45">
      <c r="A25" s="73" t="s">
        <v>673</v>
      </c>
      <c r="B25" s="73" t="s">
        <v>674</v>
      </c>
      <c r="C25" s="72" t="s">
        <v>74</v>
      </c>
      <c r="D25" s="72" t="s">
        <v>73</v>
      </c>
      <c r="E25" s="52" t="s">
        <v>1076</v>
      </c>
      <c r="F25" s="52" t="s">
        <v>1121</v>
      </c>
      <c r="G25" s="52" t="s">
        <v>1122</v>
      </c>
      <c r="H25" s="72" t="s">
        <v>1123</v>
      </c>
    </row>
    <row r="26" spans="1:8" ht="45">
      <c r="A26" s="73" t="s">
        <v>673</v>
      </c>
      <c r="B26" s="73" t="s">
        <v>675</v>
      </c>
      <c r="C26" s="72" t="s">
        <v>74</v>
      </c>
      <c r="D26" s="72" t="s">
        <v>73</v>
      </c>
      <c r="E26" s="52" t="s">
        <v>1076</v>
      </c>
      <c r="F26" s="52" t="s">
        <v>1124</v>
      </c>
      <c r="G26" s="52" t="s">
        <v>1125</v>
      </c>
      <c r="H26" s="72" t="s">
        <v>1126</v>
      </c>
    </row>
    <row r="27" spans="1:8" ht="45">
      <c r="A27" s="73" t="s">
        <v>673</v>
      </c>
      <c r="B27" s="73" t="s">
        <v>1157</v>
      </c>
      <c r="C27" s="72" t="s">
        <v>74</v>
      </c>
      <c r="D27" s="72" t="s">
        <v>73</v>
      </c>
      <c r="E27" s="52" t="s">
        <v>1076</v>
      </c>
      <c r="F27" s="52" t="s">
        <v>1149</v>
      </c>
      <c r="G27" s="52" t="s">
        <v>1150</v>
      </c>
      <c r="H27" s="72" t="s">
        <v>1151</v>
      </c>
    </row>
    <row r="28" spans="1:8" ht="45">
      <c r="A28" s="73" t="s">
        <v>673</v>
      </c>
      <c r="B28" s="73" t="s">
        <v>1158</v>
      </c>
      <c r="C28" s="72" t="s">
        <v>74</v>
      </c>
      <c r="D28" s="72" t="s">
        <v>73</v>
      </c>
      <c r="E28" s="52" t="s">
        <v>1076</v>
      </c>
      <c r="F28" s="52" t="s">
        <v>1152</v>
      </c>
      <c r="G28" s="52" t="s">
        <v>1153</v>
      </c>
      <c r="H28" s="72" t="s">
        <v>1154</v>
      </c>
    </row>
    <row r="29" spans="1:8" ht="90">
      <c r="A29" s="73" t="s">
        <v>673</v>
      </c>
      <c r="B29" s="73" t="s">
        <v>676</v>
      </c>
      <c r="C29" s="72" t="s">
        <v>74</v>
      </c>
      <c r="D29" s="72" t="s">
        <v>73</v>
      </c>
      <c r="E29" s="52" t="s">
        <v>1076</v>
      </c>
      <c r="F29" s="52" t="s">
        <v>1155</v>
      </c>
      <c r="G29" s="52" t="s">
        <v>738</v>
      </c>
      <c r="H29" s="72" t="s">
        <v>739</v>
      </c>
    </row>
    <row r="30" spans="1:8" ht="30">
      <c r="A30" s="73" t="s">
        <v>677</v>
      </c>
      <c r="B30" s="73" t="s">
        <v>678</v>
      </c>
      <c r="C30" s="72" t="s">
        <v>72</v>
      </c>
      <c r="D30" s="72" t="s">
        <v>73</v>
      </c>
      <c r="E30" s="72" t="s">
        <v>416</v>
      </c>
      <c r="F30" s="72" t="s">
        <v>291</v>
      </c>
      <c r="H30" s="72"/>
    </row>
    <row r="31" spans="1:8" ht="30">
      <c r="A31" s="73" t="s">
        <v>677</v>
      </c>
      <c r="B31" s="73" t="s">
        <v>679</v>
      </c>
      <c r="C31" s="72" t="s">
        <v>72</v>
      </c>
      <c r="D31" s="72" t="s">
        <v>73</v>
      </c>
      <c r="E31" s="72" t="s">
        <v>1076</v>
      </c>
      <c r="F31" s="72" t="s">
        <v>76</v>
      </c>
      <c r="H31" s="72"/>
    </row>
    <row r="32" spans="1:8" ht="105">
      <c r="A32" s="73" t="s">
        <v>680</v>
      </c>
      <c r="B32" s="73" t="s">
        <v>681</v>
      </c>
      <c r="C32" s="72" t="s">
        <v>74</v>
      </c>
      <c r="D32" s="72" t="s">
        <v>75</v>
      </c>
      <c r="E32" s="72" t="s">
        <v>417</v>
      </c>
      <c r="F32" s="72" t="s">
        <v>1190</v>
      </c>
      <c r="G32" s="52" t="s">
        <v>1191</v>
      </c>
      <c r="H32" s="72" t="s">
        <v>1192</v>
      </c>
    </row>
    <row r="33" spans="1:8" ht="135">
      <c r="A33" s="73" t="s">
        <v>680</v>
      </c>
      <c r="B33" s="73" t="s">
        <v>682</v>
      </c>
      <c r="C33" s="72" t="s">
        <v>74</v>
      </c>
      <c r="D33" s="72" t="s">
        <v>73</v>
      </c>
      <c r="E33" s="72" t="s">
        <v>417</v>
      </c>
      <c r="F33" s="72" t="s">
        <v>1193</v>
      </c>
      <c r="G33" s="52" t="s">
        <v>1194</v>
      </c>
      <c r="H33" s="72" t="s">
        <v>1195</v>
      </c>
    </row>
    <row r="34" spans="1:8" ht="120">
      <c r="A34" s="73" t="s">
        <v>680</v>
      </c>
      <c r="B34" s="73" t="s">
        <v>683</v>
      </c>
      <c r="C34" s="72" t="s">
        <v>74</v>
      </c>
      <c r="D34" s="72" t="s">
        <v>75</v>
      </c>
      <c r="E34" s="72" t="s">
        <v>418</v>
      </c>
      <c r="F34" s="72" t="s">
        <v>1196</v>
      </c>
      <c r="G34" s="52" t="s">
        <v>1197</v>
      </c>
      <c r="H34" s="72" t="s">
        <v>1198</v>
      </c>
    </row>
    <row r="35" spans="1:8" ht="135">
      <c r="A35" s="73" t="s">
        <v>680</v>
      </c>
      <c r="B35" s="73" t="s">
        <v>684</v>
      </c>
      <c r="C35" s="72" t="s">
        <v>74</v>
      </c>
      <c r="D35" s="72" t="s">
        <v>73</v>
      </c>
      <c r="E35" s="72" t="s">
        <v>418</v>
      </c>
      <c r="F35" s="72" t="s">
        <v>1199</v>
      </c>
      <c r="G35" s="52" t="s">
        <v>1207</v>
      </c>
      <c r="H35" s="72" t="s">
        <v>1200</v>
      </c>
    </row>
    <row r="36" spans="1:8" ht="90">
      <c r="A36" s="73" t="s">
        <v>685</v>
      </c>
      <c r="B36" s="73" t="s">
        <v>686</v>
      </c>
      <c r="C36" s="72" t="s">
        <v>74</v>
      </c>
      <c r="D36" s="72" t="s">
        <v>716</v>
      </c>
      <c r="E36" s="72" t="s">
        <v>1077</v>
      </c>
      <c r="F36" s="72" t="s">
        <v>1201</v>
      </c>
      <c r="G36" s="52" t="s">
        <v>1202</v>
      </c>
      <c r="H36" s="72" t="s">
        <v>1203</v>
      </c>
    </row>
    <row r="37" spans="1:8" ht="30">
      <c r="A37" s="73" t="s">
        <v>685</v>
      </c>
      <c r="B37" s="73" t="s">
        <v>687</v>
      </c>
      <c r="C37" s="72" t="s">
        <v>74</v>
      </c>
      <c r="D37" s="72" t="s">
        <v>73</v>
      </c>
      <c r="E37" s="72" t="s">
        <v>417</v>
      </c>
      <c r="F37" s="72" t="s">
        <v>1204</v>
      </c>
      <c r="G37" s="52" t="s">
        <v>1205</v>
      </c>
      <c r="H37" s="72" t="s">
        <v>1206</v>
      </c>
    </row>
    <row r="38" spans="1:8" ht="45">
      <c r="A38" s="73" t="s">
        <v>688</v>
      </c>
      <c r="B38" s="73" t="s">
        <v>689</v>
      </c>
      <c r="C38" s="72" t="s">
        <v>74</v>
      </c>
      <c r="D38" s="72" t="s">
        <v>75</v>
      </c>
      <c r="E38" s="72" t="s">
        <v>1056</v>
      </c>
      <c r="F38" s="72" t="s">
        <v>717</v>
      </c>
      <c r="G38" s="52" t="s">
        <v>718</v>
      </c>
      <c r="H38" s="72" t="s">
        <v>719</v>
      </c>
    </row>
    <row r="39" spans="1:8" ht="45">
      <c r="A39" s="73" t="s">
        <v>688</v>
      </c>
      <c r="B39" s="73" t="s">
        <v>690</v>
      </c>
      <c r="C39" s="72" t="s">
        <v>74</v>
      </c>
      <c r="D39" s="72" t="s">
        <v>75</v>
      </c>
      <c r="E39" s="72" t="s">
        <v>1057</v>
      </c>
      <c r="F39" s="72" t="s">
        <v>720</v>
      </c>
      <c r="G39" s="52" t="s">
        <v>1053</v>
      </c>
      <c r="H39" s="72" t="s">
        <v>721</v>
      </c>
    </row>
    <row r="40" spans="1:8" ht="45">
      <c r="A40" s="73" t="s">
        <v>691</v>
      </c>
      <c r="B40" s="73" t="s">
        <v>692</v>
      </c>
      <c r="C40" s="72" t="s">
        <v>74</v>
      </c>
      <c r="D40" s="72" t="s">
        <v>75</v>
      </c>
      <c r="E40" s="72" t="s">
        <v>501</v>
      </c>
      <c r="F40" s="72" t="s">
        <v>1089</v>
      </c>
      <c r="G40" s="72" t="s">
        <v>1087</v>
      </c>
      <c r="H40" s="72" t="s">
        <v>1088</v>
      </c>
    </row>
    <row r="41" spans="1:8" ht="60">
      <c r="A41" s="73" t="s">
        <v>691</v>
      </c>
      <c r="B41" s="73" t="s">
        <v>693</v>
      </c>
      <c r="C41" s="72" t="s">
        <v>74</v>
      </c>
      <c r="D41" s="72" t="s">
        <v>75</v>
      </c>
      <c r="E41" s="72" t="s">
        <v>723</v>
      </c>
      <c r="F41" s="72" t="s">
        <v>1090</v>
      </c>
      <c r="G41" s="72" t="s">
        <v>1059</v>
      </c>
      <c r="H41" s="72" t="s">
        <v>1060</v>
      </c>
    </row>
    <row r="42" spans="1:8" ht="45">
      <c r="A42" s="73" t="s">
        <v>691</v>
      </c>
      <c r="B42" s="73" t="s">
        <v>1062</v>
      </c>
      <c r="C42" s="72" t="s">
        <v>74</v>
      </c>
      <c r="D42" s="72" t="s">
        <v>75</v>
      </c>
      <c r="E42" s="72" t="s">
        <v>723</v>
      </c>
      <c r="F42" s="72" t="s">
        <v>1061</v>
      </c>
      <c r="G42" s="72" t="s">
        <v>1059</v>
      </c>
      <c r="H42" s="72" t="s">
        <v>1060</v>
      </c>
    </row>
    <row r="43" spans="1:8" ht="30">
      <c r="A43" s="73" t="s">
        <v>691</v>
      </c>
      <c r="B43" s="73" t="s">
        <v>1063</v>
      </c>
      <c r="C43" s="72" t="s">
        <v>74</v>
      </c>
      <c r="D43" s="72" t="s">
        <v>75</v>
      </c>
      <c r="E43" s="72" t="s">
        <v>723</v>
      </c>
      <c r="F43" s="72" t="s">
        <v>1092</v>
      </c>
      <c r="G43" s="72" t="s">
        <v>1066</v>
      </c>
      <c r="H43" s="72" t="s">
        <v>1093</v>
      </c>
    </row>
    <row r="44" spans="1:8" ht="30">
      <c r="A44" s="73" t="s">
        <v>691</v>
      </c>
      <c r="B44" s="73" t="s">
        <v>179</v>
      </c>
      <c r="C44" s="72" t="s">
        <v>74</v>
      </c>
      <c r="D44" s="72" t="s">
        <v>75</v>
      </c>
      <c r="E44" s="72" t="s">
        <v>723</v>
      </c>
      <c r="F44" s="72" t="s">
        <v>724</v>
      </c>
      <c r="G44" s="72" t="s">
        <v>725</v>
      </c>
      <c r="H44" s="72" t="s">
        <v>726</v>
      </c>
    </row>
    <row r="45" spans="1:8" ht="45">
      <c r="A45" s="75" t="s">
        <v>694</v>
      </c>
      <c r="B45" s="73" t="s">
        <v>692</v>
      </c>
      <c r="C45" s="72" t="s">
        <v>74</v>
      </c>
      <c r="D45" s="72" t="s">
        <v>75</v>
      </c>
      <c r="E45" s="72" t="s">
        <v>722</v>
      </c>
      <c r="F45" s="72" t="s">
        <v>1086</v>
      </c>
      <c r="G45" s="72" t="s">
        <v>1087</v>
      </c>
      <c r="H45" s="72" t="s">
        <v>1088</v>
      </c>
    </row>
    <row r="46" spans="1:8" ht="45">
      <c r="A46" s="75" t="s">
        <v>694</v>
      </c>
      <c r="B46" s="73" t="s">
        <v>693</v>
      </c>
      <c r="C46" s="72" t="s">
        <v>74</v>
      </c>
      <c r="D46" s="72" t="s">
        <v>75</v>
      </c>
      <c r="E46" s="72" t="s">
        <v>1130</v>
      </c>
      <c r="F46" s="72" t="s">
        <v>1091</v>
      </c>
      <c r="G46" s="72" t="s">
        <v>1059</v>
      </c>
      <c r="H46" s="72" t="s">
        <v>1060</v>
      </c>
    </row>
    <row r="47" spans="1:8" ht="45">
      <c r="A47" s="75" t="s">
        <v>694</v>
      </c>
      <c r="B47" s="73" t="s">
        <v>1062</v>
      </c>
      <c r="C47" s="72" t="s">
        <v>74</v>
      </c>
      <c r="D47" s="72" t="s">
        <v>75</v>
      </c>
      <c r="E47" s="72" t="s">
        <v>722</v>
      </c>
      <c r="F47" s="72" t="s">
        <v>1058</v>
      </c>
      <c r="G47" s="72" t="s">
        <v>1059</v>
      </c>
      <c r="H47" s="72" t="s">
        <v>1060</v>
      </c>
    </row>
    <row r="48" spans="1:8" ht="30">
      <c r="A48" s="75" t="s">
        <v>694</v>
      </c>
      <c r="B48" s="73" t="s">
        <v>1063</v>
      </c>
      <c r="C48" s="72" t="s">
        <v>74</v>
      </c>
      <c r="D48" s="72" t="s">
        <v>75</v>
      </c>
      <c r="E48" s="72" t="s">
        <v>722</v>
      </c>
      <c r="F48" s="72" t="s">
        <v>1094</v>
      </c>
      <c r="G48" s="72" t="s">
        <v>1066</v>
      </c>
      <c r="H48" s="72" t="s">
        <v>1093</v>
      </c>
    </row>
    <row r="49" spans="1:8" ht="30">
      <c r="A49" s="75" t="s">
        <v>694</v>
      </c>
      <c r="B49" s="73" t="s">
        <v>179</v>
      </c>
      <c r="C49" s="72" t="s">
        <v>74</v>
      </c>
      <c r="D49" s="72" t="s">
        <v>75</v>
      </c>
      <c r="E49" s="72" t="s">
        <v>722</v>
      </c>
      <c r="F49" s="72" t="s">
        <v>727</v>
      </c>
      <c r="G49" s="72" t="s">
        <v>725</v>
      </c>
      <c r="H49" s="72" t="s">
        <v>726</v>
      </c>
    </row>
    <row r="50" spans="1:8" ht="150">
      <c r="A50" s="73" t="s">
        <v>711</v>
      </c>
      <c r="B50" s="73" t="s">
        <v>695</v>
      </c>
      <c r="C50" s="72" t="s">
        <v>74</v>
      </c>
      <c r="D50" s="72" t="s">
        <v>75</v>
      </c>
      <c r="E50" s="72" t="s">
        <v>415</v>
      </c>
      <c r="F50" s="72" t="s">
        <v>536</v>
      </c>
      <c r="G50" s="72" t="s">
        <v>1064</v>
      </c>
      <c r="H50" s="72" t="s">
        <v>502</v>
      </c>
    </row>
    <row r="51" spans="1:8" ht="75">
      <c r="A51" s="73" t="s">
        <v>711</v>
      </c>
      <c r="B51" s="73" t="s">
        <v>696</v>
      </c>
      <c r="C51" s="72" t="s">
        <v>74</v>
      </c>
      <c r="D51" s="72" t="s">
        <v>75</v>
      </c>
      <c r="E51" s="72" t="s">
        <v>469</v>
      </c>
      <c r="F51" s="72" t="s">
        <v>535</v>
      </c>
      <c r="G51" s="72" t="s">
        <v>503</v>
      </c>
      <c r="H51" s="72" t="s">
        <v>504</v>
      </c>
    </row>
    <row r="52" spans="1:8" ht="135">
      <c r="A52" s="73" t="s">
        <v>711</v>
      </c>
      <c r="B52" s="73" t="s">
        <v>1131</v>
      </c>
      <c r="C52" s="72" t="s">
        <v>74</v>
      </c>
      <c r="D52" s="72" t="s">
        <v>75</v>
      </c>
      <c r="E52" s="72" t="s">
        <v>469</v>
      </c>
      <c r="F52" s="72" t="s">
        <v>1132</v>
      </c>
      <c r="G52" s="72" t="s">
        <v>1064</v>
      </c>
      <c r="H52" s="72" t="s">
        <v>502</v>
      </c>
    </row>
    <row r="53" spans="1:8" ht="75">
      <c r="A53" s="75" t="s">
        <v>697</v>
      </c>
      <c r="B53" s="73" t="s">
        <v>698</v>
      </c>
      <c r="C53" s="72" t="s">
        <v>74</v>
      </c>
      <c r="D53" s="72" t="s">
        <v>75</v>
      </c>
      <c r="E53" s="72" t="s">
        <v>469</v>
      </c>
      <c r="F53" s="72" t="s">
        <v>728</v>
      </c>
      <c r="G53" s="52" t="s">
        <v>729</v>
      </c>
      <c r="H53" s="72" t="s">
        <v>730</v>
      </c>
    </row>
    <row r="54" spans="1:8" ht="45">
      <c r="A54" s="75" t="s">
        <v>697</v>
      </c>
      <c r="B54" s="73" t="s">
        <v>699</v>
      </c>
      <c r="C54" s="72" t="s">
        <v>74</v>
      </c>
      <c r="D54" s="72" t="s">
        <v>75</v>
      </c>
      <c r="E54" s="72" t="s">
        <v>469</v>
      </c>
      <c r="F54" s="72" t="s">
        <v>1188</v>
      </c>
      <c r="G54" s="108" t="s">
        <v>1212</v>
      </c>
      <c r="H54" s="72" t="s">
        <v>1120</v>
      </c>
    </row>
    <row r="55" spans="1:8" ht="75">
      <c r="A55" s="75" t="s">
        <v>1133</v>
      </c>
      <c r="B55" s="73" t="s">
        <v>1136</v>
      </c>
      <c r="C55" s="72" t="s">
        <v>74</v>
      </c>
      <c r="D55" s="72" t="s">
        <v>75</v>
      </c>
      <c r="E55" s="72" t="s">
        <v>415</v>
      </c>
      <c r="F55" s="72" t="s">
        <v>1137</v>
      </c>
      <c r="G55" s="52" t="s">
        <v>1138</v>
      </c>
      <c r="H55" s="72" t="s">
        <v>1139</v>
      </c>
    </row>
    <row r="56" spans="1:8" ht="45">
      <c r="A56" s="75" t="s">
        <v>1133</v>
      </c>
      <c r="B56" s="73" t="s">
        <v>1140</v>
      </c>
      <c r="C56" s="72" t="s">
        <v>74</v>
      </c>
      <c r="D56" s="72" t="s">
        <v>75</v>
      </c>
      <c r="E56" s="72" t="s">
        <v>415</v>
      </c>
      <c r="F56" s="72" t="s">
        <v>1141</v>
      </c>
      <c r="G56" s="52" t="s">
        <v>713</v>
      </c>
      <c r="H56" s="72" t="s">
        <v>714</v>
      </c>
    </row>
    <row r="57" spans="1:8" ht="60">
      <c r="A57" s="75" t="s">
        <v>1133</v>
      </c>
      <c r="B57" s="73" t="s">
        <v>1134</v>
      </c>
      <c r="C57" s="72" t="s">
        <v>74</v>
      </c>
      <c r="D57" s="72" t="s">
        <v>75</v>
      </c>
      <c r="E57" s="72" t="s">
        <v>415</v>
      </c>
      <c r="F57" s="72" t="s">
        <v>1143</v>
      </c>
      <c r="G57" s="52" t="s">
        <v>1138</v>
      </c>
      <c r="H57" s="72" t="s">
        <v>1139</v>
      </c>
    </row>
    <row r="58" spans="1:8" ht="45">
      <c r="A58" s="75" t="s">
        <v>1133</v>
      </c>
      <c r="B58" s="73" t="s">
        <v>1135</v>
      </c>
      <c r="C58" s="72" t="s">
        <v>74</v>
      </c>
      <c r="D58" s="72" t="s">
        <v>75</v>
      </c>
      <c r="E58" s="72" t="s">
        <v>415</v>
      </c>
      <c r="F58" s="72" t="s">
        <v>731</v>
      </c>
      <c r="G58" s="52" t="s">
        <v>713</v>
      </c>
      <c r="H58" s="72" t="s">
        <v>714</v>
      </c>
    </row>
    <row r="59" spans="1:8" ht="60">
      <c r="A59" s="75" t="s">
        <v>700</v>
      </c>
      <c r="B59" s="73" t="s">
        <v>701</v>
      </c>
      <c r="C59" s="72" t="s">
        <v>74</v>
      </c>
      <c r="D59" s="72" t="s">
        <v>75</v>
      </c>
      <c r="E59" s="72" t="s">
        <v>469</v>
      </c>
      <c r="F59" s="72" t="s">
        <v>732</v>
      </c>
      <c r="G59" s="52" t="s">
        <v>733</v>
      </c>
      <c r="H59" s="72" t="s">
        <v>734</v>
      </c>
    </row>
    <row r="60" spans="1:8" ht="30">
      <c r="A60" s="75" t="s">
        <v>700</v>
      </c>
      <c r="B60" s="73" t="s">
        <v>702</v>
      </c>
      <c r="C60" s="72" t="s">
        <v>74</v>
      </c>
      <c r="D60" s="72" t="s">
        <v>75</v>
      </c>
      <c r="E60" s="72" t="s">
        <v>469</v>
      </c>
      <c r="F60" s="72" t="s">
        <v>1083</v>
      </c>
      <c r="G60" s="52" t="s">
        <v>1084</v>
      </c>
      <c r="H60" s="72" t="s">
        <v>1085</v>
      </c>
    </row>
    <row r="61" spans="1:8" ht="45">
      <c r="A61" s="75" t="s">
        <v>700</v>
      </c>
      <c r="B61" s="73" t="s">
        <v>703</v>
      </c>
      <c r="C61" s="72" t="s">
        <v>74</v>
      </c>
      <c r="D61" s="72" t="s">
        <v>75</v>
      </c>
      <c r="E61" s="72" t="s">
        <v>469</v>
      </c>
      <c r="F61" s="72" t="s">
        <v>1209</v>
      </c>
      <c r="G61" s="52" t="s">
        <v>1210</v>
      </c>
      <c r="H61" s="72" t="s">
        <v>1211</v>
      </c>
    </row>
    <row r="62" spans="1:8">
      <c r="A62" s="73" t="s">
        <v>446</v>
      </c>
      <c r="B62" s="73" t="s">
        <v>105</v>
      </c>
      <c r="C62" s="72" t="s">
        <v>72</v>
      </c>
      <c r="D62" s="72" t="s">
        <v>73</v>
      </c>
      <c r="E62" s="72" t="s">
        <v>417</v>
      </c>
      <c r="F62" s="72" t="s">
        <v>641</v>
      </c>
      <c r="H62" s="72"/>
    </row>
    <row r="63" spans="1:8">
      <c r="A63" s="73" t="s">
        <v>446</v>
      </c>
      <c r="B63" s="73" t="s">
        <v>1180</v>
      </c>
      <c r="C63" s="72" t="s">
        <v>72</v>
      </c>
      <c r="D63" s="72" t="s">
        <v>73</v>
      </c>
      <c r="E63" s="71" t="s">
        <v>1179</v>
      </c>
      <c r="F63" s="72" t="s">
        <v>1208</v>
      </c>
      <c r="H63" s="72"/>
    </row>
    <row r="64" spans="1:8">
      <c r="A64" s="73" t="s">
        <v>446</v>
      </c>
      <c r="B64" s="73" t="s">
        <v>99</v>
      </c>
      <c r="C64" s="72" t="s">
        <v>72</v>
      </c>
      <c r="D64" s="72" t="s">
        <v>73</v>
      </c>
      <c r="E64" s="71" t="s">
        <v>740</v>
      </c>
      <c r="F64" s="72" t="s">
        <v>640</v>
      </c>
      <c r="H64" s="72"/>
    </row>
    <row r="65" spans="1:8">
      <c r="A65" s="73" t="s">
        <v>446</v>
      </c>
      <c r="B65" s="73" t="s">
        <v>637</v>
      </c>
      <c r="C65" s="72" t="s">
        <v>72</v>
      </c>
      <c r="D65" s="72" t="s">
        <v>73</v>
      </c>
      <c r="E65" s="71" t="s">
        <v>638</v>
      </c>
      <c r="F65" s="72" t="s">
        <v>639</v>
      </c>
      <c r="H65" s="72"/>
    </row>
    <row r="66" spans="1:8">
      <c r="A66" s="73" t="s">
        <v>446</v>
      </c>
      <c r="B66" s="73" t="s">
        <v>704</v>
      </c>
      <c r="C66" s="72" t="s">
        <v>72</v>
      </c>
      <c r="D66" s="72" t="s">
        <v>73</v>
      </c>
      <c r="E66" s="71" t="s">
        <v>638</v>
      </c>
      <c r="F66" s="72" t="s">
        <v>741</v>
      </c>
      <c r="H66" s="72"/>
    </row>
    <row r="67" spans="1:8" ht="60">
      <c r="A67" s="75" t="s">
        <v>705</v>
      </c>
      <c r="B67" s="73" t="s">
        <v>105</v>
      </c>
      <c r="C67" s="72" t="s">
        <v>74</v>
      </c>
      <c r="D67" s="72" t="s">
        <v>716</v>
      </c>
      <c r="E67" s="72" t="s">
        <v>1077</v>
      </c>
      <c r="F67" s="72" t="s">
        <v>742</v>
      </c>
      <c r="G67" s="52" t="s">
        <v>743</v>
      </c>
      <c r="H67" s="72" t="s">
        <v>744</v>
      </c>
    </row>
    <row r="68" spans="1:8" ht="30">
      <c r="A68" s="75" t="s">
        <v>705</v>
      </c>
      <c r="B68" s="73" t="s">
        <v>904</v>
      </c>
      <c r="C68" s="72" t="s">
        <v>74</v>
      </c>
      <c r="D68" s="72" t="s">
        <v>716</v>
      </c>
      <c r="E68" s="72" t="s">
        <v>1078</v>
      </c>
      <c r="F68" s="72" t="s">
        <v>1189</v>
      </c>
      <c r="G68" s="52" t="s">
        <v>1181</v>
      </c>
      <c r="H68" s="72" t="s">
        <v>1182</v>
      </c>
    </row>
    <row r="69" spans="1:8" ht="75">
      <c r="A69" s="75" t="s">
        <v>705</v>
      </c>
      <c r="B69" s="73" t="s">
        <v>99</v>
      </c>
      <c r="C69" s="72" t="s">
        <v>74</v>
      </c>
      <c r="D69" s="72" t="s">
        <v>716</v>
      </c>
      <c r="E69" s="72" t="s">
        <v>1079</v>
      </c>
      <c r="F69" s="72" t="s">
        <v>746</v>
      </c>
      <c r="G69" s="52" t="s">
        <v>745</v>
      </c>
      <c r="H69" s="72" t="s">
        <v>747</v>
      </c>
    </row>
    <row r="70" spans="1:8">
      <c r="A70" s="75" t="s">
        <v>705</v>
      </c>
      <c r="B70" s="73" t="s">
        <v>107</v>
      </c>
      <c r="C70" s="72" t="s">
        <v>74</v>
      </c>
      <c r="D70" s="72" t="s">
        <v>716</v>
      </c>
      <c r="E70" s="72" t="s">
        <v>1080</v>
      </c>
      <c r="F70" s="72" t="s">
        <v>748</v>
      </c>
      <c r="G70" s="52" t="s">
        <v>395</v>
      </c>
      <c r="H70" s="27">
        <v>969696</v>
      </c>
    </row>
    <row r="71" spans="1:8" ht="75">
      <c r="A71" s="75" t="s">
        <v>705</v>
      </c>
      <c r="B71" s="73" t="s">
        <v>108</v>
      </c>
      <c r="C71" s="72" t="s">
        <v>74</v>
      </c>
      <c r="D71" s="72" t="s">
        <v>716</v>
      </c>
      <c r="E71" s="72" t="s">
        <v>1080</v>
      </c>
      <c r="F71" s="72" t="s">
        <v>1183</v>
      </c>
      <c r="G71" s="52" t="s">
        <v>1184</v>
      </c>
      <c r="H71" s="72" t="s">
        <v>1185</v>
      </c>
    </row>
    <row r="72" spans="1:8" ht="30">
      <c r="A72" s="75" t="s">
        <v>706</v>
      </c>
      <c r="B72" s="73" t="s">
        <v>707</v>
      </c>
      <c r="C72" s="72" t="s">
        <v>72</v>
      </c>
      <c r="D72" s="72" t="s">
        <v>73</v>
      </c>
      <c r="E72" s="72" t="s">
        <v>1081</v>
      </c>
      <c r="F72" s="72" t="s">
        <v>749</v>
      </c>
      <c r="H72" s="72"/>
    </row>
    <row r="73" spans="1:8" ht="30">
      <c r="A73" s="75" t="s">
        <v>706</v>
      </c>
      <c r="B73" s="73" t="s">
        <v>708</v>
      </c>
      <c r="C73" s="72" t="s">
        <v>74</v>
      </c>
      <c r="D73" s="72" t="s">
        <v>73</v>
      </c>
      <c r="E73" s="72" t="s">
        <v>1142</v>
      </c>
      <c r="F73" s="72" t="s">
        <v>752</v>
      </c>
      <c r="G73" s="52" t="s">
        <v>753</v>
      </c>
      <c r="H73" s="72" t="s">
        <v>754</v>
      </c>
    </row>
    <row r="74" spans="1:8">
      <c r="A74" s="75" t="s">
        <v>706</v>
      </c>
      <c r="B74" s="73" t="s">
        <v>709</v>
      </c>
      <c r="C74" s="72" t="s">
        <v>72</v>
      </c>
      <c r="D74" s="72" t="s">
        <v>73</v>
      </c>
      <c r="E74" s="72" t="s">
        <v>1082</v>
      </c>
      <c r="F74" s="72" t="s">
        <v>750</v>
      </c>
      <c r="H74" s="72"/>
    </row>
    <row r="75" spans="1:8">
      <c r="A75" s="75" t="s">
        <v>706</v>
      </c>
      <c r="B75" s="73" t="s">
        <v>710</v>
      </c>
      <c r="C75" s="72" t="s">
        <v>72</v>
      </c>
      <c r="D75" s="72" t="s">
        <v>73</v>
      </c>
      <c r="E75" s="72" t="s">
        <v>1082</v>
      </c>
      <c r="F75" s="72" t="s">
        <v>751</v>
      </c>
      <c r="H75" s="72"/>
    </row>
  </sheetData>
  <customSheetViews>
    <customSheetView guid="{EACAC692-6FA5-4207-B9A8-44B823BD87B2}" showPageBreaks="1">
      <pane ySplit="1" topLeftCell="A52" activePane="bottomLeft" state="frozen"/>
      <selection pane="bottomLeft" activeCell="A54" sqref="A54"/>
      <pageMargins left="0.7" right="0.7" top="0.75" bottom="0.75" header="0.3" footer="0.3"/>
      <pageSetup orientation="portrait" horizontalDpi="1200" verticalDpi="1200" r:id="rId1"/>
    </customSheetView>
  </customSheetViews>
  <pageMargins left="0.7" right="0.7" top="0.75" bottom="0.75" header="0.3" footer="0.3"/>
  <pageSetup orientation="portrait" horizontalDpi="1200" verticalDpi="1200"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heetViews>
  <sheetFormatPr defaultColWidth="8.85546875" defaultRowHeight="15"/>
  <cols>
    <col min="1" max="1" width="43.28515625" style="11" customWidth="1"/>
    <col min="2" max="2" width="34.140625" style="11" customWidth="1"/>
    <col min="3" max="16384" width="8.85546875" style="11"/>
  </cols>
  <sheetData>
    <row r="1" spans="1:2">
      <c r="A1" s="21" t="s">
        <v>81</v>
      </c>
      <c r="B1" s="21" t="s">
        <v>82</v>
      </c>
    </row>
    <row r="2" spans="1:2">
      <c r="A2" s="11" t="s">
        <v>170</v>
      </c>
      <c r="B2" s="11" t="s">
        <v>83</v>
      </c>
    </row>
    <row r="3" spans="1:2">
      <c r="A3" s="11" t="s">
        <v>1160</v>
      </c>
      <c r="B3" s="11" t="s">
        <v>1161</v>
      </c>
    </row>
    <row r="4" spans="1:2">
      <c r="A4" s="11" t="s">
        <v>1162</v>
      </c>
      <c r="B4" s="11" t="s">
        <v>1163</v>
      </c>
    </row>
  </sheetData>
  <customSheetViews>
    <customSheetView guid="{EACAC692-6FA5-4207-B9A8-44B823BD87B2}" showPageBreaks="1">
      <selection activeCell="A4" sqref="A4"/>
      <pageMargins left="0.7" right="0.7" top="0.75" bottom="0.75" header="0.3" footer="0.3"/>
      <pageSetup orientation="portrait" horizontalDpi="1200" verticalDpi="1200" r:id="rId1"/>
    </customSheetView>
  </customSheetViews>
  <pageMargins left="0.7" right="0.7" top="0.75" bottom="0.75" header="0.3" footer="0.3"/>
  <pageSetup orientation="portrait"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05"/>
  <sheetViews>
    <sheetView workbookViewId="0">
      <selection activeCell="B46" sqref="B46"/>
    </sheetView>
  </sheetViews>
  <sheetFormatPr defaultColWidth="8.85546875" defaultRowHeight="15"/>
  <cols>
    <col min="1" max="1" width="49.28515625" style="5" customWidth="1"/>
    <col min="2" max="2" width="14.42578125" style="5" customWidth="1"/>
    <col min="3" max="3" width="12.85546875" style="5" customWidth="1"/>
    <col min="4" max="4" width="13.7109375" style="5" customWidth="1"/>
    <col min="5" max="5" width="73.42578125" style="5" customWidth="1"/>
    <col min="6" max="16384" width="8.85546875" style="11"/>
  </cols>
  <sheetData>
    <row r="1" spans="1:5" s="5" customFormat="1" ht="45">
      <c r="A1" s="1" t="s">
        <v>384</v>
      </c>
      <c r="B1" s="10" t="s">
        <v>385</v>
      </c>
      <c r="C1" s="10" t="s">
        <v>387</v>
      </c>
      <c r="D1" s="10" t="s">
        <v>388</v>
      </c>
      <c r="E1" s="1" t="s">
        <v>386</v>
      </c>
    </row>
    <row r="2" spans="1:5" ht="30">
      <c r="A2" s="5" t="s">
        <v>755</v>
      </c>
      <c r="B2" s="5">
        <v>2020</v>
      </c>
      <c r="C2" s="7">
        <f>$B46</f>
        <v>430.72400412319996</v>
      </c>
      <c r="D2" s="7">
        <f>$B46</f>
        <v>430.72400412319996</v>
      </c>
      <c r="E2" s="5" t="s">
        <v>763</v>
      </c>
    </row>
    <row r="3" spans="1:5" ht="30">
      <c r="A3" s="5" t="s">
        <v>761</v>
      </c>
      <c r="B3" s="5">
        <v>2030</v>
      </c>
      <c r="C3" s="97">
        <f>$B$47</f>
        <v>258.43440247391999</v>
      </c>
      <c r="D3" s="97">
        <f>$B$47</f>
        <v>258.43440247391999</v>
      </c>
      <c r="E3" s="5" t="s">
        <v>762</v>
      </c>
    </row>
    <row r="4" spans="1:5">
      <c r="C4" s="7"/>
      <c r="D4" s="7"/>
    </row>
    <row r="5" spans="1:5">
      <c r="C5" s="7"/>
      <c r="D5" s="7"/>
    </row>
    <row r="6" spans="1:5">
      <c r="C6" s="97"/>
      <c r="D6" s="7"/>
    </row>
    <row r="7" spans="1:5">
      <c r="A7" s="4" t="s">
        <v>766</v>
      </c>
      <c r="C7" s="7"/>
      <c r="D7" s="7"/>
    </row>
    <row r="8" spans="1:5">
      <c r="C8" s="7"/>
      <c r="D8" s="7"/>
    </row>
    <row r="9" spans="1:5">
      <c r="A9" s="1" t="s">
        <v>756</v>
      </c>
      <c r="C9" s="7"/>
      <c r="D9" s="7"/>
    </row>
    <row r="10" spans="1:5">
      <c r="A10" s="11" t="s">
        <v>757</v>
      </c>
      <c r="C10" s="7"/>
      <c r="D10" s="7"/>
    </row>
    <row r="11" spans="1:5">
      <c r="A11" s="76">
        <v>2017</v>
      </c>
      <c r="C11" s="7"/>
      <c r="D11" s="7"/>
    </row>
    <row r="12" spans="1:5">
      <c r="A12" s="11" t="s">
        <v>759</v>
      </c>
      <c r="C12" s="7"/>
      <c r="D12" s="7"/>
    </row>
    <row r="13" spans="1:5">
      <c r="A13" s="11" t="s">
        <v>758</v>
      </c>
      <c r="C13" s="7"/>
      <c r="D13" s="7"/>
    </row>
    <row r="14" spans="1:5">
      <c r="A14" s="11" t="s">
        <v>760</v>
      </c>
      <c r="C14" s="7"/>
      <c r="D14" s="7"/>
    </row>
    <row r="15" spans="1:5">
      <c r="C15" s="7"/>
      <c r="D15" s="7"/>
    </row>
    <row r="16" spans="1:5">
      <c r="A16" s="1" t="s">
        <v>764</v>
      </c>
      <c r="C16" s="7"/>
      <c r="D16" s="7"/>
    </row>
    <row r="17" spans="1:4">
      <c r="A17" s="11" t="s">
        <v>757</v>
      </c>
      <c r="C17" s="7"/>
      <c r="D17" s="7"/>
    </row>
    <row r="18" spans="1:4">
      <c r="A18" s="76">
        <v>2017</v>
      </c>
      <c r="C18" s="7"/>
      <c r="D18" s="7"/>
    </row>
    <row r="19" spans="1:4">
      <c r="A19" s="11" t="s">
        <v>759</v>
      </c>
      <c r="C19" s="7"/>
      <c r="D19" s="7"/>
    </row>
    <row r="20" spans="1:4">
      <c r="A20" s="11" t="s">
        <v>758</v>
      </c>
      <c r="C20" s="7"/>
      <c r="D20" s="7"/>
    </row>
    <row r="21" spans="1:4">
      <c r="A21" s="11" t="s">
        <v>765</v>
      </c>
      <c r="C21" s="7"/>
      <c r="D21" s="7"/>
    </row>
    <row r="22" spans="1:4">
      <c r="A22" s="11"/>
      <c r="C22" s="7"/>
      <c r="D22" s="7"/>
    </row>
    <row r="23" spans="1:4">
      <c r="A23" s="21" t="s">
        <v>1038</v>
      </c>
      <c r="C23" s="7"/>
      <c r="D23" s="7"/>
    </row>
    <row r="24" spans="1:4">
      <c r="A24" s="11" t="s">
        <v>757</v>
      </c>
      <c r="C24" s="7"/>
      <c r="D24" s="7"/>
    </row>
    <row r="25" spans="1:4">
      <c r="A25" s="76">
        <v>2017</v>
      </c>
      <c r="C25" s="7"/>
      <c r="D25" s="7"/>
    </row>
    <row r="26" spans="1:4">
      <c r="A26" s="11" t="s">
        <v>1039</v>
      </c>
      <c r="C26" s="7"/>
      <c r="D26" s="7"/>
    </row>
    <row r="27" spans="1:4">
      <c r="A27" s="11" t="s">
        <v>1040</v>
      </c>
      <c r="C27" s="7"/>
      <c r="D27" s="7"/>
    </row>
    <row r="28" spans="1:4">
      <c r="A28" s="11" t="s">
        <v>1041</v>
      </c>
      <c r="C28" s="7"/>
      <c r="D28" s="7"/>
    </row>
    <row r="29" spans="1:4">
      <c r="A29" s="11"/>
      <c r="C29" s="7"/>
      <c r="D29" s="7"/>
    </row>
    <row r="30" spans="1:4">
      <c r="A30" s="11"/>
      <c r="C30" s="7"/>
      <c r="D30" s="7"/>
    </row>
    <row r="31" spans="1:4">
      <c r="A31" s="11"/>
      <c r="C31" s="7"/>
      <c r="D31" s="7"/>
    </row>
    <row r="32" spans="1:4">
      <c r="A32" s="79" t="s">
        <v>1044</v>
      </c>
      <c r="B32" s="10" t="s">
        <v>1045</v>
      </c>
      <c r="C32" s="78" t="s">
        <v>1046</v>
      </c>
      <c r="D32" s="7"/>
    </row>
    <row r="33" spans="1:4">
      <c r="A33" s="11" t="s">
        <v>533</v>
      </c>
      <c r="B33" s="5">
        <v>25</v>
      </c>
      <c r="C33" s="7">
        <v>28</v>
      </c>
      <c r="D33" s="7"/>
    </row>
    <row r="34" spans="1:4">
      <c r="A34" s="11" t="s">
        <v>534</v>
      </c>
      <c r="B34" s="5">
        <v>298</v>
      </c>
      <c r="C34" s="7">
        <v>265</v>
      </c>
      <c r="D34" s="7"/>
    </row>
    <row r="35" spans="1:4">
      <c r="A35" s="11"/>
      <c r="C35" s="7"/>
      <c r="D35" s="7"/>
    </row>
    <row r="36" spans="1:4">
      <c r="A36" s="11"/>
      <c r="B36" s="77"/>
      <c r="C36" s="7"/>
      <c r="D36" s="7"/>
    </row>
    <row r="37" spans="1:4" ht="30">
      <c r="A37" s="21" t="s">
        <v>1047</v>
      </c>
      <c r="B37" s="10" t="s">
        <v>1042</v>
      </c>
      <c r="C37" s="10" t="s">
        <v>1043</v>
      </c>
      <c r="D37" s="7"/>
    </row>
    <row r="38" spans="1:4">
      <c r="A38" s="11" t="s">
        <v>526</v>
      </c>
      <c r="B38" s="62">
        <f>SUMIFS(I$59:I$905,H$59:H$905,A38)</f>
        <v>382.35165463259995</v>
      </c>
      <c r="C38" s="62">
        <f>B38</f>
        <v>382.35165463259995</v>
      </c>
      <c r="D38" s="7"/>
    </row>
    <row r="39" spans="1:4">
      <c r="A39" s="11" t="s">
        <v>533</v>
      </c>
      <c r="B39" s="62">
        <f>SUMIFS(I$59:I$905,H$59:H$905,A39)</f>
        <v>29.665009375</v>
      </c>
      <c r="C39" s="62">
        <f>B39*(C33/B33)</f>
        <v>33.224810500000004</v>
      </c>
      <c r="D39" s="7"/>
    </row>
    <row r="40" spans="1:4">
      <c r="A40" s="11" t="s">
        <v>534</v>
      </c>
      <c r="B40" s="62">
        <f>SUMIFS(I$59:I$905,H$59:H$905,A40)</f>
        <v>15.501105570999998</v>
      </c>
      <c r="C40" s="62">
        <f>B40*(C34/B34)</f>
        <v>13.784540188976509</v>
      </c>
      <c r="D40" s="7"/>
    </row>
    <row r="41" spans="1:4">
      <c r="A41" s="11" t="s">
        <v>525</v>
      </c>
      <c r="B41" s="62">
        <f>SUM(I$59:I$905)-SUM(B38:B40)</f>
        <v>3.2062345446000222</v>
      </c>
      <c r="C41" s="62">
        <f>B41</f>
        <v>3.2062345446000222</v>
      </c>
      <c r="D41" s="7"/>
    </row>
    <row r="42" spans="1:4">
      <c r="A42" s="14" t="s">
        <v>1048</v>
      </c>
      <c r="B42" s="80">
        <f>SUM(B38:B41)</f>
        <v>430.72400412319996</v>
      </c>
      <c r="C42" s="83">
        <f>SUM(C38:C41)</f>
        <v>432.56723986617646</v>
      </c>
      <c r="D42" s="7"/>
    </row>
    <row r="43" spans="1:4" ht="15.75" thickBot="1">
      <c r="A43" s="11"/>
      <c r="C43" s="7"/>
      <c r="D43" s="7"/>
    </row>
    <row r="44" spans="1:4" ht="15.75" thickBot="1">
      <c r="A44" s="85" t="s">
        <v>1052</v>
      </c>
      <c r="B44" s="86" t="s">
        <v>1045</v>
      </c>
      <c r="C44" s="87" t="s">
        <v>1045</v>
      </c>
      <c r="D44" s="7"/>
    </row>
    <row r="45" spans="1:4">
      <c r="A45" s="11"/>
      <c r="C45" s="87" t="s">
        <v>1046</v>
      </c>
      <c r="D45" s="7"/>
    </row>
    <row r="46" spans="1:4">
      <c r="A46" s="14" t="s">
        <v>1049</v>
      </c>
      <c r="B46" s="84">
        <f>IF(B44="AR4",B42,C42)</f>
        <v>430.72400412319996</v>
      </c>
      <c r="C46" s="7"/>
      <c r="D46" s="7"/>
    </row>
    <row r="47" spans="1:4">
      <c r="A47" s="14" t="s">
        <v>1050</v>
      </c>
      <c r="B47" s="84">
        <f>B46*0.6</f>
        <v>258.43440247391999</v>
      </c>
      <c r="C47" s="7"/>
      <c r="D47" s="62"/>
    </row>
    <row r="48" spans="1:4">
      <c r="A48" s="14" t="s">
        <v>1051</v>
      </c>
      <c r="B48" s="84">
        <f>B46*0.2</f>
        <v>86.144800824640001</v>
      </c>
      <c r="C48" s="7"/>
      <c r="D48" s="7"/>
    </row>
    <row r="49" spans="1:9">
      <c r="A49" s="11"/>
      <c r="C49" s="7"/>
      <c r="D49" s="7"/>
    </row>
    <row r="51" spans="1:9">
      <c r="A51" s="81" t="s">
        <v>767</v>
      </c>
      <c r="B51" s="82"/>
      <c r="C51" s="82"/>
      <c r="D51" s="82"/>
      <c r="E51" s="82"/>
      <c r="F51" s="82"/>
      <c r="G51" s="82"/>
      <c r="H51" s="82"/>
      <c r="I51" s="82"/>
    </row>
    <row r="52" spans="1:9">
      <c r="A52" s="71" t="s">
        <v>768</v>
      </c>
      <c r="B52" s="71"/>
      <c r="C52" s="71"/>
      <c r="D52" s="71"/>
      <c r="E52" s="71"/>
      <c r="F52" s="71"/>
      <c r="G52" s="71"/>
      <c r="H52" s="71"/>
      <c r="I52" s="71"/>
    </row>
    <row r="53" spans="1:9">
      <c r="A53" s="71" t="s">
        <v>769</v>
      </c>
      <c r="B53" s="71"/>
      <c r="C53" s="71"/>
      <c r="D53" s="71"/>
      <c r="E53" s="71"/>
      <c r="F53" s="71"/>
      <c r="G53" s="71"/>
      <c r="H53" s="71"/>
      <c r="I53" s="71"/>
    </row>
    <row r="54" spans="1:9">
      <c r="A54" s="71" t="s">
        <v>770</v>
      </c>
      <c r="B54" s="71"/>
      <c r="C54" s="71"/>
      <c r="D54" s="71"/>
      <c r="E54" s="71"/>
      <c r="F54" s="71"/>
      <c r="G54" s="71"/>
      <c r="H54" s="71"/>
      <c r="I54" s="71"/>
    </row>
    <row r="55" spans="1:9">
      <c r="A55" s="71" t="s">
        <v>771</v>
      </c>
      <c r="B55" s="71"/>
      <c r="C55" s="71"/>
      <c r="D55" s="71"/>
      <c r="E55" s="71"/>
      <c r="F55" s="71"/>
      <c r="G55" s="71"/>
      <c r="H55" s="71"/>
      <c r="I55" s="71"/>
    </row>
    <row r="56" spans="1:9">
      <c r="A56" s="71"/>
      <c r="B56" s="71"/>
      <c r="C56" s="71"/>
      <c r="D56" s="71"/>
      <c r="E56" s="71"/>
      <c r="F56" s="71"/>
      <c r="G56" s="71"/>
      <c r="H56" s="71"/>
      <c r="I56" s="71"/>
    </row>
    <row r="57" spans="1:9">
      <c r="A57" s="71" t="s">
        <v>772</v>
      </c>
      <c r="B57" s="71"/>
      <c r="C57" s="71"/>
      <c r="D57" s="71"/>
      <c r="E57" s="71"/>
      <c r="F57" s="71"/>
      <c r="G57" s="71"/>
      <c r="H57" s="71"/>
      <c r="I57" s="71"/>
    </row>
    <row r="58" spans="1:9">
      <c r="A58" s="71" t="s">
        <v>773</v>
      </c>
      <c r="B58" s="71" t="s">
        <v>774</v>
      </c>
      <c r="C58" s="71" t="s">
        <v>775</v>
      </c>
      <c r="D58" s="71" t="s">
        <v>776</v>
      </c>
      <c r="E58" s="71" t="s">
        <v>777</v>
      </c>
      <c r="F58" s="71" t="s">
        <v>778</v>
      </c>
      <c r="G58" s="71" t="s">
        <v>779</v>
      </c>
      <c r="H58" s="71" t="s">
        <v>780</v>
      </c>
      <c r="I58" s="71">
        <v>1990</v>
      </c>
    </row>
    <row r="59" spans="1:9">
      <c r="A59" s="71" t="s">
        <v>781</v>
      </c>
      <c r="B59" s="71" t="s">
        <v>782</v>
      </c>
      <c r="C59" s="71" t="s">
        <v>783</v>
      </c>
      <c r="D59" s="71" t="s">
        <v>784</v>
      </c>
      <c r="E59" s="71" t="s">
        <v>785</v>
      </c>
      <c r="F59" s="71" t="s">
        <v>786</v>
      </c>
      <c r="G59" s="71" t="s">
        <v>787</v>
      </c>
      <c r="H59" s="71" t="s">
        <v>533</v>
      </c>
      <c r="I59" s="71">
        <v>3.5886749999999998</v>
      </c>
    </row>
    <row r="60" spans="1:9">
      <c r="A60" s="71" t="s">
        <v>781</v>
      </c>
      <c r="B60" s="71" t="s">
        <v>782</v>
      </c>
      <c r="C60" s="71" t="s">
        <v>783</v>
      </c>
      <c r="D60" s="71" t="s">
        <v>784</v>
      </c>
      <c r="E60" s="71" t="s">
        <v>785</v>
      </c>
      <c r="F60" s="71" t="s">
        <v>786</v>
      </c>
      <c r="G60" s="71" t="s">
        <v>788</v>
      </c>
      <c r="H60" s="71" t="s">
        <v>533</v>
      </c>
      <c r="I60" s="71">
        <v>0.15400525000000001</v>
      </c>
    </row>
    <row r="61" spans="1:9">
      <c r="A61" s="71" t="s">
        <v>781</v>
      </c>
      <c r="B61" s="71" t="s">
        <v>782</v>
      </c>
      <c r="C61" s="71" t="s">
        <v>783</v>
      </c>
      <c r="D61" s="71" t="s">
        <v>784</v>
      </c>
      <c r="E61" s="71" t="s">
        <v>785</v>
      </c>
      <c r="F61" s="71" t="s">
        <v>786</v>
      </c>
      <c r="G61" s="71" t="s">
        <v>789</v>
      </c>
      <c r="H61" s="71" t="s">
        <v>533</v>
      </c>
      <c r="I61" s="71">
        <v>0.58133749999999995</v>
      </c>
    </row>
    <row r="62" spans="1:9">
      <c r="A62" s="71" t="s">
        <v>781</v>
      </c>
      <c r="B62" s="71" t="s">
        <v>782</v>
      </c>
      <c r="C62" s="71" t="s">
        <v>783</v>
      </c>
      <c r="D62" s="71" t="s">
        <v>784</v>
      </c>
      <c r="E62" s="71" t="s">
        <v>785</v>
      </c>
      <c r="F62" s="71" t="s">
        <v>786</v>
      </c>
      <c r="G62" s="71" t="s">
        <v>790</v>
      </c>
      <c r="H62" s="71" t="s">
        <v>533</v>
      </c>
      <c r="I62" s="71">
        <v>0.14474424999999999</v>
      </c>
    </row>
    <row r="63" spans="1:9">
      <c r="A63" s="71" t="s">
        <v>781</v>
      </c>
      <c r="B63" s="71" t="s">
        <v>782</v>
      </c>
      <c r="C63" s="71" t="s">
        <v>783</v>
      </c>
      <c r="D63" s="71" t="s">
        <v>784</v>
      </c>
      <c r="E63" s="71" t="s">
        <v>785</v>
      </c>
      <c r="F63" s="71" t="s">
        <v>786</v>
      </c>
      <c r="G63" s="71" t="s">
        <v>791</v>
      </c>
      <c r="H63" s="71" t="s">
        <v>533</v>
      </c>
      <c r="I63" s="71">
        <v>0.13683124999999999</v>
      </c>
    </row>
    <row r="64" spans="1:9">
      <c r="A64" s="71" t="s">
        <v>781</v>
      </c>
      <c r="B64" s="71" t="s">
        <v>782</v>
      </c>
      <c r="C64" s="71" t="s">
        <v>783</v>
      </c>
      <c r="D64" s="71" t="s">
        <v>784</v>
      </c>
      <c r="E64" s="71" t="s">
        <v>785</v>
      </c>
      <c r="F64" s="71" t="s">
        <v>786</v>
      </c>
      <c r="G64" s="71" t="s">
        <v>519</v>
      </c>
      <c r="H64" s="71" t="s">
        <v>533</v>
      </c>
      <c r="I64" s="71">
        <v>9.3602000000000005E-2</v>
      </c>
    </row>
    <row r="65" spans="1:9">
      <c r="A65" s="71" t="s">
        <v>781</v>
      </c>
      <c r="B65" s="71" t="s">
        <v>782</v>
      </c>
      <c r="C65" s="71" t="s">
        <v>783</v>
      </c>
      <c r="D65" s="71" t="s">
        <v>784</v>
      </c>
      <c r="E65" s="71" t="s">
        <v>785</v>
      </c>
      <c r="F65" s="71" t="s">
        <v>786</v>
      </c>
      <c r="G65" s="71" t="s">
        <v>792</v>
      </c>
      <c r="H65" s="71" t="s">
        <v>533</v>
      </c>
      <c r="I65" s="71">
        <v>3.7368499999999999E-2</v>
      </c>
    </row>
    <row r="66" spans="1:9">
      <c r="A66" s="71" t="s">
        <v>781</v>
      </c>
      <c r="B66" s="71" t="s">
        <v>782</v>
      </c>
      <c r="C66" s="71" t="s">
        <v>783</v>
      </c>
      <c r="D66" s="71" t="s">
        <v>784</v>
      </c>
      <c r="E66" s="71" t="s">
        <v>785</v>
      </c>
      <c r="F66" s="71" t="s">
        <v>786</v>
      </c>
      <c r="G66" s="71" t="s">
        <v>793</v>
      </c>
      <c r="H66" s="71" t="s">
        <v>533</v>
      </c>
      <c r="I66" s="71">
        <v>0.136937</v>
      </c>
    </row>
    <row r="67" spans="1:9">
      <c r="A67" s="71" t="s">
        <v>781</v>
      </c>
      <c r="B67" s="71" t="s">
        <v>782</v>
      </c>
      <c r="C67" s="71" t="s">
        <v>783</v>
      </c>
      <c r="D67" s="71" t="s">
        <v>784</v>
      </c>
      <c r="E67" s="71" t="s">
        <v>785</v>
      </c>
      <c r="F67" s="71" t="s">
        <v>786</v>
      </c>
      <c r="G67" s="71" t="s">
        <v>794</v>
      </c>
      <c r="H67" s="71" t="s">
        <v>533</v>
      </c>
      <c r="I67" s="71">
        <v>0.51637750000000004</v>
      </c>
    </row>
    <row r="68" spans="1:9">
      <c r="A68" s="71" t="s">
        <v>781</v>
      </c>
      <c r="B68" s="71" t="s">
        <v>782</v>
      </c>
      <c r="C68" s="71" t="s">
        <v>783</v>
      </c>
      <c r="D68" s="71" t="s">
        <v>784</v>
      </c>
      <c r="E68" s="71" t="s">
        <v>785</v>
      </c>
      <c r="F68" s="71" t="s">
        <v>786</v>
      </c>
      <c r="G68" s="71" t="s">
        <v>795</v>
      </c>
      <c r="H68" s="71" t="s">
        <v>533</v>
      </c>
      <c r="I68" s="71">
        <v>1.76197</v>
      </c>
    </row>
    <row r="69" spans="1:9">
      <c r="A69" s="71" t="s">
        <v>781</v>
      </c>
      <c r="B69" s="71" t="s">
        <v>782</v>
      </c>
      <c r="C69" s="71" t="s">
        <v>783</v>
      </c>
      <c r="D69" s="71" t="s">
        <v>784</v>
      </c>
      <c r="E69" s="71" t="s">
        <v>785</v>
      </c>
      <c r="F69" s="71" t="s">
        <v>786</v>
      </c>
      <c r="G69" s="71" t="s">
        <v>796</v>
      </c>
      <c r="H69" s="71" t="s">
        <v>533</v>
      </c>
      <c r="I69" s="71">
        <v>0.2891975</v>
      </c>
    </row>
    <row r="70" spans="1:9">
      <c r="A70" s="71" t="s">
        <v>781</v>
      </c>
      <c r="B70" s="71" t="s">
        <v>782</v>
      </c>
      <c r="C70" s="71" t="s">
        <v>783</v>
      </c>
      <c r="D70" s="71" t="s">
        <v>797</v>
      </c>
      <c r="E70" s="71" t="s">
        <v>785</v>
      </c>
      <c r="F70" s="71" t="s">
        <v>786</v>
      </c>
      <c r="G70" s="71" t="s">
        <v>798</v>
      </c>
      <c r="H70" s="71" t="s">
        <v>533</v>
      </c>
      <c r="I70" s="71">
        <v>0.2</v>
      </c>
    </row>
    <row r="71" spans="1:9">
      <c r="A71" s="71" t="s">
        <v>781</v>
      </c>
      <c r="B71" s="71" t="s">
        <v>782</v>
      </c>
      <c r="C71" s="71" t="s">
        <v>783</v>
      </c>
      <c r="D71" s="71" t="s">
        <v>797</v>
      </c>
      <c r="E71" s="71" t="s">
        <v>785</v>
      </c>
      <c r="F71" s="71" t="s">
        <v>786</v>
      </c>
      <c r="G71" s="71" t="s">
        <v>520</v>
      </c>
      <c r="H71" s="71" t="s">
        <v>533</v>
      </c>
      <c r="I71" s="71">
        <v>4.2103749999999997E-3</v>
      </c>
    </row>
    <row r="72" spans="1:9">
      <c r="A72" s="71" t="s">
        <v>781</v>
      </c>
      <c r="B72" s="71" t="s">
        <v>782</v>
      </c>
      <c r="C72" s="71" t="s">
        <v>783</v>
      </c>
      <c r="D72" s="71" t="s">
        <v>797</v>
      </c>
      <c r="E72" s="71" t="s">
        <v>785</v>
      </c>
      <c r="F72" s="71" t="s">
        <v>786</v>
      </c>
      <c r="G72" s="71" t="s">
        <v>521</v>
      </c>
      <c r="H72" s="71" t="s">
        <v>533</v>
      </c>
      <c r="I72" s="71">
        <v>0.28557250000000001</v>
      </c>
    </row>
    <row r="73" spans="1:9">
      <c r="A73" s="71" t="s">
        <v>781</v>
      </c>
      <c r="B73" s="71" t="s">
        <v>782</v>
      </c>
      <c r="C73" s="71" t="s">
        <v>783</v>
      </c>
      <c r="D73" s="71" t="s">
        <v>797</v>
      </c>
      <c r="E73" s="71" t="s">
        <v>785</v>
      </c>
      <c r="F73" s="71" t="s">
        <v>786</v>
      </c>
      <c r="G73" s="71" t="s">
        <v>799</v>
      </c>
      <c r="H73" s="71" t="s">
        <v>533</v>
      </c>
      <c r="I73" s="71">
        <v>7.3125000000000004E-3</v>
      </c>
    </row>
    <row r="74" spans="1:9">
      <c r="A74" s="71" t="s">
        <v>781</v>
      </c>
      <c r="B74" s="71" t="s">
        <v>782</v>
      </c>
      <c r="C74" s="71" t="s">
        <v>800</v>
      </c>
      <c r="D74" s="71" t="s">
        <v>784</v>
      </c>
      <c r="E74" s="71" t="s">
        <v>785</v>
      </c>
      <c r="F74" s="71" t="s">
        <v>786</v>
      </c>
      <c r="G74" s="71" t="s">
        <v>801</v>
      </c>
      <c r="H74" s="71" t="s">
        <v>533</v>
      </c>
      <c r="I74" s="71">
        <v>3.200625E-2</v>
      </c>
    </row>
    <row r="75" spans="1:9">
      <c r="A75" s="71" t="s">
        <v>781</v>
      </c>
      <c r="B75" s="71" t="s">
        <v>782</v>
      </c>
      <c r="C75" s="71" t="s">
        <v>800</v>
      </c>
      <c r="D75" s="71" t="s">
        <v>784</v>
      </c>
      <c r="E75" s="71" t="s">
        <v>785</v>
      </c>
      <c r="F75" s="71" t="s">
        <v>786</v>
      </c>
      <c r="G75" s="71" t="s">
        <v>787</v>
      </c>
      <c r="H75" s="71" t="s">
        <v>533</v>
      </c>
      <c r="I75" s="71">
        <v>4.7759999999999998</v>
      </c>
    </row>
    <row r="76" spans="1:9">
      <c r="A76" s="71" t="s">
        <v>781</v>
      </c>
      <c r="B76" s="71" t="s">
        <v>782</v>
      </c>
      <c r="C76" s="71" t="s">
        <v>800</v>
      </c>
      <c r="D76" s="71" t="s">
        <v>784</v>
      </c>
      <c r="E76" s="71" t="s">
        <v>785</v>
      </c>
      <c r="F76" s="71" t="s">
        <v>786</v>
      </c>
      <c r="G76" s="71" t="s">
        <v>801</v>
      </c>
      <c r="H76" s="71" t="s">
        <v>534</v>
      </c>
      <c r="I76" s="71">
        <v>0.227457142</v>
      </c>
    </row>
    <row r="77" spans="1:9">
      <c r="A77" s="71" t="s">
        <v>781</v>
      </c>
      <c r="B77" s="71" t="s">
        <v>782</v>
      </c>
      <c r="C77" s="71" t="s">
        <v>800</v>
      </c>
      <c r="D77" s="71" t="s">
        <v>784</v>
      </c>
      <c r="E77" s="71" t="s">
        <v>785</v>
      </c>
      <c r="F77" s="71" t="s">
        <v>786</v>
      </c>
      <c r="G77" s="71" t="s">
        <v>787</v>
      </c>
      <c r="H77" s="71" t="s">
        <v>534</v>
      </c>
      <c r="I77" s="71">
        <v>8.0517216000000003E-2</v>
      </c>
    </row>
    <row r="78" spans="1:9">
      <c r="A78" s="71" t="s">
        <v>781</v>
      </c>
      <c r="B78" s="71" t="s">
        <v>782</v>
      </c>
      <c r="C78" s="71" t="s">
        <v>800</v>
      </c>
      <c r="D78" s="71" t="s">
        <v>784</v>
      </c>
      <c r="E78" s="71" t="s">
        <v>785</v>
      </c>
      <c r="F78" s="71" t="s">
        <v>786</v>
      </c>
      <c r="G78" s="71" t="s">
        <v>802</v>
      </c>
      <c r="H78" s="71" t="s">
        <v>534</v>
      </c>
      <c r="I78" s="71">
        <v>0</v>
      </c>
    </row>
    <row r="79" spans="1:9">
      <c r="A79" s="71" t="s">
        <v>781</v>
      </c>
      <c r="B79" s="71" t="s">
        <v>782</v>
      </c>
      <c r="C79" s="71" t="s">
        <v>800</v>
      </c>
      <c r="D79" s="71" t="s">
        <v>784</v>
      </c>
      <c r="E79" s="71" t="s">
        <v>785</v>
      </c>
      <c r="F79" s="71" t="s">
        <v>786</v>
      </c>
      <c r="G79" s="71" t="s">
        <v>803</v>
      </c>
      <c r="H79" s="71" t="s">
        <v>533</v>
      </c>
      <c r="I79" s="71">
        <v>9.080075E-3</v>
      </c>
    </row>
    <row r="80" spans="1:9">
      <c r="A80" s="71" t="s">
        <v>781</v>
      </c>
      <c r="B80" s="71" t="s">
        <v>782</v>
      </c>
      <c r="C80" s="71" t="s">
        <v>800</v>
      </c>
      <c r="D80" s="71" t="s">
        <v>784</v>
      </c>
      <c r="E80" s="71" t="s">
        <v>785</v>
      </c>
      <c r="F80" s="71" t="s">
        <v>786</v>
      </c>
      <c r="G80" s="71" t="s">
        <v>804</v>
      </c>
      <c r="H80" s="71" t="s">
        <v>534</v>
      </c>
      <c r="I80" s="71">
        <v>0</v>
      </c>
    </row>
    <row r="81" spans="1:9">
      <c r="A81" s="71" t="s">
        <v>781</v>
      </c>
      <c r="B81" s="71" t="s">
        <v>782</v>
      </c>
      <c r="C81" s="71" t="s">
        <v>800</v>
      </c>
      <c r="D81" s="71" t="s">
        <v>784</v>
      </c>
      <c r="E81" s="71" t="s">
        <v>785</v>
      </c>
      <c r="F81" s="71" t="s">
        <v>786</v>
      </c>
      <c r="G81" s="71" t="s">
        <v>802</v>
      </c>
      <c r="H81" s="71" t="s">
        <v>533</v>
      </c>
      <c r="I81" s="71">
        <v>1.4302499999999999E-2</v>
      </c>
    </row>
    <row r="82" spans="1:9">
      <c r="A82" s="71" t="s">
        <v>781</v>
      </c>
      <c r="B82" s="71" t="s">
        <v>782</v>
      </c>
      <c r="C82" s="71" t="s">
        <v>800</v>
      </c>
      <c r="D82" s="71" t="s">
        <v>784</v>
      </c>
      <c r="E82" s="71" t="s">
        <v>785</v>
      </c>
      <c r="F82" s="71" t="s">
        <v>786</v>
      </c>
      <c r="G82" s="71" t="s">
        <v>805</v>
      </c>
      <c r="H82" s="71" t="s">
        <v>533</v>
      </c>
      <c r="I82" s="71">
        <v>1.2428349999999999E-2</v>
      </c>
    </row>
    <row r="83" spans="1:9">
      <c r="A83" s="71" t="s">
        <v>781</v>
      </c>
      <c r="B83" s="71" t="s">
        <v>782</v>
      </c>
      <c r="C83" s="71" t="s">
        <v>800</v>
      </c>
      <c r="D83" s="71" t="s">
        <v>784</v>
      </c>
      <c r="E83" s="71" t="s">
        <v>785</v>
      </c>
      <c r="F83" s="71" t="s">
        <v>786</v>
      </c>
      <c r="G83" s="71" t="s">
        <v>804</v>
      </c>
      <c r="H83" s="71" t="s">
        <v>533</v>
      </c>
      <c r="I83" s="71">
        <v>4.9327249999999998E-3</v>
      </c>
    </row>
    <row r="84" spans="1:9">
      <c r="A84" s="71" t="s">
        <v>781</v>
      </c>
      <c r="B84" s="71" t="s">
        <v>782</v>
      </c>
      <c r="C84" s="71" t="s">
        <v>800</v>
      </c>
      <c r="D84" s="71" t="s">
        <v>784</v>
      </c>
      <c r="E84" s="71" t="s">
        <v>785</v>
      </c>
      <c r="F84" s="71" t="s">
        <v>786</v>
      </c>
      <c r="G84" s="71" t="s">
        <v>806</v>
      </c>
      <c r="H84" s="71" t="s">
        <v>534</v>
      </c>
      <c r="I84" s="71">
        <v>0</v>
      </c>
    </row>
    <row r="85" spans="1:9">
      <c r="A85" s="71" t="s">
        <v>781</v>
      </c>
      <c r="B85" s="71" t="s">
        <v>782</v>
      </c>
      <c r="C85" s="71" t="s">
        <v>800</v>
      </c>
      <c r="D85" s="71" t="s">
        <v>784</v>
      </c>
      <c r="E85" s="71" t="s">
        <v>785</v>
      </c>
      <c r="F85" s="71" t="s">
        <v>786</v>
      </c>
      <c r="G85" s="71" t="s">
        <v>805</v>
      </c>
      <c r="H85" s="71" t="s">
        <v>534</v>
      </c>
      <c r="I85" s="71">
        <v>0</v>
      </c>
    </row>
    <row r="86" spans="1:9">
      <c r="A86" s="71" t="s">
        <v>781</v>
      </c>
      <c r="B86" s="71" t="s">
        <v>782</v>
      </c>
      <c r="C86" s="71" t="s">
        <v>800</v>
      </c>
      <c r="D86" s="71" t="s">
        <v>784</v>
      </c>
      <c r="E86" s="71" t="s">
        <v>785</v>
      </c>
      <c r="F86" s="71" t="s">
        <v>786</v>
      </c>
      <c r="G86" s="71" t="s">
        <v>807</v>
      </c>
      <c r="H86" s="71" t="s">
        <v>534</v>
      </c>
      <c r="I86" s="71">
        <v>0.160581472</v>
      </c>
    </row>
    <row r="87" spans="1:9">
      <c r="A87" s="71" t="s">
        <v>781</v>
      </c>
      <c r="B87" s="71" t="s">
        <v>782</v>
      </c>
      <c r="C87" s="71" t="s">
        <v>800</v>
      </c>
      <c r="D87" s="71" t="s">
        <v>784</v>
      </c>
      <c r="E87" s="71" t="s">
        <v>785</v>
      </c>
      <c r="F87" s="71" t="s">
        <v>786</v>
      </c>
      <c r="G87" s="71" t="s">
        <v>808</v>
      </c>
      <c r="H87" s="71" t="s">
        <v>533</v>
      </c>
      <c r="I87" s="71">
        <v>5.188425E-2</v>
      </c>
    </row>
    <row r="88" spans="1:9">
      <c r="A88" s="71" t="s">
        <v>781</v>
      </c>
      <c r="B88" s="71" t="s">
        <v>782</v>
      </c>
      <c r="C88" s="71" t="s">
        <v>800</v>
      </c>
      <c r="D88" s="71" t="s">
        <v>784</v>
      </c>
      <c r="E88" s="71" t="s">
        <v>785</v>
      </c>
      <c r="F88" s="71" t="s">
        <v>786</v>
      </c>
      <c r="G88" s="71" t="s">
        <v>807</v>
      </c>
      <c r="H88" s="71" t="s">
        <v>533</v>
      </c>
      <c r="I88" s="71">
        <v>3.5150000000000001E-2</v>
      </c>
    </row>
    <row r="89" spans="1:9">
      <c r="A89" s="71" t="s">
        <v>781</v>
      </c>
      <c r="B89" s="71" t="s">
        <v>782</v>
      </c>
      <c r="C89" s="71" t="s">
        <v>800</v>
      </c>
      <c r="D89" s="71" t="s">
        <v>784</v>
      </c>
      <c r="E89" s="71" t="s">
        <v>785</v>
      </c>
      <c r="F89" s="71" t="s">
        <v>786</v>
      </c>
      <c r="G89" s="71" t="s">
        <v>806</v>
      </c>
      <c r="H89" s="71" t="s">
        <v>533</v>
      </c>
      <c r="I89" s="71">
        <v>1.0641825000000001E-2</v>
      </c>
    </row>
    <row r="90" spans="1:9">
      <c r="A90" s="71" t="s">
        <v>781</v>
      </c>
      <c r="B90" s="71" t="s">
        <v>782</v>
      </c>
      <c r="C90" s="71" t="s">
        <v>800</v>
      </c>
      <c r="D90" s="71" t="s">
        <v>784</v>
      </c>
      <c r="E90" s="71" t="s">
        <v>785</v>
      </c>
      <c r="F90" s="71" t="s">
        <v>786</v>
      </c>
      <c r="G90" s="71" t="s">
        <v>803</v>
      </c>
      <c r="H90" s="71" t="s">
        <v>534</v>
      </c>
      <c r="I90" s="71">
        <v>3.9097302E-2</v>
      </c>
    </row>
    <row r="91" spans="1:9">
      <c r="A91" s="71" t="s">
        <v>781</v>
      </c>
      <c r="B91" s="71" t="s">
        <v>782</v>
      </c>
      <c r="C91" s="71" t="s">
        <v>800</v>
      </c>
      <c r="D91" s="71" t="s">
        <v>784</v>
      </c>
      <c r="E91" s="71" t="s">
        <v>785</v>
      </c>
      <c r="F91" s="71" t="s">
        <v>786</v>
      </c>
      <c r="G91" s="71" t="s">
        <v>808</v>
      </c>
      <c r="H91" s="71" t="s">
        <v>534</v>
      </c>
      <c r="I91" s="71">
        <v>0</v>
      </c>
    </row>
    <row r="92" spans="1:9">
      <c r="A92" s="71" t="s">
        <v>781</v>
      </c>
      <c r="B92" s="71" t="s">
        <v>782</v>
      </c>
      <c r="C92" s="71" t="s">
        <v>800</v>
      </c>
      <c r="D92" s="71" t="s">
        <v>797</v>
      </c>
      <c r="E92" s="71" t="s">
        <v>785</v>
      </c>
      <c r="F92" s="71" t="s">
        <v>786</v>
      </c>
      <c r="G92" s="71" t="s">
        <v>798</v>
      </c>
      <c r="H92" s="71" t="s">
        <v>534</v>
      </c>
      <c r="I92" s="71">
        <v>1.9708081000000001E-3</v>
      </c>
    </row>
    <row r="93" spans="1:9">
      <c r="A93" s="71" t="s">
        <v>781</v>
      </c>
      <c r="B93" s="71" t="s">
        <v>782</v>
      </c>
      <c r="C93" s="71" t="s">
        <v>800</v>
      </c>
      <c r="D93" s="71" t="s">
        <v>797</v>
      </c>
      <c r="E93" s="71" t="s">
        <v>785</v>
      </c>
      <c r="F93" s="71" t="s">
        <v>786</v>
      </c>
      <c r="G93" s="71" t="s">
        <v>798</v>
      </c>
      <c r="H93" s="71" t="s">
        <v>533</v>
      </c>
      <c r="I93" s="71">
        <v>1.9530749999999999E-2</v>
      </c>
    </row>
    <row r="94" spans="1:9">
      <c r="A94" s="71" t="s">
        <v>781</v>
      </c>
      <c r="B94" s="71" t="s">
        <v>782</v>
      </c>
      <c r="C94" s="71" t="s">
        <v>800</v>
      </c>
      <c r="D94" s="71" t="s">
        <v>797</v>
      </c>
      <c r="E94" s="71" t="s">
        <v>785</v>
      </c>
      <c r="F94" s="71" t="s">
        <v>786</v>
      </c>
      <c r="G94" s="71" t="s">
        <v>520</v>
      </c>
      <c r="H94" s="71" t="s">
        <v>534</v>
      </c>
      <c r="I94" s="71">
        <v>0</v>
      </c>
    </row>
    <row r="95" spans="1:9">
      <c r="A95" s="71" t="s">
        <v>781</v>
      </c>
      <c r="B95" s="71" t="s">
        <v>782</v>
      </c>
      <c r="C95" s="71" t="s">
        <v>800</v>
      </c>
      <c r="D95" s="71" t="s">
        <v>797</v>
      </c>
      <c r="E95" s="71" t="s">
        <v>785</v>
      </c>
      <c r="F95" s="71" t="s">
        <v>786</v>
      </c>
      <c r="G95" s="71" t="s">
        <v>520</v>
      </c>
      <c r="H95" s="71" t="s">
        <v>533</v>
      </c>
      <c r="I95" s="71">
        <v>3.1566999999999999E-4</v>
      </c>
    </row>
    <row r="96" spans="1:9">
      <c r="A96" s="71" t="s">
        <v>781</v>
      </c>
      <c r="B96" s="71" t="s">
        <v>782</v>
      </c>
      <c r="C96" s="71" t="s">
        <v>800</v>
      </c>
      <c r="D96" s="71" t="s">
        <v>797</v>
      </c>
      <c r="E96" s="71" t="s">
        <v>785</v>
      </c>
      <c r="F96" s="71" t="s">
        <v>786</v>
      </c>
      <c r="G96" s="71" t="s">
        <v>521</v>
      </c>
      <c r="H96" s="71" t="s">
        <v>533</v>
      </c>
      <c r="I96" s="71">
        <v>4.1600249999999998E-2</v>
      </c>
    </row>
    <row r="97" spans="1:9">
      <c r="A97" s="71" t="s">
        <v>781</v>
      </c>
      <c r="B97" s="71" t="s">
        <v>782</v>
      </c>
      <c r="C97" s="71" t="s">
        <v>800</v>
      </c>
      <c r="D97" s="71" t="s">
        <v>797</v>
      </c>
      <c r="E97" s="71" t="s">
        <v>785</v>
      </c>
      <c r="F97" s="71" t="s">
        <v>786</v>
      </c>
      <c r="G97" s="71" t="s">
        <v>521</v>
      </c>
      <c r="H97" s="71" t="s">
        <v>534</v>
      </c>
      <c r="I97" s="71">
        <v>0</v>
      </c>
    </row>
    <row r="98" spans="1:9">
      <c r="A98" s="71" t="s">
        <v>781</v>
      </c>
      <c r="B98" s="71" t="s">
        <v>782</v>
      </c>
      <c r="C98" s="71" t="s">
        <v>800</v>
      </c>
      <c r="D98" s="71" t="s">
        <v>799</v>
      </c>
      <c r="E98" s="71" t="s">
        <v>785</v>
      </c>
      <c r="F98" s="71" t="s">
        <v>786</v>
      </c>
      <c r="G98" s="71" t="s">
        <v>809</v>
      </c>
      <c r="H98" s="71" t="s">
        <v>533</v>
      </c>
      <c r="I98" s="71">
        <v>1.9715275000000001E-2</v>
      </c>
    </row>
    <row r="99" spans="1:9">
      <c r="A99" s="71" t="s">
        <v>781</v>
      </c>
      <c r="B99" s="71" t="s">
        <v>782</v>
      </c>
      <c r="C99" s="71" t="s">
        <v>800</v>
      </c>
      <c r="D99" s="71" t="s">
        <v>799</v>
      </c>
      <c r="E99" s="71" t="s">
        <v>785</v>
      </c>
      <c r="F99" s="71" t="s">
        <v>786</v>
      </c>
      <c r="G99" s="71" t="s">
        <v>810</v>
      </c>
      <c r="H99" s="71" t="s">
        <v>534</v>
      </c>
      <c r="I99" s="71">
        <v>1.128499E-4</v>
      </c>
    </row>
    <row r="100" spans="1:9">
      <c r="A100" s="71" t="s">
        <v>781</v>
      </c>
      <c r="B100" s="71" t="s">
        <v>782</v>
      </c>
      <c r="C100" s="71" t="s">
        <v>800</v>
      </c>
      <c r="D100" s="71" t="s">
        <v>799</v>
      </c>
      <c r="E100" s="71" t="s">
        <v>785</v>
      </c>
      <c r="F100" s="71" t="s">
        <v>786</v>
      </c>
      <c r="G100" s="71" t="s">
        <v>811</v>
      </c>
      <c r="H100" s="71" t="s">
        <v>533</v>
      </c>
      <c r="I100" s="71">
        <v>1.55152E-2</v>
      </c>
    </row>
    <row r="101" spans="1:9">
      <c r="A101" s="71" t="s">
        <v>781</v>
      </c>
      <c r="B101" s="71" t="s">
        <v>782</v>
      </c>
      <c r="C101" s="71" t="s">
        <v>800</v>
      </c>
      <c r="D101" s="71" t="s">
        <v>799</v>
      </c>
      <c r="E101" s="71" t="s">
        <v>785</v>
      </c>
      <c r="F101" s="71" t="s">
        <v>786</v>
      </c>
      <c r="G101" s="71" t="s">
        <v>811</v>
      </c>
      <c r="H101" s="71" t="s">
        <v>534</v>
      </c>
      <c r="I101" s="71">
        <v>1.7430789999999999E-4</v>
      </c>
    </row>
    <row r="102" spans="1:9">
      <c r="A102" s="71" t="s">
        <v>781</v>
      </c>
      <c r="B102" s="71" t="s">
        <v>782</v>
      </c>
      <c r="C102" s="71" t="s">
        <v>800</v>
      </c>
      <c r="D102" s="71" t="s">
        <v>799</v>
      </c>
      <c r="E102" s="71" t="s">
        <v>785</v>
      </c>
      <c r="F102" s="71" t="s">
        <v>786</v>
      </c>
      <c r="G102" s="71" t="s">
        <v>812</v>
      </c>
      <c r="H102" s="71" t="s">
        <v>533</v>
      </c>
      <c r="I102" s="71">
        <v>1.468115E-2</v>
      </c>
    </row>
    <row r="103" spans="1:9">
      <c r="A103" s="71" t="s">
        <v>781</v>
      </c>
      <c r="B103" s="71" t="s">
        <v>782</v>
      </c>
      <c r="C103" s="71" t="s">
        <v>800</v>
      </c>
      <c r="D103" s="71" t="s">
        <v>799</v>
      </c>
      <c r="E103" s="71" t="s">
        <v>785</v>
      </c>
      <c r="F103" s="71" t="s">
        <v>786</v>
      </c>
      <c r="G103" s="71" t="s">
        <v>809</v>
      </c>
      <c r="H103" s="71" t="s">
        <v>534</v>
      </c>
      <c r="I103" s="71">
        <v>2.571815E-4</v>
      </c>
    </row>
    <row r="104" spans="1:9">
      <c r="A104" s="71" t="s">
        <v>781</v>
      </c>
      <c r="B104" s="71" t="s">
        <v>782</v>
      </c>
      <c r="C104" s="71" t="s">
        <v>800</v>
      </c>
      <c r="D104" s="71" t="s">
        <v>799</v>
      </c>
      <c r="E104" s="71" t="s">
        <v>785</v>
      </c>
      <c r="F104" s="71" t="s">
        <v>786</v>
      </c>
      <c r="G104" s="71" t="s">
        <v>813</v>
      </c>
      <c r="H104" s="71" t="s">
        <v>534</v>
      </c>
      <c r="I104" s="71">
        <v>2.03146E-4</v>
      </c>
    </row>
    <row r="105" spans="1:9">
      <c r="A105" s="71" t="s">
        <v>781</v>
      </c>
      <c r="B105" s="71" t="s">
        <v>782</v>
      </c>
      <c r="C105" s="71" t="s">
        <v>800</v>
      </c>
      <c r="D105" s="71" t="s">
        <v>799</v>
      </c>
      <c r="E105" s="71" t="s">
        <v>785</v>
      </c>
      <c r="F105" s="71" t="s">
        <v>786</v>
      </c>
      <c r="G105" s="71" t="s">
        <v>810</v>
      </c>
      <c r="H105" s="71" t="s">
        <v>533</v>
      </c>
      <c r="I105" s="71">
        <v>1.1458525000000001E-2</v>
      </c>
    </row>
    <row r="106" spans="1:9">
      <c r="A106" s="71" t="s">
        <v>781</v>
      </c>
      <c r="B106" s="71" t="s">
        <v>782</v>
      </c>
      <c r="C106" s="71" t="s">
        <v>800</v>
      </c>
      <c r="D106" s="71" t="s">
        <v>799</v>
      </c>
      <c r="E106" s="71" t="s">
        <v>785</v>
      </c>
      <c r="F106" s="71" t="s">
        <v>786</v>
      </c>
      <c r="G106" s="71" t="s">
        <v>813</v>
      </c>
      <c r="H106" s="71" t="s">
        <v>533</v>
      </c>
      <c r="I106" s="71">
        <v>1.8082075E-2</v>
      </c>
    </row>
    <row r="107" spans="1:9">
      <c r="A107" s="71" t="s">
        <v>781</v>
      </c>
      <c r="B107" s="71" t="s">
        <v>782</v>
      </c>
      <c r="C107" s="71" t="s">
        <v>800</v>
      </c>
      <c r="D107" s="71" t="s">
        <v>799</v>
      </c>
      <c r="E107" s="71" t="s">
        <v>785</v>
      </c>
      <c r="F107" s="71" t="s">
        <v>786</v>
      </c>
      <c r="G107" s="71" t="s">
        <v>812</v>
      </c>
      <c r="H107" s="71" t="s">
        <v>534</v>
      </c>
      <c r="I107" s="71">
        <v>1.649376E-4</v>
      </c>
    </row>
    <row r="108" spans="1:9">
      <c r="A108" s="71" t="s">
        <v>781</v>
      </c>
      <c r="B108" s="71" t="s">
        <v>782</v>
      </c>
      <c r="C108" s="71" t="s">
        <v>800</v>
      </c>
      <c r="D108" s="71" t="s">
        <v>522</v>
      </c>
      <c r="E108" s="71" t="s">
        <v>785</v>
      </c>
      <c r="F108" s="71" t="s">
        <v>786</v>
      </c>
      <c r="G108" s="71" t="s">
        <v>814</v>
      </c>
      <c r="H108" s="71" t="s">
        <v>534</v>
      </c>
      <c r="I108" s="71">
        <v>6.9719483999999997E-3</v>
      </c>
    </row>
    <row r="109" spans="1:9">
      <c r="A109" s="71" t="s">
        <v>781</v>
      </c>
      <c r="B109" s="71" t="s">
        <v>782</v>
      </c>
      <c r="C109" s="71" t="s">
        <v>800</v>
      </c>
      <c r="D109" s="71" t="s">
        <v>522</v>
      </c>
      <c r="E109" s="71" t="s">
        <v>785</v>
      </c>
      <c r="F109" s="71" t="s">
        <v>786</v>
      </c>
      <c r="G109" s="71" t="s">
        <v>815</v>
      </c>
      <c r="H109" s="71" t="s">
        <v>533</v>
      </c>
      <c r="I109" s="71">
        <v>2.1283175000000001E-2</v>
      </c>
    </row>
    <row r="110" spans="1:9">
      <c r="A110" s="71" t="s">
        <v>781</v>
      </c>
      <c r="B110" s="71" t="s">
        <v>782</v>
      </c>
      <c r="C110" s="71" t="s">
        <v>800</v>
      </c>
      <c r="D110" s="71" t="s">
        <v>522</v>
      </c>
      <c r="E110" s="71" t="s">
        <v>785</v>
      </c>
      <c r="F110" s="71" t="s">
        <v>786</v>
      </c>
      <c r="G110" s="71" t="s">
        <v>814</v>
      </c>
      <c r="H110" s="71" t="s">
        <v>533</v>
      </c>
      <c r="I110" s="71">
        <v>1.8515875000000001E-2</v>
      </c>
    </row>
    <row r="111" spans="1:9">
      <c r="A111" s="71" t="s">
        <v>781</v>
      </c>
      <c r="B111" s="71" t="s">
        <v>782</v>
      </c>
      <c r="C111" s="71" t="s">
        <v>800</v>
      </c>
      <c r="D111" s="71" t="s">
        <v>522</v>
      </c>
      <c r="E111" s="71" t="s">
        <v>785</v>
      </c>
      <c r="F111" s="71" t="s">
        <v>786</v>
      </c>
      <c r="G111" s="71" t="s">
        <v>816</v>
      </c>
      <c r="H111" s="71" t="s">
        <v>534</v>
      </c>
      <c r="I111" s="71">
        <v>1.10693292E-2</v>
      </c>
    </row>
    <row r="112" spans="1:9">
      <c r="A112" s="71" t="s">
        <v>781</v>
      </c>
      <c r="B112" s="71" t="s">
        <v>782</v>
      </c>
      <c r="C112" s="71" t="s">
        <v>800</v>
      </c>
      <c r="D112" s="71" t="s">
        <v>522</v>
      </c>
      <c r="E112" s="71" t="s">
        <v>785</v>
      </c>
      <c r="F112" s="71" t="s">
        <v>786</v>
      </c>
      <c r="G112" s="71" t="s">
        <v>817</v>
      </c>
      <c r="H112" s="71" t="s">
        <v>533</v>
      </c>
      <c r="I112" s="71">
        <v>8.4489000000000005E-4</v>
      </c>
    </row>
    <row r="113" spans="1:9">
      <c r="A113" s="71" t="s">
        <v>781</v>
      </c>
      <c r="B113" s="71" t="s">
        <v>782</v>
      </c>
      <c r="C113" s="71" t="s">
        <v>800</v>
      </c>
      <c r="D113" s="71" t="s">
        <v>522</v>
      </c>
      <c r="E113" s="71" t="s">
        <v>785</v>
      </c>
      <c r="F113" s="71" t="s">
        <v>786</v>
      </c>
      <c r="G113" s="71" t="s">
        <v>818</v>
      </c>
      <c r="H113" s="71" t="s">
        <v>534</v>
      </c>
      <c r="I113" s="71">
        <v>1.85347358E-2</v>
      </c>
    </row>
    <row r="114" spans="1:9">
      <c r="A114" s="71" t="s">
        <v>781</v>
      </c>
      <c r="B114" s="71" t="s">
        <v>782</v>
      </c>
      <c r="C114" s="71" t="s">
        <v>800</v>
      </c>
      <c r="D114" s="71" t="s">
        <v>522</v>
      </c>
      <c r="E114" s="71" t="s">
        <v>785</v>
      </c>
      <c r="F114" s="71" t="s">
        <v>786</v>
      </c>
      <c r="G114" s="71" t="s">
        <v>817</v>
      </c>
      <c r="H114" s="71" t="s">
        <v>534</v>
      </c>
      <c r="I114" s="71">
        <v>1.529065E-4</v>
      </c>
    </row>
    <row r="115" spans="1:9">
      <c r="A115" s="71" t="s">
        <v>781</v>
      </c>
      <c r="B115" s="71" t="s">
        <v>782</v>
      </c>
      <c r="C115" s="71" t="s">
        <v>800</v>
      </c>
      <c r="D115" s="71" t="s">
        <v>522</v>
      </c>
      <c r="E115" s="71" t="s">
        <v>785</v>
      </c>
      <c r="F115" s="71" t="s">
        <v>786</v>
      </c>
      <c r="G115" s="71" t="s">
        <v>815</v>
      </c>
      <c r="H115" s="71" t="s">
        <v>534</v>
      </c>
      <c r="I115" s="71">
        <v>3.2252838000000001E-3</v>
      </c>
    </row>
    <row r="116" spans="1:9">
      <c r="A116" s="71" t="s">
        <v>781</v>
      </c>
      <c r="B116" s="71" t="s">
        <v>782</v>
      </c>
      <c r="C116" s="71" t="s">
        <v>800</v>
      </c>
      <c r="D116" s="71" t="s">
        <v>522</v>
      </c>
      <c r="E116" s="71" t="s">
        <v>785</v>
      </c>
      <c r="F116" s="71" t="s">
        <v>786</v>
      </c>
      <c r="G116" s="71" t="s">
        <v>816</v>
      </c>
      <c r="H116" s="71" t="s">
        <v>533</v>
      </c>
      <c r="I116" s="71">
        <v>2.8258749999999999E-2</v>
      </c>
    </row>
    <row r="117" spans="1:9">
      <c r="A117" s="71" t="s">
        <v>781</v>
      </c>
      <c r="B117" s="71" t="s">
        <v>782</v>
      </c>
      <c r="C117" s="71" t="s">
        <v>800</v>
      </c>
      <c r="D117" s="71" t="s">
        <v>522</v>
      </c>
      <c r="E117" s="71" t="s">
        <v>785</v>
      </c>
      <c r="F117" s="71" t="s">
        <v>786</v>
      </c>
      <c r="G117" s="71" t="s">
        <v>818</v>
      </c>
      <c r="H117" s="71" t="s">
        <v>533</v>
      </c>
      <c r="I117" s="71">
        <v>0.11427850000000001</v>
      </c>
    </row>
    <row r="118" spans="1:9">
      <c r="A118" s="71" t="s">
        <v>781</v>
      </c>
      <c r="B118" s="71" t="s">
        <v>782</v>
      </c>
      <c r="C118" s="71" t="s">
        <v>819</v>
      </c>
      <c r="D118" s="71" t="s">
        <v>820</v>
      </c>
      <c r="E118" s="71" t="s">
        <v>785</v>
      </c>
      <c r="F118" s="71" t="s">
        <v>821</v>
      </c>
      <c r="G118" s="71" t="s">
        <v>822</v>
      </c>
      <c r="H118" s="71" t="s">
        <v>526</v>
      </c>
      <c r="I118" s="71">
        <v>-6.6902799999999996</v>
      </c>
    </row>
    <row r="119" spans="1:9">
      <c r="A119" s="71" t="s">
        <v>781</v>
      </c>
      <c r="B119" s="71" t="s">
        <v>782</v>
      </c>
      <c r="C119" s="71" t="s">
        <v>823</v>
      </c>
      <c r="D119" s="71" t="s">
        <v>820</v>
      </c>
      <c r="E119" s="71" t="s">
        <v>785</v>
      </c>
      <c r="F119" s="71" t="s">
        <v>824</v>
      </c>
      <c r="G119" s="71" t="s">
        <v>825</v>
      </c>
      <c r="H119" s="71" t="s">
        <v>534</v>
      </c>
      <c r="I119" s="71">
        <v>1.20672418E-2</v>
      </c>
    </row>
    <row r="120" spans="1:9">
      <c r="A120" s="71" t="s">
        <v>781</v>
      </c>
      <c r="B120" s="71" t="s">
        <v>782</v>
      </c>
      <c r="C120" s="71" t="s">
        <v>823</v>
      </c>
      <c r="D120" s="71" t="s">
        <v>820</v>
      </c>
      <c r="E120" s="71" t="s">
        <v>785</v>
      </c>
      <c r="F120" s="71" t="s">
        <v>824</v>
      </c>
      <c r="G120" s="71" t="s">
        <v>826</v>
      </c>
      <c r="H120" s="71" t="s">
        <v>534</v>
      </c>
      <c r="I120" s="71">
        <v>2.4134484E-3</v>
      </c>
    </row>
    <row r="121" spans="1:9">
      <c r="A121" s="71" t="s">
        <v>781</v>
      </c>
      <c r="B121" s="71" t="s">
        <v>782</v>
      </c>
      <c r="C121" s="71" t="s">
        <v>823</v>
      </c>
      <c r="D121" s="71" t="s">
        <v>820</v>
      </c>
      <c r="E121" s="71" t="s">
        <v>785</v>
      </c>
      <c r="F121" s="71" t="s">
        <v>827</v>
      </c>
      <c r="G121" s="71" t="s">
        <v>825</v>
      </c>
      <c r="H121" s="71" t="s">
        <v>533</v>
      </c>
      <c r="I121" s="71">
        <v>0.18239949999999999</v>
      </c>
    </row>
    <row r="122" spans="1:9">
      <c r="A122" s="71" t="s">
        <v>781</v>
      </c>
      <c r="B122" s="71" t="s">
        <v>782</v>
      </c>
      <c r="C122" s="71" t="s">
        <v>823</v>
      </c>
      <c r="D122" s="71" t="s">
        <v>820</v>
      </c>
      <c r="E122" s="71" t="s">
        <v>785</v>
      </c>
      <c r="F122" s="71" t="s">
        <v>827</v>
      </c>
      <c r="G122" s="71" t="s">
        <v>826</v>
      </c>
      <c r="H122" s="71" t="s">
        <v>533</v>
      </c>
      <c r="I122" s="71">
        <v>2.6057E-2</v>
      </c>
    </row>
    <row r="123" spans="1:9">
      <c r="A123" s="71" t="s">
        <v>781</v>
      </c>
      <c r="B123" s="71" t="s">
        <v>782</v>
      </c>
      <c r="C123" s="71" t="s">
        <v>828</v>
      </c>
      <c r="D123" s="71" t="s">
        <v>829</v>
      </c>
      <c r="E123" s="71" t="s">
        <v>785</v>
      </c>
      <c r="F123" s="71" t="s">
        <v>830</v>
      </c>
      <c r="G123" s="71" t="s">
        <v>831</v>
      </c>
      <c r="H123" s="71" t="s">
        <v>533</v>
      </c>
      <c r="I123" s="71">
        <v>1.6041425E-3</v>
      </c>
    </row>
    <row r="124" spans="1:9">
      <c r="A124" s="71" t="s">
        <v>781</v>
      </c>
      <c r="B124" s="71" t="s">
        <v>782</v>
      </c>
      <c r="C124" s="71" t="s">
        <v>828</v>
      </c>
      <c r="D124" s="71" t="s">
        <v>832</v>
      </c>
      <c r="E124" s="71" t="s">
        <v>785</v>
      </c>
      <c r="F124" s="71" t="s">
        <v>830</v>
      </c>
      <c r="G124" s="71" t="s">
        <v>833</v>
      </c>
      <c r="H124" s="71" t="s">
        <v>533</v>
      </c>
      <c r="I124" s="71">
        <v>5.2514750000000002E-3</v>
      </c>
    </row>
    <row r="125" spans="1:9">
      <c r="A125" s="71" t="s">
        <v>781</v>
      </c>
      <c r="B125" s="71" t="s">
        <v>782</v>
      </c>
      <c r="C125" s="71" t="s">
        <v>828</v>
      </c>
      <c r="D125" s="71" t="s">
        <v>829</v>
      </c>
      <c r="E125" s="71" t="s">
        <v>785</v>
      </c>
      <c r="F125" s="71" t="s">
        <v>830</v>
      </c>
      <c r="G125" s="71" t="s">
        <v>834</v>
      </c>
      <c r="H125" s="71" t="s">
        <v>533</v>
      </c>
      <c r="I125" s="71">
        <v>1.7509275000000001E-2</v>
      </c>
    </row>
    <row r="126" spans="1:9">
      <c r="A126" s="71" t="s">
        <v>781</v>
      </c>
      <c r="B126" s="71" t="s">
        <v>782</v>
      </c>
      <c r="C126" s="71" t="s">
        <v>828</v>
      </c>
      <c r="D126" s="71" t="s">
        <v>832</v>
      </c>
      <c r="E126" s="71" t="s">
        <v>785</v>
      </c>
      <c r="F126" s="71" t="s">
        <v>830</v>
      </c>
      <c r="G126" s="71" t="s">
        <v>835</v>
      </c>
      <c r="H126" s="71" t="s">
        <v>534</v>
      </c>
      <c r="I126" s="71">
        <v>1.5665710999999999E-2</v>
      </c>
    </row>
    <row r="127" spans="1:9">
      <c r="A127" s="71" t="s">
        <v>781</v>
      </c>
      <c r="B127" s="71" t="s">
        <v>782</v>
      </c>
      <c r="C127" s="71" t="s">
        <v>828</v>
      </c>
      <c r="D127" s="71" t="s">
        <v>829</v>
      </c>
      <c r="E127" s="71" t="s">
        <v>785</v>
      </c>
      <c r="F127" s="71" t="s">
        <v>830</v>
      </c>
      <c r="G127" s="71" t="s">
        <v>836</v>
      </c>
      <c r="H127" s="71" t="s">
        <v>533</v>
      </c>
      <c r="I127" s="71">
        <v>1.78627E-3</v>
      </c>
    </row>
    <row r="128" spans="1:9">
      <c r="A128" s="71" t="s">
        <v>781</v>
      </c>
      <c r="B128" s="71" t="s">
        <v>782</v>
      </c>
      <c r="C128" s="71" t="s">
        <v>828</v>
      </c>
      <c r="D128" s="71" t="s">
        <v>829</v>
      </c>
      <c r="E128" s="71" t="s">
        <v>785</v>
      </c>
      <c r="F128" s="71" t="s">
        <v>830</v>
      </c>
      <c r="G128" s="71" t="s">
        <v>837</v>
      </c>
      <c r="H128" s="71" t="s">
        <v>534</v>
      </c>
      <c r="I128" s="71">
        <v>3.5616065999999999E-3</v>
      </c>
    </row>
    <row r="129" spans="1:9">
      <c r="A129" s="71" t="s">
        <v>781</v>
      </c>
      <c r="B129" s="71" t="s">
        <v>782</v>
      </c>
      <c r="C129" s="71" t="s">
        <v>828</v>
      </c>
      <c r="D129" s="71" t="s">
        <v>829</v>
      </c>
      <c r="E129" s="71" t="s">
        <v>785</v>
      </c>
      <c r="F129" s="71" t="s">
        <v>830</v>
      </c>
      <c r="G129" s="71" t="s">
        <v>831</v>
      </c>
      <c r="H129" s="71" t="s">
        <v>534</v>
      </c>
      <c r="I129" s="71">
        <v>1.5482887999999999E-3</v>
      </c>
    </row>
    <row r="130" spans="1:9">
      <c r="A130" s="71" t="s">
        <v>781</v>
      </c>
      <c r="B130" s="71" t="s">
        <v>782</v>
      </c>
      <c r="C130" s="71" t="s">
        <v>828</v>
      </c>
      <c r="D130" s="71" t="s">
        <v>829</v>
      </c>
      <c r="E130" s="71" t="s">
        <v>785</v>
      </c>
      <c r="F130" s="71" t="s">
        <v>830</v>
      </c>
      <c r="G130" s="71" t="s">
        <v>834</v>
      </c>
      <c r="H130" s="71" t="s">
        <v>534</v>
      </c>
      <c r="I130" s="71">
        <v>5.7975006000000003E-2</v>
      </c>
    </row>
    <row r="131" spans="1:9">
      <c r="A131" s="71" t="s">
        <v>781</v>
      </c>
      <c r="B131" s="71" t="s">
        <v>782</v>
      </c>
      <c r="C131" s="71" t="s">
        <v>828</v>
      </c>
      <c r="D131" s="71" t="s">
        <v>832</v>
      </c>
      <c r="E131" s="71" t="s">
        <v>785</v>
      </c>
      <c r="F131" s="71" t="s">
        <v>830</v>
      </c>
      <c r="G131" s="71" t="s">
        <v>833</v>
      </c>
      <c r="H131" s="71" t="s">
        <v>534</v>
      </c>
      <c r="I131" s="71">
        <v>7.6338361999999998E-3</v>
      </c>
    </row>
    <row r="132" spans="1:9">
      <c r="A132" s="71" t="s">
        <v>781</v>
      </c>
      <c r="B132" s="71" t="s">
        <v>782</v>
      </c>
      <c r="C132" s="71" t="s">
        <v>828</v>
      </c>
      <c r="D132" s="71" t="s">
        <v>832</v>
      </c>
      <c r="E132" s="71" t="s">
        <v>785</v>
      </c>
      <c r="F132" s="71" t="s">
        <v>830</v>
      </c>
      <c r="G132" s="71" t="s">
        <v>835</v>
      </c>
      <c r="H132" s="71" t="s">
        <v>533</v>
      </c>
      <c r="I132" s="71">
        <v>7.6883000000000003E-3</v>
      </c>
    </row>
    <row r="133" spans="1:9">
      <c r="A133" s="71" t="s">
        <v>781</v>
      </c>
      <c r="B133" s="71" t="s">
        <v>782</v>
      </c>
      <c r="C133" s="71" t="s">
        <v>828</v>
      </c>
      <c r="D133" s="71" t="s">
        <v>829</v>
      </c>
      <c r="E133" s="71" t="s">
        <v>785</v>
      </c>
      <c r="F133" s="71" t="s">
        <v>830</v>
      </c>
      <c r="G133" s="71" t="s">
        <v>837</v>
      </c>
      <c r="H133" s="71" t="s">
        <v>533</v>
      </c>
      <c r="I133" s="71">
        <v>5.438025E-3</v>
      </c>
    </row>
    <row r="134" spans="1:9">
      <c r="A134" s="71" t="s">
        <v>781</v>
      </c>
      <c r="B134" s="71" t="s">
        <v>782</v>
      </c>
      <c r="C134" s="71" t="s">
        <v>828</v>
      </c>
      <c r="D134" s="71" t="s">
        <v>829</v>
      </c>
      <c r="E134" s="71" t="s">
        <v>785</v>
      </c>
      <c r="F134" s="71" t="s">
        <v>830</v>
      </c>
      <c r="G134" s="71" t="s">
        <v>836</v>
      </c>
      <c r="H134" s="71" t="s">
        <v>534</v>
      </c>
      <c r="I134" s="71">
        <v>1.2167041999999999E-3</v>
      </c>
    </row>
    <row r="135" spans="1:9">
      <c r="A135" s="71" t="s">
        <v>781</v>
      </c>
      <c r="B135" s="71" t="s">
        <v>782</v>
      </c>
      <c r="C135" s="71" t="s">
        <v>838</v>
      </c>
      <c r="D135" s="71" t="s">
        <v>839</v>
      </c>
      <c r="E135" s="71" t="s">
        <v>785</v>
      </c>
      <c r="F135" s="71" t="s">
        <v>840</v>
      </c>
      <c r="G135" s="71" t="s">
        <v>506</v>
      </c>
      <c r="H135" s="71" t="s">
        <v>526</v>
      </c>
      <c r="I135" s="71">
        <v>7.2075100000000003E-2</v>
      </c>
    </row>
    <row r="136" spans="1:9">
      <c r="A136" s="71" t="s">
        <v>781</v>
      </c>
      <c r="B136" s="71" t="s">
        <v>782</v>
      </c>
      <c r="C136" s="71" t="s">
        <v>838</v>
      </c>
      <c r="D136" s="71" t="s">
        <v>839</v>
      </c>
      <c r="E136" s="71" t="s">
        <v>785</v>
      </c>
      <c r="F136" s="71" t="s">
        <v>841</v>
      </c>
      <c r="G136" s="71" t="s">
        <v>506</v>
      </c>
      <c r="H136" s="71" t="s">
        <v>526</v>
      </c>
      <c r="I136" s="71">
        <v>4.5358200000000001E-4</v>
      </c>
    </row>
    <row r="137" spans="1:9">
      <c r="A137" s="71" t="s">
        <v>781</v>
      </c>
      <c r="B137" s="71" t="s">
        <v>782</v>
      </c>
      <c r="C137" s="71" t="s">
        <v>838</v>
      </c>
      <c r="D137" s="71" t="s">
        <v>842</v>
      </c>
      <c r="E137" s="71" t="s">
        <v>843</v>
      </c>
      <c r="F137" s="71" t="s">
        <v>844</v>
      </c>
      <c r="G137" s="71" t="s">
        <v>506</v>
      </c>
      <c r="H137" s="71" t="s">
        <v>534</v>
      </c>
      <c r="I137" s="71">
        <v>8.9232822000000003E-2</v>
      </c>
    </row>
    <row r="138" spans="1:9">
      <c r="A138" s="71" t="s">
        <v>781</v>
      </c>
      <c r="B138" s="71" t="s">
        <v>782</v>
      </c>
      <c r="C138" s="71" t="s">
        <v>838</v>
      </c>
      <c r="D138" s="71" t="s">
        <v>845</v>
      </c>
      <c r="E138" s="71" t="s">
        <v>843</v>
      </c>
      <c r="F138" s="71" t="s">
        <v>846</v>
      </c>
      <c r="G138" s="71" t="s">
        <v>506</v>
      </c>
      <c r="H138" s="71" t="s">
        <v>534</v>
      </c>
      <c r="I138" s="71">
        <v>7.4864156000000001E-2</v>
      </c>
    </row>
    <row r="139" spans="1:9">
      <c r="A139" s="71" t="s">
        <v>781</v>
      </c>
      <c r="B139" s="71" t="s">
        <v>782</v>
      </c>
      <c r="C139" s="71" t="s">
        <v>838</v>
      </c>
      <c r="D139" s="71" t="s">
        <v>847</v>
      </c>
      <c r="E139" s="71" t="s">
        <v>843</v>
      </c>
      <c r="F139" s="71" t="s">
        <v>848</v>
      </c>
      <c r="G139" s="71" t="s">
        <v>849</v>
      </c>
      <c r="H139" s="71" t="s">
        <v>534</v>
      </c>
      <c r="I139" s="71">
        <v>2.1527996800000002</v>
      </c>
    </row>
    <row r="140" spans="1:9">
      <c r="A140" s="71" t="s">
        <v>781</v>
      </c>
      <c r="B140" s="71" t="s">
        <v>782</v>
      </c>
      <c r="C140" s="71" t="s">
        <v>850</v>
      </c>
      <c r="D140" s="71" t="s">
        <v>820</v>
      </c>
      <c r="E140" s="71" t="s">
        <v>843</v>
      </c>
      <c r="F140" s="71" t="s">
        <v>851</v>
      </c>
      <c r="G140" s="71" t="s">
        <v>506</v>
      </c>
      <c r="H140" s="71" t="s">
        <v>534</v>
      </c>
      <c r="I140" s="71">
        <v>0.174195304</v>
      </c>
    </row>
    <row r="141" spans="1:9">
      <c r="A141" s="71" t="s">
        <v>781</v>
      </c>
      <c r="B141" s="71" t="s">
        <v>782</v>
      </c>
      <c r="C141" s="71" t="s">
        <v>838</v>
      </c>
      <c r="D141" s="71" t="s">
        <v>852</v>
      </c>
      <c r="E141" s="71" t="s">
        <v>843</v>
      </c>
      <c r="F141" s="71" t="s">
        <v>853</v>
      </c>
      <c r="G141" s="71" t="s">
        <v>506</v>
      </c>
      <c r="H141" s="71" t="s">
        <v>534</v>
      </c>
      <c r="I141" s="71">
        <v>1.01154312</v>
      </c>
    </row>
    <row r="142" spans="1:9">
      <c r="A142" s="71" t="s">
        <v>781</v>
      </c>
      <c r="B142" s="71" t="s">
        <v>782</v>
      </c>
      <c r="C142" s="71" t="s">
        <v>838</v>
      </c>
      <c r="D142" s="71" t="s">
        <v>847</v>
      </c>
      <c r="E142" s="71" t="s">
        <v>843</v>
      </c>
      <c r="F142" s="71" t="s">
        <v>848</v>
      </c>
      <c r="G142" s="71" t="s">
        <v>854</v>
      </c>
      <c r="H142" s="71" t="s">
        <v>534</v>
      </c>
      <c r="I142" s="71">
        <v>1.14646262E-2</v>
      </c>
    </row>
    <row r="143" spans="1:9">
      <c r="A143" s="71" t="s">
        <v>781</v>
      </c>
      <c r="B143" s="71" t="s">
        <v>782</v>
      </c>
      <c r="C143" s="71" t="s">
        <v>838</v>
      </c>
      <c r="D143" s="71" t="s">
        <v>845</v>
      </c>
      <c r="E143" s="71" t="s">
        <v>843</v>
      </c>
      <c r="F143" s="71" t="s">
        <v>855</v>
      </c>
      <c r="G143" s="71" t="s">
        <v>506</v>
      </c>
      <c r="H143" s="71" t="s">
        <v>534</v>
      </c>
      <c r="I143" s="71">
        <v>1.4893593000000001</v>
      </c>
    </row>
    <row r="144" spans="1:9">
      <c r="A144" s="71" t="s">
        <v>781</v>
      </c>
      <c r="B144" s="71" t="s">
        <v>782</v>
      </c>
      <c r="C144" s="71" t="s">
        <v>838</v>
      </c>
      <c r="D144" s="71" t="s">
        <v>847</v>
      </c>
      <c r="E144" s="71" t="s">
        <v>856</v>
      </c>
      <c r="F144" s="71" t="s">
        <v>848</v>
      </c>
      <c r="G144" s="71" t="s">
        <v>849</v>
      </c>
      <c r="H144" s="71" t="s">
        <v>534</v>
      </c>
      <c r="I144" s="71">
        <v>0.239199832</v>
      </c>
    </row>
    <row r="145" spans="1:9">
      <c r="A145" s="71" t="s">
        <v>781</v>
      </c>
      <c r="B145" s="71" t="s">
        <v>782</v>
      </c>
      <c r="C145" s="71" t="s">
        <v>838</v>
      </c>
      <c r="D145" s="71" t="s">
        <v>845</v>
      </c>
      <c r="E145" s="71" t="s">
        <v>856</v>
      </c>
      <c r="F145" s="71" t="s">
        <v>857</v>
      </c>
      <c r="G145" s="71" t="s">
        <v>506</v>
      </c>
      <c r="H145" s="71" t="s">
        <v>534</v>
      </c>
      <c r="I145" s="71">
        <v>0.34690179999999998</v>
      </c>
    </row>
    <row r="146" spans="1:9">
      <c r="A146" s="71" t="s">
        <v>781</v>
      </c>
      <c r="B146" s="71" t="s">
        <v>782</v>
      </c>
      <c r="C146" s="71" t="s">
        <v>838</v>
      </c>
      <c r="D146" s="71" t="s">
        <v>847</v>
      </c>
      <c r="E146" s="71" t="s">
        <v>856</v>
      </c>
      <c r="F146" s="71" t="s">
        <v>848</v>
      </c>
      <c r="G146" s="71" t="s">
        <v>854</v>
      </c>
      <c r="H146" s="71" t="s">
        <v>534</v>
      </c>
      <c r="I146" s="71">
        <v>2.8661580000000002E-3</v>
      </c>
    </row>
    <row r="147" spans="1:9">
      <c r="A147" s="71" t="s">
        <v>781</v>
      </c>
      <c r="B147" s="71" t="s">
        <v>782</v>
      </c>
      <c r="C147" s="71" t="s">
        <v>838</v>
      </c>
      <c r="D147" s="71" t="s">
        <v>845</v>
      </c>
      <c r="E147" s="71" t="s">
        <v>856</v>
      </c>
      <c r="F147" s="71" t="s">
        <v>858</v>
      </c>
      <c r="G147" s="71" t="s">
        <v>506</v>
      </c>
      <c r="H147" s="71" t="s">
        <v>534</v>
      </c>
      <c r="I147" s="71">
        <v>0.31221162000000002</v>
      </c>
    </row>
    <row r="148" spans="1:9">
      <c r="A148" s="71" t="s">
        <v>781</v>
      </c>
      <c r="B148" s="71" t="s">
        <v>782</v>
      </c>
      <c r="C148" s="71" t="s">
        <v>838</v>
      </c>
      <c r="D148" s="71" t="s">
        <v>847</v>
      </c>
      <c r="E148" s="71" t="s">
        <v>856</v>
      </c>
      <c r="F148" s="71" t="s">
        <v>859</v>
      </c>
      <c r="G148" s="71" t="s">
        <v>849</v>
      </c>
      <c r="H148" s="71" t="s">
        <v>534</v>
      </c>
      <c r="I148" s="71">
        <v>0.48437814000000001</v>
      </c>
    </row>
    <row r="149" spans="1:9">
      <c r="A149" s="71" t="s">
        <v>781</v>
      </c>
      <c r="B149" s="71" t="s">
        <v>782</v>
      </c>
      <c r="C149" s="71" t="s">
        <v>838</v>
      </c>
      <c r="D149" s="71" t="s">
        <v>847</v>
      </c>
      <c r="E149" s="71" t="s">
        <v>856</v>
      </c>
      <c r="F149" s="71" t="s">
        <v>859</v>
      </c>
      <c r="G149" s="71" t="s">
        <v>854</v>
      </c>
      <c r="H149" s="71" t="s">
        <v>534</v>
      </c>
      <c r="I149" s="71">
        <v>2.5795416000000001E-3</v>
      </c>
    </row>
    <row r="150" spans="1:9">
      <c r="A150" s="71" t="s">
        <v>781</v>
      </c>
      <c r="B150" s="71" t="s">
        <v>782</v>
      </c>
      <c r="C150" s="71" t="s">
        <v>860</v>
      </c>
      <c r="D150" s="71" t="s">
        <v>829</v>
      </c>
      <c r="E150" s="71" t="s">
        <v>785</v>
      </c>
      <c r="F150" s="71" t="s">
        <v>861</v>
      </c>
      <c r="G150" s="71" t="s">
        <v>506</v>
      </c>
      <c r="H150" s="71" t="s">
        <v>533</v>
      </c>
      <c r="I150" s="71">
        <v>0.48756250000000001</v>
      </c>
    </row>
    <row r="151" spans="1:9">
      <c r="A151" s="71" t="s">
        <v>781</v>
      </c>
      <c r="B151" s="71" t="s">
        <v>782</v>
      </c>
      <c r="C151" s="71" t="s">
        <v>862</v>
      </c>
      <c r="D151" s="71" t="s">
        <v>820</v>
      </c>
      <c r="E151" s="71" t="s">
        <v>785</v>
      </c>
      <c r="F151" s="71" t="s">
        <v>863</v>
      </c>
      <c r="G151" s="71" t="s">
        <v>864</v>
      </c>
      <c r="H151" s="71" t="s">
        <v>533</v>
      </c>
      <c r="I151" s="71">
        <v>6.5475000000000004E-6</v>
      </c>
    </row>
    <row r="152" spans="1:9">
      <c r="A152" s="71" t="s">
        <v>781</v>
      </c>
      <c r="B152" s="71" t="s">
        <v>782</v>
      </c>
      <c r="C152" s="71" t="s">
        <v>862</v>
      </c>
      <c r="D152" s="71" t="s">
        <v>865</v>
      </c>
      <c r="E152" s="71" t="s">
        <v>785</v>
      </c>
      <c r="F152" s="71" t="s">
        <v>863</v>
      </c>
      <c r="G152" s="71" t="s">
        <v>866</v>
      </c>
      <c r="H152" s="71" t="s">
        <v>526</v>
      </c>
      <c r="I152" s="71">
        <v>0.44681900000000002</v>
      </c>
    </row>
    <row r="153" spans="1:9">
      <c r="A153" s="71" t="s">
        <v>781</v>
      </c>
      <c r="B153" s="71" t="s">
        <v>782</v>
      </c>
      <c r="C153" s="71" t="s">
        <v>862</v>
      </c>
      <c r="D153" s="71" t="s">
        <v>820</v>
      </c>
      <c r="E153" s="71" t="s">
        <v>785</v>
      </c>
      <c r="F153" s="71" t="s">
        <v>863</v>
      </c>
      <c r="G153" s="71" t="s">
        <v>866</v>
      </c>
      <c r="H153" s="71" t="s">
        <v>534</v>
      </c>
      <c r="I153" s="71">
        <v>1.8559999999999999E-7</v>
      </c>
    </row>
    <row r="154" spans="1:9">
      <c r="A154" s="71" t="s">
        <v>781</v>
      </c>
      <c r="B154" s="71" t="s">
        <v>782</v>
      </c>
      <c r="C154" s="71" t="s">
        <v>862</v>
      </c>
      <c r="D154" s="71" t="s">
        <v>865</v>
      </c>
      <c r="E154" s="71" t="s">
        <v>785</v>
      </c>
      <c r="F154" s="71" t="s">
        <v>863</v>
      </c>
      <c r="G154" s="71" t="s">
        <v>866</v>
      </c>
      <c r="H154" s="71" t="s">
        <v>534</v>
      </c>
      <c r="I154" s="71">
        <v>2.511449E-4</v>
      </c>
    </row>
    <row r="155" spans="1:9">
      <c r="A155" s="71" t="s">
        <v>781</v>
      </c>
      <c r="B155" s="71" t="s">
        <v>782</v>
      </c>
      <c r="C155" s="71" t="s">
        <v>862</v>
      </c>
      <c r="D155" s="71" t="s">
        <v>820</v>
      </c>
      <c r="E155" s="71" t="s">
        <v>785</v>
      </c>
      <c r="F155" s="71" t="s">
        <v>863</v>
      </c>
      <c r="G155" s="71" t="s">
        <v>867</v>
      </c>
      <c r="H155" s="71" t="s">
        <v>533</v>
      </c>
      <c r="I155" s="71">
        <v>3.0818250000000001E-4</v>
      </c>
    </row>
    <row r="156" spans="1:9">
      <c r="A156" s="71" t="s">
        <v>781</v>
      </c>
      <c r="B156" s="71" t="s">
        <v>782</v>
      </c>
      <c r="C156" s="71" t="s">
        <v>862</v>
      </c>
      <c r="D156" s="71" t="s">
        <v>868</v>
      </c>
      <c r="E156" s="71" t="s">
        <v>785</v>
      </c>
      <c r="F156" s="71" t="s">
        <v>863</v>
      </c>
      <c r="G156" s="71" t="s">
        <v>866</v>
      </c>
      <c r="H156" s="71" t="s">
        <v>526</v>
      </c>
      <c r="I156" s="71">
        <v>3.82662E-2</v>
      </c>
    </row>
    <row r="157" spans="1:9">
      <c r="A157" s="71" t="s">
        <v>781</v>
      </c>
      <c r="B157" s="71" t="s">
        <v>782</v>
      </c>
      <c r="C157" s="71" t="s">
        <v>862</v>
      </c>
      <c r="D157" s="71" t="s">
        <v>869</v>
      </c>
      <c r="E157" s="71" t="s">
        <v>785</v>
      </c>
      <c r="F157" s="71" t="s">
        <v>863</v>
      </c>
      <c r="G157" s="71" t="s">
        <v>866</v>
      </c>
      <c r="H157" s="71" t="s">
        <v>526</v>
      </c>
      <c r="I157" s="71">
        <v>5.3038200000000001E-2</v>
      </c>
    </row>
    <row r="158" spans="1:9">
      <c r="A158" s="71" t="s">
        <v>781</v>
      </c>
      <c r="B158" s="71" t="s">
        <v>782</v>
      </c>
      <c r="C158" s="71" t="s">
        <v>862</v>
      </c>
      <c r="D158" s="71" t="s">
        <v>869</v>
      </c>
      <c r="E158" s="71" t="s">
        <v>785</v>
      </c>
      <c r="F158" s="71" t="s">
        <v>863</v>
      </c>
      <c r="G158" s="71" t="s">
        <v>866</v>
      </c>
      <c r="H158" s="71" t="s">
        <v>534</v>
      </c>
      <c r="I158" s="71">
        <v>2.98113E-5</v>
      </c>
    </row>
    <row r="159" spans="1:9">
      <c r="A159" s="71" t="s">
        <v>781</v>
      </c>
      <c r="B159" s="71" t="s">
        <v>782</v>
      </c>
      <c r="C159" s="71" t="s">
        <v>862</v>
      </c>
      <c r="D159" s="71" t="s">
        <v>820</v>
      </c>
      <c r="E159" s="71" t="s">
        <v>785</v>
      </c>
      <c r="F159" s="71" t="s">
        <v>863</v>
      </c>
      <c r="G159" s="71" t="s">
        <v>870</v>
      </c>
      <c r="H159" s="71" t="s">
        <v>533</v>
      </c>
      <c r="I159" s="71">
        <v>1.1475525E-2</v>
      </c>
    </row>
    <row r="160" spans="1:9">
      <c r="A160" s="71" t="s">
        <v>781</v>
      </c>
      <c r="B160" s="71" t="s">
        <v>782</v>
      </c>
      <c r="C160" s="71" t="s">
        <v>862</v>
      </c>
      <c r="D160" s="71" t="s">
        <v>820</v>
      </c>
      <c r="E160" s="71" t="s">
        <v>785</v>
      </c>
      <c r="F160" s="71" t="s">
        <v>863</v>
      </c>
      <c r="G160" s="71" t="s">
        <v>864</v>
      </c>
      <c r="H160" s="71" t="s">
        <v>526</v>
      </c>
      <c r="I160" s="71">
        <v>1.89233E-3</v>
      </c>
    </row>
    <row r="161" spans="1:9">
      <c r="A161" s="71" t="s">
        <v>781</v>
      </c>
      <c r="B161" s="71" t="s">
        <v>782</v>
      </c>
      <c r="C161" s="71" t="s">
        <v>862</v>
      </c>
      <c r="D161" s="71" t="s">
        <v>820</v>
      </c>
      <c r="E161" s="71" t="s">
        <v>785</v>
      </c>
      <c r="F161" s="71" t="s">
        <v>863</v>
      </c>
      <c r="G161" s="71" t="s">
        <v>509</v>
      </c>
      <c r="H161" s="71" t="s">
        <v>534</v>
      </c>
      <c r="I161" s="71">
        <v>1.0885790999999999E-3</v>
      </c>
    </row>
    <row r="162" spans="1:9">
      <c r="A162" s="71" t="s">
        <v>781</v>
      </c>
      <c r="B162" s="71" t="s">
        <v>782</v>
      </c>
      <c r="C162" s="71" t="s">
        <v>862</v>
      </c>
      <c r="D162" s="71" t="s">
        <v>820</v>
      </c>
      <c r="E162" s="71" t="s">
        <v>785</v>
      </c>
      <c r="F162" s="71" t="s">
        <v>863</v>
      </c>
      <c r="G162" s="71" t="s">
        <v>866</v>
      </c>
      <c r="H162" s="71" t="s">
        <v>526</v>
      </c>
      <c r="I162" s="71">
        <v>3.3013600000000003E-4</v>
      </c>
    </row>
    <row r="163" spans="1:9">
      <c r="A163" s="71" t="s">
        <v>781</v>
      </c>
      <c r="B163" s="71" t="s">
        <v>782</v>
      </c>
      <c r="C163" s="71" t="s">
        <v>862</v>
      </c>
      <c r="D163" s="71" t="s">
        <v>820</v>
      </c>
      <c r="E163" s="71" t="s">
        <v>785</v>
      </c>
      <c r="F163" s="71" t="s">
        <v>863</v>
      </c>
      <c r="G163" s="71" t="s">
        <v>866</v>
      </c>
      <c r="H163" s="71" t="s">
        <v>533</v>
      </c>
      <c r="I163" s="71">
        <v>7.7840000000000004E-7</v>
      </c>
    </row>
    <row r="164" spans="1:9">
      <c r="A164" s="71" t="s">
        <v>781</v>
      </c>
      <c r="B164" s="71" t="s">
        <v>782</v>
      </c>
      <c r="C164" s="71" t="s">
        <v>862</v>
      </c>
      <c r="D164" s="71" t="s">
        <v>820</v>
      </c>
      <c r="E164" s="71" t="s">
        <v>785</v>
      </c>
      <c r="F164" s="71" t="s">
        <v>863</v>
      </c>
      <c r="G164" s="71" t="s">
        <v>870</v>
      </c>
      <c r="H164" s="71" t="s">
        <v>526</v>
      </c>
      <c r="I164" s="71">
        <v>3.3553000000000002</v>
      </c>
    </row>
    <row r="165" spans="1:9">
      <c r="A165" s="71" t="s">
        <v>781</v>
      </c>
      <c r="B165" s="71" t="s">
        <v>782</v>
      </c>
      <c r="C165" s="71" t="s">
        <v>862</v>
      </c>
      <c r="D165" s="71" t="s">
        <v>868</v>
      </c>
      <c r="E165" s="71" t="s">
        <v>785</v>
      </c>
      <c r="F165" s="71" t="s">
        <v>863</v>
      </c>
      <c r="G165" s="71" t="s">
        <v>866</v>
      </c>
      <c r="H165" s="71" t="s">
        <v>534</v>
      </c>
      <c r="I165" s="71">
        <v>2.1508399999999999E-5</v>
      </c>
    </row>
    <row r="166" spans="1:9">
      <c r="A166" s="71" t="s">
        <v>781</v>
      </c>
      <c r="B166" s="71" t="s">
        <v>782</v>
      </c>
      <c r="C166" s="71" t="s">
        <v>862</v>
      </c>
      <c r="D166" s="71" t="s">
        <v>820</v>
      </c>
      <c r="E166" s="71" t="s">
        <v>785</v>
      </c>
      <c r="F166" s="71" t="s">
        <v>863</v>
      </c>
      <c r="G166" s="71" t="s">
        <v>864</v>
      </c>
      <c r="H166" s="71" t="s">
        <v>534</v>
      </c>
      <c r="I166" s="71">
        <v>4.6828000000000003E-6</v>
      </c>
    </row>
    <row r="167" spans="1:9">
      <c r="A167" s="71" t="s">
        <v>781</v>
      </c>
      <c r="B167" s="71" t="s">
        <v>782</v>
      </c>
      <c r="C167" s="71" t="s">
        <v>862</v>
      </c>
      <c r="D167" s="71" t="s">
        <v>868</v>
      </c>
      <c r="E167" s="71" t="s">
        <v>785</v>
      </c>
      <c r="F167" s="71" t="s">
        <v>863</v>
      </c>
      <c r="G167" s="71" t="s">
        <v>866</v>
      </c>
      <c r="H167" s="71" t="s">
        <v>533</v>
      </c>
      <c r="I167" s="71">
        <v>9.0219500000000006E-5</v>
      </c>
    </row>
    <row r="168" spans="1:9">
      <c r="A168" s="71" t="s">
        <v>781</v>
      </c>
      <c r="B168" s="71" t="s">
        <v>782</v>
      </c>
      <c r="C168" s="71" t="s">
        <v>862</v>
      </c>
      <c r="D168" s="71" t="s">
        <v>820</v>
      </c>
      <c r="E168" s="71" t="s">
        <v>785</v>
      </c>
      <c r="F168" s="71" t="s">
        <v>863</v>
      </c>
      <c r="G168" s="71" t="s">
        <v>867</v>
      </c>
      <c r="H168" s="71" t="s">
        <v>526</v>
      </c>
      <c r="I168" s="71">
        <v>0.15356500000000001</v>
      </c>
    </row>
    <row r="169" spans="1:9">
      <c r="A169" s="71" t="s">
        <v>781</v>
      </c>
      <c r="B169" s="71" t="s">
        <v>782</v>
      </c>
      <c r="C169" s="71" t="s">
        <v>862</v>
      </c>
      <c r="D169" s="71" t="s">
        <v>869</v>
      </c>
      <c r="E169" s="71" t="s">
        <v>785</v>
      </c>
      <c r="F169" s="71" t="s">
        <v>863</v>
      </c>
      <c r="G169" s="71" t="s">
        <v>866</v>
      </c>
      <c r="H169" s="71" t="s">
        <v>533</v>
      </c>
      <c r="I169" s="71">
        <v>1.2504749999999999E-4</v>
      </c>
    </row>
    <row r="170" spans="1:9">
      <c r="A170" s="71" t="s">
        <v>781</v>
      </c>
      <c r="B170" s="71" t="s">
        <v>782</v>
      </c>
      <c r="C170" s="71" t="s">
        <v>862</v>
      </c>
      <c r="D170" s="71" t="s">
        <v>820</v>
      </c>
      <c r="E170" s="71" t="s">
        <v>785</v>
      </c>
      <c r="F170" s="71" t="s">
        <v>863</v>
      </c>
      <c r="G170" s="71" t="s">
        <v>870</v>
      </c>
      <c r="H170" s="71" t="s">
        <v>534</v>
      </c>
      <c r="I170" s="71">
        <v>8.2073074000000006E-3</v>
      </c>
    </row>
    <row r="171" spans="1:9">
      <c r="A171" s="71" t="s">
        <v>781</v>
      </c>
      <c r="B171" s="71" t="s">
        <v>782</v>
      </c>
      <c r="C171" s="71" t="s">
        <v>862</v>
      </c>
      <c r="D171" s="71" t="s">
        <v>865</v>
      </c>
      <c r="E171" s="71" t="s">
        <v>785</v>
      </c>
      <c r="F171" s="71" t="s">
        <v>863</v>
      </c>
      <c r="G171" s="71" t="s">
        <v>866</v>
      </c>
      <c r="H171" s="71" t="s">
        <v>533</v>
      </c>
      <c r="I171" s="71">
        <v>1.05346E-3</v>
      </c>
    </row>
    <row r="172" spans="1:9">
      <c r="A172" s="71" t="s">
        <v>781</v>
      </c>
      <c r="B172" s="71" t="s">
        <v>782</v>
      </c>
      <c r="C172" s="71" t="s">
        <v>862</v>
      </c>
      <c r="D172" s="71" t="s">
        <v>820</v>
      </c>
      <c r="E172" s="71" t="s">
        <v>785</v>
      </c>
      <c r="F172" s="71" t="s">
        <v>863</v>
      </c>
      <c r="G172" s="71" t="s">
        <v>509</v>
      </c>
      <c r="H172" s="71" t="s">
        <v>533</v>
      </c>
      <c r="I172" s="71">
        <v>1.5220625E-3</v>
      </c>
    </row>
    <row r="173" spans="1:9">
      <c r="A173" s="71" t="s">
        <v>781</v>
      </c>
      <c r="B173" s="71" t="s">
        <v>782</v>
      </c>
      <c r="C173" s="71" t="s">
        <v>862</v>
      </c>
      <c r="D173" s="71" t="s">
        <v>820</v>
      </c>
      <c r="E173" s="71" t="s">
        <v>785</v>
      </c>
      <c r="F173" s="71" t="s">
        <v>863</v>
      </c>
      <c r="G173" s="71" t="s">
        <v>509</v>
      </c>
      <c r="H173" s="71" t="s">
        <v>526</v>
      </c>
      <c r="I173" s="71">
        <v>0.43329000000000001</v>
      </c>
    </row>
    <row r="174" spans="1:9">
      <c r="A174" s="71" t="s">
        <v>781</v>
      </c>
      <c r="B174" s="71" t="s">
        <v>782</v>
      </c>
      <c r="C174" s="71" t="s">
        <v>862</v>
      </c>
      <c r="D174" s="71" t="s">
        <v>820</v>
      </c>
      <c r="E174" s="71" t="s">
        <v>785</v>
      </c>
      <c r="F174" s="71" t="s">
        <v>863</v>
      </c>
      <c r="G174" s="71" t="s">
        <v>867</v>
      </c>
      <c r="H174" s="71" t="s">
        <v>534</v>
      </c>
      <c r="I174" s="71">
        <v>7.34704E-5</v>
      </c>
    </row>
    <row r="175" spans="1:9">
      <c r="A175" s="71" t="s">
        <v>781</v>
      </c>
      <c r="B175" s="71" t="s">
        <v>195</v>
      </c>
      <c r="C175" s="71" t="s">
        <v>871</v>
      </c>
      <c r="D175" s="71" t="s">
        <v>872</v>
      </c>
      <c r="E175" s="71" t="s">
        <v>785</v>
      </c>
      <c r="F175" s="71" t="s">
        <v>863</v>
      </c>
      <c r="G175" s="71" t="s">
        <v>873</v>
      </c>
      <c r="H175" s="71" t="s">
        <v>534</v>
      </c>
      <c r="I175" s="71">
        <v>4.4115E-6</v>
      </c>
    </row>
    <row r="176" spans="1:9">
      <c r="A176" s="71" t="s">
        <v>781</v>
      </c>
      <c r="B176" s="71" t="s">
        <v>195</v>
      </c>
      <c r="C176" s="71" t="s">
        <v>871</v>
      </c>
      <c r="D176" s="71" t="s">
        <v>872</v>
      </c>
      <c r="E176" s="71" t="s">
        <v>785</v>
      </c>
      <c r="F176" s="71" t="s">
        <v>863</v>
      </c>
      <c r="G176" s="71" t="s">
        <v>874</v>
      </c>
      <c r="H176" s="71" t="s">
        <v>533</v>
      </c>
      <c r="I176" s="71">
        <v>0</v>
      </c>
    </row>
    <row r="177" spans="1:9">
      <c r="A177" s="71" t="s">
        <v>781</v>
      </c>
      <c r="B177" s="71" t="s">
        <v>195</v>
      </c>
      <c r="C177" s="71" t="s">
        <v>871</v>
      </c>
      <c r="D177" s="71" t="s">
        <v>872</v>
      </c>
      <c r="E177" s="71" t="s">
        <v>785</v>
      </c>
      <c r="F177" s="71" t="s">
        <v>863</v>
      </c>
      <c r="G177" s="71" t="s">
        <v>866</v>
      </c>
      <c r="H177" s="71" t="s">
        <v>533</v>
      </c>
      <c r="I177" s="71">
        <v>1.8214629999999999E-4</v>
      </c>
    </row>
    <row r="178" spans="1:9">
      <c r="A178" s="71" t="s">
        <v>781</v>
      </c>
      <c r="B178" s="71" t="s">
        <v>195</v>
      </c>
      <c r="C178" s="71" t="s">
        <v>871</v>
      </c>
      <c r="D178" s="71" t="s">
        <v>872</v>
      </c>
      <c r="E178" s="71" t="s">
        <v>785</v>
      </c>
      <c r="F178" s="71" t="s">
        <v>863</v>
      </c>
      <c r="G178" s="71" t="s">
        <v>875</v>
      </c>
      <c r="H178" s="71" t="s">
        <v>534</v>
      </c>
      <c r="I178" s="71">
        <v>2.2390000000000001E-7</v>
      </c>
    </row>
    <row r="179" spans="1:9">
      <c r="A179" s="71" t="s">
        <v>781</v>
      </c>
      <c r="B179" s="71" t="s">
        <v>195</v>
      </c>
      <c r="C179" s="71" t="s">
        <v>871</v>
      </c>
      <c r="D179" s="71" t="s">
        <v>872</v>
      </c>
      <c r="E179" s="71" t="s">
        <v>785</v>
      </c>
      <c r="F179" s="71" t="s">
        <v>863</v>
      </c>
      <c r="G179" s="71" t="s">
        <v>875</v>
      </c>
      <c r="H179" s="71" t="s">
        <v>533</v>
      </c>
      <c r="I179" s="71">
        <v>1.878E-7</v>
      </c>
    </row>
    <row r="180" spans="1:9">
      <c r="A180" s="71" t="s">
        <v>781</v>
      </c>
      <c r="B180" s="71" t="s">
        <v>195</v>
      </c>
      <c r="C180" s="71" t="s">
        <v>871</v>
      </c>
      <c r="D180" s="71" t="s">
        <v>872</v>
      </c>
      <c r="E180" s="71" t="s">
        <v>785</v>
      </c>
      <c r="F180" s="71" t="s">
        <v>863</v>
      </c>
      <c r="G180" s="71" t="s">
        <v>870</v>
      </c>
      <c r="H180" s="71" t="s">
        <v>533</v>
      </c>
      <c r="I180" s="71">
        <v>4.5920000000000002E-6</v>
      </c>
    </row>
    <row r="181" spans="1:9">
      <c r="A181" s="71" t="s">
        <v>781</v>
      </c>
      <c r="B181" s="71" t="s">
        <v>195</v>
      </c>
      <c r="C181" s="71" t="s">
        <v>876</v>
      </c>
      <c r="D181" s="71" t="s">
        <v>820</v>
      </c>
      <c r="E181" s="71" t="s">
        <v>785</v>
      </c>
      <c r="F181" s="71" t="s">
        <v>863</v>
      </c>
      <c r="G181" s="71" t="s">
        <v>866</v>
      </c>
      <c r="H181" s="71" t="s">
        <v>526</v>
      </c>
      <c r="I181" s="71">
        <v>0.56282500000000002</v>
      </c>
    </row>
    <row r="182" spans="1:9">
      <c r="A182" s="71" t="s">
        <v>781</v>
      </c>
      <c r="B182" s="71" t="s">
        <v>195</v>
      </c>
      <c r="C182" s="71" t="s">
        <v>877</v>
      </c>
      <c r="D182" s="71" t="s">
        <v>878</v>
      </c>
      <c r="E182" s="71" t="s">
        <v>785</v>
      </c>
      <c r="F182" s="71" t="s">
        <v>863</v>
      </c>
      <c r="G182" s="71" t="s">
        <v>866</v>
      </c>
      <c r="H182" s="71" t="s">
        <v>534</v>
      </c>
      <c r="I182" s="71">
        <v>1.434617E-4</v>
      </c>
    </row>
    <row r="183" spans="1:9">
      <c r="A183" s="71" t="s">
        <v>781</v>
      </c>
      <c r="B183" s="71" t="s">
        <v>195</v>
      </c>
      <c r="C183" s="71" t="s">
        <v>879</v>
      </c>
      <c r="D183" s="71" t="s">
        <v>4</v>
      </c>
      <c r="E183" s="71" t="s">
        <v>785</v>
      </c>
      <c r="F183" s="71" t="s">
        <v>863</v>
      </c>
      <c r="G183" s="71" t="s">
        <v>866</v>
      </c>
      <c r="H183" s="71" t="s">
        <v>526</v>
      </c>
      <c r="I183" s="71">
        <v>6.96716E-3</v>
      </c>
    </row>
    <row r="184" spans="1:9">
      <c r="A184" s="71" t="s">
        <v>781</v>
      </c>
      <c r="B184" s="71" t="s">
        <v>195</v>
      </c>
      <c r="C184" s="71" t="s">
        <v>876</v>
      </c>
      <c r="D184" s="71" t="s">
        <v>820</v>
      </c>
      <c r="E184" s="71" t="s">
        <v>785</v>
      </c>
      <c r="F184" s="71" t="s">
        <v>863</v>
      </c>
      <c r="G184" s="71" t="s">
        <v>866</v>
      </c>
      <c r="H184" s="71" t="s">
        <v>533</v>
      </c>
      <c r="I184" s="71">
        <v>1.3269625000000001E-3</v>
      </c>
    </row>
    <row r="185" spans="1:9">
      <c r="A185" s="71" t="s">
        <v>781</v>
      </c>
      <c r="B185" s="71" t="s">
        <v>195</v>
      </c>
      <c r="C185" s="71" t="s">
        <v>880</v>
      </c>
      <c r="D185" s="71" t="s">
        <v>881</v>
      </c>
      <c r="E185" s="71" t="s">
        <v>785</v>
      </c>
      <c r="F185" s="71" t="s">
        <v>863</v>
      </c>
      <c r="G185" s="71" t="s">
        <v>866</v>
      </c>
      <c r="H185" s="71" t="s">
        <v>534</v>
      </c>
      <c r="I185" s="71">
        <v>2.7101000000000001E-6</v>
      </c>
    </row>
    <row r="186" spans="1:9">
      <c r="A186" s="71" t="s">
        <v>781</v>
      </c>
      <c r="B186" s="71" t="s">
        <v>195</v>
      </c>
      <c r="C186" s="71" t="s">
        <v>882</v>
      </c>
      <c r="D186" s="71" t="s">
        <v>883</v>
      </c>
      <c r="E186" s="71" t="s">
        <v>785</v>
      </c>
      <c r="F186" s="71" t="s">
        <v>863</v>
      </c>
      <c r="G186" s="71" t="s">
        <v>866</v>
      </c>
      <c r="H186" s="71" t="s">
        <v>533</v>
      </c>
      <c r="I186" s="71">
        <v>1.6415500000000001E-3</v>
      </c>
    </row>
    <row r="187" spans="1:9">
      <c r="A187" s="71" t="s">
        <v>781</v>
      </c>
      <c r="B187" s="71" t="s">
        <v>195</v>
      </c>
      <c r="C187" s="71" t="s">
        <v>884</v>
      </c>
      <c r="D187" s="71" t="s">
        <v>885</v>
      </c>
      <c r="E187" s="71" t="s">
        <v>785</v>
      </c>
      <c r="F187" s="71" t="s">
        <v>863</v>
      </c>
      <c r="G187" s="71" t="s">
        <v>866</v>
      </c>
      <c r="H187" s="71" t="s">
        <v>534</v>
      </c>
      <c r="I187" s="71">
        <v>7.9426799999999997E-5</v>
      </c>
    </row>
    <row r="188" spans="1:9">
      <c r="A188" s="71" t="s">
        <v>781</v>
      </c>
      <c r="B188" s="71" t="s">
        <v>195</v>
      </c>
      <c r="C188" s="71" t="s">
        <v>877</v>
      </c>
      <c r="D188" s="71" t="s">
        <v>878</v>
      </c>
      <c r="E188" s="71" t="s">
        <v>785</v>
      </c>
      <c r="F188" s="71" t="s">
        <v>863</v>
      </c>
      <c r="G188" s="71" t="s">
        <v>866</v>
      </c>
      <c r="H188" s="71" t="s">
        <v>533</v>
      </c>
      <c r="I188" s="71">
        <v>6.0176749999999997E-4</v>
      </c>
    </row>
    <row r="189" spans="1:9">
      <c r="A189" s="71" t="s">
        <v>781</v>
      </c>
      <c r="B189" s="71" t="s">
        <v>195</v>
      </c>
      <c r="C189" s="71" t="s">
        <v>879</v>
      </c>
      <c r="D189" s="71" t="s">
        <v>4</v>
      </c>
      <c r="E189" s="71" t="s">
        <v>785</v>
      </c>
      <c r="F189" s="71" t="s">
        <v>863</v>
      </c>
      <c r="G189" s="71" t="s">
        <v>866</v>
      </c>
      <c r="H189" s="71" t="s">
        <v>533</v>
      </c>
      <c r="I189" s="71">
        <v>1.6426399999999999E-5</v>
      </c>
    </row>
    <row r="190" spans="1:9">
      <c r="A190" s="71" t="s">
        <v>781</v>
      </c>
      <c r="B190" s="71" t="s">
        <v>195</v>
      </c>
      <c r="C190" s="71" t="s">
        <v>884</v>
      </c>
      <c r="D190" s="71" t="s">
        <v>885</v>
      </c>
      <c r="E190" s="71" t="s">
        <v>785</v>
      </c>
      <c r="F190" s="71" t="s">
        <v>863</v>
      </c>
      <c r="G190" s="71" t="s">
        <v>866</v>
      </c>
      <c r="H190" s="71" t="s">
        <v>533</v>
      </c>
      <c r="I190" s="71">
        <v>3.331675E-4</v>
      </c>
    </row>
    <row r="191" spans="1:9">
      <c r="A191" s="71" t="s">
        <v>781</v>
      </c>
      <c r="B191" s="71" t="s">
        <v>195</v>
      </c>
      <c r="C191" s="71" t="s">
        <v>820</v>
      </c>
      <c r="D191" s="71" t="s">
        <v>820</v>
      </c>
      <c r="E191" s="71" t="s">
        <v>785</v>
      </c>
      <c r="F191" s="71" t="s">
        <v>863</v>
      </c>
      <c r="G191" s="71" t="s">
        <v>870</v>
      </c>
      <c r="H191" s="71" t="s">
        <v>526</v>
      </c>
      <c r="I191" s="71">
        <v>1.7986</v>
      </c>
    </row>
    <row r="192" spans="1:9">
      <c r="A192" s="71" t="s">
        <v>781</v>
      </c>
      <c r="B192" s="71" t="s">
        <v>195</v>
      </c>
      <c r="C192" s="71" t="s">
        <v>882</v>
      </c>
      <c r="D192" s="71" t="s">
        <v>883</v>
      </c>
      <c r="E192" s="71" t="s">
        <v>785</v>
      </c>
      <c r="F192" s="71" t="s">
        <v>863</v>
      </c>
      <c r="G192" s="71" t="s">
        <v>866</v>
      </c>
      <c r="H192" s="71" t="s">
        <v>534</v>
      </c>
      <c r="I192" s="71">
        <v>3.9134549999999998E-4</v>
      </c>
    </row>
    <row r="193" spans="1:9">
      <c r="A193" s="71" t="s">
        <v>781</v>
      </c>
      <c r="B193" s="71" t="s">
        <v>195</v>
      </c>
      <c r="C193" s="71" t="s">
        <v>886</v>
      </c>
      <c r="D193" s="71" t="s">
        <v>820</v>
      </c>
      <c r="E193" s="71" t="s">
        <v>785</v>
      </c>
      <c r="F193" s="71" t="s">
        <v>863</v>
      </c>
      <c r="G193" s="71" t="s">
        <v>866</v>
      </c>
      <c r="H193" s="71" t="s">
        <v>534</v>
      </c>
      <c r="I193" s="71">
        <v>7.4188889999999999E-4</v>
      </c>
    </row>
    <row r="194" spans="1:9">
      <c r="A194" s="71" t="s">
        <v>781</v>
      </c>
      <c r="B194" s="71" t="s">
        <v>195</v>
      </c>
      <c r="C194" s="71" t="s">
        <v>877</v>
      </c>
      <c r="D194" s="71" t="s">
        <v>887</v>
      </c>
      <c r="E194" s="71" t="s">
        <v>785</v>
      </c>
      <c r="F194" s="71" t="s">
        <v>863</v>
      </c>
      <c r="G194" s="71" t="s">
        <v>866</v>
      </c>
      <c r="H194" s="71" t="s">
        <v>533</v>
      </c>
      <c r="I194" s="71">
        <v>3.849575E-3</v>
      </c>
    </row>
    <row r="195" spans="1:9">
      <c r="A195" s="71" t="s">
        <v>781</v>
      </c>
      <c r="B195" s="71" t="s">
        <v>195</v>
      </c>
      <c r="C195" s="71" t="s">
        <v>888</v>
      </c>
      <c r="D195" s="71" t="s">
        <v>820</v>
      </c>
      <c r="E195" s="71" t="s">
        <v>785</v>
      </c>
      <c r="F195" s="71" t="s">
        <v>863</v>
      </c>
      <c r="G195" s="71" t="s">
        <v>866</v>
      </c>
      <c r="H195" s="71" t="s">
        <v>534</v>
      </c>
      <c r="I195" s="71">
        <v>3.760611E-4</v>
      </c>
    </row>
    <row r="196" spans="1:9">
      <c r="A196" s="71" t="s">
        <v>781</v>
      </c>
      <c r="B196" s="71" t="s">
        <v>195</v>
      </c>
      <c r="C196" s="71" t="s">
        <v>889</v>
      </c>
      <c r="D196" s="71" t="s">
        <v>890</v>
      </c>
      <c r="E196" s="71" t="s">
        <v>785</v>
      </c>
      <c r="F196" s="71" t="s">
        <v>863</v>
      </c>
      <c r="G196" s="71" t="s">
        <v>866</v>
      </c>
      <c r="H196" s="71" t="s">
        <v>533</v>
      </c>
      <c r="I196" s="71">
        <v>1.860198E-4</v>
      </c>
    </row>
    <row r="197" spans="1:9">
      <c r="A197" s="71" t="s">
        <v>781</v>
      </c>
      <c r="B197" s="71" t="s">
        <v>195</v>
      </c>
      <c r="C197" s="71" t="s">
        <v>880</v>
      </c>
      <c r="D197" s="71" t="s">
        <v>891</v>
      </c>
      <c r="E197" s="71" t="s">
        <v>785</v>
      </c>
      <c r="F197" s="71" t="s">
        <v>863</v>
      </c>
      <c r="G197" s="71" t="s">
        <v>866</v>
      </c>
      <c r="H197" s="71" t="s">
        <v>533</v>
      </c>
      <c r="I197" s="71">
        <v>3.4096300000000001E-5</v>
      </c>
    </row>
    <row r="198" spans="1:9">
      <c r="A198" s="71" t="s">
        <v>781</v>
      </c>
      <c r="B198" s="71" t="s">
        <v>195</v>
      </c>
      <c r="C198" s="71" t="s">
        <v>820</v>
      </c>
      <c r="D198" s="71" t="s">
        <v>820</v>
      </c>
      <c r="E198" s="71" t="s">
        <v>785</v>
      </c>
      <c r="F198" s="71" t="s">
        <v>863</v>
      </c>
      <c r="G198" s="71" t="s">
        <v>510</v>
      </c>
      <c r="H198" s="71" t="s">
        <v>526</v>
      </c>
      <c r="I198" s="71">
        <v>0.413719</v>
      </c>
    </row>
    <row r="199" spans="1:9">
      <c r="A199" s="71" t="s">
        <v>781</v>
      </c>
      <c r="B199" s="71" t="s">
        <v>195</v>
      </c>
      <c r="C199" s="71" t="s">
        <v>820</v>
      </c>
      <c r="D199" s="71" t="s">
        <v>820</v>
      </c>
      <c r="E199" s="71" t="s">
        <v>785</v>
      </c>
      <c r="F199" s="71" t="s">
        <v>863</v>
      </c>
      <c r="G199" s="71" t="s">
        <v>864</v>
      </c>
      <c r="H199" s="71" t="s">
        <v>526</v>
      </c>
      <c r="I199" s="71">
        <v>6.8865399999999993E-2</v>
      </c>
    </row>
    <row r="200" spans="1:9">
      <c r="A200" s="71" t="s">
        <v>781</v>
      </c>
      <c r="B200" s="71" t="s">
        <v>195</v>
      </c>
      <c r="C200" s="71" t="s">
        <v>884</v>
      </c>
      <c r="D200" s="71" t="s">
        <v>892</v>
      </c>
      <c r="E200" s="71" t="s">
        <v>785</v>
      </c>
      <c r="F200" s="71" t="s">
        <v>863</v>
      </c>
      <c r="G200" s="71" t="s">
        <v>866</v>
      </c>
      <c r="H200" s="71" t="s">
        <v>534</v>
      </c>
      <c r="I200" s="71">
        <v>4.1402900000000003E-5</v>
      </c>
    </row>
    <row r="201" spans="1:9">
      <c r="A201" s="71" t="s">
        <v>781</v>
      </c>
      <c r="B201" s="71" t="s">
        <v>195</v>
      </c>
      <c r="C201" s="71" t="s">
        <v>882</v>
      </c>
      <c r="D201" s="71" t="s">
        <v>883</v>
      </c>
      <c r="E201" s="71" t="s">
        <v>785</v>
      </c>
      <c r="F201" s="71" t="s">
        <v>863</v>
      </c>
      <c r="G201" s="71" t="s">
        <v>866</v>
      </c>
      <c r="H201" s="71" t="s">
        <v>526</v>
      </c>
      <c r="I201" s="71">
        <v>0.69625400000000004</v>
      </c>
    </row>
    <row r="202" spans="1:9">
      <c r="A202" s="71" t="s">
        <v>781</v>
      </c>
      <c r="B202" s="71" t="s">
        <v>195</v>
      </c>
      <c r="C202" s="71" t="s">
        <v>820</v>
      </c>
      <c r="D202" s="71" t="s">
        <v>820</v>
      </c>
      <c r="E202" s="71" t="s">
        <v>785</v>
      </c>
      <c r="F202" s="71" t="s">
        <v>863</v>
      </c>
      <c r="G202" s="71" t="s">
        <v>866</v>
      </c>
      <c r="H202" s="71" t="s">
        <v>533</v>
      </c>
      <c r="I202" s="71">
        <v>5.2770250000000003E-3</v>
      </c>
    </row>
    <row r="203" spans="1:9">
      <c r="A203" s="71" t="s">
        <v>781</v>
      </c>
      <c r="B203" s="71" t="s">
        <v>195</v>
      </c>
      <c r="C203" s="71" t="s">
        <v>820</v>
      </c>
      <c r="D203" s="71" t="s">
        <v>820</v>
      </c>
      <c r="E203" s="71" t="s">
        <v>785</v>
      </c>
      <c r="F203" s="71" t="s">
        <v>863</v>
      </c>
      <c r="G203" s="71" t="s">
        <v>864</v>
      </c>
      <c r="H203" s="71" t="s">
        <v>533</v>
      </c>
      <c r="I203" s="71">
        <v>2.38275E-4</v>
      </c>
    </row>
    <row r="204" spans="1:9">
      <c r="A204" s="71" t="s">
        <v>781</v>
      </c>
      <c r="B204" s="71" t="s">
        <v>195</v>
      </c>
      <c r="C204" s="71" t="s">
        <v>880</v>
      </c>
      <c r="D204" s="71" t="s">
        <v>881</v>
      </c>
      <c r="E204" s="71" t="s">
        <v>785</v>
      </c>
      <c r="F204" s="71" t="s">
        <v>863</v>
      </c>
      <c r="G204" s="71" t="s">
        <v>866</v>
      </c>
      <c r="H204" s="71" t="s">
        <v>533</v>
      </c>
      <c r="I204" s="71">
        <v>1.13681E-5</v>
      </c>
    </row>
    <row r="205" spans="1:9">
      <c r="A205" s="71" t="s">
        <v>781</v>
      </c>
      <c r="B205" s="71" t="s">
        <v>195</v>
      </c>
      <c r="C205" s="71" t="s">
        <v>893</v>
      </c>
      <c r="D205" s="71" t="s">
        <v>820</v>
      </c>
      <c r="E205" s="71" t="s">
        <v>785</v>
      </c>
      <c r="F205" s="71" t="s">
        <v>863</v>
      </c>
      <c r="G205" s="71" t="s">
        <v>866</v>
      </c>
      <c r="H205" s="71" t="s">
        <v>526</v>
      </c>
      <c r="I205" s="71">
        <v>1.4524900000000001</v>
      </c>
    </row>
    <row r="206" spans="1:9">
      <c r="A206" s="71" t="s">
        <v>781</v>
      </c>
      <c r="B206" s="71" t="s">
        <v>195</v>
      </c>
      <c r="C206" s="71" t="s">
        <v>877</v>
      </c>
      <c r="D206" s="71" t="s">
        <v>887</v>
      </c>
      <c r="E206" s="71" t="s">
        <v>785</v>
      </c>
      <c r="F206" s="71" t="s">
        <v>863</v>
      </c>
      <c r="G206" s="71" t="s">
        <v>866</v>
      </c>
      <c r="H206" s="71" t="s">
        <v>534</v>
      </c>
      <c r="I206" s="71">
        <v>9.177387E-4</v>
      </c>
    </row>
    <row r="207" spans="1:9">
      <c r="A207" s="71" t="s">
        <v>781</v>
      </c>
      <c r="B207" s="71" t="s">
        <v>195</v>
      </c>
      <c r="C207" s="71" t="s">
        <v>884</v>
      </c>
      <c r="D207" s="71" t="s">
        <v>885</v>
      </c>
      <c r="E207" s="71" t="s">
        <v>785</v>
      </c>
      <c r="F207" s="71" t="s">
        <v>863</v>
      </c>
      <c r="G207" s="71" t="s">
        <v>866</v>
      </c>
      <c r="H207" s="71" t="s">
        <v>526</v>
      </c>
      <c r="I207" s="71">
        <v>0.14131099999999999</v>
      </c>
    </row>
    <row r="208" spans="1:9">
      <c r="A208" s="71" t="s">
        <v>781</v>
      </c>
      <c r="B208" s="71" t="s">
        <v>195</v>
      </c>
      <c r="C208" s="71" t="s">
        <v>893</v>
      </c>
      <c r="D208" s="71" t="s">
        <v>820</v>
      </c>
      <c r="E208" s="71" t="s">
        <v>785</v>
      </c>
      <c r="F208" s="71" t="s">
        <v>863</v>
      </c>
      <c r="G208" s="71" t="s">
        <v>866</v>
      </c>
      <c r="H208" s="71" t="s">
        <v>534</v>
      </c>
      <c r="I208" s="71">
        <v>8.1640680000000005E-4</v>
      </c>
    </row>
    <row r="209" spans="1:9">
      <c r="A209" s="71" t="s">
        <v>781</v>
      </c>
      <c r="B209" s="71" t="s">
        <v>195</v>
      </c>
      <c r="C209" s="71" t="s">
        <v>889</v>
      </c>
      <c r="D209" s="71" t="s">
        <v>894</v>
      </c>
      <c r="E209" s="71" t="s">
        <v>785</v>
      </c>
      <c r="F209" s="71" t="s">
        <v>863</v>
      </c>
      <c r="G209" s="71" t="s">
        <v>866</v>
      </c>
      <c r="H209" s="71" t="s">
        <v>526</v>
      </c>
      <c r="I209" s="71">
        <v>0.31257299999999999</v>
      </c>
    </row>
    <row r="210" spans="1:9">
      <c r="A210" s="71" t="s">
        <v>781</v>
      </c>
      <c r="B210" s="71" t="s">
        <v>195</v>
      </c>
      <c r="C210" s="71" t="s">
        <v>879</v>
      </c>
      <c r="D210" s="71" t="s">
        <v>895</v>
      </c>
      <c r="E210" s="71" t="s">
        <v>785</v>
      </c>
      <c r="F210" s="71" t="s">
        <v>863</v>
      </c>
      <c r="G210" s="71" t="s">
        <v>866</v>
      </c>
      <c r="H210" s="71" t="s">
        <v>526</v>
      </c>
      <c r="I210" s="71">
        <v>2.3601799999999999E-2</v>
      </c>
    </row>
    <row r="211" spans="1:9">
      <c r="A211" s="71" t="s">
        <v>781</v>
      </c>
      <c r="B211" s="71" t="s">
        <v>195</v>
      </c>
      <c r="C211" s="71" t="s">
        <v>820</v>
      </c>
      <c r="D211" s="71" t="s">
        <v>820</v>
      </c>
      <c r="E211" s="71" t="s">
        <v>785</v>
      </c>
      <c r="F211" s="71" t="s">
        <v>863</v>
      </c>
      <c r="G211" s="71" t="s">
        <v>510</v>
      </c>
      <c r="H211" s="71" t="s">
        <v>534</v>
      </c>
      <c r="I211" s="71">
        <v>9.3946589999999999E-4</v>
      </c>
    </row>
    <row r="212" spans="1:9">
      <c r="A212" s="71" t="s">
        <v>781</v>
      </c>
      <c r="B212" s="71" t="s">
        <v>195</v>
      </c>
      <c r="C212" s="71" t="s">
        <v>884</v>
      </c>
      <c r="D212" s="71" t="s">
        <v>896</v>
      </c>
      <c r="E212" s="71" t="s">
        <v>785</v>
      </c>
      <c r="F212" s="71" t="s">
        <v>863</v>
      </c>
      <c r="G212" s="71" t="s">
        <v>866</v>
      </c>
      <c r="H212" s="71" t="s">
        <v>534</v>
      </c>
      <c r="I212" s="71">
        <v>4.7199999999999999E-7</v>
      </c>
    </row>
    <row r="213" spans="1:9">
      <c r="A213" s="71" t="s">
        <v>781</v>
      </c>
      <c r="B213" s="71" t="s">
        <v>195</v>
      </c>
      <c r="C213" s="71" t="s">
        <v>820</v>
      </c>
      <c r="D213" s="71" t="s">
        <v>820</v>
      </c>
      <c r="E213" s="71" t="s">
        <v>785</v>
      </c>
      <c r="F213" s="71" t="s">
        <v>863</v>
      </c>
      <c r="G213" s="71" t="s">
        <v>510</v>
      </c>
      <c r="H213" s="71" t="s">
        <v>533</v>
      </c>
      <c r="I213" s="71">
        <v>1.3135725E-3</v>
      </c>
    </row>
    <row r="214" spans="1:9">
      <c r="A214" s="71" t="s">
        <v>781</v>
      </c>
      <c r="B214" s="71" t="s">
        <v>195</v>
      </c>
      <c r="C214" s="71" t="s">
        <v>882</v>
      </c>
      <c r="D214" s="71" t="s">
        <v>897</v>
      </c>
      <c r="E214" s="71" t="s">
        <v>785</v>
      </c>
      <c r="F214" s="71" t="s">
        <v>863</v>
      </c>
      <c r="G214" s="71" t="s">
        <v>866</v>
      </c>
      <c r="H214" s="71" t="s">
        <v>534</v>
      </c>
      <c r="I214" s="71">
        <v>4.0288999999999999E-4</v>
      </c>
    </row>
    <row r="215" spans="1:9">
      <c r="A215" s="71" t="s">
        <v>781</v>
      </c>
      <c r="B215" s="71" t="s">
        <v>195</v>
      </c>
      <c r="C215" s="71" t="s">
        <v>820</v>
      </c>
      <c r="D215" s="71" t="s">
        <v>820</v>
      </c>
      <c r="E215" s="71" t="s">
        <v>785</v>
      </c>
      <c r="F215" s="71" t="s">
        <v>863</v>
      </c>
      <c r="G215" s="71" t="s">
        <v>866</v>
      </c>
      <c r="H215" s="71" t="s">
        <v>534</v>
      </c>
      <c r="I215" s="71">
        <v>1.2580428000000001E-3</v>
      </c>
    </row>
    <row r="216" spans="1:9">
      <c r="A216" s="71" t="s">
        <v>781</v>
      </c>
      <c r="B216" s="71" t="s">
        <v>195</v>
      </c>
      <c r="C216" s="71" t="s">
        <v>889</v>
      </c>
      <c r="D216" s="71" t="s">
        <v>898</v>
      </c>
      <c r="E216" s="71" t="s">
        <v>785</v>
      </c>
      <c r="F216" s="71" t="s">
        <v>863</v>
      </c>
      <c r="G216" s="71" t="s">
        <v>866</v>
      </c>
      <c r="H216" s="71" t="s">
        <v>533</v>
      </c>
      <c r="I216" s="71">
        <v>6.8207249999999999E-4</v>
      </c>
    </row>
    <row r="217" spans="1:9">
      <c r="A217" s="71" t="s">
        <v>781</v>
      </c>
      <c r="B217" s="71" t="s">
        <v>195</v>
      </c>
      <c r="C217" s="71" t="s">
        <v>880</v>
      </c>
      <c r="D217" s="71" t="s">
        <v>899</v>
      </c>
      <c r="E217" s="71" t="s">
        <v>785</v>
      </c>
      <c r="F217" s="71" t="s">
        <v>863</v>
      </c>
      <c r="G217" s="71" t="s">
        <v>866</v>
      </c>
      <c r="H217" s="71" t="s">
        <v>534</v>
      </c>
      <c r="I217" s="71">
        <v>1.1929999999999999E-7</v>
      </c>
    </row>
    <row r="218" spans="1:9">
      <c r="A218" s="71" t="s">
        <v>781</v>
      </c>
      <c r="B218" s="71" t="s">
        <v>195</v>
      </c>
      <c r="C218" s="71" t="s">
        <v>889</v>
      </c>
      <c r="D218" s="71" t="s">
        <v>898</v>
      </c>
      <c r="E218" s="71" t="s">
        <v>785</v>
      </c>
      <c r="F218" s="71" t="s">
        <v>863</v>
      </c>
      <c r="G218" s="71" t="s">
        <v>866</v>
      </c>
      <c r="H218" s="71" t="s">
        <v>534</v>
      </c>
      <c r="I218" s="71">
        <v>1.6260640000000001E-4</v>
      </c>
    </row>
    <row r="219" spans="1:9">
      <c r="A219" s="71" t="s">
        <v>781</v>
      </c>
      <c r="B219" s="71" t="s">
        <v>195</v>
      </c>
      <c r="C219" s="71" t="s">
        <v>886</v>
      </c>
      <c r="D219" s="71" t="s">
        <v>820</v>
      </c>
      <c r="E219" s="71" t="s">
        <v>785</v>
      </c>
      <c r="F219" s="71" t="s">
        <v>863</v>
      </c>
      <c r="G219" s="71" t="s">
        <v>866</v>
      </c>
      <c r="H219" s="71" t="s">
        <v>533</v>
      </c>
      <c r="I219" s="71">
        <v>3.11195E-3</v>
      </c>
    </row>
    <row r="220" spans="1:9">
      <c r="A220" s="71" t="s">
        <v>781</v>
      </c>
      <c r="B220" s="71" t="s">
        <v>195</v>
      </c>
      <c r="C220" s="71" t="s">
        <v>820</v>
      </c>
      <c r="D220" s="71" t="s">
        <v>820</v>
      </c>
      <c r="E220" s="71" t="s">
        <v>785</v>
      </c>
      <c r="F220" s="71" t="s">
        <v>863</v>
      </c>
      <c r="G220" s="71" t="s">
        <v>867</v>
      </c>
      <c r="H220" s="71" t="s">
        <v>533</v>
      </c>
      <c r="I220" s="71">
        <v>4.5992500000000003E-4</v>
      </c>
    </row>
    <row r="221" spans="1:9">
      <c r="A221" s="71" t="s">
        <v>781</v>
      </c>
      <c r="B221" s="71" t="s">
        <v>195</v>
      </c>
      <c r="C221" s="71" t="s">
        <v>882</v>
      </c>
      <c r="D221" s="71" t="s">
        <v>897</v>
      </c>
      <c r="E221" s="71" t="s">
        <v>785</v>
      </c>
      <c r="F221" s="71" t="s">
        <v>863</v>
      </c>
      <c r="G221" s="71" t="s">
        <v>866</v>
      </c>
      <c r="H221" s="71" t="s">
        <v>533</v>
      </c>
      <c r="I221" s="71">
        <v>1.689975E-3</v>
      </c>
    </row>
    <row r="222" spans="1:9">
      <c r="A222" s="71" t="s">
        <v>781</v>
      </c>
      <c r="B222" s="71" t="s">
        <v>195</v>
      </c>
      <c r="C222" s="71" t="s">
        <v>889</v>
      </c>
      <c r="D222" s="71" t="s">
        <v>890</v>
      </c>
      <c r="E222" s="71" t="s">
        <v>785</v>
      </c>
      <c r="F222" s="71" t="s">
        <v>863</v>
      </c>
      <c r="G222" s="71" t="s">
        <v>866</v>
      </c>
      <c r="H222" s="71" t="s">
        <v>534</v>
      </c>
      <c r="I222" s="71">
        <v>4.4347200000000001E-5</v>
      </c>
    </row>
    <row r="223" spans="1:9">
      <c r="A223" s="71" t="s">
        <v>781</v>
      </c>
      <c r="B223" s="71" t="s">
        <v>195</v>
      </c>
      <c r="C223" s="71" t="s">
        <v>884</v>
      </c>
      <c r="D223" s="71" t="s">
        <v>892</v>
      </c>
      <c r="E223" s="71" t="s">
        <v>785</v>
      </c>
      <c r="F223" s="71" t="s">
        <v>863</v>
      </c>
      <c r="G223" s="71" t="s">
        <v>866</v>
      </c>
      <c r="H223" s="71" t="s">
        <v>533</v>
      </c>
      <c r="I223" s="71">
        <v>1.736695E-4</v>
      </c>
    </row>
    <row r="224" spans="1:9">
      <c r="A224" s="71" t="s">
        <v>781</v>
      </c>
      <c r="B224" s="71" t="s">
        <v>195</v>
      </c>
      <c r="C224" s="71" t="s">
        <v>879</v>
      </c>
      <c r="D224" s="71" t="s">
        <v>4</v>
      </c>
      <c r="E224" s="71" t="s">
        <v>785</v>
      </c>
      <c r="F224" s="71" t="s">
        <v>863</v>
      </c>
      <c r="G224" s="71" t="s">
        <v>866</v>
      </c>
      <c r="H224" s="71" t="s">
        <v>534</v>
      </c>
      <c r="I224" s="71">
        <v>3.9160000000000003E-6</v>
      </c>
    </row>
    <row r="225" spans="1:9">
      <c r="A225" s="71" t="s">
        <v>781</v>
      </c>
      <c r="B225" s="71" t="s">
        <v>195</v>
      </c>
      <c r="C225" s="71" t="s">
        <v>884</v>
      </c>
      <c r="D225" s="71" t="s">
        <v>896</v>
      </c>
      <c r="E225" s="71" t="s">
        <v>785</v>
      </c>
      <c r="F225" s="71" t="s">
        <v>863</v>
      </c>
      <c r="G225" s="71" t="s">
        <v>866</v>
      </c>
      <c r="H225" s="71" t="s">
        <v>533</v>
      </c>
      <c r="I225" s="71">
        <v>1.9800999999999999E-6</v>
      </c>
    </row>
    <row r="226" spans="1:9">
      <c r="A226" s="71" t="s">
        <v>781</v>
      </c>
      <c r="B226" s="71" t="s">
        <v>195</v>
      </c>
      <c r="C226" s="71" t="s">
        <v>880</v>
      </c>
      <c r="D226" s="71" t="s">
        <v>820</v>
      </c>
      <c r="E226" s="71" t="s">
        <v>785</v>
      </c>
      <c r="F226" s="71" t="s">
        <v>863</v>
      </c>
      <c r="G226" s="71" t="s">
        <v>866</v>
      </c>
      <c r="H226" s="71" t="s">
        <v>533</v>
      </c>
      <c r="I226" s="71">
        <v>5.5694000000000004E-6</v>
      </c>
    </row>
    <row r="227" spans="1:9">
      <c r="A227" s="71" t="s">
        <v>781</v>
      </c>
      <c r="B227" s="71" t="s">
        <v>195</v>
      </c>
      <c r="C227" s="71" t="s">
        <v>880</v>
      </c>
      <c r="D227" s="71" t="s">
        <v>900</v>
      </c>
      <c r="E227" s="71" t="s">
        <v>785</v>
      </c>
      <c r="F227" s="71" t="s">
        <v>863</v>
      </c>
      <c r="G227" s="71" t="s">
        <v>866</v>
      </c>
      <c r="H227" s="71" t="s">
        <v>533</v>
      </c>
      <c r="I227" s="71">
        <v>1.126488E-4</v>
      </c>
    </row>
    <row r="228" spans="1:9">
      <c r="A228" s="71" t="s">
        <v>781</v>
      </c>
      <c r="B228" s="71" t="s">
        <v>195</v>
      </c>
      <c r="C228" s="71" t="s">
        <v>879</v>
      </c>
      <c r="D228" s="71" t="s">
        <v>901</v>
      </c>
      <c r="E228" s="71" t="s">
        <v>785</v>
      </c>
      <c r="F228" s="71" t="s">
        <v>863</v>
      </c>
      <c r="G228" s="71" t="s">
        <v>866</v>
      </c>
      <c r="H228" s="71" t="s">
        <v>533</v>
      </c>
      <c r="I228" s="71">
        <v>8.9254999999999995E-6</v>
      </c>
    </row>
    <row r="229" spans="1:9">
      <c r="A229" s="71" t="s">
        <v>781</v>
      </c>
      <c r="B229" s="71" t="s">
        <v>195</v>
      </c>
      <c r="C229" s="71" t="s">
        <v>879</v>
      </c>
      <c r="D229" s="71" t="s">
        <v>895</v>
      </c>
      <c r="E229" s="71" t="s">
        <v>785</v>
      </c>
      <c r="F229" s="71" t="s">
        <v>863</v>
      </c>
      <c r="G229" s="71" t="s">
        <v>866</v>
      </c>
      <c r="H229" s="71" t="s">
        <v>534</v>
      </c>
      <c r="I229" s="71">
        <v>1.3265899999999999E-5</v>
      </c>
    </row>
    <row r="230" spans="1:9">
      <c r="A230" s="71" t="s">
        <v>781</v>
      </c>
      <c r="B230" s="71" t="s">
        <v>195</v>
      </c>
      <c r="C230" s="71" t="s">
        <v>879</v>
      </c>
      <c r="D230" s="71" t="s">
        <v>895</v>
      </c>
      <c r="E230" s="71" t="s">
        <v>785</v>
      </c>
      <c r="F230" s="71" t="s">
        <v>863</v>
      </c>
      <c r="G230" s="71" t="s">
        <v>866</v>
      </c>
      <c r="H230" s="71" t="s">
        <v>533</v>
      </c>
      <c r="I230" s="71">
        <v>5.5645500000000001E-5</v>
      </c>
    </row>
    <row r="231" spans="1:9">
      <c r="A231" s="71" t="s">
        <v>781</v>
      </c>
      <c r="B231" s="71" t="s">
        <v>195</v>
      </c>
      <c r="C231" s="71" t="s">
        <v>820</v>
      </c>
      <c r="D231" s="71" t="s">
        <v>820</v>
      </c>
      <c r="E231" s="71" t="s">
        <v>785</v>
      </c>
      <c r="F231" s="71" t="s">
        <v>863</v>
      </c>
      <c r="G231" s="71" t="s">
        <v>902</v>
      </c>
      <c r="H231" s="71" t="s">
        <v>533</v>
      </c>
      <c r="I231" s="71">
        <v>3.027875E-2</v>
      </c>
    </row>
    <row r="232" spans="1:9">
      <c r="A232" s="71" t="s">
        <v>781</v>
      </c>
      <c r="B232" s="71" t="s">
        <v>195</v>
      </c>
      <c r="C232" s="71" t="s">
        <v>884</v>
      </c>
      <c r="D232" s="71" t="s">
        <v>892</v>
      </c>
      <c r="E232" s="71" t="s">
        <v>785</v>
      </c>
      <c r="F232" s="71" t="s">
        <v>863</v>
      </c>
      <c r="G232" s="71" t="s">
        <v>866</v>
      </c>
      <c r="H232" s="71" t="s">
        <v>526</v>
      </c>
      <c r="I232" s="71">
        <v>7.3661000000000004E-2</v>
      </c>
    </row>
    <row r="233" spans="1:9">
      <c r="A233" s="71" t="s">
        <v>781</v>
      </c>
      <c r="B233" s="71" t="s">
        <v>195</v>
      </c>
      <c r="C233" s="71" t="s">
        <v>886</v>
      </c>
      <c r="D233" s="71" t="s">
        <v>820</v>
      </c>
      <c r="E233" s="71" t="s">
        <v>785</v>
      </c>
      <c r="F233" s="71" t="s">
        <v>863</v>
      </c>
      <c r="G233" s="71" t="s">
        <v>866</v>
      </c>
      <c r="H233" s="71" t="s">
        <v>526</v>
      </c>
      <c r="I233" s="71">
        <v>1.31992</v>
      </c>
    </row>
    <row r="234" spans="1:9">
      <c r="A234" s="71" t="s">
        <v>781</v>
      </c>
      <c r="B234" s="71" t="s">
        <v>195</v>
      </c>
      <c r="C234" s="71" t="s">
        <v>820</v>
      </c>
      <c r="D234" s="71" t="s">
        <v>820</v>
      </c>
      <c r="E234" s="71" t="s">
        <v>785</v>
      </c>
      <c r="F234" s="71" t="s">
        <v>863</v>
      </c>
      <c r="G234" s="71" t="s">
        <v>870</v>
      </c>
      <c r="H234" s="71" t="s">
        <v>534</v>
      </c>
      <c r="I234" s="71">
        <v>4.3995229999999998E-3</v>
      </c>
    </row>
    <row r="235" spans="1:9">
      <c r="A235" s="71" t="s">
        <v>781</v>
      </c>
      <c r="B235" s="71" t="s">
        <v>195</v>
      </c>
      <c r="C235" s="71" t="s">
        <v>880</v>
      </c>
      <c r="D235" s="71" t="s">
        <v>900</v>
      </c>
      <c r="E235" s="71" t="s">
        <v>785</v>
      </c>
      <c r="F235" s="71" t="s">
        <v>863</v>
      </c>
      <c r="G235" s="71" t="s">
        <v>866</v>
      </c>
      <c r="H235" s="71" t="s">
        <v>526</v>
      </c>
      <c r="I235" s="71">
        <v>4.77794E-2</v>
      </c>
    </row>
    <row r="236" spans="1:9">
      <c r="A236" s="71" t="s">
        <v>781</v>
      </c>
      <c r="B236" s="71" t="s">
        <v>195</v>
      </c>
      <c r="C236" s="71" t="s">
        <v>884</v>
      </c>
      <c r="D236" s="71" t="s">
        <v>903</v>
      </c>
      <c r="E236" s="71" t="s">
        <v>785</v>
      </c>
      <c r="F236" s="71" t="s">
        <v>863</v>
      </c>
      <c r="G236" s="71" t="s">
        <v>866</v>
      </c>
      <c r="H236" s="71" t="s">
        <v>534</v>
      </c>
      <c r="I236" s="71">
        <v>6.8579300000000003E-5</v>
      </c>
    </row>
    <row r="237" spans="1:9">
      <c r="A237" s="71" t="s">
        <v>781</v>
      </c>
      <c r="B237" s="71" t="s">
        <v>195</v>
      </c>
      <c r="C237" s="71" t="s">
        <v>889</v>
      </c>
      <c r="D237" s="71" t="s">
        <v>894</v>
      </c>
      <c r="E237" s="71" t="s">
        <v>785</v>
      </c>
      <c r="F237" s="71" t="s">
        <v>863</v>
      </c>
      <c r="G237" s="71" t="s">
        <v>866</v>
      </c>
      <c r="H237" s="71" t="s">
        <v>534</v>
      </c>
      <c r="I237" s="71">
        <v>1.756889E-4</v>
      </c>
    </row>
    <row r="238" spans="1:9">
      <c r="A238" s="71" t="s">
        <v>781</v>
      </c>
      <c r="B238" s="71" t="s">
        <v>195</v>
      </c>
      <c r="C238" s="71" t="s">
        <v>884</v>
      </c>
      <c r="D238" s="71" t="s">
        <v>896</v>
      </c>
      <c r="E238" s="71" t="s">
        <v>785</v>
      </c>
      <c r="F238" s="71" t="s">
        <v>863</v>
      </c>
      <c r="G238" s="71" t="s">
        <v>866</v>
      </c>
      <c r="H238" s="71" t="s">
        <v>526</v>
      </c>
      <c r="I238" s="71">
        <v>8.3984000000000001E-4</v>
      </c>
    </row>
    <row r="239" spans="1:9">
      <c r="A239" s="71" t="s">
        <v>781</v>
      </c>
      <c r="B239" s="71" t="s">
        <v>195</v>
      </c>
      <c r="C239" s="71" t="s">
        <v>889</v>
      </c>
      <c r="D239" s="71" t="s">
        <v>890</v>
      </c>
      <c r="E239" s="71" t="s">
        <v>785</v>
      </c>
      <c r="F239" s="71" t="s">
        <v>863</v>
      </c>
      <c r="G239" s="71" t="s">
        <v>866</v>
      </c>
      <c r="H239" s="71" t="s">
        <v>526</v>
      </c>
      <c r="I239" s="71">
        <v>7.8899300000000006E-2</v>
      </c>
    </row>
    <row r="240" spans="1:9">
      <c r="A240" s="71" t="s">
        <v>781</v>
      </c>
      <c r="B240" s="71" t="s">
        <v>195</v>
      </c>
      <c r="C240" s="71" t="s">
        <v>884</v>
      </c>
      <c r="D240" s="71" t="s">
        <v>903</v>
      </c>
      <c r="E240" s="71" t="s">
        <v>785</v>
      </c>
      <c r="F240" s="71" t="s">
        <v>863</v>
      </c>
      <c r="G240" s="71" t="s">
        <v>866</v>
      </c>
      <c r="H240" s="71" t="s">
        <v>526</v>
      </c>
      <c r="I240" s="71">
        <v>0.122012</v>
      </c>
    </row>
    <row r="241" spans="1:9">
      <c r="A241" s="71" t="s">
        <v>781</v>
      </c>
      <c r="B241" s="71" t="s">
        <v>195</v>
      </c>
      <c r="C241" s="71" t="s">
        <v>820</v>
      </c>
      <c r="D241" s="71" t="s">
        <v>820</v>
      </c>
      <c r="E241" s="71" t="s">
        <v>785</v>
      </c>
      <c r="F241" s="71" t="s">
        <v>863</v>
      </c>
      <c r="G241" s="71" t="s">
        <v>509</v>
      </c>
      <c r="H241" s="71" t="s">
        <v>526</v>
      </c>
      <c r="I241" s="71">
        <v>0.72017900000000001</v>
      </c>
    </row>
    <row r="242" spans="1:9">
      <c r="A242" s="71" t="s">
        <v>781</v>
      </c>
      <c r="B242" s="71" t="s">
        <v>195</v>
      </c>
      <c r="C242" s="71" t="s">
        <v>889</v>
      </c>
      <c r="D242" s="71" t="s">
        <v>898</v>
      </c>
      <c r="E242" s="71" t="s">
        <v>785</v>
      </c>
      <c r="F242" s="71" t="s">
        <v>863</v>
      </c>
      <c r="G242" s="71" t="s">
        <v>866</v>
      </c>
      <c r="H242" s="71" t="s">
        <v>526</v>
      </c>
      <c r="I242" s="71">
        <v>0.289298</v>
      </c>
    </row>
    <row r="243" spans="1:9">
      <c r="A243" s="71" t="s">
        <v>781</v>
      </c>
      <c r="B243" s="71" t="s">
        <v>195</v>
      </c>
      <c r="C243" s="71" t="s">
        <v>877</v>
      </c>
      <c r="D243" s="71" t="s">
        <v>887</v>
      </c>
      <c r="E243" s="71" t="s">
        <v>785</v>
      </c>
      <c r="F243" s="71" t="s">
        <v>863</v>
      </c>
      <c r="G243" s="71" t="s">
        <v>866</v>
      </c>
      <c r="H243" s="71" t="s">
        <v>526</v>
      </c>
      <c r="I243" s="71">
        <v>1.6327700000000001</v>
      </c>
    </row>
    <row r="244" spans="1:9">
      <c r="A244" s="71" t="s">
        <v>781</v>
      </c>
      <c r="B244" s="71" t="s">
        <v>195</v>
      </c>
      <c r="C244" s="71" t="s">
        <v>876</v>
      </c>
      <c r="D244" s="71" t="s">
        <v>820</v>
      </c>
      <c r="E244" s="71" t="s">
        <v>785</v>
      </c>
      <c r="F244" s="71" t="s">
        <v>863</v>
      </c>
      <c r="G244" s="71" t="s">
        <v>866</v>
      </c>
      <c r="H244" s="71" t="s">
        <v>534</v>
      </c>
      <c r="I244" s="71">
        <v>3.1634790000000001E-4</v>
      </c>
    </row>
    <row r="245" spans="1:9">
      <c r="A245" s="71" t="s">
        <v>781</v>
      </c>
      <c r="B245" s="71" t="s">
        <v>195</v>
      </c>
      <c r="C245" s="71" t="s">
        <v>880</v>
      </c>
      <c r="D245" s="71" t="s">
        <v>881</v>
      </c>
      <c r="E245" s="71" t="s">
        <v>785</v>
      </c>
      <c r="F245" s="71" t="s">
        <v>863</v>
      </c>
      <c r="G245" s="71" t="s">
        <v>866</v>
      </c>
      <c r="H245" s="71" t="s">
        <v>526</v>
      </c>
      <c r="I245" s="71">
        <v>4.8216999999999999E-3</v>
      </c>
    </row>
    <row r="246" spans="1:9">
      <c r="A246" s="71" t="s">
        <v>781</v>
      </c>
      <c r="B246" s="71" t="s">
        <v>195</v>
      </c>
      <c r="C246" s="71" t="s">
        <v>884</v>
      </c>
      <c r="D246" s="71" t="s">
        <v>903</v>
      </c>
      <c r="E246" s="71" t="s">
        <v>785</v>
      </c>
      <c r="F246" s="71" t="s">
        <v>863</v>
      </c>
      <c r="G246" s="71" t="s">
        <v>866</v>
      </c>
      <c r="H246" s="71" t="s">
        <v>533</v>
      </c>
      <c r="I246" s="71">
        <v>2.8766499999999999E-4</v>
      </c>
    </row>
    <row r="247" spans="1:9">
      <c r="A247" s="71" t="s">
        <v>781</v>
      </c>
      <c r="B247" s="71" t="s">
        <v>195</v>
      </c>
      <c r="C247" s="71" t="s">
        <v>880</v>
      </c>
      <c r="D247" s="71" t="s">
        <v>820</v>
      </c>
      <c r="E247" s="71" t="s">
        <v>785</v>
      </c>
      <c r="F247" s="71" t="s">
        <v>863</v>
      </c>
      <c r="G247" s="71" t="s">
        <v>866</v>
      </c>
      <c r="H247" s="71" t="s">
        <v>526</v>
      </c>
      <c r="I247" s="71">
        <v>2.3622199999999999E-3</v>
      </c>
    </row>
    <row r="248" spans="1:9">
      <c r="A248" s="71" t="s">
        <v>781</v>
      </c>
      <c r="B248" s="71" t="s">
        <v>195</v>
      </c>
      <c r="C248" s="71" t="s">
        <v>820</v>
      </c>
      <c r="D248" s="71" t="s">
        <v>820</v>
      </c>
      <c r="E248" s="71" t="s">
        <v>785</v>
      </c>
      <c r="F248" s="71" t="s">
        <v>863</v>
      </c>
      <c r="G248" s="71" t="s">
        <v>509</v>
      </c>
      <c r="H248" s="71" t="s">
        <v>534</v>
      </c>
      <c r="I248" s="71">
        <v>1.8093457E-3</v>
      </c>
    </row>
    <row r="249" spans="1:9">
      <c r="A249" s="71" t="s">
        <v>781</v>
      </c>
      <c r="B249" s="71" t="s">
        <v>195</v>
      </c>
      <c r="C249" s="71" t="s">
        <v>820</v>
      </c>
      <c r="D249" s="71" t="s">
        <v>820</v>
      </c>
      <c r="E249" s="71" t="s">
        <v>785</v>
      </c>
      <c r="F249" s="71" t="s">
        <v>863</v>
      </c>
      <c r="G249" s="71" t="s">
        <v>870</v>
      </c>
      <c r="H249" s="71" t="s">
        <v>533</v>
      </c>
      <c r="I249" s="71">
        <v>6.1514500000000001E-3</v>
      </c>
    </row>
    <row r="250" spans="1:9">
      <c r="A250" s="71" t="s">
        <v>781</v>
      </c>
      <c r="B250" s="71" t="s">
        <v>195</v>
      </c>
      <c r="C250" s="71" t="s">
        <v>889</v>
      </c>
      <c r="D250" s="71" t="s">
        <v>894</v>
      </c>
      <c r="E250" s="71" t="s">
        <v>785</v>
      </c>
      <c r="F250" s="71" t="s">
        <v>863</v>
      </c>
      <c r="G250" s="71" t="s">
        <v>866</v>
      </c>
      <c r="H250" s="71" t="s">
        <v>533</v>
      </c>
      <c r="I250" s="71">
        <v>7.3695E-4</v>
      </c>
    </row>
    <row r="251" spans="1:9">
      <c r="A251" s="71" t="s">
        <v>781</v>
      </c>
      <c r="B251" s="71" t="s">
        <v>195</v>
      </c>
      <c r="C251" s="71" t="s">
        <v>820</v>
      </c>
      <c r="D251" s="71" t="s">
        <v>820</v>
      </c>
      <c r="E251" s="71" t="s">
        <v>785</v>
      </c>
      <c r="F251" s="71" t="s">
        <v>863</v>
      </c>
      <c r="G251" s="71" t="s">
        <v>904</v>
      </c>
      <c r="H251" s="71" t="s">
        <v>534</v>
      </c>
      <c r="I251" s="71">
        <v>2.590812E-4</v>
      </c>
    </row>
    <row r="252" spans="1:9">
      <c r="A252" s="71" t="s">
        <v>781</v>
      </c>
      <c r="B252" s="71" t="s">
        <v>195</v>
      </c>
      <c r="C252" s="71" t="s">
        <v>871</v>
      </c>
      <c r="D252" s="71" t="s">
        <v>872</v>
      </c>
      <c r="E252" s="71" t="s">
        <v>785</v>
      </c>
      <c r="F252" s="71" t="s">
        <v>863</v>
      </c>
      <c r="G252" s="71" t="s">
        <v>905</v>
      </c>
      <c r="H252" s="71" t="s">
        <v>534</v>
      </c>
      <c r="I252" s="71">
        <v>0</v>
      </c>
    </row>
    <row r="253" spans="1:9">
      <c r="A253" s="71" t="s">
        <v>781</v>
      </c>
      <c r="B253" s="71" t="s">
        <v>195</v>
      </c>
      <c r="C253" s="71" t="s">
        <v>880</v>
      </c>
      <c r="D253" s="71" t="s">
        <v>891</v>
      </c>
      <c r="E253" s="71" t="s">
        <v>785</v>
      </c>
      <c r="F253" s="71" t="s">
        <v>863</v>
      </c>
      <c r="G253" s="71" t="s">
        <v>866</v>
      </c>
      <c r="H253" s="71" t="s">
        <v>526</v>
      </c>
      <c r="I253" s="71">
        <v>1.4461699999999999E-2</v>
      </c>
    </row>
    <row r="254" spans="1:9">
      <c r="A254" s="71" t="s">
        <v>781</v>
      </c>
      <c r="B254" s="71" t="s">
        <v>195</v>
      </c>
      <c r="C254" s="71" t="s">
        <v>877</v>
      </c>
      <c r="D254" s="71" t="s">
        <v>878</v>
      </c>
      <c r="E254" s="71" t="s">
        <v>785</v>
      </c>
      <c r="F254" s="71" t="s">
        <v>863</v>
      </c>
      <c r="G254" s="71" t="s">
        <v>866</v>
      </c>
      <c r="H254" s="71" t="s">
        <v>526</v>
      </c>
      <c r="I254" s="71">
        <v>0.25523699999999999</v>
      </c>
    </row>
    <row r="255" spans="1:9">
      <c r="A255" s="71" t="s">
        <v>781</v>
      </c>
      <c r="B255" s="71" t="s">
        <v>195</v>
      </c>
      <c r="C255" s="71" t="s">
        <v>820</v>
      </c>
      <c r="D255" s="71" t="s">
        <v>820</v>
      </c>
      <c r="E255" s="71" t="s">
        <v>785</v>
      </c>
      <c r="F255" s="71" t="s">
        <v>863</v>
      </c>
      <c r="G255" s="71" t="s">
        <v>904</v>
      </c>
      <c r="H255" s="71" t="s">
        <v>526</v>
      </c>
      <c r="I255" s="71">
        <v>5.4575100000000001E-2</v>
      </c>
    </row>
    <row r="256" spans="1:9">
      <c r="A256" s="71" t="s">
        <v>781</v>
      </c>
      <c r="B256" s="71" t="s">
        <v>195</v>
      </c>
      <c r="C256" s="71" t="s">
        <v>871</v>
      </c>
      <c r="D256" s="71" t="s">
        <v>872</v>
      </c>
      <c r="E256" s="71" t="s">
        <v>785</v>
      </c>
      <c r="F256" s="71" t="s">
        <v>863</v>
      </c>
      <c r="G256" s="71" t="s">
        <v>104</v>
      </c>
      <c r="H256" s="71" t="s">
        <v>534</v>
      </c>
      <c r="I256" s="71">
        <v>0</v>
      </c>
    </row>
    <row r="257" spans="1:9">
      <c r="A257" s="71" t="s">
        <v>781</v>
      </c>
      <c r="B257" s="71" t="s">
        <v>195</v>
      </c>
      <c r="C257" s="71" t="s">
        <v>880</v>
      </c>
      <c r="D257" s="71" t="s">
        <v>900</v>
      </c>
      <c r="E257" s="71" t="s">
        <v>785</v>
      </c>
      <c r="F257" s="71" t="s">
        <v>863</v>
      </c>
      <c r="G257" s="71" t="s">
        <v>866</v>
      </c>
      <c r="H257" s="71" t="s">
        <v>534</v>
      </c>
      <c r="I257" s="71">
        <v>2.6855500000000001E-5</v>
      </c>
    </row>
    <row r="258" spans="1:9">
      <c r="A258" s="71" t="s">
        <v>781</v>
      </c>
      <c r="B258" s="71" t="s">
        <v>195</v>
      </c>
      <c r="C258" s="71" t="s">
        <v>880</v>
      </c>
      <c r="D258" s="71" t="s">
        <v>820</v>
      </c>
      <c r="E258" s="71" t="s">
        <v>785</v>
      </c>
      <c r="F258" s="71" t="s">
        <v>863</v>
      </c>
      <c r="G258" s="71" t="s">
        <v>866</v>
      </c>
      <c r="H258" s="71" t="s">
        <v>534</v>
      </c>
      <c r="I258" s="71">
        <v>1.3277E-6</v>
      </c>
    </row>
    <row r="259" spans="1:9">
      <c r="A259" s="71" t="s">
        <v>781</v>
      </c>
      <c r="B259" s="71" t="s">
        <v>195</v>
      </c>
      <c r="C259" s="71" t="s">
        <v>820</v>
      </c>
      <c r="D259" s="71" t="s">
        <v>820</v>
      </c>
      <c r="E259" s="71" t="s">
        <v>785</v>
      </c>
      <c r="F259" s="71" t="s">
        <v>863</v>
      </c>
      <c r="G259" s="71" t="s">
        <v>867</v>
      </c>
      <c r="H259" s="71" t="s">
        <v>534</v>
      </c>
      <c r="I259" s="71">
        <v>1.0964609999999999E-4</v>
      </c>
    </row>
    <row r="260" spans="1:9">
      <c r="A260" s="71" t="s">
        <v>781</v>
      </c>
      <c r="B260" s="71" t="s">
        <v>195</v>
      </c>
      <c r="C260" s="71" t="s">
        <v>882</v>
      </c>
      <c r="D260" s="71" t="s">
        <v>897</v>
      </c>
      <c r="E260" s="71" t="s">
        <v>785</v>
      </c>
      <c r="F260" s="71" t="s">
        <v>863</v>
      </c>
      <c r="G260" s="71" t="s">
        <v>866</v>
      </c>
      <c r="H260" s="71" t="s">
        <v>526</v>
      </c>
      <c r="I260" s="71">
        <v>0.71679400000000004</v>
      </c>
    </row>
    <row r="261" spans="1:9">
      <c r="A261" s="71" t="s">
        <v>781</v>
      </c>
      <c r="B261" s="71" t="s">
        <v>195</v>
      </c>
      <c r="C261" s="71" t="s">
        <v>888</v>
      </c>
      <c r="D261" s="71" t="s">
        <v>820</v>
      </c>
      <c r="E261" s="71" t="s">
        <v>785</v>
      </c>
      <c r="F261" s="71" t="s">
        <v>863</v>
      </c>
      <c r="G261" s="71" t="s">
        <v>866</v>
      </c>
      <c r="H261" s="71" t="s">
        <v>533</v>
      </c>
      <c r="I261" s="71">
        <v>1.5774325000000001E-3</v>
      </c>
    </row>
    <row r="262" spans="1:9">
      <c r="A262" s="71" t="s">
        <v>781</v>
      </c>
      <c r="B262" s="71" t="s">
        <v>195</v>
      </c>
      <c r="C262" s="71" t="s">
        <v>820</v>
      </c>
      <c r="D262" s="71" t="s">
        <v>820</v>
      </c>
      <c r="E262" s="71" t="s">
        <v>785</v>
      </c>
      <c r="F262" s="71" t="s">
        <v>863</v>
      </c>
      <c r="G262" s="71" t="s">
        <v>864</v>
      </c>
      <c r="H262" s="71" t="s">
        <v>534</v>
      </c>
      <c r="I262" s="71">
        <v>1.7041429999999999E-4</v>
      </c>
    </row>
    <row r="263" spans="1:9">
      <c r="A263" s="71" t="s">
        <v>781</v>
      </c>
      <c r="B263" s="71" t="s">
        <v>195</v>
      </c>
      <c r="C263" s="71" t="s">
        <v>871</v>
      </c>
      <c r="D263" s="71" t="s">
        <v>872</v>
      </c>
      <c r="E263" s="71" t="s">
        <v>785</v>
      </c>
      <c r="F263" s="71" t="s">
        <v>863</v>
      </c>
      <c r="G263" s="71" t="s">
        <v>104</v>
      </c>
      <c r="H263" s="71" t="s">
        <v>533</v>
      </c>
      <c r="I263" s="71">
        <v>0</v>
      </c>
    </row>
    <row r="264" spans="1:9">
      <c r="A264" s="71" t="s">
        <v>781</v>
      </c>
      <c r="B264" s="71" t="s">
        <v>195</v>
      </c>
      <c r="C264" s="71" t="s">
        <v>880</v>
      </c>
      <c r="D264" s="71" t="s">
        <v>891</v>
      </c>
      <c r="E264" s="71" t="s">
        <v>785</v>
      </c>
      <c r="F264" s="71" t="s">
        <v>863</v>
      </c>
      <c r="G264" s="71" t="s">
        <v>866</v>
      </c>
      <c r="H264" s="71" t="s">
        <v>534</v>
      </c>
      <c r="I264" s="71">
        <v>8.1285000000000002E-6</v>
      </c>
    </row>
    <row r="265" spans="1:9">
      <c r="A265" s="71" t="s">
        <v>781</v>
      </c>
      <c r="B265" s="71" t="s">
        <v>195</v>
      </c>
      <c r="C265" s="71" t="s">
        <v>871</v>
      </c>
      <c r="D265" s="71" t="s">
        <v>872</v>
      </c>
      <c r="E265" s="71" t="s">
        <v>785</v>
      </c>
      <c r="F265" s="71" t="s">
        <v>863</v>
      </c>
      <c r="G265" s="71" t="s">
        <v>873</v>
      </c>
      <c r="H265" s="71" t="s">
        <v>526</v>
      </c>
      <c r="I265" s="71">
        <v>9.4979899999999996E-3</v>
      </c>
    </row>
    <row r="266" spans="1:9">
      <c r="A266" s="71" t="s">
        <v>781</v>
      </c>
      <c r="B266" s="71" t="s">
        <v>195</v>
      </c>
      <c r="C266" s="71" t="s">
        <v>880</v>
      </c>
      <c r="D266" s="71" t="s">
        <v>899</v>
      </c>
      <c r="E266" s="71" t="s">
        <v>785</v>
      </c>
      <c r="F266" s="71" t="s">
        <v>863</v>
      </c>
      <c r="G266" s="71" t="s">
        <v>866</v>
      </c>
      <c r="H266" s="71" t="s">
        <v>526</v>
      </c>
      <c r="I266" s="71">
        <v>2.1221900000000001E-4</v>
      </c>
    </row>
    <row r="267" spans="1:9">
      <c r="A267" s="71" t="s">
        <v>781</v>
      </c>
      <c r="B267" s="71" t="s">
        <v>195</v>
      </c>
      <c r="C267" s="71" t="s">
        <v>879</v>
      </c>
      <c r="D267" s="71" t="s">
        <v>901</v>
      </c>
      <c r="E267" s="71" t="s">
        <v>785</v>
      </c>
      <c r="F267" s="71" t="s">
        <v>863</v>
      </c>
      <c r="G267" s="71" t="s">
        <v>866</v>
      </c>
      <c r="H267" s="71" t="s">
        <v>534</v>
      </c>
      <c r="I267" s="71">
        <v>2.1278000000000002E-6</v>
      </c>
    </row>
    <row r="268" spans="1:9">
      <c r="A268" s="71" t="s">
        <v>781</v>
      </c>
      <c r="B268" s="71" t="s">
        <v>195</v>
      </c>
      <c r="C268" s="71" t="s">
        <v>880</v>
      </c>
      <c r="D268" s="71" t="s">
        <v>899</v>
      </c>
      <c r="E268" s="71" t="s">
        <v>785</v>
      </c>
      <c r="F268" s="71" t="s">
        <v>863</v>
      </c>
      <c r="G268" s="71" t="s">
        <v>866</v>
      </c>
      <c r="H268" s="71" t="s">
        <v>533</v>
      </c>
      <c r="I268" s="71">
        <v>5.003E-7</v>
      </c>
    </row>
    <row r="269" spans="1:9">
      <c r="A269" s="71" t="s">
        <v>781</v>
      </c>
      <c r="B269" s="71" t="s">
        <v>195</v>
      </c>
      <c r="C269" s="71" t="s">
        <v>879</v>
      </c>
      <c r="D269" s="71" t="s">
        <v>901</v>
      </c>
      <c r="E269" s="71" t="s">
        <v>785</v>
      </c>
      <c r="F269" s="71" t="s">
        <v>863</v>
      </c>
      <c r="G269" s="71" t="s">
        <v>866</v>
      </c>
      <c r="H269" s="71" t="s">
        <v>526</v>
      </c>
      <c r="I269" s="71">
        <v>3.7856999999999999E-3</v>
      </c>
    </row>
    <row r="270" spans="1:9">
      <c r="A270" s="71" t="s">
        <v>781</v>
      </c>
      <c r="B270" s="71" t="s">
        <v>195</v>
      </c>
      <c r="C270" s="71" t="s">
        <v>820</v>
      </c>
      <c r="D270" s="71" t="s">
        <v>820</v>
      </c>
      <c r="E270" s="71" t="s">
        <v>785</v>
      </c>
      <c r="F270" s="71" t="s">
        <v>863</v>
      </c>
      <c r="G270" s="71" t="s">
        <v>904</v>
      </c>
      <c r="H270" s="71" t="s">
        <v>533</v>
      </c>
      <c r="I270" s="71">
        <v>1.449E-4</v>
      </c>
    </row>
    <row r="271" spans="1:9">
      <c r="A271" s="71" t="s">
        <v>781</v>
      </c>
      <c r="B271" s="71" t="s">
        <v>195</v>
      </c>
      <c r="C271" s="71" t="s">
        <v>820</v>
      </c>
      <c r="D271" s="71" t="s">
        <v>820</v>
      </c>
      <c r="E271" s="71" t="s">
        <v>785</v>
      </c>
      <c r="F271" s="71" t="s">
        <v>863</v>
      </c>
      <c r="G271" s="71" t="s">
        <v>867</v>
      </c>
      <c r="H271" s="71" t="s">
        <v>526</v>
      </c>
      <c r="I271" s="71">
        <v>0.22917799999999999</v>
      </c>
    </row>
    <row r="272" spans="1:9">
      <c r="A272" s="71" t="s">
        <v>781</v>
      </c>
      <c r="B272" s="71" t="s">
        <v>195</v>
      </c>
      <c r="C272" s="71" t="s">
        <v>820</v>
      </c>
      <c r="D272" s="71" t="s">
        <v>820</v>
      </c>
      <c r="E272" s="71" t="s">
        <v>785</v>
      </c>
      <c r="F272" s="71" t="s">
        <v>863</v>
      </c>
      <c r="G272" s="71" t="s">
        <v>902</v>
      </c>
      <c r="H272" s="71" t="s">
        <v>534</v>
      </c>
      <c r="I272" s="71">
        <v>4.8122827999999996E-3</v>
      </c>
    </row>
    <row r="273" spans="1:9">
      <c r="A273" s="71" t="s">
        <v>781</v>
      </c>
      <c r="B273" s="71" t="s">
        <v>195</v>
      </c>
      <c r="C273" s="71" t="s">
        <v>888</v>
      </c>
      <c r="D273" s="71" t="s">
        <v>820</v>
      </c>
      <c r="E273" s="71" t="s">
        <v>785</v>
      </c>
      <c r="F273" s="71" t="s">
        <v>863</v>
      </c>
      <c r="G273" s="71" t="s">
        <v>866</v>
      </c>
      <c r="H273" s="71" t="s">
        <v>526</v>
      </c>
      <c r="I273" s="71">
        <v>0.66905899999999996</v>
      </c>
    </row>
    <row r="274" spans="1:9">
      <c r="A274" s="71" t="s">
        <v>781</v>
      </c>
      <c r="B274" s="71" t="s">
        <v>195</v>
      </c>
      <c r="C274" s="71" t="s">
        <v>893</v>
      </c>
      <c r="D274" s="71" t="s">
        <v>820</v>
      </c>
      <c r="E274" s="71" t="s">
        <v>785</v>
      </c>
      <c r="F274" s="71" t="s">
        <v>863</v>
      </c>
      <c r="G274" s="71" t="s">
        <v>866</v>
      </c>
      <c r="H274" s="71" t="s">
        <v>533</v>
      </c>
      <c r="I274" s="71">
        <v>3.4245249999999999E-3</v>
      </c>
    </row>
    <row r="275" spans="1:9">
      <c r="A275" s="71" t="s">
        <v>781</v>
      </c>
      <c r="B275" s="71" t="s">
        <v>195</v>
      </c>
      <c r="C275" s="71" t="s">
        <v>871</v>
      </c>
      <c r="D275" s="71" t="s">
        <v>872</v>
      </c>
      <c r="E275" s="71" t="s">
        <v>785</v>
      </c>
      <c r="F275" s="71" t="s">
        <v>863</v>
      </c>
      <c r="G275" s="71" t="s">
        <v>874</v>
      </c>
      <c r="H275" s="71" t="s">
        <v>534</v>
      </c>
      <c r="I275" s="71">
        <v>0</v>
      </c>
    </row>
    <row r="276" spans="1:9">
      <c r="A276" s="71" t="s">
        <v>781</v>
      </c>
      <c r="B276" s="71" t="s">
        <v>195</v>
      </c>
      <c r="C276" s="71" t="s">
        <v>820</v>
      </c>
      <c r="D276" s="71" t="s">
        <v>820</v>
      </c>
      <c r="E276" s="71" t="s">
        <v>785</v>
      </c>
      <c r="F276" s="71" t="s">
        <v>863</v>
      </c>
      <c r="G276" s="71" t="s">
        <v>509</v>
      </c>
      <c r="H276" s="71" t="s">
        <v>533</v>
      </c>
      <c r="I276" s="71">
        <v>2.5298500000000002E-3</v>
      </c>
    </row>
    <row r="277" spans="1:9">
      <c r="A277" s="71" t="s">
        <v>781</v>
      </c>
      <c r="B277" s="71" t="s">
        <v>195</v>
      </c>
      <c r="C277" s="71" t="s">
        <v>820</v>
      </c>
      <c r="D277" s="71" t="s">
        <v>820</v>
      </c>
      <c r="E277" s="71" t="s">
        <v>785</v>
      </c>
      <c r="F277" s="71" t="s">
        <v>863</v>
      </c>
      <c r="G277" s="71" t="s">
        <v>866</v>
      </c>
      <c r="H277" s="71" t="s">
        <v>526</v>
      </c>
      <c r="I277" s="71">
        <v>2.2382200000000001</v>
      </c>
    </row>
    <row r="278" spans="1:9">
      <c r="A278" s="71" t="s">
        <v>781</v>
      </c>
      <c r="B278" s="71" t="s">
        <v>195</v>
      </c>
      <c r="C278" s="71" t="s">
        <v>871</v>
      </c>
      <c r="D278" s="71" t="s">
        <v>872</v>
      </c>
      <c r="E278" s="71" t="s">
        <v>785</v>
      </c>
      <c r="F278" s="71" t="s">
        <v>863</v>
      </c>
      <c r="G278" s="71" t="s">
        <v>906</v>
      </c>
      <c r="H278" s="71" t="s">
        <v>533</v>
      </c>
      <c r="I278" s="71">
        <v>0</v>
      </c>
    </row>
    <row r="279" spans="1:9">
      <c r="A279" s="71" t="s">
        <v>781</v>
      </c>
      <c r="B279" s="71" t="s">
        <v>195</v>
      </c>
      <c r="C279" s="71" t="s">
        <v>871</v>
      </c>
      <c r="D279" s="71" t="s">
        <v>872</v>
      </c>
      <c r="E279" s="71" t="s">
        <v>785</v>
      </c>
      <c r="F279" s="71" t="s">
        <v>863</v>
      </c>
      <c r="G279" s="71" t="s">
        <v>906</v>
      </c>
      <c r="H279" s="71" t="s">
        <v>526</v>
      </c>
      <c r="I279" s="71">
        <v>0</v>
      </c>
    </row>
    <row r="280" spans="1:9">
      <c r="A280" s="71" t="s">
        <v>781</v>
      </c>
      <c r="B280" s="71" t="s">
        <v>195</v>
      </c>
      <c r="C280" s="71" t="s">
        <v>871</v>
      </c>
      <c r="D280" s="71" t="s">
        <v>872</v>
      </c>
      <c r="E280" s="71" t="s">
        <v>785</v>
      </c>
      <c r="F280" s="71" t="s">
        <v>863</v>
      </c>
      <c r="G280" s="71" t="s">
        <v>906</v>
      </c>
      <c r="H280" s="71" t="s">
        <v>534</v>
      </c>
      <c r="I280" s="71">
        <v>0</v>
      </c>
    </row>
    <row r="281" spans="1:9">
      <c r="A281" s="71" t="s">
        <v>781</v>
      </c>
      <c r="B281" s="71" t="s">
        <v>195</v>
      </c>
      <c r="C281" s="71" t="s">
        <v>871</v>
      </c>
      <c r="D281" s="71" t="s">
        <v>872</v>
      </c>
      <c r="E281" s="71" t="s">
        <v>785</v>
      </c>
      <c r="F281" s="71" t="s">
        <v>863</v>
      </c>
      <c r="G281" s="71" t="s">
        <v>866</v>
      </c>
      <c r="H281" s="71" t="s">
        <v>534</v>
      </c>
      <c r="I281" s="71">
        <v>2.171183E-4</v>
      </c>
    </row>
    <row r="282" spans="1:9">
      <c r="A282" s="71" t="s">
        <v>781</v>
      </c>
      <c r="B282" s="71" t="s">
        <v>195</v>
      </c>
      <c r="C282" s="71" t="s">
        <v>871</v>
      </c>
      <c r="D282" s="71" t="s">
        <v>872</v>
      </c>
      <c r="E282" s="71" t="s">
        <v>785</v>
      </c>
      <c r="F282" s="71" t="s">
        <v>863</v>
      </c>
      <c r="G282" s="71" t="s">
        <v>866</v>
      </c>
      <c r="H282" s="71" t="s">
        <v>526</v>
      </c>
      <c r="I282" s="71">
        <v>0.38629599999999997</v>
      </c>
    </row>
    <row r="283" spans="1:9">
      <c r="A283" s="71" t="s">
        <v>781</v>
      </c>
      <c r="B283" s="71" t="s">
        <v>195</v>
      </c>
      <c r="C283" s="71" t="s">
        <v>871</v>
      </c>
      <c r="D283" s="71" t="s">
        <v>872</v>
      </c>
      <c r="E283" s="71" t="s">
        <v>785</v>
      </c>
      <c r="F283" s="71" t="s">
        <v>863</v>
      </c>
      <c r="G283" s="71" t="s">
        <v>907</v>
      </c>
      <c r="H283" s="71" t="s">
        <v>526</v>
      </c>
      <c r="I283" s="71">
        <v>5.9200000000000001E-7</v>
      </c>
    </row>
    <row r="284" spans="1:9">
      <c r="A284" s="71" t="s">
        <v>781</v>
      </c>
      <c r="B284" s="71" t="s">
        <v>195</v>
      </c>
      <c r="C284" s="71" t="s">
        <v>871</v>
      </c>
      <c r="D284" s="71" t="s">
        <v>872</v>
      </c>
      <c r="E284" s="71" t="s">
        <v>785</v>
      </c>
      <c r="F284" s="71" t="s">
        <v>863</v>
      </c>
      <c r="G284" s="71" t="s">
        <v>874</v>
      </c>
      <c r="H284" s="71" t="s">
        <v>526</v>
      </c>
      <c r="I284" s="71">
        <v>0</v>
      </c>
    </row>
    <row r="285" spans="1:9">
      <c r="A285" s="71" t="s">
        <v>781</v>
      </c>
      <c r="B285" s="71" t="s">
        <v>195</v>
      </c>
      <c r="C285" s="71" t="s">
        <v>871</v>
      </c>
      <c r="D285" s="71" t="s">
        <v>872</v>
      </c>
      <c r="E285" s="71" t="s">
        <v>785</v>
      </c>
      <c r="F285" s="71" t="s">
        <v>863</v>
      </c>
      <c r="G285" s="71" t="s">
        <v>870</v>
      </c>
      <c r="H285" s="71" t="s">
        <v>526</v>
      </c>
      <c r="I285" s="71">
        <v>4.4756900000000001E-3</v>
      </c>
    </row>
    <row r="286" spans="1:9">
      <c r="A286" s="71" t="s">
        <v>781</v>
      </c>
      <c r="B286" s="71" t="s">
        <v>195</v>
      </c>
      <c r="C286" s="71" t="s">
        <v>871</v>
      </c>
      <c r="D286" s="71" t="s">
        <v>872</v>
      </c>
      <c r="E286" s="71" t="s">
        <v>785</v>
      </c>
      <c r="F286" s="71" t="s">
        <v>863</v>
      </c>
      <c r="G286" s="71" t="s">
        <v>907</v>
      </c>
      <c r="H286" s="71" t="s">
        <v>534</v>
      </c>
      <c r="I286" s="71">
        <v>9.5000000000000007E-9</v>
      </c>
    </row>
    <row r="287" spans="1:9">
      <c r="A287" s="71" t="s">
        <v>781</v>
      </c>
      <c r="B287" s="71" t="s">
        <v>195</v>
      </c>
      <c r="C287" s="71" t="s">
        <v>871</v>
      </c>
      <c r="D287" s="71" t="s">
        <v>872</v>
      </c>
      <c r="E287" s="71" t="s">
        <v>785</v>
      </c>
      <c r="F287" s="71" t="s">
        <v>863</v>
      </c>
      <c r="G287" s="71" t="s">
        <v>905</v>
      </c>
      <c r="H287" s="71" t="s">
        <v>533</v>
      </c>
      <c r="I287" s="71">
        <v>0</v>
      </c>
    </row>
    <row r="288" spans="1:9">
      <c r="A288" s="71" t="s">
        <v>781</v>
      </c>
      <c r="B288" s="71" t="s">
        <v>195</v>
      </c>
      <c r="C288" s="71" t="s">
        <v>871</v>
      </c>
      <c r="D288" s="71" t="s">
        <v>872</v>
      </c>
      <c r="E288" s="71" t="s">
        <v>785</v>
      </c>
      <c r="F288" s="71" t="s">
        <v>863</v>
      </c>
      <c r="G288" s="71" t="s">
        <v>870</v>
      </c>
      <c r="H288" s="71" t="s">
        <v>534</v>
      </c>
      <c r="I288" s="71">
        <v>1.09474E-5</v>
      </c>
    </row>
    <row r="289" spans="1:9">
      <c r="A289" s="71" t="s">
        <v>781</v>
      </c>
      <c r="B289" s="71" t="s">
        <v>195</v>
      </c>
      <c r="C289" s="71" t="s">
        <v>871</v>
      </c>
      <c r="D289" s="71" t="s">
        <v>872</v>
      </c>
      <c r="E289" s="71" t="s">
        <v>785</v>
      </c>
      <c r="F289" s="71" t="s">
        <v>863</v>
      </c>
      <c r="G289" s="71" t="s">
        <v>907</v>
      </c>
      <c r="H289" s="71" t="s">
        <v>533</v>
      </c>
      <c r="I289" s="71">
        <v>6E-9</v>
      </c>
    </row>
    <row r="290" spans="1:9">
      <c r="A290" s="71" t="s">
        <v>781</v>
      </c>
      <c r="B290" s="71" t="s">
        <v>195</v>
      </c>
      <c r="C290" s="71" t="s">
        <v>871</v>
      </c>
      <c r="D290" s="71" t="s">
        <v>872</v>
      </c>
      <c r="E290" s="71" t="s">
        <v>785</v>
      </c>
      <c r="F290" s="71" t="s">
        <v>863</v>
      </c>
      <c r="G290" s="71" t="s">
        <v>873</v>
      </c>
      <c r="H290" s="71" t="s">
        <v>533</v>
      </c>
      <c r="I290" s="71">
        <v>3.7009E-6</v>
      </c>
    </row>
    <row r="291" spans="1:9">
      <c r="A291" s="71" t="s">
        <v>781</v>
      </c>
      <c r="B291" s="71" t="s">
        <v>908</v>
      </c>
      <c r="C291" s="71" t="s">
        <v>909</v>
      </c>
      <c r="D291" s="71" t="s">
        <v>910</v>
      </c>
      <c r="E291" s="71" t="s">
        <v>911</v>
      </c>
      <c r="F291" s="71" t="s">
        <v>863</v>
      </c>
      <c r="G291" s="71" t="s">
        <v>866</v>
      </c>
      <c r="H291" s="71" t="s">
        <v>533</v>
      </c>
      <c r="I291" s="71">
        <v>3.98225E-5</v>
      </c>
    </row>
    <row r="292" spans="1:9">
      <c r="A292" s="71" t="s">
        <v>781</v>
      </c>
      <c r="B292" s="71" t="s">
        <v>908</v>
      </c>
      <c r="C292" s="71" t="s">
        <v>909</v>
      </c>
      <c r="D292" s="71" t="s">
        <v>912</v>
      </c>
      <c r="E292" s="71" t="s">
        <v>913</v>
      </c>
      <c r="F292" s="71" t="s">
        <v>863</v>
      </c>
      <c r="G292" s="71" t="s">
        <v>870</v>
      </c>
      <c r="H292" s="71" t="s">
        <v>526</v>
      </c>
      <c r="I292" s="71">
        <v>9.8845500000000006E-4</v>
      </c>
    </row>
    <row r="293" spans="1:9">
      <c r="A293" s="71" t="s">
        <v>781</v>
      </c>
      <c r="B293" s="71" t="s">
        <v>908</v>
      </c>
      <c r="C293" s="71" t="s">
        <v>909</v>
      </c>
      <c r="D293" s="71" t="s">
        <v>910</v>
      </c>
      <c r="E293" s="71" t="s">
        <v>914</v>
      </c>
      <c r="F293" s="71" t="s">
        <v>863</v>
      </c>
      <c r="G293" s="71" t="s">
        <v>866</v>
      </c>
      <c r="H293" s="71" t="s">
        <v>534</v>
      </c>
      <c r="I293" s="71">
        <v>7.9394000000000006E-6</v>
      </c>
    </row>
    <row r="294" spans="1:9">
      <c r="A294" s="71" t="s">
        <v>781</v>
      </c>
      <c r="B294" s="71" t="s">
        <v>908</v>
      </c>
      <c r="C294" s="71" t="s">
        <v>909</v>
      </c>
      <c r="D294" s="71" t="s">
        <v>910</v>
      </c>
      <c r="E294" s="71" t="s">
        <v>915</v>
      </c>
      <c r="F294" s="71" t="s">
        <v>863</v>
      </c>
      <c r="G294" s="71" t="s">
        <v>510</v>
      </c>
      <c r="H294" s="71" t="s">
        <v>533</v>
      </c>
      <c r="I294" s="71">
        <v>6.5199999999999996E-7</v>
      </c>
    </row>
    <row r="295" spans="1:9">
      <c r="A295" s="71" t="s">
        <v>781</v>
      </c>
      <c r="B295" s="71" t="s">
        <v>908</v>
      </c>
      <c r="C295" s="71" t="s">
        <v>916</v>
      </c>
      <c r="D295" s="71" t="s">
        <v>820</v>
      </c>
      <c r="E295" s="71" t="s">
        <v>785</v>
      </c>
      <c r="F295" s="71" t="s">
        <v>917</v>
      </c>
      <c r="G295" s="71" t="s">
        <v>506</v>
      </c>
      <c r="H295" s="71" t="s">
        <v>524</v>
      </c>
      <c r="I295" s="71">
        <v>0.96919608000000002</v>
      </c>
    </row>
    <row r="296" spans="1:9">
      <c r="A296" s="71" t="s">
        <v>781</v>
      </c>
      <c r="B296" s="71" t="s">
        <v>908</v>
      </c>
      <c r="C296" s="71" t="s">
        <v>909</v>
      </c>
      <c r="D296" s="71" t="s">
        <v>910</v>
      </c>
      <c r="E296" s="71" t="s">
        <v>911</v>
      </c>
      <c r="F296" s="71" t="s">
        <v>863</v>
      </c>
      <c r="G296" s="71" t="s">
        <v>866</v>
      </c>
      <c r="H296" s="71" t="s">
        <v>534</v>
      </c>
      <c r="I296" s="71">
        <v>4.7468400000000001E-5</v>
      </c>
    </row>
    <row r="297" spans="1:9">
      <c r="A297" s="71" t="s">
        <v>781</v>
      </c>
      <c r="B297" s="71" t="s">
        <v>908</v>
      </c>
      <c r="C297" s="71" t="s">
        <v>909</v>
      </c>
      <c r="D297" s="71" t="s">
        <v>910</v>
      </c>
      <c r="E297" s="71" t="s">
        <v>918</v>
      </c>
      <c r="F297" s="71" t="s">
        <v>863</v>
      </c>
      <c r="G297" s="71" t="s">
        <v>510</v>
      </c>
      <c r="H297" s="71" t="s">
        <v>534</v>
      </c>
      <c r="I297" s="71">
        <v>0</v>
      </c>
    </row>
    <row r="298" spans="1:9">
      <c r="A298" s="71" t="s">
        <v>781</v>
      </c>
      <c r="B298" s="71" t="s">
        <v>908</v>
      </c>
      <c r="C298" s="71" t="s">
        <v>909</v>
      </c>
      <c r="D298" s="71" t="s">
        <v>912</v>
      </c>
      <c r="E298" s="71" t="s">
        <v>919</v>
      </c>
      <c r="F298" s="71" t="s">
        <v>863</v>
      </c>
      <c r="G298" s="71" t="s">
        <v>904</v>
      </c>
      <c r="H298" s="71" t="s">
        <v>533</v>
      </c>
      <c r="I298" s="71">
        <v>7.2337799999999997E-5</v>
      </c>
    </row>
    <row r="299" spans="1:9">
      <c r="A299" s="71" t="s">
        <v>781</v>
      </c>
      <c r="B299" s="71" t="s">
        <v>908</v>
      </c>
      <c r="C299" s="71" t="s">
        <v>909</v>
      </c>
      <c r="D299" s="71" t="s">
        <v>910</v>
      </c>
      <c r="E299" s="71" t="s">
        <v>915</v>
      </c>
      <c r="F299" s="71" t="s">
        <v>863</v>
      </c>
      <c r="G299" s="71" t="s">
        <v>904</v>
      </c>
      <c r="H299" s="71" t="s">
        <v>533</v>
      </c>
      <c r="I299" s="71">
        <v>1.04461E-4</v>
      </c>
    </row>
    <row r="300" spans="1:9">
      <c r="A300" s="71" t="s">
        <v>781</v>
      </c>
      <c r="B300" s="71" t="s">
        <v>908</v>
      </c>
      <c r="C300" s="71" t="s">
        <v>909</v>
      </c>
      <c r="D300" s="71" t="s">
        <v>910</v>
      </c>
      <c r="E300" s="71" t="s">
        <v>920</v>
      </c>
      <c r="F300" s="71" t="s">
        <v>863</v>
      </c>
      <c r="G300" s="71" t="s">
        <v>870</v>
      </c>
      <c r="H300" s="71" t="s">
        <v>534</v>
      </c>
      <c r="I300" s="71">
        <v>1.0986E-6</v>
      </c>
    </row>
    <row r="301" spans="1:9">
      <c r="A301" s="71" t="s">
        <v>781</v>
      </c>
      <c r="B301" s="71" t="s">
        <v>908</v>
      </c>
      <c r="C301" s="71" t="s">
        <v>909</v>
      </c>
      <c r="D301" s="71" t="s">
        <v>910</v>
      </c>
      <c r="E301" s="71" t="s">
        <v>920</v>
      </c>
      <c r="F301" s="71" t="s">
        <v>863</v>
      </c>
      <c r="G301" s="71" t="s">
        <v>904</v>
      </c>
      <c r="H301" s="71" t="s">
        <v>534</v>
      </c>
      <c r="I301" s="71">
        <v>2.9687803E-3</v>
      </c>
    </row>
    <row r="302" spans="1:9">
      <c r="A302" s="71" t="s">
        <v>781</v>
      </c>
      <c r="B302" s="71" t="s">
        <v>908</v>
      </c>
      <c r="C302" s="71" t="s">
        <v>909</v>
      </c>
      <c r="D302" s="71" t="s">
        <v>910</v>
      </c>
      <c r="E302" s="71" t="s">
        <v>914</v>
      </c>
      <c r="F302" s="71" t="s">
        <v>863</v>
      </c>
      <c r="G302" s="71" t="s">
        <v>904</v>
      </c>
      <c r="H302" s="71" t="s">
        <v>526</v>
      </c>
      <c r="I302" s="71">
        <v>5.0066199999999998</v>
      </c>
    </row>
    <row r="303" spans="1:9">
      <c r="A303" s="71" t="s">
        <v>781</v>
      </c>
      <c r="B303" s="71" t="s">
        <v>908</v>
      </c>
      <c r="C303" s="71" t="s">
        <v>909</v>
      </c>
      <c r="D303" s="71" t="s">
        <v>910</v>
      </c>
      <c r="E303" s="71" t="s">
        <v>921</v>
      </c>
      <c r="F303" s="71" t="s">
        <v>863</v>
      </c>
      <c r="G303" s="71" t="s">
        <v>904</v>
      </c>
      <c r="H303" s="71" t="s">
        <v>533</v>
      </c>
      <c r="I303" s="71">
        <v>8.6541500000000002E-4</v>
      </c>
    </row>
    <row r="304" spans="1:9">
      <c r="A304" s="71" t="s">
        <v>781</v>
      </c>
      <c r="B304" s="71" t="s">
        <v>908</v>
      </c>
      <c r="C304" s="71" t="s">
        <v>909</v>
      </c>
      <c r="D304" s="71" t="s">
        <v>910</v>
      </c>
      <c r="E304" s="71" t="s">
        <v>920</v>
      </c>
      <c r="F304" s="71" t="s">
        <v>863</v>
      </c>
      <c r="G304" s="71" t="s">
        <v>870</v>
      </c>
      <c r="H304" s="71" t="s">
        <v>526</v>
      </c>
      <c r="I304" s="71">
        <v>4.4912100000000003E-4</v>
      </c>
    </row>
    <row r="305" spans="1:9">
      <c r="A305" s="71" t="s">
        <v>781</v>
      </c>
      <c r="B305" s="71" t="s">
        <v>908</v>
      </c>
      <c r="C305" s="71" t="s">
        <v>909</v>
      </c>
      <c r="D305" s="71" t="s">
        <v>910</v>
      </c>
      <c r="E305" s="71" t="s">
        <v>915</v>
      </c>
      <c r="F305" s="71" t="s">
        <v>863</v>
      </c>
      <c r="G305" s="71" t="s">
        <v>510</v>
      </c>
      <c r="H305" s="71" t="s">
        <v>526</v>
      </c>
      <c r="I305" s="71">
        <v>6.8453800000000005E-4</v>
      </c>
    </row>
    <row r="306" spans="1:9">
      <c r="A306" s="71" t="s">
        <v>781</v>
      </c>
      <c r="B306" s="71" t="s">
        <v>908</v>
      </c>
      <c r="C306" s="71" t="s">
        <v>909</v>
      </c>
      <c r="D306" s="71" t="s">
        <v>910</v>
      </c>
      <c r="E306" s="71" t="s">
        <v>922</v>
      </c>
      <c r="F306" s="71" t="s">
        <v>863</v>
      </c>
      <c r="G306" s="71" t="s">
        <v>870</v>
      </c>
      <c r="H306" s="71" t="s">
        <v>534</v>
      </c>
      <c r="I306" s="71">
        <v>3.9261799999999997E-5</v>
      </c>
    </row>
    <row r="307" spans="1:9">
      <c r="A307" s="71" t="s">
        <v>781</v>
      </c>
      <c r="B307" s="71" t="s">
        <v>908</v>
      </c>
      <c r="C307" s="71" t="s">
        <v>909</v>
      </c>
      <c r="D307" s="71" t="s">
        <v>910</v>
      </c>
      <c r="E307" s="71" t="s">
        <v>923</v>
      </c>
      <c r="F307" s="71" t="s">
        <v>863</v>
      </c>
      <c r="G307" s="71" t="s">
        <v>904</v>
      </c>
      <c r="H307" s="71" t="s">
        <v>534</v>
      </c>
      <c r="I307" s="71">
        <v>5.3107175999999997E-3</v>
      </c>
    </row>
    <row r="308" spans="1:9">
      <c r="A308" s="71" t="s">
        <v>781</v>
      </c>
      <c r="B308" s="71" t="s">
        <v>908</v>
      </c>
      <c r="C308" s="71" t="s">
        <v>909</v>
      </c>
      <c r="D308" s="71" t="s">
        <v>912</v>
      </c>
      <c r="E308" s="71" t="s">
        <v>919</v>
      </c>
      <c r="F308" s="71" t="s">
        <v>863</v>
      </c>
      <c r="G308" s="71" t="s">
        <v>870</v>
      </c>
      <c r="H308" s="71" t="s">
        <v>534</v>
      </c>
      <c r="I308" s="71">
        <v>2.0897000000000001E-6</v>
      </c>
    </row>
    <row r="309" spans="1:9">
      <c r="A309" s="71" t="s">
        <v>781</v>
      </c>
      <c r="B309" s="71" t="s">
        <v>908</v>
      </c>
      <c r="C309" s="71" t="s">
        <v>909</v>
      </c>
      <c r="D309" s="71" t="s">
        <v>910</v>
      </c>
      <c r="E309" s="71" t="s">
        <v>921</v>
      </c>
      <c r="F309" s="71" t="s">
        <v>863</v>
      </c>
      <c r="G309" s="71" t="s">
        <v>870</v>
      </c>
      <c r="H309" s="71" t="s">
        <v>533</v>
      </c>
      <c r="I309" s="71">
        <v>5.7942000000000004E-6</v>
      </c>
    </row>
    <row r="310" spans="1:9">
      <c r="A310" s="71" t="s">
        <v>781</v>
      </c>
      <c r="B310" s="71" t="s">
        <v>908</v>
      </c>
      <c r="C310" s="71" t="s">
        <v>909</v>
      </c>
      <c r="D310" s="71" t="s">
        <v>910</v>
      </c>
      <c r="E310" s="71" t="s">
        <v>918</v>
      </c>
      <c r="F310" s="71" t="s">
        <v>863</v>
      </c>
      <c r="G310" s="71" t="s">
        <v>866</v>
      </c>
      <c r="H310" s="71" t="s">
        <v>534</v>
      </c>
      <c r="I310" s="71">
        <v>3.06284E-5</v>
      </c>
    </row>
    <row r="311" spans="1:9">
      <c r="A311" s="71" t="s">
        <v>781</v>
      </c>
      <c r="B311" s="71" t="s">
        <v>908</v>
      </c>
      <c r="C311" s="71" t="s">
        <v>909</v>
      </c>
      <c r="D311" s="71" t="s">
        <v>910</v>
      </c>
      <c r="E311" s="71" t="s">
        <v>920</v>
      </c>
      <c r="F311" s="71" t="s">
        <v>863</v>
      </c>
      <c r="G311" s="71" t="s">
        <v>904</v>
      </c>
      <c r="H311" s="71" t="s">
        <v>533</v>
      </c>
      <c r="I311" s="71">
        <v>1.6603930000000001E-4</v>
      </c>
    </row>
    <row r="312" spans="1:9">
      <c r="A312" s="71" t="s">
        <v>781</v>
      </c>
      <c r="B312" s="71" t="s">
        <v>908</v>
      </c>
      <c r="C312" s="71" t="s">
        <v>909</v>
      </c>
      <c r="D312" s="71" t="s">
        <v>910</v>
      </c>
      <c r="E312" s="71" t="s">
        <v>915</v>
      </c>
      <c r="F312" s="71" t="s">
        <v>863</v>
      </c>
      <c r="G312" s="71" t="s">
        <v>904</v>
      </c>
      <c r="H312" s="71" t="s">
        <v>534</v>
      </c>
      <c r="I312" s="71">
        <v>1.8677627E-3</v>
      </c>
    </row>
    <row r="313" spans="1:9">
      <c r="A313" s="71" t="s">
        <v>781</v>
      </c>
      <c r="B313" s="71" t="s">
        <v>908</v>
      </c>
      <c r="C313" s="71" t="s">
        <v>909</v>
      </c>
      <c r="D313" s="71" t="s">
        <v>910</v>
      </c>
      <c r="E313" s="71" t="s">
        <v>918</v>
      </c>
      <c r="F313" s="71" t="s">
        <v>863</v>
      </c>
      <c r="G313" s="71" t="s">
        <v>510</v>
      </c>
      <c r="H313" s="71" t="s">
        <v>533</v>
      </c>
      <c r="I313" s="71">
        <v>0</v>
      </c>
    </row>
    <row r="314" spans="1:9">
      <c r="A314" s="71" t="s">
        <v>781</v>
      </c>
      <c r="B314" s="71" t="s">
        <v>908</v>
      </c>
      <c r="C314" s="71" t="s">
        <v>909</v>
      </c>
      <c r="D314" s="71" t="s">
        <v>910</v>
      </c>
      <c r="E314" s="71" t="s">
        <v>914</v>
      </c>
      <c r="F314" s="71" t="s">
        <v>863</v>
      </c>
      <c r="G314" s="71" t="s">
        <v>866</v>
      </c>
      <c r="H314" s="71" t="s">
        <v>533</v>
      </c>
      <c r="I314" s="71">
        <v>6.6606000000000002E-6</v>
      </c>
    </row>
    <row r="315" spans="1:9">
      <c r="A315" s="71" t="s">
        <v>781</v>
      </c>
      <c r="B315" s="71" t="s">
        <v>908</v>
      </c>
      <c r="C315" s="71" t="s">
        <v>909</v>
      </c>
      <c r="D315" s="71" t="s">
        <v>910</v>
      </c>
      <c r="E315" s="71" t="s">
        <v>911</v>
      </c>
      <c r="F315" s="71" t="s">
        <v>863</v>
      </c>
      <c r="G315" s="71" t="s">
        <v>904</v>
      </c>
      <c r="H315" s="71" t="s">
        <v>526</v>
      </c>
      <c r="I315" s="71">
        <v>6.5945400000000003</v>
      </c>
    </row>
    <row r="316" spans="1:9">
      <c r="A316" s="71" t="s">
        <v>781</v>
      </c>
      <c r="B316" s="71" t="s">
        <v>908</v>
      </c>
      <c r="C316" s="71" t="s">
        <v>909</v>
      </c>
      <c r="D316" s="71" t="s">
        <v>910</v>
      </c>
      <c r="E316" s="71" t="s">
        <v>922</v>
      </c>
      <c r="F316" s="71" t="s">
        <v>863</v>
      </c>
      <c r="G316" s="71" t="s">
        <v>904</v>
      </c>
      <c r="H316" s="71" t="s">
        <v>534</v>
      </c>
      <c r="I316" s="71">
        <v>5.3133698E-2</v>
      </c>
    </row>
    <row r="317" spans="1:9">
      <c r="A317" s="71" t="s">
        <v>781</v>
      </c>
      <c r="B317" s="71" t="s">
        <v>908</v>
      </c>
      <c r="C317" s="71" t="s">
        <v>909</v>
      </c>
      <c r="D317" s="71" t="s">
        <v>912</v>
      </c>
      <c r="E317" s="71" t="s">
        <v>919</v>
      </c>
      <c r="F317" s="71" t="s">
        <v>863</v>
      </c>
      <c r="G317" s="71" t="s">
        <v>870</v>
      </c>
      <c r="H317" s="71" t="s">
        <v>533</v>
      </c>
      <c r="I317" s="71">
        <v>8.766E-7</v>
      </c>
    </row>
    <row r="318" spans="1:9">
      <c r="A318" s="71" t="s">
        <v>781</v>
      </c>
      <c r="B318" s="71" t="s">
        <v>908</v>
      </c>
      <c r="C318" s="71" t="s">
        <v>909</v>
      </c>
      <c r="D318" s="71" t="s">
        <v>910</v>
      </c>
      <c r="E318" s="71" t="s">
        <v>918</v>
      </c>
      <c r="F318" s="71" t="s">
        <v>863</v>
      </c>
      <c r="G318" s="71" t="s">
        <v>510</v>
      </c>
      <c r="H318" s="71" t="s">
        <v>526</v>
      </c>
      <c r="I318" s="71">
        <v>0</v>
      </c>
    </row>
    <row r="319" spans="1:9">
      <c r="A319" s="71" t="s">
        <v>781</v>
      </c>
      <c r="B319" s="71" t="s">
        <v>908</v>
      </c>
      <c r="C319" s="71" t="s">
        <v>924</v>
      </c>
      <c r="D319" s="71" t="s">
        <v>912</v>
      </c>
      <c r="E319" s="71" t="s">
        <v>785</v>
      </c>
      <c r="F319" s="71" t="s">
        <v>925</v>
      </c>
      <c r="G319" s="71" t="s">
        <v>926</v>
      </c>
      <c r="H319" s="71" t="s">
        <v>534</v>
      </c>
      <c r="I319" s="71">
        <v>3.6065449999999999E-2</v>
      </c>
    </row>
    <row r="320" spans="1:9">
      <c r="A320" s="71" t="s">
        <v>781</v>
      </c>
      <c r="B320" s="71" t="s">
        <v>908</v>
      </c>
      <c r="C320" s="71" t="s">
        <v>909</v>
      </c>
      <c r="D320" s="71" t="s">
        <v>910</v>
      </c>
      <c r="E320" s="71" t="s">
        <v>918</v>
      </c>
      <c r="F320" s="71" t="s">
        <v>863</v>
      </c>
      <c r="G320" s="71" t="s">
        <v>870</v>
      </c>
      <c r="H320" s="71" t="s">
        <v>533</v>
      </c>
      <c r="I320" s="71">
        <v>9.7429999999999993E-7</v>
      </c>
    </row>
    <row r="321" spans="1:9">
      <c r="A321" s="71" t="s">
        <v>781</v>
      </c>
      <c r="B321" s="71" t="s">
        <v>908</v>
      </c>
      <c r="C321" s="71" t="s">
        <v>909</v>
      </c>
      <c r="D321" s="71" t="s">
        <v>910</v>
      </c>
      <c r="E321" s="71" t="s">
        <v>914</v>
      </c>
      <c r="F321" s="71" t="s">
        <v>863</v>
      </c>
      <c r="G321" s="71" t="s">
        <v>904</v>
      </c>
      <c r="H321" s="71" t="s">
        <v>533</v>
      </c>
      <c r="I321" s="71">
        <v>1.2900625E-3</v>
      </c>
    </row>
    <row r="322" spans="1:9">
      <c r="A322" s="71" t="s">
        <v>781</v>
      </c>
      <c r="B322" s="71" t="s">
        <v>908</v>
      </c>
      <c r="C322" s="71" t="s">
        <v>909</v>
      </c>
      <c r="D322" s="71" t="s">
        <v>912</v>
      </c>
      <c r="E322" s="71" t="s">
        <v>913</v>
      </c>
      <c r="F322" s="71" t="s">
        <v>863</v>
      </c>
      <c r="G322" s="71" t="s">
        <v>870</v>
      </c>
      <c r="H322" s="71" t="s">
        <v>534</v>
      </c>
      <c r="I322" s="71">
        <v>2.4178E-6</v>
      </c>
    </row>
    <row r="323" spans="1:9">
      <c r="A323" s="71" t="s">
        <v>781</v>
      </c>
      <c r="B323" s="71" t="s">
        <v>908</v>
      </c>
      <c r="C323" s="71" t="s">
        <v>909</v>
      </c>
      <c r="D323" s="71" t="s">
        <v>910</v>
      </c>
      <c r="E323" s="71" t="s">
        <v>915</v>
      </c>
      <c r="F323" s="71" t="s">
        <v>863</v>
      </c>
      <c r="G323" s="71" t="s">
        <v>870</v>
      </c>
      <c r="H323" s="71" t="s">
        <v>526</v>
      </c>
      <c r="I323" s="71">
        <v>6.4210999999999999E-4</v>
      </c>
    </row>
    <row r="324" spans="1:9">
      <c r="A324" s="71" t="s">
        <v>781</v>
      </c>
      <c r="B324" s="71" t="s">
        <v>908</v>
      </c>
      <c r="C324" s="71" t="s">
        <v>924</v>
      </c>
      <c r="D324" s="71" t="s">
        <v>912</v>
      </c>
      <c r="E324" s="71" t="s">
        <v>785</v>
      </c>
      <c r="F324" s="71" t="s">
        <v>925</v>
      </c>
      <c r="G324" s="71" t="s">
        <v>926</v>
      </c>
      <c r="H324" s="71" t="s">
        <v>533</v>
      </c>
      <c r="I324" s="71">
        <v>2.0170750000000001E-3</v>
      </c>
    </row>
    <row r="325" spans="1:9">
      <c r="A325" s="71" t="s">
        <v>781</v>
      </c>
      <c r="B325" s="71" t="s">
        <v>908</v>
      </c>
      <c r="C325" s="71" t="s">
        <v>909</v>
      </c>
      <c r="D325" s="71" t="s">
        <v>910</v>
      </c>
      <c r="E325" s="71" t="s">
        <v>914</v>
      </c>
      <c r="F325" s="71" t="s">
        <v>863</v>
      </c>
      <c r="G325" s="71" t="s">
        <v>866</v>
      </c>
      <c r="H325" s="71" t="s">
        <v>526</v>
      </c>
      <c r="I325" s="71">
        <v>1.41253E-2</v>
      </c>
    </row>
    <row r="326" spans="1:9">
      <c r="A326" s="71" t="s">
        <v>781</v>
      </c>
      <c r="B326" s="71" t="s">
        <v>908</v>
      </c>
      <c r="C326" s="71" t="s">
        <v>909</v>
      </c>
      <c r="D326" s="71" t="s">
        <v>910</v>
      </c>
      <c r="E326" s="71" t="s">
        <v>915</v>
      </c>
      <c r="F326" s="71" t="s">
        <v>863</v>
      </c>
      <c r="G326" s="71" t="s">
        <v>870</v>
      </c>
      <c r="H326" s="71" t="s">
        <v>533</v>
      </c>
      <c r="I326" s="71">
        <v>6.5880000000000005E-7</v>
      </c>
    </row>
    <row r="327" spans="1:9">
      <c r="A327" s="71" t="s">
        <v>781</v>
      </c>
      <c r="B327" s="71" t="s">
        <v>908</v>
      </c>
      <c r="C327" s="71" t="s">
        <v>909</v>
      </c>
      <c r="D327" s="71" t="s">
        <v>912</v>
      </c>
      <c r="E327" s="71" t="s">
        <v>913</v>
      </c>
      <c r="F327" s="71" t="s">
        <v>863</v>
      </c>
      <c r="G327" s="71" t="s">
        <v>870</v>
      </c>
      <c r="H327" s="71" t="s">
        <v>533</v>
      </c>
      <c r="I327" s="71">
        <v>1.0142E-6</v>
      </c>
    </row>
    <row r="328" spans="1:9">
      <c r="A328" s="71" t="s">
        <v>781</v>
      </c>
      <c r="B328" s="71" t="s">
        <v>908</v>
      </c>
      <c r="C328" s="71" t="s">
        <v>909</v>
      </c>
      <c r="D328" s="71" t="s">
        <v>910</v>
      </c>
      <c r="E328" s="71" t="s">
        <v>920</v>
      </c>
      <c r="F328" s="71" t="s">
        <v>863</v>
      </c>
      <c r="G328" s="71" t="s">
        <v>904</v>
      </c>
      <c r="H328" s="71" t="s">
        <v>526</v>
      </c>
      <c r="I328" s="71">
        <v>0.62029199999999995</v>
      </c>
    </row>
    <row r="329" spans="1:9">
      <c r="A329" s="71" t="s">
        <v>781</v>
      </c>
      <c r="B329" s="71" t="s">
        <v>908</v>
      </c>
      <c r="C329" s="71" t="s">
        <v>909</v>
      </c>
      <c r="D329" s="71" t="s">
        <v>910</v>
      </c>
      <c r="E329" s="71" t="s">
        <v>922</v>
      </c>
      <c r="F329" s="71" t="s">
        <v>863</v>
      </c>
      <c r="G329" s="71" t="s">
        <v>904</v>
      </c>
      <c r="H329" s="71" t="s">
        <v>533</v>
      </c>
      <c r="I329" s="71">
        <v>2.971675E-3</v>
      </c>
    </row>
    <row r="330" spans="1:9">
      <c r="A330" s="71" t="s">
        <v>781</v>
      </c>
      <c r="B330" s="71" t="s">
        <v>908</v>
      </c>
      <c r="C330" s="71" t="s">
        <v>924</v>
      </c>
      <c r="D330" s="71" t="s">
        <v>910</v>
      </c>
      <c r="E330" s="71" t="s">
        <v>785</v>
      </c>
      <c r="F330" s="71" t="s">
        <v>925</v>
      </c>
      <c r="G330" s="71" t="s">
        <v>926</v>
      </c>
      <c r="H330" s="71" t="s">
        <v>533</v>
      </c>
      <c r="I330" s="71">
        <v>6.0383750000000003E-3</v>
      </c>
    </row>
    <row r="331" spans="1:9">
      <c r="A331" s="71" t="s">
        <v>781</v>
      </c>
      <c r="B331" s="71" t="s">
        <v>908</v>
      </c>
      <c r="C331" s="71" t="s">
        <v>909</v>
      </c>
      <c r="D331" s="71" t="s">
        <v>912</v>
      </c>
      <c r="E331" s="71" t="s">
        <v>919</v>
      </c>
      <c r="F331" s="71" t="s">
        <v>863</v>
      </c>
      <c r="G331" s="71" t="s">
        <v>904</v>
      </c>
      <c r="H331" s="71" t="s">
        <v>526</v>
      </c>
      <c r="I331" s="71">
        <v>0.28073599999999999</v>
      </c>
    </row>
    <row r="332" spans="1:9">
      <c r="A332" s="71" t="s">
        <v>781</v>
      </c>
      <c r="B332" s="71" t="s">
        <v>908</v>
      </c>
      <c r="C332" s="71" t="s">
        <v>909</v>
      </c>
      <c r="D332" s="71" t="s">
        <v>910</v>
      </c>
      <c r="E332" s="71" t="s">
        <v>921</v>
      </c>
      <c r="F332" s="71" t="s">
        <v>863</v>
      </c>
      <c r="G332" s="71" t="s">
        <v>904</v>
      </c>
      <c r="H332" s="71" t="s">
        <v>526</v>
      </c>
      <c r="I332" s="71">
        <v>3.2330299999999998</v>
      </c>
    </row>
    <row r="333" spans="1:9">
      <c r="A333" s="71" t="s">
        <v>781</v>
      </c>
      <c r="B333" s="71" t="s">
        <v>908</v>
      </c>
      <c r="C333" s="71" t="s">
        <v>909</v>
      </c>
      <c r="D333" s="71" t="s">
        <v>910</v>
      </c>
      <c r="E333" s="71" t="s">
        <v>918</v>
      </c>
      <c r="F333" s="71" t="s">
        <v>863</v>
      </c>
      <c r="G333" s="71" t="s">
        <v>870</v>
      </c>
      <c r="H333" s="71" t="s">
        <v>526</v>
      </c>
      <c r="I333" s="71">
        <v>9.4956800000000003E-4</v>
      </c>
    </row>
    <row r="334" spans="1:9">
      <c r="A334" s="71" t="s">
        <v>781</v>
      </c>
      <c r="B334" s="71" t="s">
        <v>908</v>
      </c>
      <c r="C334" s="71" t="s">
        <v>909</v>
      </c>
      <c r="D334" s="71" t="s">
        <v>912</v>
      </c>
      <c r="E334" s="71" t="s">
        <v>913</v>
      </c>
      <c r="F334" s="71" t="s">
        <v>863</v>
      </c>
      <c r="G334" s="71" t="s">
        <v>904</v>
      </c>
      <c r="H334" s="71" t="s">
        <v>534</v>
      </c>
      <c r="I334" s="71">
        <v>4.2451887999999998E-3</v>
      </c>
    </row>
    <row r="335" spans="1:9">
      <c r="A335" s="71" t="s">
        <v>781</v>
      </c>
      <c r="B335" s="71" t="s">
        <v>908</v>
      </c>
      <c r="C335" s="71" t="s">
        <v>909</v>
      </c>
      <c r="D335" s="71" t="s">
        <v>910</v>
      </c>
      <c r="E335" s="71" t="s">
        <v>922</v>
      </c>
      <c r="F335" s="71" t="s">
        <v>863</v>
      </c>
      <c r="G335" s="71" t="s">
        <v>870</v>
      </c>
      <c r="H335" s="71" t="s">
        <v>526</v>
      </c>
      <c r="I335" s="71">
        <v>1.60509E-2</v>
      </c>
    </row>
    <row r="336" spans="1:9">
      <c r="A336" s="71" t="s">
        <v>781</v>
      </c>
      <c r="B336" s="71" t="s">
        <v>908</v>
      </c>
      <c r="C336" s="71" t="s">
        <v>909</v>
      </c>
      <c r="D336" s="71" t="s">
        <v>910</v>
      </c>
      <c r="E336" s="71" t="s">
        <v>921</v>
      </c>
      <c r="F336" s="71" t="s">
        <v>863</v>
      </c>
      <c r="G336" s="71" t="s">
        <v>904</v>
      </c>
      <c r="H336" s="71" t="s">
        <v>534</v>
      </c>
      <c r="I336" s="71">
        <v>1.54736202E-2</v>
      </c>
    </row>
    <row r="337" spans="1:9">
      <c r="A337" s="71" t="s">
        <v>781</v>
      </c>
      <c r="B337" s="71" t="s">
        <v>908</v>
      </c>
      <c r="C337" s="71" t="s">
        <v>909</v>
      </c>
      <c r="D337" s="71" t="s">
        <v>912</v>
      </c>
      <c r="E337" s="71" t="s">
        <v>913</v>
      </c>
      <c r="F337" s="71" t="s">
        <v>863</v>
      </c>
      <c r="G337" s="71" t="s">
        <v>904</v>
      </c>
      <c r="H337" s="71" t="s">
        <v>533</v>
      </c>
      <c r="I337" s="71">
        <v>2.3742629999999999E-4</v>
      </c>
    </row>
    <row r="338" spans="1:9">
      <c r="A338" s="71" t="s">
        <v>781</v>
      </c>
      <c r="B338" s="71" t="s">
        <v>908</v>
      </c>
      <c r="C338" s="71" t="s">
        <v>909</v>
      </c>
      <c r="D338" s="71" t="s">
        <v>910</v>
      </c>
      <c r="E338" s="71" t="s">
        <v>920</v>
      </c>
      <c r="F338" s="71" t="s">
        <v>863</v>
      </c>
      <c r="G338" s="71" t="s">
        <v>870</v>
      </c>
      <c r="H338" s="71" t="s">
        <v>533</v>
      </c>
      <c r="I338" s="71">
        <v>4.608E-7</v>
      </c>
    </row>
    <row r="339" spans="1:9">
      <c r="A339" s="71" t="s">
        <v>781</v>
      </c>
      <c r="B339" s="71" t="s">
        <v>908</v>
      </c>
      <c r="C339" s="71" t="s">
        <v>909</v>
      </c>
      <c r="D339" s="71" t="s">
        <v>912</v>
      </c>
      <c r="E339" s="71" t="s">
        <v>919</v>
      </c>
      <c r="F339" s="71" t="s">
        <v>863</v>
      </c>
      <c r="G339" s="71" t="s">
        <v>870</v>
      </c>
      <c r="H339" s="71" t="s">
        <v>526</v>
      </c>
      <c r="I339" s="71">
        <v>8.5432300000000004E-4</v>
      </c>
    </row>
    <row r="340" spans="1:9">
      <c r="A340" s="71" t="s">
        <v>781</v>
      </c>
      <c r="B340" s="71" t="s">
        <v>908</v>
      </c>
      <c r="C340" s="71" t="s">
        <v>909</v>
      </c>
      <c r="D340" s="71" t="s">
        <v>910</v>
      </c>
      <c r="E340" s="71" t="s">
        <v>923</v>
      </c>
      <c r="F340" s="71" t="s">
        <v>863</v>
      </c>
      <c r="G340" s="71" t="s">
        <v>904</v>
      </c>
      <c r="H340" s="71" t="s">
        <v>526</v>
      </c>
      <c r="I340" s="71">
        <v>1.10961</v>
      </c>
    </row>
    <row r="341" spans="1:9">
      <c r="A341" s="71" t="s">
        <v>781</v>
      </c>
      <c r="B341" s="71" t="s">
        <v>908</v>
      </c>
      <c r="C341" s="71" t="s">
        <v>909</v>
      </c>
      <c r="D341" s="71" t="s">
        <v>910</v>
      </c>
      <c r="E341" s="71" t="s">
        <v>923</v>
      </c>
      <c r="F341" s="71" t="s">
        <v>863</v>
      </c>
      <c r="G341" s="71" t="s">
        <v>904</v>
      </c>
      <c r="H341" s="71" t="s">
        <v>533</v>
      </c>
      <c r="I341" s="71">
        <v>2.9702E-4</v>
      </c>
    </row>
    <row r="342" spans="1:9">
      <c r="A342" s="71" t="s">
        <v>781</v>
      </c>
      <c r="B342" s="71" t="s">
        <v>908</v>
      </c>
      <c r="C342" s="71" t="s">
        <v>909</v>
      </c>
      <c r="D342" s="71" t="s">
        <v>910</v>
      </c>
      <c r="E342" s="71" t="s">
        <v>914</v>
      </c>
      <c r="F342" s="71" t="s">
        <v>863</v>
      </c>
      <c r="G342" s="71" t="s">
        <v>904</v>
      </c>
      <c r="H342" s="71" t="s">
        <v>534</v>
      </c>
      <c r="I342" s="71">
        <v>2.30663324E-2</v>
      </c>
    </row>
    <row r="343" spans="1:9">
      <c r="A343" s="71" t="s">
        <v>781</v>
      </c>
      <c r="B343" s="71" t="s">
        <v>908</v>
      </c>
      <c r="C343" s="71" t="s">
        <v>909</v>
      </c>
      <c r="D343" s="71" t="s">
        <v>910</v>
      </c>
      <c r="E343" s="71" t="s">
        <v>921</v>
      </c>
      <c r="F343" s="71" t="s">
        <v>863</v>
      </c>
      <c r="G343" s="71" t="s">
        <v>870</v>
      </c>
      <c r="H343" s="71" t="s">
        <v>534</v>
      </c>
      <c r="I343" s="71">
        <v>1.38133E-5</v>
      </c>
    </row>
    <row r="344" spans="1:9">
      <c r="A344" s="71" t="s">
        <v>781</v>
      </c>
      <c r="B344" s="71" t="s">
        <v>908</v>
      </c>
      <c r="C344" s="71" t="s">
        <v>909</v>
      </c>
      <c r="D344" s="71" t="s">
        <v>912</v>
      </c>
      <c r="E344" s="71" t="s">
        <v>913</v>
      </c>
      <c r="F344" s="71" t="s">
        <v>863</v>
      </c>
      <c r="G344" s="71" t="s">
        <v>904</v>
      </c>
      <c r="H344" s="71" t="s">
        <v>526</v>
      </c>
      <c r="I344" s="71">
        <v>0.92142999999999997</v>
      </c>
    </row>
    <row r="345" spans="1:9">
      <c r="A345" s="71" t="s">
        <v>781</v>
      </c>
      <c r="B345" s="71" t="s">
        <v>908</v>
      </c>
      <c r="C345" s="71" t="s">
        <v>909</v>
      </c>
      <c r="D345" s="71" t="s">
        <v>910</v>
      </c>
      <c r="E345" s="71" t="s">
        <v>911</v>
      </c>
      <c r="F345" s="71" t="s">
        <v>863</v>
      </c>
      <c r="G345" s="71" t="s">
        <v>866</v>
      </c>
      <c r="H345" s="71" t="s">
        <v>526</v>
      </c>
      <c r="I345" s="71">
        <v>8.4452700000000006E-2</v>
      </c>
    </row>
    <row r="346" spans="1:9">
      <c r="A346" s="71" t="s">
        <v>781</v>
      </c>
      <c r="B346" s="71" t="s">
        <v>908</v>
      </c>
      <c r="C346" s="71" t="s">
        <v>909</v>
      </c>
      <c r="D346" s="71" t="s">
        <v>910</v>
      </c>
      <c r="E346" s="71" t="s">
        <v>918</v>
      </c>
      <c r="F346" s="71" t="s">
        <v>863</v>
      </c>
      <c r="G346" s="71" t="s">
        <v>866</v>
      </c>
      <c r="H346" s="71" t="s">
        <v>533</v>
      </c>
      <c r="I346" s="71">
        <v>2.5695E-5</v>
      </c>
    </row>
    <row r="347" spans="1:9">
      <c r="A347" s="71" t="s">
        <v>781</v>
      </c>
      <c r="B347" s="71" t="s">
        <v>908</v>
      </c>
      <c r="C347" s="71" t="s">
        <v>909</v>
      </c>
      <c r="D347" s="71" t="s">
        <v>910</v>
      </c>
      <c r="E347" s="71" t="s">
        <v>923</v>
      </c>
      <c r="F347" s="71" t="s">
        <v>863</v>
      </c>
      <c r="G347" s="71" t="s">
        <v>870</v>
      </c>
      <c r="H347" s="71" t="s">
        <v>534</v>
      </c>
      <c r="I347" s="71">
        <v>3.0437000000000002E-6</v>
      </c>
    </row>
    <row r="348" spans="1:9">
      <c r="A348" s="71" t="s">
        <v>781</v>
      </c>
      <c r="B348" s="71" t="s">
        <v>908</v>
      </c>
      <c r="C348" s="71" t="s">
        <v>909</v>
      </c>
      <c r="D348" s="71" t="s">
        <v>910</v>
      </c>
      <c r="E348" s="71" t="s">
        <v>911</v>
      </c>
      <c r="F348" s="71" t="s">
        <v>863</v>
      </c>
      <c r="G348" s="71" t="s">
        <v>904</v>
      </c>
      <c r="H348" s="71" t="s">
        <v>533</v>
      </c>
      <c r="I348" s="71">
        <v>1.7652200000000001E-3</v>
      </c>
    </row>
    <row r="349" spans="1:9">
      <c r="A349" s="71" t="s">
        <v>781</v>
      </c>
      <c r="B349" s="71" t="s">
        <v>908</v>
      </c>
      <c r="C349" s="71" t="s">
        <v>924</v>
      </c>
      <c r="D349" s="71" t="s">
        <v>910</v>
      </c>
      <c r="E349" s="71" t="s">
        <v>785</v>
      </c>
      <c r="F349" s="71" t="s">
        <v>925</v>
      </c>
      <c r="G349" s="71" t="s">
        <v>926</v>
      </c>
      <c r="H349" s="71" t="s">
        <v>526</v>
      </c>
      <c r="I349" s="71">
        <v>22.971800000000002</v>
      </c>
    </row>
    <row r="350" spans="1:9">
      <c r="A350" s="71" t="s">
        <v>781</v>
      </c>
      <c r="B350" s="71" t="s">
        <v>908</v>
      </c>
      <c r="C350" s="71" t="s">
        <v>909</v>
      </c>
      <c r="D350" s="71" t="s">
        <v>910</v>
      </c>
      <c r="E350" s="71" t="s">
        <v>918</v>
      </c>
      <c r="F350" s="71" t="s">
        <v>863</v>
      </c>
      <c r="G350" s="71" t="s">
        <v>870</v>
      </c>
      <c r="H350" s="71" t="s">
        <v>534</v>
      </c>
      <c r="I350" s="71">
        <v>2.3226999999999998E-6</v>
      </c>
    </row>
    <row r="351" spans="1:9">
      <c r="A351" s="71" t="s">
        <v>781</v>
      </c>
      <c r="B351" s="71" t="s">
        <v>908</v>
      </c>
      <c r="C351" s="71" t="s">
        <v>909</v>
      </c>
      <c r="D351" s="71" t="s">
        <v>910</v>
      </c>
      <c r="E351" s="71" t="s">
        <v>911</v>
      </c>
      <c r="F351" s="71" t="s">
        <v>863</v>
      </c>
      <c r="G351" s="71" t="s">
        <v>904</v>
      </c>
      <c r="H351" s="71" t="s">
        <v>534</v>
      </c>
      <c r="I351" s="71">
        <v>3.1562074000000002E-2</v>
      </c>
    </row>
    <row r="352" spans="1:9">
      <c r="A352" s="71" t="s">
        <v>781</v>
      </c>
      <c r="B352" s="71" t="s">
        <v>908</v>
      </c>
      <c r="C352" s="71" t="s">
        <v>909</v>
      </c>
      <c r="D352" s="71" t="s">
        <v>912</v>
      </c>
      <c r="E352" s="71" t="s">
        <v>919</v>
      </c>
      <c r="F352" s="71" t="s">
        <v>863</v>
      </c>
      <c r="G352" s="71" t="s">
        <v>904</v>
      </c>
      <c r="H352" s="71" t="s">
        <v>534</v>
      </c>
      <c r="I352" s="71">
        <v>1.2934005000000001E-3</v>
      </c>
    </row>
    <row r="353" spans="1:9">
      <c r="A353" s="71" t="s">
        <v>781</v>
      </c>
      <c r="B353" s="71" t="s">
        <v>908</v>
      </c>
      <c r="C353" s="71" t="s">
        <v>909</v>
      </c>
      <c r="D353" s="71" t="s">
        <v>910</v>
      </c>
      <c r="E353" s="71" t="s">
        <v>915</v>
      </c>
      <c r="F353" s="71" t="s">
        <v>863</v>
      </c>
      <c r="G353" s="71" t="s">
        <v>904</v>
      </c>
      <c r="H353" s="71" t="s">
        <v>526</v>
      </c>
      <c r="I353" s="71">
        <v>0.40540399999999999</v>
      </c>
    </row>
    <row r="354" spans="1:9">
      <c r="A354" s="71" t="s">
        <v>781</v>
      </c>
      <c r="B354" s="71" t="s">
        <v>908</v>
      </c>
      <c r="C354" s="71" t="s">
        <v>909</v>
      </c>
      <c r="D354" s="71" t="s">
        <v>910</v>
      </c>
      <c r="E354" s="71" t="s">
        <v>918</v>
      </c>
      <c r="F354" s="71" t="s">
        <v>863</v>
      </c>
      <c r="G354" s="71" t="s">
        <v>866</v>
      </c>
      <c r="H354" s="71" t="s">
        <v>526</v>
      </c>
      <c r="I354" s="71">
        <v>5.4492100000000002E-2</v>
      </c>
    </row>
    <row r="355" spans="1:9">
      <c r="A355" s="71" t="s">
        <v>781</v>
      </c>
      <c r="B355" s="71" t="s">
        <v>908</v>
      </c>
      <c r="C355" s="71" t="s">
        <v>909</v>
      </c>
      <c r="D355" s="71" t="s">
        <v>910</v>
      </c>
      <c r="E355" s="71" t="s">
        <v>921</v>
      </c>
      <c r="F355" s="71" t="s">
        <v>863</v>
      </c>
      <c r="G355" s="71" t="s">
        <v>870</v>
      </c>
      <c r="H355" s="71" t="s">
        <v>526</v>
      </c>
      <c r="I355" s="71">
        <v>5.6471200000000003E-3</v>
      </c>
    </row>
    <row r="356" spans="1:9">
      <c r="A356" s="71" t="s">
        <v>781</v>
      </c>
      <c r="B356" s="71" t="s">
        <v>908</v>
      </c>
      <c r="C356" s="71" t="s">
        <v>909</v>
      </c>
      <c r="D356" s="71" t="s">
        <v>910</v>
      </c>
      <c r="E356" s="71" t="s">
        <v>923</v>
      </c>
      <c r="F356" s="71" t="s">
        <v>863</v>
      </c>
      <c r="G356" s="71" t="s">
        <v>870</v>
      </c>
      <c r="H356" s="71" t="s">
        <v>526</v>
      </c>
      <c r="I356" s="71">
        <v>1.2443300000000001E-3</v>
      </c>
    </row>
    <row r="357" spans="1:9">
      <c r="A357" s="71" t="s">
        <v>781</v>
      </c>
      <c r="B357" s="71" t="s">
        <v>908</v>
      </c>
      <c r="C357" s="71" t="s">
        <v>909</v>
      </c>
      <c r="D357" s="71" t="s">
        <v>910</v>
      </c>
      <c r="E357" s="71" t="s">
        <v>922</v>
      </c>
      <c r="F357" s="71" t="s">
        <v>863</v>
      </c>
      <c r="G357" s="71" t="s">
        <v>870</v>
      </c>
      <c r="H357" s="71" t="s">
        <v>533</v>
      </c>
      <c r="I357" s="71">
        <v>1.6468800000000001E-5</v>
      </c>
    </row>
    <row r="358" spans="1:9">
      <c r="A358" s="71" t="s">
        <v>781</v>
      </c>
      <c r="B358" s="71" t="s">
        <v>908</v>
      </c>
      <c r="C358" s="71" t="s">
        <v>924</v>
      </c>
      <c r="D358" s="71" t="s">
        <v>910</v>
      </c>
      <c r="E358" s="71" t="s">
        <v>785</v>
      </c>
      <c r="F358" s="71" t="s">
        <v>925</v>
      </c>
      <c r="G358" s="71" t="s">
        <v>926</v>
      </c>
      <c r="H358" s="71" t="s">
        <v>534</v>
      </c>
      <c r="I358" s="71">
        <v>0.107966294</v>
      </c>
    </row>
    <row r="359" spans="1:9">
      <c r="A359" s="71" t="s">
        <v>781</v>
      </c>
      <c r="B359" s="71" t="s">
        <v>908</v>
      </c>
      <c r="C359" s="71" t="s">
        <v>924</v>
      </c>
      <c r="D359" s="71" t="s">
        <v>912</v>
      </c>
      <c r="E359" s="71" t="s">
        <v>785</v>
      </c>
      <c r="F359" s="71" t="s">
        <v>925</v>
      </c>
      <c r="G359" s="71" t="s">
        <v>926</v>
      </c>
      <c r="H359" s="71" t="s">
        <v>526</v>
      </c>
      <c r="I359" s="71">
        <v>7.8275499999999996</v>
      </c>
    </row>
    <row r="360" spans="1:9">
      <c r="A360" s="71" t="s">
        <v>781</v>
      </c>
      <c r="B360" s="71" t="s">
        <v>908</v>
      </c>
      <c r="C360" s="71" t="s">
        <v>909</v>
      </c>
      <c r="D360" s="71" t="s">
        <v>910</v>
      </c>
      <c r="E360" s="71" t="s">
        <v>923</v>
      </c>
      <c r="F360" s="71" t="s">
        <v>863</v>
      </c>
      <c r="G360" s="71" t="s">
        <v>870</v>
      </c>
      <c r="H360" s="71" t="s">
        <v>533</v>
      </c>
      <c r="I360" s="71">
        <v>1.2767E-6</v>
      </c>
    </row>
    <row r="361" spans="1:9">
      <c r="A361" s="71" t="s">
        <v>781</v>
      </c>
      <c r="B361" s="71" t="s">
        <v>908</v>
      </c>
      <c r="C361" s="71" t="s">
        <v>909</v>
      </c>
      <c r="D361" s="71" t="s">
        <v>910</v>
      </c>
      <c r="E361" s="71" t="s">
        <v>915</v>
      </c>
      <c r="F361" s="71" t="s">
        <v>863</v>
      </c>
      <c r="G361" s="71" t="s">
        <v>510</v>
      </c>
      <c r="H361" s="71" t="s">
        <v>534</v>
      </c>
      <c r="I361" s="71">
        <v>1.5544000000000001E-6</v>
      </c>
    </row>
    <row r="362" spans="1:9">
      <c r="A362" s="71" t="s">
        <v>781</v>
      </c>
      <c r="B362" s="71" t="s">
        <v>908</v>
      </c>
      <c r="C362" s="71" t="s">
        <v>909</v>
      </c>
      <c r="D362" s="71" t="s">
        <v>910</v>
      </c>
      <c r="E362" s="71" t="s">
        <v>915</v>
      </c>
      <c r="F362" s="71" t="s">
        <v>863</v>
      </c>
      <c r="G362" s="71" t="s">
        <v>870</v>
      </c>
      <c r="H362" s="71" t="s">
        <v>534</v>
      </c>
      <c r="I362" s="71">
        <v>1.5706E-6</v>
      </c>
    </row>
    <row r="363" spans="1:9">
      <c r="A363" s="71" t="s">
        <v>781</v>
      </c>
      <c r="B363" s="71" t="s">
        <v>908</v>
      </c>
      <c r="C363" s="71" t="s">
        <v>909</v>
      </c>
      <c r="D363" s="71" t="s">
        <v>910</v>
      </c>
      <c r="E363" s="71" t="s">
        <v>922</v>
      </c>
      <c r="F363" s="71" t="s">
        <v>863</v>
      </c>
      <c r="G363" s="71" t="s">
        <v>904</v>
      </c>
      <c r="H363" s="71" t="s">
        <v>526</v>
      </c>
      <c r="I363" s="71">
        <v>11.101599999999999</v>
      </c>
    </row>
    <row r="364" spans="1:9">
      <c r="A364" s="71" t="s">
        <v>781</v>
      </c>
      <c r="B364" s="71" t="s">
        <v>927</v>
      </c>
      <c r="C364" s="71" t="s">
        <v>928</v>
      </c>
      <c r="D364" s="71" t="s">
        <v>820</v>
      </c>
      <c r="E364" s="71" t="s">
        <v>785</v>
      </c>
      <c r="F364" s="71" t="s">
        <v>863</v>
      </c>
      <c r="G364" s="71" t="s">
        <v>905</v>
      </c>
      <c r="H364" s="71" t="s">
        <v>534</v>
      </c>
      <c r="I364" s="71">
        <v>0</v>
      </c>
    </row>
    <row r="365" spans="1:9">
      <c r="A365" s="71" t="s">
        <v>781</v>
      </c>
      <c r="B365" s="71" t="s">
        <v>927</v>
      </c>
      <c r="C365" s="71" t="s">
        <v>929</v>
      </c>
      <c r="D365" s="71" t="s">
        <v>820</v>
      </c>
      <c r="E365" s="71" t="s">
        <v>785</v>
      </c>
      <c r="F365" s="71" t="s">
        <v>863</v>
      </c>
      <c r="G365" s="71" t="s">
        <v>870</v>
      </c>
      <c r="H365" s="71" t="s">
        <v>534</v>
      </c>
      <c r="I365" s="71">
        <v>1.9660669999999999E-4</v>
      </c>
    </row>
    <row r="366" spans="1:9">
      <c r="A366" s="71" t="s">
        <v>781</v>
      </c>
      <c r="B366" s="71" t="s">
        <v>927</v>
      </c>
      <c r="C366" s="71" t="s">
        <v>928</v>
      </c>
      <c r="D366" s="71" t="s">
        <v>820</v>
      </c>
      <c r="E366" s="71" t="s">
        <v>785</v>
      </c>
      <c r="F366" s="71" t="s">
        <v>863</v>
      </c>
      <c r="G366" s="71" t="s">
        <v>930</v>
      </c>
      <c r="H366" s="71" t="s">
        <v>534</v>
      </c>
      <c r="I366" s="71">
        <v>0</v>
      </c>
    </row>
    <row r="367" spans="1:9">
      <c r="A367" s="71" t="s">
        <v>781</v>
      </c>
      <c r="B367" s="71" t="s">
        <v>927</v>
      </c>
      <c r="C367" s="71" t="s">
        <v>931</v>
      </c>
      <c r="D367" s="71" t="s">
        <v>820</v>
      </c>
      <c r="E367" s="71" t="s">
        <v>785</v>
      </c>
      <c r="F367" s="71" t="s">
        <v>863</v>
      </c>
      <c r="G367" s="71" t="s">
        <v>866</v>
      </c>
      <c r="H367" s="71" t="s">
        <v>526</v>
      </c>
      <c r="I367" s="71">
        <v>0.35594500000000001</v>
      </c>
    </row>
    <row r="368" spans="1:9">
      <c r="A368" s="71" t="s">
        <v>781</v>
      </c>
      <c r="B368" s="71" t="s">
        <v>927</v>
      </c>
      <c r="C368" s="71" t="s">
        <v>871</v>
      </c>
      <c r="D368" s="71" t="s">
        <v>820</v>
      </c>
      <c r="E368" s="71" t="s">
        <v>785</v>
      </c>
      <c r="F368" s="71" t="s">
        <v>863</v>
      </c>
      <c r="G368" s="71" t="s">
        <v>866</v>
      </c>
      <c r="H368" s="71" t="s">
        <v>534</v>
      </c>
      <c r="I368" s="71">
        <v>3.4507800000000002E-4</v>
      </c>
    </row>
    <row r="369" spans="1:9">
      <c r="A369" s="71" t="s">
        <v>781</v>
      </c>
      <c r="B369" s="71" t="s">
        <v>927</v>
      </c>
      <c r="C369" s="71" t="s">
        <v>916</v>
      </c>
      <c r="D369" s="71" t="s">
        <v>820</v>
      </c>
      <c r="E369" s="71" t="s">
        <v>785</v>
      </c>
      <c r="F369" s="71" t="s">
        <v>917</v>
      </c>
      <c r="G369" s="71" t="s">
        <v>506</v>
      </c>
      <c r="H369" s="71" t="s">
        <v>524</v>
      </c>
      <c r="I369" s="71">
        <v>1.4888810400000001</v>
      </c>
    </row>
    <row r="370" spans="1:9">
      <c r="A370" s="71" t="s">
        <v>781</v>
      </c>
      <c r="B370" s="71" t="s">
        <v>927</v>
      </c>
      <c r="C370" s="71" t="s">
        <v>931</v>
      </c>
      <c r="D370" s="71" t="s">
        <v>820</v>
      </c>
      <c r="E370" s="71" t="s">
        <v>785</v>
      </c>
      <c r="F370" s="71" t="s">
        <v>863</v>
      </c>
      <c r="G370" s="71" t="s">
        <v>864</v>
      </c>
      <c r="H370" s="71" t="s">
        <v>533</v>
      </c>
      <c r="I370" s="71">
        <v>0</v>
      </c>
    </row>
    <row r="371" spans="1:9">
      <c r="A371" s="71" t="s">
        <v>781</v>
      </c>
      <c r="B371" s="71" t="s">
        <v>927</v>
      </c>
      <c r="C371" s="71" t="s">
        <v>928</v>
      </c>
      <c r="D371" s="71" t="s">
        <v>820</v>
      </c>
      <c r="E371" s="71" t="s">
        <v>785</v>
      </c>
      <c r="F371" s="71" t="s">
        <v>863</v>
      </c>
      <c r="G371" s="71" t="s">
        <v>932</v>
      </c>
      <c r="H371" s="71" t="s">
        <v>533</v>
      </c>
      <c r="I371" s="71">
        <v>3.3216749999999997E-4</v>
      </c>
    </row>
    <row r="372" spans="1:9">
      <c r="A372" s="71" t="s">
        <v>781</v>
      </c>
      <c r="B372" s="71" t="s">
        <v>927</v>
      </c>
      <c r="C372" s="71" t="s">
        <v>931</v>
      </c>
      <c r="D372" s="71" t="s">
        <v>820</v>
      </c>
      <c r="E372" s="71" t="s">
        <v>785</v>
      </c>
      <c r="F372" s="71" t="s">
        <v>863</v>
      </c>
      <c r="G372" s="71" t="s">
        <v>864</v>
      </c>
      <c r="H372" s="71" t="s">
        <v>534</v>
      </c>
      <c r="I372" s="71">
        <v>0</v>
      </c>
    </row>
    <row r="373" spans="1:9">
      <c r="A373" s="71" t="s">
        <v>781</v>
      </c>
      <c r="B373" s="71" t="s">
        <v>927</v>
      </c>
      <c r="C373" s="71" t="s">
        <v>871</v>
      </c>
      <c r="D373" s="71" t="s">
        <v>820</v>
      </c>
      <c r="E373" s="71" t="s">
        <v>785</v>
      </c>
      <c r="F373" s="71" t="s">
        <v>863</v>
      </c>
      <c r="G373" s="71" t="s">
        <v>874</v>
      </c>
      <c r="H373" s="71" t="s">
        <v>533</v>
      </c>
      <c r="I373" s="71">
        <v>0</v>
      </c>
    </row>
    <row r="374" spans="1:9">
      <c r="A374" s="71" t="s">
        <v>781</v>
      </c>
      <c r="B374" s="71" t="s">
        <v>927</v>
      </c>
      <c r="C374" s="71" t="s">
        <v>929</v>
      </c>
      <c r="D374" s="71" t="s">
        <v>820</v>
      </c>
      <c r="E374" s="71" t="s">
        <v>785</v>
      </c>
      <c r="F374" s="71" t="s">
        <v>863</v>
      </c>
      <c r="G374" s="71" t="s">
        <v>905</v>
      </c>
      <c r="H374" s="71" t="s">
        <v>534</v>
      </c>
      <c r="I374" s="71">
        <v>0</v>
      </c>
    </row>
    <row r="375" spans="1:9">
      <c r="A375" s="71" t="s">
        <v>781</v>
      </c>
      <c r="B375" s="71" t="s">
        <v>927</v>
      </c>
      <c r="C375" s="71" t="s">
        <v>928</v>
      </c>
      <c r="D375" s="71" t="s">
        <v>820</v>
      </c>
      <c r="E375" s="71" t="s">
        <v>785</v>
      </c>
      <c r="F375" s="71" t="s">
        <v>863</v>
      </c>
      <c r="G375" s="71" t="s">
        <v>933</v>
      </c>
      <c r="H375" s="71" t="s">
        <v>526</v>
      </c>
      <c r="I375" s="71">
        <v>0</v>
      </c>
    </row>
    <row r="376" spans="1:9">
      <c r="A376" s="71" t="s">
        <v>781</v>
      </c>
      <c r="B376" s="71" t="s">
        <v>927</v>
      </c>
      <c r="C376" s="71" t="s">
        <v>871</v>
      </c>
      <c r="D376" s="71" t="s">
        <v>820</v>
      </c>
      <c r="E376" s="71" t="s">
        <v>785</v>
      </c>
      <c r="F376" s="71" t="s">
        <v>863</v>
      </c>
      <c r="G376" s="71" t="s">
        <v>873</v>
      </c>
      <c r="H376" s="71" t="s">
        <v>526</v>
      </c>
      <c r="I376" s="71">
        <v>7.8974799999999998E-2</v>
      </c>
    </row>
    <row r="377" spans="1:9">
      <c r="A377" s="71" t="s">
        <v>781</v>
      </c>
      <c r="B377" s="71" t="s">
        <v>927</v>
      </c>
      <c r="C377" s="71" t="s">
        <v>871</v>
      </c>
      <c r="D377" s="71" t="s">
        <v>820</v>
      </c>
      <c r="E377" s="71" t="s">
        <v>785</v>
      </c>
      <c r="F377" s="71" t="s">
        <v>863</v>
      </c>
      <c r="G377" s="71" t="s">
        <v>907</v>
      </c>
      <c r="H377" s="71" t="s">
        <v>526</v>
      </c>
      <c r="I377" s="71">
        <v>1.2580000000000001E-6</v>
      </c>
    </row>
    <row r="378" spans="1:9">
      <c r="A378" s="71" t="s">
        <v>781</v>
      </c>
      <c r="B378" s="71" t="s">
        <v>927</v>
      </c>
      <c r="C378" s="71" t="s">
        <v>931</v>
      </c>
      <c r="D378" s="71" t="s">
        <v>820</v>
      </c>
      <c r="E378" s="71" t="s">
        <v>785</v>
      </c>
      <c r="F378" s="71" t="s">
        <v>863</v>
      </c>
      <c r="G378" s="71" t="s">
        <v>875</v>
      </c>
      <c r="H378" s="71" t="s">
        <v>533</v>
      </c>
      <c r="I378" s="71">
        <v>8.9776000000000002E-6</v>
      </c>
    </row>
    <row r="379" spans="1:9">
      <c r="A379" s="71" t="s">
        <v>781</v>
      </c>
      <c r="B379" s="71" t="s">
        <v>927</v>
      </c>
      <c r="C379" s="71" t="s">
        <v>871</v>
      </c>
      <c r="D379" s="71" t="s">
        <v>820</v>
      </c>
      <c r="E379" s="71" t="s">
        <v>785</v>
      </c>
      <c r="F379" s="71" t="s">
        <v>863</v>
      </c>
      <c r="G379" s="71" t="s">
        <v>906</v>
      </c>
      <c r="H379" s="71" t="s">
        <v>526</v>
      </c>
      <c r="I379" s="71">
        <v>0</v>
      </c>
    </row>
    <row r="380" spans="1:9">
      <c r="A380" s="71" t="s">
        <v>781</v>
      </c>
      <c r="B380" s="71" t="s">
        <v>927</v>
      </c>
      <c r="C380" s="71" t="s">
        <v>931</v>
      </c>
      <c r="D380" s="71" t="s">
        <v>820</v>
      </c>
      <c r="E380" s="71" t="s">
        <v>785</v>
      </c>
      <c r="F380" s="71" t="s">
        <v>863</v>
      </c>
      <c r="G380" s="71" t="s">
        <v>932</v>
      </c>
      <c r="H380" s="71" t="s">
        <v>534</v>
      </c>
      <c r="I380" s="71">
        <v>8.4364689999999996E-4</v>
      </c>
    </row>
    <row r="381" spans="1:9">
      <c r="A381" s="71" t="s">
        <v>781</v>
      </c>
      <c r="B381" s="71" t="s">
        <v>927</v>
      </c>
      <c r="C381" s="71" t="s">
        <v>928</v>
      </c>
      <c r="D381" s="71" t="s">
        <v>820</v>
      </c>
      <c r="E381" s="71" t="s">
        <v>785</v>
      </c>
      <c r="F381" s="71" t="s">
        <v>863</v>
      </c>
      <c r="G381" s="71" t="s">
        <v>875</v>
      </c>
      <c r="H381" s="71" t="s">
        <v>534</v>
      </c>
      <c r="I381" s="71">
        <v>0</v>
      </c>
    </row>
    <row r="382" spans="1:9">
      <c r="A382" s="71" t="s">
        <v>781</v>
      </c>
      <c r="B382" s="71" t="s">
        <v>927</v>
      </c>
      <c r="C382" s="71" t="s">
        <v>929</v>
      </c>
      <c r="D382" s="71" t="s">
        <v>820</v>
      </c>
      <c r="E382" s="71" t="s">
        <v>785</v>
      </c>
      <c r="F382" s="71" t="s">
        <v>863</v>
      </c>
      <c r="G382" s="71" t="s">
        <v>905</v>
      </c>
      <c r="H382" s="71" t="s">
        <v>533</v>
      </c>
      <c r="I382" s="71">
        <v>0</v>
      </c>
    </row>
    <row r="383" spans="1:9">
      <c r="A383" s="71" t="s">
        <v>781</v>
      </c>
      <c r="B383" s="71" t="s">
        <v>927</v>
      </c>
      <c r="C383" s="71" t="s">
        <v>931</v>
      </c>
      <c r="D383" s="71" t="s">
        <v>820</v>
      </c>
      <c r="E383" s="71" t="s">
        <v>785</v>
      </c>
      <c r="F383" s="71" t="s">
        <v>863</v>
      </c>
      <c r="G383" s="71" t="s">
        <v>906</v>
      </c>
      <c r="H383" s="71" t="s">
        <v>526</v>
      </c>
      <c r="I383" s="71">
        <v>0</v>
      </c>
    </row>
    <row r="384" spans="1:9">
      <c r="A384" s="71" t="s">
        <v>781</v>
      </c>
      <c r="B384" s="71" t="s">
        <v>927</v>
      </c>
      <c r="C384" s="71" t="s">
        <v>928</v>
      </c>
      <c r="D384" s="71" t="s">
        <v>820</v>
      </c>
      <c r="E384" s="71" t="s">
        <v>785</v>
      </c>
      <c r="F384" s="71" t="s">
        <v>863</v>
      </c>
      <c r="G384" s="71" t="s">
        <v>934</v>
      </c>
      <c r="H384" s="71" t="s">
        <v>534</v>
      </c>
      <c r="I384" s="71">
        <v>1.6680220000000001E-4</v>
      </c>
    </row>
    <row r="385" spans="1:9">
      <c r="A385" s="71" t="s">
        <v>781</v>
      </c>
      <c r="B385" s="71" t="s">
        <v>927</v>
      </c>
      <c r="C385" s="71" t="s">
        <v>928</v>
      </c>
      <c r="D385" s="71" t="s">
        <v>820</v>
      </c>
      <c r="E385" s="71" t="s">
        <v>785</v>
      </c>
      <c r="F385" s="71" t="s">
        <v>863</v>
      </c>
      <c r="G385" s="71" t="s">
        <v>907</v>
      </c>
      <c r="H385" s="71" t="s">
        <v>533</v>
      </c>
      <c r="I385" s="71">
        <v>8.2861999999999996E-4</v>
      </c>
    </row>
    <row r="386" spans="1:9">
      <c r="A386" s="71" t="s">
        <v>781</v>
      </c>
      <c r="B386" s="71" t="s">
        <v>927</v>
      </c>
      <c r="C386" s="71" t="s">
        <v>871</v>
      </c>
      <c r="D386" s="71" t="s">
        <v>820</v>
      </c>
      <c r="E386" s="71" t="s">
        <v>785</v>
      </c>
      <c r="F386" s="71" t="s">
        <v>863</v>
      </c>
      <c r="G386" s="71" t="s">
        <v>875</v>
      </c>
      <c r="H386" s="71" t="s">
        <v>533</v>
      </c>
      <c r="I386" s="71">
        <v>6.342E-7</v>
      </c>
    </row>
    <row r="387" spans="1:9">
      <c r="A387" s="71" t="s">
        <v>781</v>
      </c>
      <c r="B387" s="71" t="s">
        <v>927</v>
      </c>
      <c r="C387" s="71" t="s">
        <v>931</v>
      </c>
      <c r="D387" s="71" t="s">
        <v>820</v>
      </c>
      <c r="E387" s="71" t="s">
        <v>785</v>
      </c>
      <c r="F387" s="71" t="s">
        <v>863</v>
      </c>
      <c r="G387" s="71" t="s">
        <v>906</v>
      </c>
      <c r="H387" s="71" t="s">
        <v>534</v>
      </c>
      <c r="I387" s="71">
        <v>0</v>
      </c>
    </row>
    <row r="388" spans="1:9">
      <c r="A388" s="71" t="s">
        <v>781</v>
      </c>
      <c r="B388" s="71" t="s">
        <v>927</v>
      </c>
      <c r="C388" s="71" t="s">
        <v>929</v>
      </c>
      <c r="D388" s="71" t="s">
        <v>820</v>
      </c>
      <c r="E388" s="71" t="s">
        <v>785</v>
      </c>
      <c r="F388" s="71" t="s">
        <v>863</v>
      </c>
      <c r="G388" s="71" t="s">
        <v>866</v>
      </c>
      <c r="H388" s="71" t="s">
        <v>534</v>
      </c>
      <c r="I388" s="71">
        <v>1.4046617399999999E-2</v>
      </c>
    </row>
    <row r="389" spans="1:9">
      <c r="A389" s="71" t="s">
        <v>781</v>
      </c>
      <c r="B389" s="71" t="s">
        <v>927</v>
      </c>
      <c r="C389" s="71" t="s">
        <v>931</v>
      </c>
      <c r="D389" s="71" t="s">
        <v>820</v>
      </c>
      <c r="E389" s="71" t="s">
        <v>785</v>
      </c>
      <c r="F389" s="71" t="s">
        <v>863</v>
      </c>
      <c r="G389" s="71" t="s">
        <v>935</v>
      </c>
      <c r="H389" s="71" t="s">
        <v>533</v>
      </c>
      <c r="I389" s="71">
        <v>6.6441E-3</v>
      </c>
    </row>
    <row r="390" spans="1:9">
      <c r="A390" s="71" t="s">
        <v>781</v>
      </c>
      <c r="B390" s="71" t="s">
        <v>927</v>
      </c>
      <c r="C390" s="71" t="s">
        <v>931</v>
      </c>
      <c r="D390" s="71" t="s">
        <v>820</v>
      </c>
      <c r="E390" s="71" t="s">
        <v>785</v>
      </c>
      <c r="F390" s="71" t="s">
        <v>863</v>
      </c>
      <c r="G390" s="71" t="s">
        <v>935</v>
      </c>
      <c r="H390" s="71" t="s">
        <v>534</v>
      </c>
      <c r="I390" s="71">
        <v>1.05596896E-2</v>
      </c>
    </row>
    <row r="391" spans="1:9">
      <c r="A391" s="71" t="s">
        <v>781</v>
      </c>
      <c r="B391" s="71" t="s">
        <v>927</v>
      </c>
      <c r="C391" s="71" t="s">
        <v>931</v>
      </c>
      <c r="D391" s="71" t="s">
        <v>820</v>
      </c>
      <c r="E391" s="71" t="s">
        <v>785</v>
      </c>
      <c r="F391" s="71" t="s">
        <v>863</v>
      </c>
      <c r="G391" s="71" t="s">
        <v>907</v>
      </c>
      <c r="H391" s="71" t="s">
        <v>534</v>
      </c>
      <c r="I391" s="71">
        <v>2.6581999999999998E-6</v>
      </c>
    </row>
    <row r="392" spans="1:9">
      <c r="A392" s="71" t="s">
        <v>781</v>
      </c>
      <c r="B392" s="71" t="s">
        <v>927</v>
      </c>
      <c r="C392" s="71" t="s">
        <v>931</v>
      </c>
      <c r="D392" s="71" t="s">
        <v>820</v>
      </c>
      <c r="E392" s="71" t="s">
        <v>785</v>
      </c>
      <c r="F392" s="71" t="s">
        <v>863</v>
      </c>
      <c r="G392" s="71" t="s">
        <v>870</v>
      </c>
      <c r="H392" s="71" t="s">
        <v>534</v>
      </c>
      <c r="I392" s="71">
        <v>6.2694399999999994E-5</v>
      </c>
    </row>
    <row r="393" spans="1:9">
      <c r="A393" s="71" t="s">
        <v>781</v>
      </c>
      <c r="B393" s="71" t="s">
        <v>927</v>
      </c>
      <c r="C393" s="71" t="s">
        <v>931</v>
      </c>
      <c r="D393" s="71" t="s">
        <v>820</v>
      </c>
      <c r="E393" s="71" t="s">
        <v>785</v>
      </c>
      <c r="F393" s="71" t="s">
        <v>863</v>
      </c>
      <c r="G393" s="71" t="s">
        <v>905</v>
      </c>
      <c r="H393" s="71" t="s">
        <v>533</v>
      </c>
      <c r="I393" s="71">
        <v>3.5434749999999998E-4</v>
      </c>
    </row>
    <row r="394" spans="1:9">
      <c r="A394" s="71" t="s">
        <v>781</v>
      </c>
      <c r="B394" s="71" t="s">
        <v>927</v>
      </c>
      <c r="C394" s="71" t="s">
        <v>931</v>
      </c>
      <c r="D394" s="71" t="s">
        <v>820</v>
      </c>
      <c r="E394" s="71" t="s">
        <v>785</v>
      </c>
      <c r="F394" s="71" t="s">
        <v>863</v>
      </c>
      <c r="G394" s="71" t="s">
        <v>873</v>
      </c>
      <c r="H394" s="71" t="s">
        <v>533</v>
      </c>
      <c r="I394" s="71">
        <v>9.39E-8</v>
      </c>
    </row>
    <row r="395" spans="1:9">
      <c r="A395" s="71" t="s">
        <v>781</v>
      </c>
      <c r="B395" s="71" t="s">
        <v>927</v>
      </c>
      <c r="C395" s="71" t="s">
        <v>931</v>
      </c>
      <c r="D395" s="71" t="s">
        <v>820</v>
      </c>
      <c r="E395" s="71" t="s">
        <v>785</v>
      </c>
      <c r="F395" s="71" t="s">
        <v>863</v>
      </c>
      <c r="G395" s="71" t="s">
        <v>932</v>
      </c>
      <c r="H395" s="71" t="s">
        <v>526</v>
      </c>
      <c r="I395" s="71">
        <v>0.481464</v>
      </c>
    </row>
    <row r="396" spans="1:9">
      <c r="A396" s="71" t="s">
        <v>781</v>
      </c>
      <c r="B396" s="71" t="s">
        <v>927</v>
      </c>
      <c r="C396" s="71" t="s">
        <v>931</v>
      </c>
      <c r="D396" s="71" t="s">
        <v>820</v>
      </c>
      <c r="E396" s="71" t="s">
        <v>785</v>
      </c>
      <c r="F396" s="71" t="s">
        <v>863</v>
      </c>
      <c r="G396" s="71" t="s">
        <v>870</v>
      </c>
      <c r="H396" s="71" t="s">
        <v>526</v>
      </c>
      <c r="I396" s="71">
        <v>2.56318E-2</v>
      </c>
    </row>
    <row r="397" spans="1:9">
      <c r="A397" s="71" t="s">
        <v>781</v>
      </c>
      <c r="B397" s="71" t="s">
        <v>927</v>
      </c>
      <c r="C397" s="71" t="s">
        <v>929</v>
      </c>
      <c r="D397" s="71" t="s">
        <v>820</v>
      </c>
      <c r="E397" s="71" t="s">
        <v>785</v>
      </c>
      <c r="F397" s="71" t="s">
        <v>863</v>
      </c>
      <c r="G397" s="71" t="s">
        <v>870</v>
      </c>
      <c r="H397" s="71" t="s">
        <v>533</v>
      </c>
      <c r="I397" s="71">
        <v>8.2469300000000007E-5</v>
      </c>
    </row>
    <row r="398" spans="1:9">
      <c r="A398" s="71" t="s">
        <v>781</v>
      </c>
      <c r="B398" s="71" t="s">
        <v>927</v>
      </c>
      <c r="C398" s="71" t="s">
        <v>931</v>
      </c>
      <c r="D398" s="71" t="s">
        <v>820</v>
      </c>
      <c r="E398" s="71" t="s">
        <v>785</v>
      </c>
      <c r="F398" s="71" t="s">
        <v>863</v>
      </c>
      <c r="G398" s="71" t="s">
        <v>874</v>
      </c>
      <c r="H398" s="71" t="s">
        <v>526</v>
      </c>
      <c r="I398" s="71">
        <v>0</v>
      </c>
    </row>
    <row r="399" spans="1:9">
      <c r="A399" s="71" t="s">
        <v>781</v>
      </c>
      <c r="B399" s="71" t="s">
        <v>927</v>
      </c>
      <c r="C399" s="71" t="s">
        <v>931</v>
      </c>
      <c r="D399" s="71" t="s">
        <v>820</v>
      </c>
      <c r="E399" s="71" t="s">
        <v>785</v>
      </c>
      <c r="F399" s="71" t="s">
        <v>863</v>
      </c>
      <c r="G399" s="71" t="s">
        <v>936</v>
      </c>
      <c r="H399" s="71" t="s">
        <v>526</v>
      </c>
      <c r="I399" s="71">
        <v>0.112479</v>
      </c>
    </row>
    <row r="400" spans="1:9">
      <c r="A400" s="71" t="s">
        <v>781</v>
      </c>
      <c r="B400" s="71" t="s">
        <v>927</v>
      </c>
      <c r="C400" s="71" t="s">
        <v>931</v>
      </c>
      <c r="D400" s="71" t="s">
        <v>820</v>
      </c>
      <c r="E400" s="71" t="s">
        <v>785</v>
      </c>
      <c r="F400" s="71" t="s">
        <v>863</v>
      </c>
      <c r="G400" s="71" t="s">
        <v>510</v>
      </c>
      <c r="H400" s="71" t="s">
        <v>533</v>
      </c>
      <c r="I400" s="71">
        <v>0</v>
      </c>
    </row>
    <row r="401" spans="1:9">
      <c r="A401" s="71" t="s">
        <v>781</v>
      </c>
      <c r="B401" s="71" t="s">
        <v>927</v>
      </c>
      <c r="C401" s="71" t="s">
        <v>931</v>
      </c>
      <c r="D401" s="71" t="s">
        <v>820</v>
      </c>
      <c r="E401" s="71" t="s">
        <v>785</v>
      </c>
      <c r="F401" s="71" t="s">
        <v>863</v>
      </c>
      <c r="G401" s="71" t="s">
        <v>866</v>
      </c>
      <c r="H401" s="71" t="s">
        <v>533</v>
      </c>
      <c r="I401" s="71">
        <v>1.678355E-4</v>
      </c>
    </row>
    <row r="402" spans="1:9">
      <c r="A402" s="71" t="s">
        <v>781</v>
      </c>
      <c r="B402" s="71" t="s">
        <v>927</v>
      </c>
      <c r="C402" s="71" t="s">
        <v>931</v>
      </c>
      <c r="D402" s="71" t="s">
        <v>820</v>
      </c>
      <c r="E402" s="71" t="s">
        <v>785</v>
      </c>
      <c r="F402" s="71" t="s">
        <v>863</v>
      </c>
      <c r="G402" s="71" t="s">
        <v>907</v>
      </c>
      <c r="H402" s="71" t="s">
        <v>533</v>
      </c>
      <c r="I402" s="71">
        <v>1.6725000000000001E-6</v>
      </c>
    </row>
    <row r="403" spans="1:9">
      <c r="A403" s="71" t="s">
        <v>781</v>
      </c>
      <c r="B403" s="71" t="s">
        <v>927</v>
      </c>
      <c r="C403" s="71" t="s">
        <v>931</v>
      </c>
      <c r="D403" s="71" t="s">
        <v>820</v>
      </c>
      <c r="E403" s="71" t="s">
        <v>785</v>
      </c>
      <c r="F403" s="71" t="s">
        <v>863</v>
      </c>
      <c r="G403" s="71" t="s">
        <v>936</v>
      </c>
      <c r="H403" s="71" t="s">
        <v>534</v>
      </c>
      <c r="I403" s="71">
        <v>5.3830719999999998E-4</v>
      </c>
    </row>
    <row r="404" spans="1:9">
      <c r="A404" s="71" t="s">
        <v>781</v>
      </c>
      <c r="B404" s="71" t="s">
        <v>927</v>
      </c>
      <c r="C404" s="71" t="s">
        <v>929</v>
      </c>
      <c r="D404" s="71" t="s">
        <v>820</v>
      </c>
      <c r="E404" s="71" t="s">
        <v>785</v>
      </c>
      <c r="F404" s="71" t="s">
        <v>863</v>
      </c>
      <c r="G404" s="71" t="s">
        <v>866</v>
      </c>
      <c r="H404" s="71" t="s">
        <v>526</v>
      </c>
      <c r="I404" s="71">
        <v>24.991700000000002</v>
      </c>
    </row>
    <row r="405" spans="1:9">
      <c r="A405" s="71" t="s">
        <v>781</v>
      </c>
      <c r="B405" s="71" t="s">
        <v>927</v>
      </c>
      <c r="C405" s="71" t="s">
        <v>931</v>
      </c>
      <c r="D405" s="71" t="s">
        <v>820</v>
      </c>
      <c r="E405" s="71" t="s">
        <v>785</v>
      </c>
      <c r="F405" s="71" t="s">
        <v>863</v>
      </c>
      <c r="G405" s="71" t="s">
        <v>932</v>
      </c>
      <c r="H405" s="71" t="s">
        <v>533</v>
      </c>
      <c r="I405" s="71">
        <v>3.5387999999999999E-4</v>
      </c>
    </row>
    <row r="406" spans="1:9">
      <c r="A406" s="71" t="s">
        <v>781</v>
      </c>
      <c r="B406" s="71" t="s">
        <v>927</v>
      </c>
      <c r="C406" s="71" t="s">
        <v>931</v>
      </c>
      <c r="D406" s="71" t="s">
        <v>820</v>
      </c>
      <c r="E406" s="71" t="s">
        <v>785</v>
      </c>
      <c r="F406" s="71" t="s">
        <v>863</v>
      </c>
      <c r="G406" s="71" t="s">
        <v>870</v>
      </c>
      <c r="H406" s="71" t="s">
        <v>533</v>
      </c>
      <c r="I406" s="71">
        <v>2.6298000000000001E-5</v>
      </c>
    </row>
    <row r="407" spans="1:9">
      <c r="A407" s="71" t="s">
        <v>781</v>
      </c>
      <c r="B407" s="71" t="s">
        <v>927</v>
      </c>
      <c r="C407" s="71" t="s">
        <v>931</v>
      </c>
      <c r="D407" s="71" t="s">
        <v>820</v>
      </c>
      <c r="E407" s="71" t="s">
        <v>785</v>
      </c>
      <c r="F407" s="71" t="s">
        <v>863</v>
      </c>
      <c r="G407" s="71" t="s">
        <v>875</v>
      </c>
      <c r="H407" s="71" t="s">
        <v>534</v>
      </c>
      <c r="I407" s="71">
        <v>1.07013E-5</v>
      </c>
    </row>
    <row r="408" spans="1:9">
      <c r="A408" s="71" t="s">
        <v>781</v>
      </c>
      <c r="B408" s="71" t="s">
        <v>927</v>
      </c>
      <c r="C408" s="71" t="s">
        <v>929</v>
      </c>
      <c r="D408" s="71" t="s">
        <v>820</v>
      </c>
      <c r="E408" s="71" t="s">
        <v>785</v>
      </c>
      <c r="F408" s="71" t="s">
        <v>863</v>
      </c>
      <c r="G408" s="71" t="s">
        <v>510</v>
      </c>
      <c r="H408" s="71" t="s">
        <v>533</v>
      </c>
      <c r="I408" s="71">
        <v>3.3065500000000001E-3</v>
      </c>
    </row>
    <row r="409" spans="1:9">
      <c r="A409" s="71" t="s">
        <v>781</v>
      </c>
      <c r="B409" s="71" t="s">
        <v>927</v>
      </c>
      <c r="C409" s="71" t="s">
        <v>931</v>
      </c>
      <c r="D409" s="71" t="s">
        <v>820</v>
      </c>
      <c r="E409" s="71" t="s">
        <v>785</v>
      </c>
      <c r="F409" s="71" t="s">
        <v>863</v>
      </c>
      <c r="G409" s="71" t="s">
        <v>907</v>
      </c>
      <c r="H409" s="71" t="s">
        <v>526</v>
      </c>
      <c r="I409" s="71">
        <v>1.6501999999999999E-4</v>
      </c>
    </row>
    <row r="410" spans="1:9">
      <c r="A410" s="71" t="s">
        <v>781</v>
      </c>
      <c r="B410" s="71" t="s">
        <v>927</v>
      </c>
      <c r="C410" s="71" t="s">
        <v>931</v>
      </c>
      <c r="D410" s="71" t="s">
        <v>820</v>
      </c>
      <c r="E410" s="71" t="s">
        <v>785</v>
      </c>
      <c r="F410" s="71" t="s">
        <v>863</v>
      </c>
      <c r="G410" s="71" t="s">
        <v>510</v>
      </c>
      <c r="H410" s="71" t="s">
        <v>526</v>
      </c>
      <c r="I410" s="71">
        <v>0</v>
      </c>
    </row>
    <row r="411" spans="1:9">
      <c r="A411" s="71" t="s">
        <v>781</v>
      </c>
      <c r="B411" s="71" t="s">
        <v>927</v>
      </c>
      <c r="C411" s="71" t="s">
        <v>931</v>
      </c>
      <c r="D411" s="71" t="s">
        <v>820</v>
      </c>
      <c r="E411" s="71" t="s">
        <v>785</v>
      </c>
      <c r="F411" s="71" t="s">
        <v>863</v>
      </c>
      <c r="G411" s="71" t="s">
        <v>935</v>
      </c>
      <c r="H411" s="71" t="s">
        <v>526</v>
      </c>
      <c r="I411" s="71">
        <v>0.27681699999999998</v>
      </c>
    </row>
    <row r="412" spans="1:9">
      <c r="A412" s="71" t="s">
        <v>781</v>
      </c>
      <c r="B412" s="71" t="s">
        <v>927</v>
      </c>
      <c r="C412" s="71" t="s">
        <v>929</v>
      </c>
      <c r="D412" s="71" t="s">
        <v>820</v>
      </c>
      <c r="E412" s="71" t="s">
        <v>785</v>
      </c>
      <c r="F412" s="71" t="s">
        <v>863</v>
      </c>
      <c r="G412" s="71" t="s">
        <v>510</v>
      </c>
      <c r="H412" s="71" t="s">
        <v>526</v>
      </c>
      <c r="I412" s="71">
        <v>3.4714499999999999</v>
      </c>
    </row>
    <row r="413" spans="1:9">
      <c r="A413" s="71" t="s">
        <v>781</v>
      </c>
      <c r="B413" s="71" t="s">
        <v>927</v>
      </c>
      <c r="C413" s="71" t="s">
        <v>931</v>
      </c>
      <c r="D413" s="71" t="s">
        <v>820</v>
      </c>
      <c r="E413" s="71" t="s">
        <v>785</v>
      </c>
      <c r="F413" s="71" t="s">
        <v>863</v>
      </c>
      <c r="G413" s="71" t="s">
        <v>873</v>
      </c>
      <c r="H413" s="71" t="s">
        <v>534</v>
      </c>
      <c r="I413" s="71">
        <v>1.119E-7</v>
      </c>
    </row>
    <row r="414" spans="1:9">
      <c r="A414" s="71" t="s">
        <v>781</v>
      </c>
      <c r="B414" s="71" t="s">
        <v>927</v>
      </c>
      <c r="C414" s="71" t="s">
        <v>931</v>
      </c>
      <c r="D414" s="71" t="s">
        <v>820</v>
      </c>
      <c r="E414" s="71" t="s">
        <v>785</v>
      </c>
      <c r="F414" s="71" t="s">
        <v>863</v>
      </c>
      <c r="G414" s="71" t="s">
        <v>905</v>
      </c>
      <c r="H414" s="71" t="s">
        <v>534</v>
      </c>
      <c r="I414" s="71">
        <v>4.2238220000000002E-4</v>
      </c>
    </row>
    <row r="415" spans="1:9">
      <c r="A415" s="71" t="s">
        <v>781</v>
      </c>
      <c r="B415" s="71" t="s">
        <v>927</v>
      </c>
      <c r="C415" s="71" t="s">
        <v>931</v>
      </c>
      <c r="D415" s="71" t="s">
        <v>820</v>
      </c>
      <c r="E415" s="71" t="s">
        <v>785</v>
      </c>
      <c r="F415" s="71" t="s">
        <v>863</v>
      </c>
      <c r="G415" s="71" t="s">
        <v>874</v>
      </c>
      <c r="H415" s="71" t="s">
        <v>534</v>
      </c>
      <c r="I415" s="71">
        <v>0</v>
      </c>
    </row>
    <row r="416" spans="1:9">
      <c r="A416" s="71" t="s">
        <v>781</v>
      </c>
      <c r="B416" s="71" t="s">
        <v>927</v>
      </c>
      <c r="C416" s="71" t="s">
        <v>931</v>
      </c>
      <c r="D416" s="71" t="s">
        <v>820</v>
      </c>
      <c r="E416" s="71" t="s">
        <v>785</v>
      </c>
      <c r="F416" s="71" t="s">
        <v>863</v>
      </c>
      <c r="G416" s="71" t="s">
        <v>874</v>
      </c>
      <c r="H416" s="71" t="s">
        <v>533</v>
      </c>
      <c r="I416" s="71">
        <v>0</v>
      </c>
    </row>
    <row r="417" spans="1:9">
      <c r="A417" s="71" t="s">
        <v>781</v>
      </c>
      <c r="B417" s="71" t="s">
        <v>927</v>
      </c>
      <c r="C417" s="71" t="s">
        <v>931</v>
      </c>
      <c r="D417" s="71" t="s">
        <v>820</v>
      </c>
      <c r="E417" s="71" t="s">
        <v>785</v>
      </c>
      <c r="F417" s="71" t="s">
        <v>863</v>
      </c>
      <c r="G417" s="71" t="s">
        <v>906</v>
      </c>
      <c r="H417" s="71" t="s">
        <v>533</v>
      </c>
      <c r="I417" s="71">
        <v>0</v>
      </c>
    </row>
    <row r="418" spans="1:9">
      <c r="A418" s="71" t="s">
        <v>781</v>
      </c>
      <c r="B418" s="71" t="s">
        <v>927</v>
      </c>
      <c r="C418" s="71" t="s">
        <v>929</v>
      </c>
      <c r="D418" s="71" t="s">
        <v>820</v>
      </c>
      <c r="E418" s="71" t="s">
        <v>785</v>
      </c>
      <c r="F418" s="71" t="s">
        <v>863</v>
      </c>
      <c r="G418" s="71" t="s">
        <v>875</v>
      </c>
      <c r="H418" s="71" t="s">
        <v>534</v>
      </c>
      <c r="I418" s="71">
        <v>0</v>
      </c>
    </row>
    <row r="419" spans="1:9">
      <c r="A419" s="71" t="s">
        <v>781</v>
      </c>
      <c r="B419" s="71" t="s">
        <v>927</v>
      </c>
      <c r="C419" s="71" t="s">
        <v>929</v>
      </c>
      <c r="D419" s="71" t="s">
        <v>820</v>
      </c>
      <c r="E419" s="71" t="s">
        <v>785</v>
      </c>
      <c r="F419" s="71" t="s">
        <v>863</v>
      </c>
      <c r="G419" s="71" t="s">
        <v>870</v>
      </c>
      <c r="H419" s="71" t="s">
        <v>526</v>
      </c>
      <c r="I419" s="71">
        <v>8.0379999999999993E-2</v>
      </c>
    </row>
    <row r="420" spans="1:9">
      <c r="A420" s="71" t="s">
        <v>781</v>
      </c>
      <c r="B420" s="71" t="s">
        <v>927</v>
      </c>
      <c r="C420" s="71" t="s">
        <v>929</v>
      </c>
      <c r="D420" s="71" t="s">
        <v>820</v>
      </c>
      <c r="E420" s="71" t="s">
        <v>785</v>
      </c>
      <c r="F420" s="71" t="s">
        <v>863</v>
      </c>
      <c r="G420" s="71" t="s">
        <v>866</v>
      </c>
      <c r="H420" s="71" t="s">
        <v>533</v>
      </c>
      <c r="I420" s="71">
        <v>1.1784075E-2</v>
      </c>
    </row>
    <row r="421" spans="1:9">
      <c r="A421" s="71" t="s">
        <v>781</v>
      </c>
      <c r="B421" s="71" t="s">
        <v>927</v>
      </c>
      <c r="C421" s="71" t="s">
        <v>931</v>
      </c>
      <c r="D421" s="71" t="s">
        <v>820</v>
      </c>
      <c r="E421" s="71" t="s">
        <v>785</v>
      </c>
      <c r="F421" s="71" t="s">
        <v>863</v>
      </c>
      <c r="G421" s="71" t="s">
        <v>104</v>
      </c>
      <c r="H421" s="71" t="s">
        <v>533</v>
      </c>
      <c r="I421" s="71">
        <v>3.5788E-2</v>
      </c>
    </row>
    <row r="422" spans="1:9">
      <c r="A422" s="71" t="s">
        <v>781</v>
      </c>
      <c r="B422" s="71" t="s">
        <v>927</v>
      </c>
      <c r="C422" s="71" t="s">
        <v>931</v>
      </c>
      <c r="D422" s="71" t="s">
        <v>820</v>
      </c>
      <c r="E422" s="71" t="s">
        <v>785</v>
      </c>
      <c r="F422" s="71" t="s">
        <v>863</v>
      </c>
      <c r="G422" s="71" t="s">
        <v>864</v>
      </c>
      <c r="H422" s="71" t="s">
        <v>526</v>
      </c>
      <c r="I422" s="71">
        <v>0</v>
      </c>
    </row>
    <row r="423" spans="1:9">
      <c r="A423" s="71" t="s">
        <v>781</v>
      </c>
      <c r="B423" s="71" t="s">
        <v>927</v>
      </c>
      <c r="C423" s="71" t="s">
        <v>929</v>
      </c>
      <c r="D423" s="71" t="s">
        <v>820</v>
      </c>
      <c r="E423" s="71" t="s">
        <v>785</v>
      </c>
      <c r="F423" s="71" t="s">
        <v>863</v>
      </c>
      <c r="G423" s="71" t="s">
        <v>510</v>
      </c>
      <c r="H423" s="71" t="s">
        <v>534</v>
      </c>
      <c r="I423" s="71">
        <v>7.8828449999999994E-3</v>
      </c>
    </row>
    <row r="424" spans="1:9">
      <c r="A424" s="71" t="s">
        <v>781</v>
      </c>
      <c r="B424" s="71" t="s">
        <v>927</v>
      </c>
      <c r="C424" s="71" t="s">
        <v>931</v>
      </c>
      <c r="D424" s="71" t="s">
        <v>820</v>
      </c>
      <c r="E424" s="71" t="s">
        <v>785</v>
      </c>
      <c r="F424" s="71" t="s">
        <v>863</v>
      </c>
      <c r="G424" s="71" t="s">
        <v>936</v>
      </c>
      <c r="H424" s="71" t="s">
        <v>533</v>
      </c>
      <c r="I424" s="71">
        <v>3.0106800000000001E-5</v>
      </c>
    </row>
    <row r="425" spans="1:9">
      <c r="A425" s="71" t="s">
        <v>781</v>
      </c>
      <c r="B425" s="71" t="s">
        <v>927</v>
      </c>
      <c r="C425" s="71" t="s">
        <v>931</v>
      </c>
      <c r="D425" s="71" t="s">
        <v>820</v>
      </c>
      <c r="E425" s="71" t="s">
        <v>785</v>
      </c>
      <c r="F425" s="71" t="s">
        <v>863</v>
      </c>
      <c r="G425" s="71" t="s">
        <v>873</v>
      </c>
      <c r="H425" s="71" t="s">
        <v>526</v>
      </c>
      <c r="I425" s="71">
        <v>2.4098500000000001E-4</v>
      </c>
    </row>
    <row r="426" spans="1:9">
      <c r="A426" s="71" t="s">
        <v>781</v>
      </c>
      <c r="B426" s="71" t="s">
        <v>927</v>
      </c>
      <c r="C426" s="71" t="s">
        <v>931</v>
      </c>
      <c r="D426" s="71" t="s">
        <v>820</v>
      </c>
      <c r="E426" s="71" t="s">
        <v>785</v>
      </c>
      <c r="F426" s="71" t="s">
        <v>863</v>
      </c>
      <c r="G426" s="71" t="s">
        <v>510</v>
      </c>
      <c r="H426" s="71" t="s">
        <v>534</v>
      </c>
      <c r="I426" s="71">
        <v>0</v>
      </c>
    </row>
    <row r="427" spans="1:9">
      <c r="A427" s="71" t="s">
        <v>781</v>
      </c>
      <c r="B427" s="71" t="s">
        <v>927</v>
      </c>
      <c r="C427" s="71" t="s">
        <v>929</v>
      </c>
      <c r="D427" s="71" t="s">
        <v>820</v>
      </c>
      <c r="E427" s="71" t="s">
        <v>785</v>
      </c>
      <c r="F427" s="71" t="s">
        <v>863</v>
      </c>
      <c r="G427" s="71" t="s">
        <v>104</v>
      </c>
      <c r="H427" s="71" t="s">
        <v>533</v>
      </c>
      <c r="I427" s="71">
        <v>1.6500000000000001E-5</v>
      </c>
    </row>
    <row r="428" spans="1:9">
      <c r="A428" s="71" t="s">
        <v>781</v>
      </c>
      <c r="B428" s="71" t="s">
        <v>927</v>
      </c>
      <c r="C428" s="71" t="s">
        <v>931</v>
      </c>
      <c r="D428" s="71" t="s">
        <v>820</v>
      </c>
      <c r="E428" s="71" t="s">
        <v>785</v>
      </c>
      <c r="F428" s="71" t="s">
        <v>863</v>
      </c>
      <c r="G428" s="71" t="s">
        <v>104</v>
      </c>
      <c r="H428" s="71" t="s">
        <v>534</v>
      </c>
      <c r="I428" s="71">
        <v>5.6878961999999998E-2</v>
      </c>
    </row>
    <row r="429" spans="1:9">
      <c r="A429" s="71" t="s">
        <v>781</v>
      </c>
      <c r="B429" s="71" t="s">
        <v>927</v>
      </c>
      <c r="C429" s="71" t="s">
        <v>929</v>
      </c>
      <c r="D429" s="71" t="s">
        <v>820</v>
      </c>
      <c r="E429" s="71" t="s">
        <v>785</v>
      </c>
      <c r="F429" s="71" t="s">
        <v>863</v>
      </c>
      <c r="G429" s="71" t="s">
        <v>875</v>
      </c>
      <c r="H429" s="71" t="s">
        <v>533</v>
      </c>
      <c r="I429" s="71">
        <v>0</v>
      </c>
    </row>
    <row r="430" spans="1:9">
      <c r="A430" s="71" t="s">
        <v>781</v>
      </c>
      <c r="B430" s="71" t="s">
        <v>927</v>
      </c>
      <c r="C430" s="71" t="s">
        <v>931</v>
      </c>
      <c r="D430" s="71" t="s">
        <v>820</v>
      </c>
      <c r="E430" s="71" t="s">
        <v>785</v>
      </c>
      <c r="F430" s="71" t="s">
        <v>863</v>
      </c>
      <c r="G430" s="71" t="s">
        <v>866</v>
      </c>
      <c r="H430" s="71" t="s">
        <v>534</v>
      </c>
      <c r="I430" s="71">
        <v>2.000599E-4</v>
      </c>
    </row>
    <row r="431" spans="1:9">
      <c r="A431" s="71" t="s">
        <v>781</v>
      </c>
      <c r="B431" s="71" t="s">
        <v>927</v>
      </c>
      <c r="C431" s="71" t="s">
        <v>929</v>
      </c>
      <c r="D431" s="71" t="s">
        <v>820</v>
      </c>
      <c r="E431" s="71" t="s">
        <v>785</v>
      </c>
      <c r="F431" s="71" t="s">
        <v>863</v>
      </c>
      <c r="G431" s="71" t="s">
        <v>104</v>
      </c>
      <c r="H431" s="71" t="s">
        <v>534</v>
      </c>
      <c r="I431" s="71">
        <v>2.6224000000000002E-5</v>
      </c>
    </row>
    <row r="432" spans="1:9">
      <c r="A432" s="71" t="s">
        <v>781</v>
      </c>
      <c r="B432" s="71" t="s">
        <v>927</v>
      </c>
      <c r="C432" s="71" t="s">
        <v>871</v>
      </c>
      <c r="D432" s="71" t="s">
        <v>820</v>
      </c>
      <c r="E432" s="71" t="s">
        <v>785</v>
      </c>
      <c r="F432" s="71" t="s">
        <v>863</v>
      </c>
      <c r="G432" s="71" t="s">
        <v>870</v>
      </c>
      <c r="H432" s="71" t="s">
        <v>526</v>
      </c>
      <c r="I432" s="71">
        <v>6.9676699999999996E-3</v>
      </c>
    </row>
    <row r="433" spans="1:9">
      <c r="A433" s="71" t="s">
        <v>781</v>
      </c>
      <c r="B433" s="71" t="s">
        <v>927</v>
      </c>
      <c r="C433" s="71" t="s">
        <v>871</v>
      </c>
      <c r="D433" s="71" t="s">
        <v>820</v>
      </c>
      <c r="E433" s="71" t="s">
        <v>785</v>
      </c>
      <c r="F433" s="71" t="s">
        <v>863</v>
      </c>
      <c r="G433" s="71" t="s">
        <v>907</v>
      </c>
      <c r="H433" s="71" t="s">
        <v>533</v>
      </c>
      <c r="I433" s="71">
        <v>1.28E-8</v>
      </c>
    </row>
    <row r="434" spans="1:9">
      <c r="A434" s="71" t="s">
        <v>781</v>
      </c>
      <c r="B434" s="71" t="s">
        <v>927</v>
      </c>
      <c r="C434" s="71" t="s">
        <v>928</v>
      </c>
      <c r="D434" s="71" t="s">
        <v>820</v>
      </c>
      <c r="E434" s="71" t="s">
        <v>785</v>
      </c>
      <c r="F434" s="71" t="s">
        <v>863</v>
      </c>
      <c r="G434" s="71" t="s">
        <v>870</v>
      </c>
      <c r="H434" s="71" t="s">
        <v>533</v>
      </c>
      <c r="I434" s="71">
        <v>1.3896199999999999E-5</v>
      </c>
    </row>
    <row r="435" spans="1:9">
      <c r="A435" s="71" t="s">
        <v>781</v>
      </c>
      <c r="B435" s="71" t="s">
        <v>927</v>
      </c>
      <c r="C435" s="71" t="s">
        <v>928</v>
      </c>
      <c r="D435" s="71" t="s">
        <v>820</v>
      </c>
      <c r="E435" s="71" t="s">
        <v>785</v>
      </c>
      <c r="F435" s="71" t="s">
        <v>863</v>
      </c>
      <c r="G435" s="71" t="s">
        <v>907</v>
      </c>
      <c r="H435" s="71" t="s">
        <v>534</v>
      </c>
      <c r="I435" s="71">
        <v>1.3169544000000001E-3</v>
      </c>
    </row>
    <row r="436" spans="1:9">
      <c r="A436" s="71" t="s">
        <v>781</v>
      </c>
      <c r="B436" s="71" t="s">
        <v>927</v>
      </c>
      <c r="C436" s="71" t="s">
        <v>871</v>
      </c>
      <c r="D436" s="71" t="s">
        <v>820</v>
      </c>
      <c r="E436" s="71" t="s">
        <v>785</v>
      </c>
      <c r="F436" s="71" t="s">
        <v>863</v>
      </c>
      <c r="G436" s="71" t="s">
        <v>874</v>
      </c>
      <c r="H436" s="71" t="s">
        <v>526</v>
      </c>
      <c r="I436" s="71">
        <v>0</v>
      </c>
    </row>
    <row r="437" spans="1:9">
      <c r="A437" s="71" t="s">
        <v>781</v>
      </c>
      <c r="B437" s="71" t="s">
        <v>927</v>
      </c>
      <c r="C437" s="71" t="s">
        <v>928</v>
      </c>
      <c r="D437" s="71" t="s">
        <v>820</v>
      </c>
      <c r="E437" s="71" t="s">
        <v>785</v>
      </c>
      <c r="F437" s="71" t="s">
        <v>863</v>
      </c>
      <c r="G437" s="71" t="s">
        <v>870</v>
      </c>
      <c r="H437" s="71" t="s">
        <v>534</v>
      </c>
      <c r="I437" s="71">
        <v>3.3128399999999999E-5</v>
      </c>
    </row>
    <row r="438" spans="1:9">
      <c r="A438" s="71" t="s">
        <v>781</v>
      </c>
      <c r="B438" s="71" t="s">
        <v>927</v>
      </c>
      <c r="C438" s="71" t="s">
        <v>871</v>
      </c>
      <c r="D438" s="71" t="s">
        <v>820</v>
      </c>
      <c r="E438" s="71" t="s">
        <v>785</v>
      </c>
      <c r="F438" s="71" t="s">
        <v>863</v>
      </c>
      <c r="G438" s="71" t="s">
        <v>907</v>
      </c>
      <c r="H438" s="71" t="s">
        <v>534</v>
      </c>
      <c r="I438" s="71">
        <v>2.03E-8</v>
      </c>
    </row>
    <row r="439" spans="1:9">
      <c r="A439" s="71" t="s">
        <v>781</v>
      </c>
      <c r="B439" s="71" t="s">
        <v>927</v>
      </c>
      <c r="C439" s="71" t="s">
        <v>871</v>
      </c>
      <c r="D439" s="71" t="s">
        <v>820</v>
      </c>
      <c r="E439" s="71" t="s">
        <v>785</v>
      </c>
      <c r="F439" s="71" t="s">
        <v>863</v>
      </c>
      <c r="G439" s="71" t="s">
        <v>864</v>
      </c>
      <c r="H439" s="71" t="s">
        <v>526</v>
      </c>
      <c r="I439" s="71">
        <v>0</v>
      </c>
    </row>
    <row r="440" spans="1:9">
      <c r="A440" s="71" t="s">
        <v>781</v>
      </c>
      <c r="B440" s="71" t="s">
        <v>927</v>
      </c>
      <c r="C440" s="71" t="s">
        <v>928</v>
      </c>
      <c r="D440" s="71" t="s">
        <v>820</v>
      </c>
      <c r="E440" s="71" t="s">
        <v>785</v>
      </c>
      <c r="F440" s="71" t="s">
        <v>863</v>
      </c>
      <c r="G440" s="71" t="s">
        <v>104</v>
      </c>
      <c r="H440" s="71" t="s">
        <v>533</v>
      </c>
      <c r="I440" s="71">
        <v>2.2392249999999999E-2</v>
      </c>
    </row>
    <row r="441" spans="1:9">
      <c r="A441" s="71" t="s">
        <v>781</v>
      </c>
      <c r="B441" s="71" t="s">
        <v>927</v>
      </c>
      <c r="C441" s="71" t="s">
        <v>928</v>
      </c>
      <c r="D441" s="71" t="s">
        <v>820</v>
      </c>
      <c r="E441" s="71" t="s">
        <v>785</v>
      </c>
      <c r="F441" s="71" t="s">
        <v>863</v>
      </c>
      <c r="G441" s="71" t="s">
        <v>874</v>
      </c>
      <c r="H441" s="71" t="s">
        <v>533</v>
      </c>
      <c r="I441" s="71">
        <v>0</v>
      </c>
    </row>
    <row r="442" spans="1:9">
      <c r="A442" s="71" t="s">
        <v>781</v>
      </c>
      <c r="B442" s="71" t="s">
        <v>927</v>
      </c>
      <c r="C442" s="71" t="s">
        <v>871</v>
      </c>
      <c r="D442" s="71" t="s">
        <v>820</v>
      </c>
      <c r="E442" s="71" t="s">
        <v>785</v>
      </c>
      <c r="F442" s="71" t="s">
        <v>863</v>
      </c>
      <c r="G442" s="71" t="s">
        <v>905</v>
      </c>
      <c r="H442" s="71" t="s">
        <v>534</v>
      </c>
      <c r="I442" s="71">
        <v>0</v>
      </c>
    </row>
    <row r="443" spans="1:9">
      <c r="A443" s="71" t="s">
        <v>781</v>
      </c>
      <c r="B443" s="71" t="s">
        <v>927</v>
      </c>
      <c r="C443" s="71" t="s">
        <v>871</v>
      </c>
      <c r="D443" s="71" t="s">
        <v>820</v>
      </c>
      <c r="E443" s="71" t="s">
        <v>785</v>
      </c>
      <c r="F443" s="71" t="s">
        <v>863</v>
      </c>
      <c r="G443" s="71" t="s">
        <v>870</v>
      </c>
      <c r="H443" s="71" t="s">
        <v>533</v>
      </c>
      <c r="I443" s="71">
        <v>7.1488000000000001E-6</v>
      </c>
    </row>
    <row r="444" spans="1:9">
      <c r="A444" s="71" t="s">
        <v>781</v>
      </c>
      <c r="B444" s="71" t="s">
        <v>927</v>
      </c>
      <c r="C444" s="71" t="s">
        <v>871</v>
      </c>
      <c r="D444" s="71" t="s">
        <v>820</v>
      </c>
      <c r="E444" s="71" t="s">
        <v>785</v>
      </c>
      <c r="F444" s="71" t="s">
        <v>863</v>
      </c>
      <c r="G444" s="71" t="s">
        <v>906</v>
      </c>
      <c r="H444" s="71" t="s">
        <v>533</v>
      </c>
      <c r="I444" s="71">
        <v>0</v>
      </c>
    </row>
    <row r="445" spans="1:9">
      <c r="A445" s="71" t="s">
        <v>781</v>
      </c>
      <c r="B445" s="71" t="s">
        <v>927</v>
      </c>
      <c r="C445" s="71" t="s">
        <v>871</v>
      </c>
      <c r="D445" s="71" t="s">
        <v>820</v>
      </c>
      <c r="E445" s="71" t="s">
        <v>785</v>
      </c>
      <c r="F445" s="71" t="s">
        <v>863</v>
      </c>
      <c r="G445" s="71" t="s">
        <v>906</v>
      </c>
      <c r="H445" s="71" t="s">
        <v>534</v>
      </c>
      <c r="I445" s="71">
        <v>0</v>
      </c>
    </row>
    <row r="446" spans="1:9">
      <c r="A446" s="71" t="s">
        <v>781</v>
      </c>
      <c r="B446" s="71" t="s">
        <v>927</v>
      </c>
      <c r="C446" s="71" t="s">
        <v>928</v>
      </c>
      <c r="D446" s="71" t="s">
        <v>820</v>
      </c>
      <c r="E446" s="71" t="s">
        <v>785</v>
      </c>
      <c r="F446" s="71" t="s">
        <v>863</v>
      </c>
      <c r="G446" s="71" t="s">
        <v>936</v>
      </c>
      <c r="H446" s="71" t="s">
        <v>534</v>
      </c>
      <c r="I446" s="71">
        <v>9.0723419999999999E-4</v>
      </c>
    </row>
    <row r="447" spans="1:9">
      <c r="A447" s="71" t="s">
        <v>781</v>
      </c>
      <c r="B447" s="71" t="s">
        <v>927</v>
      </c>
      <c r="C447" s="71" t="s">
        <v>871</v>
      </c>
      <c r="D447" s="71" t="s">
        <v>820</v>
      </c>
      <c r="E447" s="71" t="s">
        <v>785</v>
      </c>
      <c r="F447" s="71" t="s">
        <v>863</v>
      </c>
      <c r="G447" s="71" t="s">
        <v>104</v>
      </c>
      <c r="H447" s="71" t="s">
        <v>534</v>
      </c>
      <c r="I447" s="71">
        <v>0</v>
      </c>
    </row>
    <row r="448" spans="1:9">
      <c r="A448" s="71" t="s">
        <v>781</v>
      </c>
      <c r="B448" s="71" t="s">
        <v>927</v>
      </c>
      <c r="C448" s="71" t="s">
        <v>928</v>
      </c>
      <c r="D448" s="71" t="s">
        <v>820</v>
      </c>
      <c r="E448" s="71" t="s">
        <v>785</v>
      </c>
      <c r="F448" s="71" t="s">
        <v>863</v>
      </c>
      <c r="G448" s="71" t="s">
        <v>937</v>
      </c>
      <c r="H448" s="71" t="s">
        <v>533</v>
      </c>
      <c r="I448" s="71">
        <v>5.931625E-4</v>
      </c>
    </row>
    <row r="449" spans="1:9">
      <c r="A449" s="71" t="s">
        <v>781</v>
      </c>
      <c r="B449" s="71" t="s">
        <v>927</v>
      </c>
      <c r="C449" s="71" t="s">
        <v>928</v>
      </c>
      <c r="D449" s="71" t="s">
        <v>820</v>
      </c>
      <c r="E449" s="71" t="s">
        <v>785</v>
      </c>
      <c r="F449" s="71" t="s">
        <v>863</v>
      </c>
      <c r="G449" s="71" t="s">
        <v>932</v>
      </c>
      <c r="H449" s="71" t="s">
        <v>526</v>
      </c>
      <c r="I449" s="71">
        <v>0.45192599999999999</v>
      </c>
    </row>
    <row r="450" spans="1:9">
      <c r="A450" s="71" t="s">
        <v>781</v>
      </c>
      <c r="B450" s="71" t="s">
        <v>927</v>
      </c>
      <c r="C450" s="71" t="s">
        <v>871</v>
      </c>
      <c r="D450" s="71" t="s">
        <v>820</v>
      </c>
      <c r="E450" s="71" t="s">
        <v>785</v>
      </c>
      <c r="F450" s="71" t="s">
        <v>863</v>
      </c>
      <c r="G450" s="71" t="s">
        <v>873</v>
      </c>
      <c r="H450" s="71" t="s">
        <v>534</v>
      </c>
      <c r="I450" s="71">
        <v>3.6680800000000003E-5</v>
      </c>
    </row>
    <row r="451" spans="1:9">
      <c r="A451" s="71" t="s">
        <v>781</v>
      </c>
      <c r="B451" s="71" t="s">
        <v>927</v>
      </c>
      <c r="C451" s="71" t="s">
        <v>928</v>
      </c>
      <c r="D451" s="71" t="s">
        <v>820</v>
      </c>
      <c r="E451" s="71" t="s">
        <v>785</v>
      </c>
      <c r="F451" s="71" t="s">
        <v>863</v>
      </c>
      <c r="G451" s="71" t="s">
        <v>937</v>
      </c>
      <c r="H451" s="71" t="s">
        <v>526</v>
      </c>
      <c r="I451" s="71">
        <v>2.2160500000000001</v>
      </c>
    </row>
    <row r="452" spans="1:9">
      <c r="A452" s="71" t="s">
        <v>781</v>
      </c>
      <c r="B452" s="71" t="s">
        <v>927</v>
      </c>
      <c r="C452" s="71" t="s">
        <v>928</v>
      </c>
      <c r="D452" s="71" t="s">
        <v>820</v>
      </c>
      <c r="E452" s="71" t="s">
        <v>785</v>
      </c>
      <c r="F452" s="71" t="s">
        <v>863</v>
      </c>
      <c r="G452" s="71" t="s">
        <v>936</v>
      </c>
      <c r="H452" s="71" t="s">
        <v>533</v>
      </c>
      <c r="I452" s="71">
        <v>5.0740299999999999E-5</v>
      </c>
    </row>
    <row r="453" spans="1:9">
      <c r="A453" s="71" t="s">
        <v>781</v>
      </c>
      <c r="B453" s="71" t="s">
        <v>927</v>
      </c>
      <c r="C453" s="71" t="s">
        <v>928</v>
      </c>
      <c r="D453" s="71" t="s">
        <v>820</v>
      </c>
      <c r="E453" s="71" t="s">
        <v>785</v>
      </c>
      <c r="F453" s="71" t="s">
        <v>863</v>
      </c>
      <c r="G453" s="71" t="s">
        <v>933</v>
      </c>
      <c r="H453" s="71" t="s">
        <v>534</v>
      </c>
      <c r="I453" s="71">
        <v>0</v>
      </c>
    </row>
    <row r="454" spans="1:9">
      <c r="A454" s="71" t="s">
        <v>781</v>
      </c>
      <c r="B454" s="71" t="s">
        <v>927</v>
      </c>
      <c r="C454" s="71" t="s">
        <v>928</v>
      </c>
      <c r="D454" s="71" t="s">
        <v>820</v>
      </c>
      <c r="E454" s="71" t="s">
        <v>785</v>
      </c>
      <c r="F454" s="71" t="s">
        <v>863</v>
      </c>
      <c r="G454" s="71" t="s">
        <v>873</v>
      </c>
      <c r="H454" s="71" t="s">
        <v>526</v>
      </c>
      <c r="I454" s="71">
        <v>0.84306599999999998</v>
      </c>
    </row>
    <row r="455" spans="1:9">
      <c r="A455" s="71" t="s">
        <v>781</v>
      </c>
      <c r="B455" s="71" t="s">
        <v>927</v>
      </c>
      <c r="C455" s="71" t="s">
        <v>928</v>
      </c>
      <c r="D455" s="71" t="s">
        <v>820</v>
      </c>
      <c r="E455" s="71" t="s">
        <v>785</v>
      </c>
      <c r="F455" s="71" t="s">
        <v>863</v>
      </c>
      <c r="G455" s="71" t="s">
        <v>930</v>
      </c>
      <c r="H455" s="71" t="s">
        <v>533</v>
      </c>
      <c r="I455" s="71">
        <v>0</v>
      </c>
    </row>
    <row r="456" spans="1:9">
      <c r="A456" s="71" t="s">
        <v>781</v>
      </c>
      <c r="B456" s="71" t="s">
        <v>927</v>
      </c>
      <c r="C456" s="71" t="s">
        <v>928</v>
      </c>
      <c r="D456" s="71" t="s">
        <v>820</v>
      </c>
      <c r="E456" s="71" t="s">
        <v>785</v>
      </c>
      <c r="F456" s="71" t="s">
        <v>863</v>
      </c>
      <c r="G456" s="71" t="s">
        <v>510</v>
      </c>
      <c r="H456" s="71" t="s">
        <v>533</v>
      </c>
      <c r="I456" s="71">
        <v>4.1274999999999999E-6</v>
      </c>
    </row>
    <row r="457" spans="1:9">
      <c r="A457" s="71" t="s">
        <v>781</v>
      </c>
      <c r="B457" s="71" t="s">
        <v>927</v>
      </c>
      <c r="C457" s="71" t="s">
        <v>871</v>
      </c>
      <c r="D457" s="71" t="s">
        <v>820</v>
      </c>
      <c r="E457" s="71" t="s">
        <v>785</v>
      </c>
      <c r="F457" s="71" t="s">
        <v>863</v>
      </c>
      <c r="G457" s="71" t="s">
        <v>874</v>
      </c>
      <c r="H457" s="71" t="s">
        <v>534</v>
      </c>
      <c r="I457" s="71">
        <v>0</v>
      </c>
    </row>
    <row r="458" spans="1:9">
      <c r="A458" s="71" t="s">
        <v>781</v>
      </c>
      <c r="B458" s="71" t="s">
        <v>927</v>
      </c>
      <c r="C458" s="71" t="s">
        <v>928</v>
      </c>
      <c r="D458" s="71" t="s">
        <v>820</v>
      </c>
      <c r="E458" s="71" t="s">
        <v>785</v>
      </c>
      <c r="F458" s="71" t="s">
        <v>863</v>
      </c>
      <c r="G458" s="71" t="s">
        <v>932</v>
      </c>
      <c r="H458" s="71" t="s">
        <v>534</v>
      </c>
      <c r="I458" s="71">
        <v>7.9188730000000001E-4</v>
      </c>
    </row>
    <row r="459" spans="1:9">
      <c r="A459" s="71" t="s">
        <v>781</v>
      </c>
      <c r="B459" s="71" t="s">
        <v>927</v>
      </c>
      <c r="C459" s="71" t="s">
        <v>928</v>
      </c>
      <c r="D459" s="71" t="s">
        <v>820</v>
      </c>
      <c r="E459" s="71" t="s">
        <v>785</v>
      </c>
      <c r="F459" s="71" t="s">
        <v>863</v>
      </c>
      <c r="G459" s="71" t="s">
        <v>875</v>
      </c>
      <c r="H459" s="71" t="s">
        <v>533</v>
      </c>
      <c r="I459" s="71">
        <v>0</v>
      </c>
    </row>
    <row r="460" spans="1:9">
      <c r="A460" s="71" t="s">
        <v>781</v>
      </c>
      <c r="B460" s="71" t="s">
        <v>927</v>
      </c>
      <c r="C460" s="71" t="s">
        <v>928</v>
      </c>
      <c r="D460" s="71" t="s">
        <v>820</v>
      </c>
      <c r="E460" s="71" t="s">
        <v>785</v>
      </c>
      <c r="F460" s="71" t="s">
        <v>863</v>
      </c>
      <c r="G460" s="71" t="s">
        <v>933</v>
      </c>
      <c r="H460" s="71" t="s">
        <v>533</v>
      </c>
      <c r="I460" s="71">
        <v>0</v>
      </c>
    </row>
    <row r="461" spans="1:9">
      <c r="A461" s="71" t="s">
        <v>781</v>
      </c>
      <c r="B461" s="71" t="s">
        <v>927</v>
      </c>
      <c r="C461" s="71" t="s">
        <v>871</v>
      </c>
      <c r="D461" s="71" t="s">
        <v>820</v>
      </c>
      <c r="E461" s="71" t="s">
        <v>785</v>
      </c>
      <c r="F461" s="71" t="s">
        <v>863</v>
      </c>
      <c r="G461" s="71" t="s">
        <v>866</v>
      </c>
      <c r="H461" s="71" t="s">
        <v>533</v>
      </c>
      <c r="I461" s="71">
        <v>2.8949500000000002E-4</v>
      </c>
    </row>
    <row r="462" spans="1:9">
      <c r="A462" s="71" t="s">
        <v>781</v>
      </c>
      <c r="B462" s="71" t="s">
        <v>927</v>
      </c>
      <c r="C462" s="71" t="s">
        <v>871</v>
      </c>
      <c r="D462" s="71" t="s">
        <v>820</v>
      </c>
      <c r="E462" s="71" t="s">
        <v>785</v>
      </c>
      <c r="F462" s="71" t="s">
        <v>863</v>
      </c>
      <c r="G462" s="71" t="s">
        <v>864</v>
      </c>
      <c r="H462" s="71" t="s">
        <v>533</v>
      </c>
      <c r="I462" s="71">
        <v>0</v>
      </c>
    </row>
    <row r="463" spans="1:9">
      <c r="A463" s="71" t="s">
        <v>781</v>
      </c>
      <c r="B463" s="71" t="s">
        <v>927</v>
      </c>
      <c r="C463" s="71" t="s">
        <v>871</v>
      </c>
      <c r="D463" s="71" t="s">
        <v>820</v>
      </c>
      <c r="E463" s="71" t="s">
        <v>785</v>
      </c>
      <c r="F463" s="71" t="s">
        <v>863</v>
      </c>
      <c r="G463" s="71" t="s">
        <v>905</v>
      </c>
      <c r="H463" s="71" t="s">
        <v>533</v>
      </c>
      <c r="I463" s="71">
        <v>0</v>
      </c>
    </row>
    <row r="464" spans="1:9">
      <c r="A464" s="71" t="s">
        <v>781</v>
      </c>
      <c r="B464" s="71" t="s">
        <v>927</v>
      </c>
      <c r="C464" s="71" t="s">
        <v>928</v>
      </c>
      <c r="D464" s="71" t="s">
        <v>820</v>
      </c>
      <c r="E464" s="71" t="s">
        <v>785</v>
      </c>
      <c r="F464" s="71" t="s">
        <v>863</v>
      </c>
      <c r="G464" s="71" t="s">
        <v>866</v>
      </c>
      <c r="H464" s="71" t="s">
        <v>526</v>
      </c>
      <c r="I464" s="71">
        <v>10.593999999999999</v>
      </c>
    </row>
    <row r="465" spans="1:9">
      <c r="A465" s="71" t="s">
        <v>781</v>
      </c>
      <c r="B465" s="71" t="s">
        <v>927</v>
      </c>
      <c r="C465" s="71" t="s">
        <v>928</v>
      </c>
      <c r="D465" s="71" t="s">
        <v>820</v>
      </c>
      <c r="E465" s="71" t="s">
        <v>785</v>
      </c>
      <c r="F465" s="71" t="s">
        <v>863</v>
      </c>
      <c r="G465" s="71" t="s">
        <v>905</v>
      </c>
      <c r="H465" s="71" t="s">
        <v>533</v>
      </c>
      <c r="I465" s="71">
        <v>0</v>
      </c>
    </row>
    <row r="466" spans="1:9">
      <c r="A466" s="71" t="s">
        <v>781</v>
      </c>
      <c r="B466" s="71" t="s">
        <v>927</v>
      </c>
      <c r="C466" s="71" t="s">
        <v>928</v>
      </c>
      <c r="D466" s="71" t="s">
        <v>820</v>
      </c>
      <c r="E466" s="71" t="s">
        <v>785</v>
      </c>
      <c r="F466" s="71" t="s">
        <v>863</v>
      </c>
      <c r="G466" s="71" t="s">
        <v>104</v>
      </c>
      <c r="H466" s="71" t="s">
        <v>534</v>
      </c>
      <c r="I466" s="71">
        <v>3.5588649999999999E-2</v>
      </c>
    </row>
    <row r="467" spans="1:9">
      <c r="A467" s="71" t="s">
        <v>781</v>
      </c>
      <c r="B467" s="71" t="s">
        <v>927</v>
      </c>
      <c r="C467" s="71" t="s">
        <v>928</v>
      </c>
      <c r="D467" s="71" t="s">
        <v>820</v>
      </c>
      <c r="E467" s="71" t="s">
        <v>785</v>
      </c>
      <c r="F467" s="71" t="s">
        <v>863</v>
      </c>
      <c r="G467" s="71" t="s">
        <v>934</v>
      </c>
      <c r="H467" s="71" t="s">
        <v>533</v>
      </c>
      <c r="I467" s="71">
        <v>6.9967299999999997E-5</v>
      </c>
    </row>
    <row r="468" spans="1:9">
      <c r="A468" s="71" t="s">
        <v>781</v>
      </c>
      <c r="B468" s="71" t="s">
        <v>927</v>
      </c>
      <c r="C468" s="71" t="s">
        <v>928</v>
      </c>
      <c r="D468" s="71" t="s">
        <v>820</v>
      </c>
      <c r="E468" s="71" t="s">
        <v>785</v>
      </c>
      <c r="F468" s="71" t="s">
        <v>863</v>
      </c>
      <c r="G468" s="71" t="s">
        <v>934</v>
      </c>
      <c r="H468" s="71" t="s">
        <v>526</v>
      </c>
      <c r="I468" s="71">
        <v>6.3437099999999996E-2</v>
      </c>
    </row>
    <row r="469" spans="1:9">
      <c r="A469" s="71" t="s">
        <v>781</v>
      </c>
      <c r="B469" s="71" t="s">
        <v>927</v>
      </c>
      <c r="C469" s="71" t="s">
        <v>928</v>
      </c>
      <c r="D469" s="71" t="s">
        <v>820</v>
      </c>
      <c r="E469" s="71" t="s">
        <v>785</v>
      </c>
      <c r="F469" s="71" t="s">
        <v>863</v>
      </c>
      <c r="G469" s="71" t="s">
        <v>874</v>
      </c>
      <c r="H469" s="71" t="s">
        <v>534</v>
      </c>
      <c r="I469" s="71">
        <v>0</v>
      </c>
    </row>
    <row r="470" spans="1:9">
      <c r="A470" s="71" t="s">
        <v>781</v>
      </c>
      <c r="B470" s="71" t="s">
        <v>927</v>
      </c>
      <c r="C470" s="71" t="s">
        <v>928</v>
      </c>
      <c r="D470" s="71" t="s">
        <v>820</v>
      </c>
      <c r="E470" s="71" t="s">
        <v>785</v>
      </c>
      <c r="F470" s="71" t="s">
        <v>863</v>
      </c>
      <c r="G470" s="71" t="s">
        <v>873</v>
      </c>
      <c r="H470" s="71" t="s">
        <v>534</v>
      </c>
      <c r="I470" s="71">
        <v>3.9157500000000002E-4</v>
      </c>
    </row>
    <row r="471" spans="1:9">
      <c r="A471" s="71" t="s">
        <v>781</v>
      </c>
      <c r="B471" s="71" t="s">
        <v>927</v>
      </c>
      <c r="C471" s="71" t="s">
        <v>928</v>
      </c>
      <c r="D471" s="71" t="s">
        <v>820</v>
      </c>
      <c r="E471" s="71" t="s">
        <v>785</v>
      </c>
      <c r="F471" s="71" t="s">
        <v>863</v>
      </c>
      <c r="G471" s="71" t="s">
        <v>907</v>
      </c>
      <c r="H471" s="71" t="s">
        <v>526</v>
      </c>
      <c r="I471" s="71">
        <v>8.1757300000000005E-2</v>
      </c>
    </row>
    <row r="472" spans="1:9">
      <c r="A472" s="71" t="s">
        <v>781</v>
      </c>
      <c r="B472" s="71" t="s">
        <v>927</v>
      </c>
      <c r="C472" s="71" t="s">
        <v>928</v>
      </c>
      <c r="D472" s="71" t="s">
        <v>820</v>
      </c>
      <c r="E472" s="71" t="s">
        <v>785</v>
      </c>
      <c r="F472" s="71" t="s">
        <v>863</v>
      </c>
      <c r="G472" s="71" t="s">
        <v>930</v>
      </c>
      <c r="H472" s="71" t="s">
        <v>526</v>
      </c>
      <c r="I472" s="71">
        <v>0</v>
      </c>
    </row>
    <row r="473" spans="1:9">
      <c r="A473" s="71" t="s">
        <v>781</v>
      </c>
      <c r="B473" s="71" t="s">
        <v>927</v>
      </c>
      <c r="C473" s="71" t="s">
        <v>928</v>
      </c>
      <c r="D473" s="71" t="s">
        <v>820</v>
      </c>
      <c r="E473" s="71" t="s">
        <v>785</v>
      </c>
      <c r="F473" s="71" t="s">
        <v>863</v>
      </c>
      <c r="G473" s="71" t="s">
        <v>873</v>
      </c>
      <c r="H473" s="71" t="s">
        <v>533</v>
      </c>
      <c r="I473" s="71">
        <v>3.285025E-4</v>
      </c>
    </row>
    <row r="474" spans="1:9">
      <c r="A474" s="71" t="s">
        <v>781</v>
      </c>
      <c r="B474" s="71" t="s">
        <v>927</v>
      </c>
      <c r="C474" s="71" t="s">
        <v>871</v>
      </c>
      <c r="D474" s="71" t="s">
        <v>820</v>
      </c>
      <c r="E474" s="71" t="s">
        <v>785</v>
      </c>
      <c r="F474" s="71" t="s">
        <v>863</v>
      </c>
      <c r="G474" s="71" t="s">
        <v>866</v>
      </c>
      <c r="H474" s="71" t="s">
        <v>526</v>
      </c>
      <c r="I474" s="71">
        <v>0.613958</v>
      </c>
    </row>
    <row r="475" spans="1:9">
      <c r="A475" s="71" t="s">
        <v>781</v>
      </c>
      <c r="B475" s="71" t="s">
        <v>927</v>
      </c>
      <c r="C475" s="71" t="s">
        <v>928</v>
      </c>
      <c r="D475" s="71" t="s">
        <v>820</v>
      </c>
      <c r="E475" s="71" t="s">
        <v>785</v>
      </c>
      <c r="F475" s="71" t="s">
        <v>863</v>
      </c>
      <c r="G475" s="71" t="s">
        <v>870</v>
      </c>
      <c r="H475" s="71" t="s">
        <v>526</v>
      </c>
      <c r="I475" s="71">
        <v>1.35441E-2</v>
      </c>
    </row>
    <row r="476" spans="1:9">
      <c r="A476" s="71" t="s">
        <v>781</v>
      </c>
      <c r="B476" s="71" t="s">
        <v>927</v>
      </c>
      <c r="C476" s="71" t="s">
        <v>871</v>
      </c>
      <c r="D476" s="71" t="s">
        <v>820</v>
      </c>
      <c r="E476" s="71" t="s">
        <v>785</v>
      </c>
      <c r="F476" s="71" t="s">
        <v>863</v>
      </c>
      <c r="G476" s="71" t="s">
        <v>870</v>
      </c>
      <c r="H476" s="71" t="s">
        <v>534</v>
      </c>
      <c r="I476" s="71">
        <v>1.7042699999999999E-5</v>
      </c>
    </row>
    <row r="477" spans="1:9">
      <c r="A477" s="71" t="s">
        <v>781</v>
      </c>
      <c r="B477" s="71" t="s">
        <v>927</v>
      </c>
      <c r="C477" s="71" t="s">
        <v>928</v>
      </c>
      <c r="D477" s="71" t="s">
        <v>820</v>
      </c>
      <c r="E477" s="71" t="s">
        <v>785</v>
      </c>
      <c r="F477" s="71" t="s">
        <v>863</v>
      </c>
      <c r="G477" s="71" t="s">
        <v>510</v>
      </c>
      <c r="H477" s="71" t="s">
        <v>526</v>
      </c>
      <c r="I477" s="71">
        <v>4.3333E-3</v>
      </c>
    </row>
    <row r="478" spans="1:9">
      <c r="A478" s="71" t="s">
        <v>781</v>
      </c>
      <c r="B478" s="71" t="s">
        <v>927</v>
      </c>
      <c r="C478" s="71" t="s">
        <v>871</v>
      </c>
      <c r="D478" s="71" t="s">
        <v>820</v>
      </c>
      <c r="E478" s="71" t="s">
        <v>785</v>
      </c>
      <c r="F478" s="71" t="s">
        <v>863</v>
      </c>
      <c r="G478" s="71" t="s">
        <v>875</v>
      </c>
      <c r="H478" s="71" t="s">
        <v>534</v>
      </c>
      <c r="I478" s="71">
        <v>7.5590000000000004E-7</v>
      </c>
    </row>
    <row r="479" spans="1:9">
      <c r="A479" s="71" t="s">
        <v>781</v>
      </c>
      <c r="B479" s="71" t="s">
        <v>927</v>
      </c>
      <c r="C479" s="71" t="s">
        <v>929</v>
      </c>
      <c r="D479" s="71" t="s">
        <v>820</v>
      </c>
      <c r="E479" s="71" t="s">
        <v>785</v>
      </c>
      <c r="F479" s="71" t="s">
        <v>938</v>
      </c>
      <c r="G479" s="71" t="s">
        <v>440</v>
      </c>
      <c r="H479" s="71" t="s">
        <v>526</v>
      </c>
      <c r="I479" s="71">
        <v>1.339</v>
      </c>
    </row>
    <row r="480" spans="1:9">
      <c r="A480" s="71" t="s">
        <v>781</v>
      </c>
      <c r="B480" s="71" t="s">
        <v>927</v>
      </c>
      <c r="C480" s="71" t="s">
        <v>931</v>
      </c>
      <c r="D480" s="71" t="s">
        <v>820</v>
      </c>
      <c r="E480" s="71" t="s">
        <v>785</v>
      </c>
      <c r="F480" s="71" t="s">
        <v>938</v>
      </c>
      <c r="G480" s="71" t="s">
        <v>440</v>
      </c>
      <c r="H480" s="71" t="s">
        <v>526</v>
      </c>
      <c r="I480" s="71">
        <v>0.96767700000000001</v>
      </c>
    </row>
    <row r="481" spans="1:9">
      <c r="A481" s="71" t="s">
        <v>781</v>
      </c>
      <c r="B481" s="71" t="s">
        <v>927</v>
      </c>
      <c r="C481" s="71" t="s">
        <v>928</v>
      </c>
      <c r="D481" s="71" t="s">
        <v>820</v>
      </c>
      <c r="E481" s="71" t="s">
        <v>785</v>
      </c>
      <c r="F481" s="71" t="s">
        <v>863</v>
      </c>
      <c r="G481" s="71" t="s">
        <v>866</v>
      </c>
      <c r="H481" s="71" t="s">
        <v>533</v>
      </c>
      <c r="I481" s="71">
        <v>4.9953000000000003E-3</v>
      </c>
    </row>
    <row r="482" spans="1:9">
      <c r="A482" s="71" t="s">
        <v>781</v>
      </c>
      <c r="B482" s="71" t="s">
        <v>927</v>
      </c>
      <c r="C482" s="71" t="s">
        <v>871</v>
      </c>
      <c r="D482" s="71" t="s">
        <v>820</v>
      </c>
      <c r="E482" s="71" t="s">
        <v>785</v>
      </c>
      <c r="F482" s="71" t="s">
        <v>863</v>
      </c>
      <c r="G482" s="71" t="s">
        <v>873</v>
      </c>
      <c r="H482" s="71" t="s">
        <v>533</v>
      </c>
      <c r="I482" s="71">
        <v>3.0772499999999997E-5</v>
      </c>
    </row>
    <row r="483" spans="1:9">
      <c r="A483" s="71" t="s">
        <v>781</v>
      </c>
      <c r="B483" s="71" t="s">
        <v>927</v>
      </c>
      <c r="C483" s="71" t="s">
        <v>871</v>
      </c>
      <c r="D483" s="71" t="s">
        <v>820</v>
      </c>
      <c r="E483" s="71" t="s">
        <v>785</v>
      </c>
      <c r="F483" s="71" t="s">
        <v>863</v>
      </c>
      <c r="G483" s="71" t="s">
        <v>104</v>
      </c>
      <c r="H483" s="71" t="s">
        <v>533</v>
      </c>
      <c r="I483" s="71">
        <v>0</v>
      </c>
    </row>
    <row r="484" spans="1:9">
      <c r="A484" s="71" t="s">
        <v>781</v>
      </c>
      <c r="B484" s="71" t="s">
        <v>927</v>
      </c>
      <c r="C484" s="71" t="s">
        <v>928</v>
      </c>
      <c r="D484" s="71" t="s">
        <v>820</v>
      </c>
      <c r="E484" s="71" t="s">
        <v>785</v>
      </c>
      <c r="F484" s="71" t="s">
        <v>863</v>
      </c>
      <c r="G484" s="71" t="s">
        <v>874</v>
      </c>
      <c r="H484" s="71" t="s">
        <v>526</v>
      </c>
      <c r="I484" s="71">
        <v>0</v>
      </c>
    </row>
    <row r="485" spans="1:9">
      <c r="A485" s="71" t="s">
        <v>781</v>
      </c>
      <c r="B485" s="71" t="s">
        <v>927</v>
      </c>
      <c r="C485" s="71" t="s">
        <v>928</v>
      </c>
      <c r="D485" s="71" t="s">
        <v>820</v>
      </c>
      <c r="E485" s="71" t="s">
        <v>785</v>
      </c>
      <c r="F485" s="71" t="s">
        <v>863</v>
      </c>
      <c r="G485" s="71" t="s">
        <v>937</v>
      </c>
      <c r="H485" s="71" t="s">
        <v>534</v>
      </c>
      <c r="I485" s="71">
        <v>1.06057306E-2</v>
      </c>
    </row>
    <row r="486" spans="1:9">
      <c r="A486" s="71" t="s">
        <v>781</v>
      </c>
      <c r="B486" s="71" t="s">
        <v>927</v>
      </c>
      <c r="C486" s="71" t="s">
        <v>871</v>
      </c>
      <c r="D486" s="71" t="s">
        <v>820</v>
      </c>
      <c r="E486" s="71" t="s">
        <v>785</v>
      </c>
      <c r="F486" s="71" t="s">
        <v>863</v>
      </c>
      <c r="G486" s="71" t="s">
        <v>864</v>
      </c>
      <c r="H486" s="71" t="s">
        <v>534</v>
      </c>
      <c r="I486" s="71">
        <v>0</v>
      </c>
    </row>
    <row r="487" spans="1:9">
      <c r="A487" s="71" t="s">
        <v>781</v>
      </c>
      <c r="B487" s="71" t="s">
        <v>927</v>
      </c>
      <c r="C487" s="71" t="s">
        <v>928</v>
      </c>
      <c r="D487" s="71" t="s">
        <v>820</v>
      </c>
      <c r="E487" s="71" t="s">
        <v>785</v>
      </c>
      <c r="F487" s="71" t="s">
        <v>863</v>
      </c>
      <c r="G487" s="71" t="s">
        <v>866</v>
      </c>
      <c r="H487" s="71" t="s">
        <v>534</v>
      </c>
      <c r="I487" s="71">
        <v>5.9543976000000004E-3</v>
      </c>
    </row>
    <row r="488" spans="1:9">
      <c r="A488" s="71" t="s">
        <v>781</v>
      </c>
      <c r="B488" s="71" t="s">
        <v>927</v>
      </c>
      <c r="C488" s="71" t="s">
        <v>928</v>
      </c>
      <c r="D488" s="71" t="s">
        <v>820</v>
      </c>
      <c r="E488" s="71" t="s">
        <v>785</v>
      </c>
      <c r="F488" s="71" t="s">
        <v>863</v>
      </c>
      <c r="G488" s="71" t="s">
        <v>510</v>
      </c>
      <c r="H488" s="71" t="s">
        <v>534</v>
      </c>
      <c r="I488" s="71">
        <v>9.8399000000000004E-6</v>
      </c>
    </row>
    <row r="489" spans="1:9">
      <c r="A489" s="71" t="s">
        <v>781</v>
      </c>
      <c r="B489" s="71" t="s">
        <v>927</v>
      </c>
      <c r="C489" s="71" t="s">
        <v>928</v>
      </c>
      <c r="D489" s="71" t="s">
        <v>820</v>
      </c>
      <c r="E489" s="71" t="s">
        <v>785</v>
      </c>
      <c r="F489" s="71" t="s">
        <v>863</v>
      </c>
      <c r="G489" s="71" t="s">
        <v>936</v>
      </c>
      <c r="H489" s="71" t="s">
        <v>526</v>
      </c>
      <c r="I489" s="71">
        <v>0.18956500000000001</v>
      </c>
    </row>
    <row r="490" spans="1:9">
      <c r="A490" s="71" t="s">
        <v>781</v>
      </c>
      <c r="B490" s="71" t="s">
        <v>939</v>
      </c>
      <c r="C490" s="71" t="s">
        <v>928</v>
      </c>
      <c r="D490" s="71" t="s">
        <v>872</v>
      </c>
      <c r="E490" s="71" t="s">
        <v>785</v>
      </c>
      <c r="F490" s="71" t="s">
        <v>863</v>
      </c>
      <c r="G490" s="71" t="s">
        <v>866</v>
      </c>
      <c r="H490" s="71" t="s">
        <v>534</v>
      </c>
      <c r="I490" s="71">
        <v>3.7170433999999999E-3</v>
      </c>
    </row>
    <row r="491" spans="1:9">
      <c r="A491" s="71" t="s">
        <v>781</v>
      </c>
      <c r="B491" s="71" t="s">
        <v>939</v>
      </c>
      <c r="C491" s="71" t="s">
        <v>928</v>
      </c>
      <c r="D491" s="71" t="s">
        <v>872</v>
      </c>
      <c r="E491" s="71" t="s">
        <v>785</v>
      </c>
      <c r="F491" s="71" t="s">
        <v>863</v>
      </c>
      <c r="G491" s="71" t="s">
        <v>873</v>
      </c>
      <c r="H491" s="71" t="s">
        <v>533</v>
      </c>
      <c r="I491" s="71">
        <v>3.1579749999999999E-4</v>
      </c>
    </row>
    <row r="492" spans="1:9">
      <c r="A492" s="71" t="s">
        <v>781</v>
      </c>
      <c r="B492" s="71" t="s">
        <v>939</v>
      </c>
      <c r="C492" s="71" t="s">
        <v>820</v>
      </c>
      <c r="D492" s="71" t="s">
        <v>820</v>
      </c>
      <c r="E492" s="71" t="s">
        <v>785</v>
      </c>
      <c r="F492" s="71" t="s">
        <v>940</v>
      </c>
      <c r="G492" s="71" t="s">
        <v>506</v>
      </c>
      <c r="H492" s="71" t="s">
        <v>526</v>
      </c>
      <c r="I492" s="71">
        <v>0.34079599999999999</v>
      </c>
    </row>
    <row r="493" spans="1:9">
      <c r="A493" s="71" t="s">
        <v>781</v>
      </c>
      <c r="B493" s="71" t="s">
        <v>939</v>
      </c>
      <c r="C493" s="71" t="s">
        <v>928</v>
      </c>
      <c r="D493" s="71" t="s">
        <v>872</v>
      </c>
      <c r="E493" s="71" t="s">
        <v>785</v>
      </c>
      <c r="F493" s="71" t="s">
        <v>863</v>
      </c>
      <c r="G493" s="71" t="s">
        <v>874</v>
      </c>
      <c r="H493" s="71" t="s">
        <v>526</v>
      </c>
      <c r="I493" s="71">
        <v>0</v>
      </c>
    </row>
    <row r="494" spans="1:9">
      <c r="A494" s="71" t="s">
        <v>781</v>
      </c>
      <c r="B494" s="71" t="s">
        <v>939</v>
      </c>
      <c r="C494" s="71" t="s">
        <v>820</v>
      </c>
      <c r="D494" s="71" t="s">
        <v>820</v>
      </c>
      <c r="E494" s="71" t="s">
        <v>785</v>
      </c>
      <c r="F494" s="71" t="s">
        <v>941</v>
      </c>
      <c r="G494" s="71" t="s">
        <v>506</v>
      </c>
      <c r="H494" s="71" t="s">
        <v>526</v>
      </c>
      <c r="I494" s="71">
        <v>0.12942300000000001</v>
      </c>
    </row>
    <row r="495" spans="1:9">
      <c r="A495" s="71" t="s">
        <v>781</v>
      </c>
      <c r="B495" s="71" t="s">
        <v>939</v>
      </c>
      <c r="C495" s="71" t="s">
        <v>928</v>
      </c>
      <c r="D495" s="71" t="s">
        <v>872</v>
      </c>
      <c r="E495" s="71" t="s">
        <v>785</v>
      </c>
      <c r="F495" s="71" t="s">
        <v>863</v>
      </c>
      <c r="G495" s="71" t="s">
        <v>937</v>
      </c>
      <c r="H495" s="71" t="s">
        <v>533</v>
      </c>
      <c r="I495" s="71">
        <v>4.6137499999999998E-4</v>
      </c>
    </row>
    <row r="496" spans="1:9">
      <c r="A496" s="71" t="s">
        <v>781</v>
      </c>
      <c r="B496" s="71" t="s">
        <v>939</v>
      </c>
      <c r="C496" s="71" t="s">
        <v>820</v>
      </c>
      <c r="D496" s="71" t="s">
        <v>820</v>
      </c>
      <c r="E496" s="71" t="s">
        <v>785</v>
      </c>
      <c r="F496" s="71" t="s">
        <v>942</v>
      </c>
      <c r="G496" s="71" t="s">
        <v>506</v>
      </c>
      <c r="H496" s="71" t="s">
        <v>526</v>
      </c>
      <c r="I496" s="71">
        <v>0.13774500000000001</v>
      </c>
    </row>
    <row r="497" spans="1:9">
      <c r="A497" s="71" t="s">
        <v>781</v>
      </c>
      <c r="B497" s="71" t="s">
        <v>939</v>
      </c>
      <c r="C497" s="71" t="s">
        <v>943</v>
      </c>
      <c r="D497" s="71" t="s">
        <v>944</v>
      </c>
      <c r="E497" s="71" t="s">
        <v>785</v>
      </c>
      <c r="F497" s="71" t="s">
        <v>945</v>
      </c>
      <c r="G497" s="71" t="s">
        <v>946</v>
      </c>
      <c r="H497" s="71" t="s">
        <v>526</v>
      </c>
      <c r="I497" s="71">
        <v>0.27454499999999998</v>
      </c>
    </row>
    <row r="498" spans="1:9">
      <c r="A498" s="71" t="s">
        <v>781</v>
      </c>
      <c r="B498" s="71" t="s">
        <v>939</v>
      </c>
      <c r="C498" s="71" t="s">
        <v>928</v>
      </c>
      <c r="D498" s="71" t="s">
        <v>872</v>
      </c>
      <c r="E498" s="71" t="s">
        <v>785</v>
      </c>
      <c r="F498" s="71" t="s">
        <v>863</v>
      </c>
      <c r="G498" s="71" t="s">
        <v>934</v>
      </c>
      <c r="H498" s="71" t="s">
        <v>526</v>
      </c>
      <c r="I498" s="71">
        <v>2.5773000000000001E-2</v>
      </c>
    </row>
    <row r="499" spans="1:9">
      <c r="A499" s="71" t="s">
        <v>781</v>
      </c>
      <c r="B499" s="71" t="s">
        <v>939</v>
      </c>
      <c r="C499" s="71" t="s">
        <v>943</v>
      </c>
      <c r="D499" s="71" t="s">
        <v>944</v>
      </c>
      <c r="E499" s="71" t="s">
        <v>785</v>
      </c>
      <c r="F499" s="71" t="s">
        <v>945</v>
      </c>
      <c r="G499" s="71" t="s">
        <v>866</v>
      </c>
      <c r="H499" s="71" t="s">
        <v>526</v>
      </c>
      <c r="I499" s="71">
        <v>2.1004900000000002</v>
      </c>
    </row>
    <row r="500" spans="1:9">
      <c r="A500" s="71" t="s">
        <v>781</v>
      </c>
      <c r="B500" s="71" t="s">
        <v>939</v>
      </c>
      <c r="C500" s="71" t="s">
        <v>943</v>
      </c>
      <c r="D500" s="71" t="s">
        <v>944</v>
      </c>
      <c r="E500" s="71" t="s">
        <v>785</v>
      </c>
      <c r="F500" s="71" t="s">
        <v>945</v>
      </c>
      <c r="G500" s="71" t="s">
        <v>510</v>
      </c>
      <c r="H500" s="71" t="s">
        <v>526</v>
      </c>
      <c r="I500" s="71">
        <v>0.15356600000000001</v>
      </c>
    </row>
    <row r="501" spans="1:9">
      <c r="A501" s="71" t="s">
        <v>781</v>
      </c>
      <c r="B501" s="71" t="s">
        <v>939</v>
      </c>
      <c r="C501" s="71" t="s">
        <v>943</v>
      </c>
      <c r="D501" s="71" t="s">
        <v>944</v>
      </c>
      <c r="E501" s="71" t="s">
        <v>785</v>
      </c>
      <c r="F501" s="71" t="s">
        <v>945</v>
      </c>
      <c r="G501" s="71" t="s">
        <v>947</v>
      </c>
      <c r="H501" s="71" t="s">
        <v>526</v>
      </c>
      <c r="I501" s="71">
        <v>0.41590700000000003</v>
      </c>
    </row>
    <row r="502" spans="1:9">
      <c r="A502" s="71" t="s">
        <v>781</v>
      </c>
      <c r="B502" s="71" t="s">
        <v>939</v>
      </c>
      <c r="C502" s="71" t="s">
        <v>943</v>
      </c>
      <c r="D502" s="71" t="s">
        <v>944</v>
      </c>
      <c r="E502" s="71" t="s">
        <v>785</v>
      </c>
      <c r="F502" s="71" t="s">
        <v>945</v>
      </c>
      <c r="G502" s="71" t="s">
        <v>873</v>
      </c>
      <c r="H502" s="71" t="s">
        <v>526</v>
      </c>
      <c r="I502" s="71">
        <v>2.1004900000000002</v>
      </c>
    </row>
    <row r="503" spans="1:9">
      <c r="A503" s="71" t="s">
        <v>781</v>
      </c>
      <c r="B503" s="71" t="s">
        <v>939</v>
      </c>
      <c r="C503" s="71" t="s">
        <v>928</v>
      </c>
      <c r="D503" s="71" t="s">
        <v>872</v>
      </c>
      <c r="E503" s="71" t="s">
        <v>785</v>
      </c>
      <c r="F503" s="71" t="s">
        <v>863</v>
      </c>
      <c r="G503" s="71" t="s">
        <v>932</v>
      </c>
      <c r="H503" s="71" t="s">
        <v>534</v>
      </c>
      <c r="I503" s="71">
        <v>5.29099E-4</v>
      </c>
    </row>
    <row r="504" spans="1:9">
      <c r="A504" s="71" t="s">
        <v>781</v>
      </c>
      <c r="B504" s="71" t="s">
        <v>939</v>
      </c>
      <c r="C504" s="71" t="s">
        <v>928</v>
      </c>
      <c r="D504" s="71" t="s">
        <v>872</v>
      </c>
      <c r="E504" s="71" t="s">
        <v>785</v>
      </c>
      <c r="F504" s="71" t="s">
        <v>863</v>
      </c>
      <c r="G504" s="71" t="s">
        <v>873</v>
      </c>
      <c r="H504" s="71" t="s">
        <v>534</v>
      </c>
      <c r="I504" s="71">
        <v>3.7643060000000001E-4</v>
      </c>
    </row>
    <row r="505" spans="1:9">
      <c r="A505" s="71" t="s">
        <v>781</v>
      </c>
      <c r="B505" s="71" t="s">
        <v>939</v>
      </c>
      <c r="C505" s="71" t="s">
        <v>943</v>
      </c>
      <c r="D505" s="71" t="s">
        <v>820</v>
      </c>
      <c r="E505" s="71" t="s">
        <v>785</v>
      </c>
      <c r="F505" s="71" t="s">
        <v>863</v>
      </c>
      <c r="G505" s="71" t="s">
        <v>932</v>
      </c>
      <c r="H505" s="71" t="s">
        <v>534</v>
      </c>
      <c r="I505" s="71">
        <v>1.0458876000000001E-3</v>
      </c>
    </row>
    <row r="506" spans="1:9">
      <c r="A506" s="71" t="s">
        <v>781</v>
      </c>
      <c r="B506" s="71" t="s">
        <v>939</v>
      </c>
      <c r="C506" s="71" t="s">
        <v>943</v>
      </c>
      <c r="D506" s="71" t="s">
        <v>820</v>
      </c>
      <c r="E506" s="71" t="s">
        <v>785</v>
      </c>
      <c r="F506" s="71" t="s">
        <v>863</v>
      </c>
      <c r="G506" s="71" t="s">
        <v>870</v>
      </c>
      <c r="H506" s="71" t="s">
        <v>533</v>
      </c>
      <c r="I506" s="71">
        <v>3.6698E-6</v>
      </c>
    </row>
    <row r="507" spans="1:9">
      <c r="A507" s="71" t="s">
        <v>781</v>
      </c>
      <c r="B507" s="71" t="s">
        <v>939</v>
      </c>
      <c r="C507" s="71" t="s">
        <v>943</v>
      </c>
      <c r="D507" s="71" t="s">
        <v>820</v>
      </c>
      <c r="E507" s="71" t="s">
        <v>785</v>
      </c>
      <c r="F507" s="71" t="s">
        <v>863</v>
      </c>
      <c r="G507" s="71" t="s">
        <v>932</v>
      </c>
      <c r="H507" s="71" t="s">
        <v>533</v>
      </c>
      <c r="I507" s="71">
        <v>4.3871250000000002E-4</v>
      </c>
    </row>
    <row r="508" spans="1:9">
      <c r="A508" s="71" t="s">
        <v>781</v>
      </c>
      <c r="B508" s="71" t="s">
        <v>939</v>
      </c>
      <c r="C508" s="71" t="s">
        <v>943</v>
      </c>
      <c r="D508" s="71" t="s">
        <v>820</v>
      </c>
      <c r="E508" s="71" t="s">
        <v>785</v>
      </c>
      <c r="F508" s="71" t="s">
        <v>863</v>
      </c>
      <c r="G508" s="71" t="s">
        <v>930</v>
      </c>
      <c r="H508" s="71" t="s">
        <v>533</v>
      </c>
      <c r="I508" s="71">
        <v>2.5157499999999998E-4</v>
      </c>
    </row>
    <row r="509" spans="1:9">
      <c r="A509" s="71" t="s">
        <v>781</v>
      </c>
      <c r="B509" s="71" t="s">
        <v>939</v>
      </c>
      <c r="C509" s="71" t="s">
        <v>943</v>
      </c>
      <c r="D509" s="71" t="s">
        <v>820</v>
      </c>
      <c r="E509" s="71" t="s">
        <v>785</v>
      </c>
      <c r="F509" s="71" t="s">
        <v>863</v>
      </c>
      <c r="G509" s="71" t="s">
        <v>948</v>
      </c>
      <c r="H509" s="71" t="s">
        <v>526</v>
      </c>
      <c r="I509" s="71">
        <v>5.1467299999999998</v>
      </c>
    </row>
    <row r="510" spans="1:9">
      <c r="A510" s="71" t="s">
        <v>781</v>
      </c>
      <c r="B510" s="71" t="s">
        <v>939</v>
      </c>
      <c r="C510" s="71" t="s">
        <v>943</v>
      </c>
      <c r="D510" s="71" t="s">
        <v>820</v>
      </c>
      <c r="E510" s="71" t="s">
        <v>785</v>
      </c>
      <c r="F510" s="71" t="s">
        <v>863</v>
      </c>
      <c r="G510" s="71" t="s">
        <v>873</v>
      </c>
      <c r="H510" s="71" t="s">
        <v>533</v>
      </c>
      <c r="I510" s="71">
        <v>6.1647500000000001E-3</v>
      </c>
    </row>
    <row r="511" spans="1:9">
      <c r="A511" s="71" t="s">
        <v>781</v>
      </c>
      <c r="B511" s="71" t="s">
        <v>939</v>
      </c>
      <c r="C511" s="71" t="s">
        <v>943</v>
      </c>
      <c r="D511" s="71" t="s">
        <v>820</v>
      </c>
      <c r="E511" s="71" t="s">
        <v>785</v>
      </c>
      <c r="F511" s="71" t="s">
        <v>863</v>
      </c>
      <c r="G511" s="71" t="s">
        <v>867</v>
      </c>
      <c r="H511" s="71" t="s">
        <v>533</v>
      </c>
      <c r="I511" s="71">
        <v>3.4046E-4</v>
      </c>
    </row>
    <row r="512" spans="1:9">
      <c r="A512" s="71" t="s">
        <v>781</v>
      </c>
      <c r="B512" s="71" t="s">
        <v>939</v>
      </c>
      <c r="C512" s="71" t="s">
        <v>943</v>
      </c>
      <c r="D512" s="71" t="s">
        <v>820</v>
      </c>
      <c r="E512" s="71" t="s">
        <v>785</v>
      </c>
      <c r="F512" s="71" t="s">
        <v>863</v>
      </c>
      <c r="G512" s="71" t="s">
        <v>866</v>
      </c>
      <c r="H512" s="71" t="s">
        <v>534</v>
      </c>
      <c r="I512" s="71">
        <v>2.4196198999999999E-3</v>
      </c>
    </row>
    <row r="513" spans="1:9">
      <c r="A513" s="71" t="s">
        <v>781</v>
      </c>
      <c r="B513" s="71" t="s">
        <v>939</v>
      </c>
      <c r="C513" s="71" t="s">
        <v>943</v>
      </c>
      <c r="D513" s="71" t="s">
        <v>820</v>
      </c>
      <c r="E513" s="71" t="s">
        <v>785</v>
      </c>
      <c r="F513" s="71" t="s">
        <v>863</v>
      </c>
      <c r="G513" s="71" t="s">
        <v>948</v>
      </c>
      <c r="H513" s="71" t="s">
        <v>534</v>
      </c>
      <c r="I513" s="71">
        <v>1.0609604599999999E-2</v>
      </c>
    </row>
    <row r="514" spans="1:9">
      <c r="A514" s="71" t="s">
        <v>781</v>
      </c>
      <c r="B514" s="71" t="s">
        <v>939</v>
      </c>
      <c r="C514" s="71" t="s">
        <v>943</v>
      </c>
      <c r="D514" s="71" t="s">
        <v>820</v>
      </c>
      <c r="E514" s="71" t="s">
        <v>785</v>
      </c>
      <c r="F514" s="71" t="s">
        <v>863</v>
      </c>
      <c r="G514" s="71" t="s">
        <v>510</v>
      </c>
      <c r="H514" s="71" t="s">
        <v>533</v>
      </c>
      <c r="I514" s="71">
        <v>2.0233330000000001E-4</v>
      </c>
    </row>
    <row r="515" spans="1:9">
      <c r="A515" s="71" t="s">
        <v>781</v>
      </c>
      <c r="B515" s="71" t="s">
        <v>939</v>
      </c>
      <c r="C515" s="71" t="s">
        <v>943</v>
      </c>
      <c r="D515" s="71" t="s">
        <v>820</v>
      </c>
      <c r="E515" s="71" t="s">
        <v>785</v>
      </c>
      <c r="F515" s="71" t="s">
        <v>863</v>
      </c>
      <c r="G515" s="71" t="s">
        <v>510</v>
      </c>
      <c r="H515" s="71" t="s">
        <v>526</v>
      </c>
      <c r="I515" s="71">
        <v>0.212421</v>
      </c>
    </row>
    <row r="516" spans="1:9">
      <c r="A516" s="71" t="s">
        <v>781</v>
      </c>
      <c r="B516" s="71" t="s">
        <v>939</v>
      </c>
      <c r="C516" s="71" t="s">
        <v>943</v>
      </c>
      <c r="D516" s="71" t="s">
        <v>820</v>
      </c>
      <c r="E516" s="71" t="s">
        <v>785</v>
      </c>
      <c r="F516" s="71" t="s">
        <v>863</v>
      </c>
      <c r="G516" s="71" t="s">
        <v>866</v>
      </c>
      <c r="H516" s="71" t="s">
        <v>533</v>
      </c>
      <c r="I516" s="71">
        <v>2.0298825E-3</v>
      </c>
    </row>
    <row r="517" spans="1:9">
      <c r="A517" s="71" t="s">
        <v>781</v>
      </c>
      <c r="B517" s="71" t="s">
        <v>939</v>
      </c>
      <c r="C517" s="71" t="s">
        <v>943</v>
      </c>
      <c r="D517" s="71" t="s">
        <v>820</v>
      </c>
      <c r="E517" s="71" t="s">
        <v>785</v>
      </c>
      <c r="F517" s="71" t="s">
        <v>863</v>
      </c>
      <c r="G517" s="71" t="s">
        <v>510</v>
      </c>
      <c r="H517" s="71" t="s">
        <v>534</v>
      </c>
      <c r="I517" s="71">
        <v>4.823637E-4</v>
      </c>
    </row>
    <row r="518" spans="1:9">
      <c r="A518" s="71" t="s">
        <v>781</v>
      </c>
      <c r="B518" s="71" t="s">
        <v>939</v>
      </c>
      <c r="C518" s="71" t="s">
        <v>943</v>
      </c>
      <c r="D518" s="71" t="s">
        <v>820</v>
      </c>
      <c r="E518" s="71" t="s">
        <v>785</v>
      </c>
      <c r="F518" s="71" t="s">
        <v>863</v>
      </c>
      <c r="G518" s="71" t="s">
        <v>873</v>
      </c>
      <c r="H518" s="71" t="s">
        <v>534</v>
      </c>
      <c r="I518" s="71">
        <v>7.3483819999999997E-3</v>
      </c>
    </row>
    <row r="519" spans="1:9">
      <c r="A519" s="71" t="s">
        <v>781</v>
      </c>
      <c r="B519" s="71" t="s">
        <v>939</v>
      </c>
      <c r="C519" s="71" t="s">
        <v>943</v>
      </c>
      <c r="D519" s="71" t="s">
        <v>820</v>
      </c>
      <c r="E519" s="71" t="s">
        <v>785</v>
      </c>
      <c r="F519" s="71" t="s">
        <v>863</v>
      </c>
      <c r="G519" s="71" t="s">
        <v>867</v>
      </c>
      <c r="H519" s="71" t="s">
        <v>526</v>
      </c>
      <c r="I519" s="71">
        <v>0.857742</v>
      </c>
    </row>
    <row r="520" spans="1:9">
      <c r="A520" s="71" t="s">
        <v>781</v>
      </c>
      <c r="B520" s="71" t="s">
        <v>939</v>
      </c>
      <c r="C520" s="71" t="s">
        <v>943</v>
      </c>
      <c r="D520" s="71" t="s">
        <v>820</v>
      </c>
      <c r="E520" s="71" t="s">
        <v>785</v>
      </c>
      <c r="F520" s="71" t="s">
        <v>863</v>
      </c>
      <c r="G520" s="71" t="s">
        <v>870</v>
      </c>
      <c r="H520" s="71" t="s">
        <v>526</v>
      </c>
      <c r="I520" s="71">
        <v>3.5766299999999999E-3</v>
      </c>
    </row>
    <row r="521" spans="1:9">
      <c r="A521" s="71" t="s">
        <v>781</v>
      </c>
      <c r="B521" s="71" t="s">
        <v>939</v>
      </c>
      <c r="C521" s="71" t="s">
        <v>943</v>
      </c>
      <c r="D521" s="71" t="s">
        <v>820</v>
      </c>
      <c r="E521" s="71" t="s">
        <v>785</v>
      </c>
      <c r="F521" s="71" t="s">
        <v>863</v>
      </c>
      <c r="G521" s="71" t="s">
        <v>930</v>
      </c>
      <c r="H521" s="71" t="s">
        <v>534</v>
      </c>
      <c r="I521" s="71">
        <v>2.9987740000000002E-4</v>
      </c>
    </row>
    <row r="522" spans="1:9">
      <c r="A522" s="71" t="s">
        <v>781</v>
      </c>
      <c r="B522" s="71" t="s">
        <v>939</v>
      </c>
      <c r="C522" s="71" t="s">
        <v>943</v>
      </c>
      <c r="D522" s="71" t="s">
        <v>820</v>
      </c>
      <c r="E522" s="71" t="s">
        <v>785</v>
      </c>
      <c r="F522" s="71" t="s">
        <v>863</v>
      </c>
      <c r="G522" s="71" t="s">
        <v>948</v>
      </c>
      <c r="H522" s="71" t="s">
        <v>533</v>
      </c>
      <c r="I522" s="71">
        <v>4.4503499999999996E-3</v>
      </c>
    </row>
    <row r="523" spans="1:9">
      <c r="A523" s="71" t="s">
        <v>781</v>
      </c>
      <c r="B523" s="71" t="s">
        <v>939</v>
      </c>
      <c r="C523" s="71" t="s">
        <v>943</v>
      </c>
      <c r="D523" s="71" t="s">
        <v>820</v>
      </c>
      <c r="E523" s="71" t="s">
        <v>785</v>
      </c>
      <c r="F523" s="71" t="s">
        <v>863</v>
      </c>
      <c r="G523" s="71" t="s">
        <v>873</v>
      </c>
      <c r="H523" s="71" t="s">
        <v>526</v>
      </c>
      <c r="I523" s="71">
        <v>15.820399999999999</v>
      </c>
    </row>
    <row r="524" spans="1:9">
      <c r="A524" s="71" t="s">
        <v>781</v>
      </c>
      <c r="B524" s="71" t="s">
        <v>939</v>
      </c>
      <c r="C524" s="71" t="s">
        <v>943</v>
      </c>
      <c r="D524" s="71" t="s">
        <v>820</v>
      </c>
      <c r="E524" s="71" t="s">
        <v>785</v>
      </c>
      <c r="F524" s="71" t="s">
        <v>863</v>
      </c>
      <c r="G524" s="71" t="s">
        <v>932</v>
      </c>
      <c r="H524" s="71" t="s">
        <v>526</v>
      </c>
      <c r="I524" s="71">
        <v>0.59689499999999995</v>
      </c>
    </row>
    <row r="525" spans="1:9">
      <c r="A525" s="71" t="s">
        <v>781</v>
      </c>
      <c r="B525" s="71" t="s">
        <v>939</v>
      </c>
      <c r="C525" s="71" t="s">
        <v>943</v>
      </c>
      <c r="D525" s="71" t="s">
        <v>820</v>
      </c>
      <c r="E525" s="71" t="s">
        <v>785</v>
      </c>
      <c r="F525" s="71" t="s">
        <v>863</v>
      </c>
      <c r="G525" s="71" t="s">
        <v>870</v>
      </c>
      <c r="H525" s="71" t="s">
        <v>534</v>
      </c>
      <c r="I525" s="71">
        <v>8.7486999999999998E-6</v>
      </c>
    </row>
    <row r="526" spans="1:9">
      <c r="A526" s="71" t="s">
        <v>781</v>
      </c>
      <c r="B526" s="71" t="s">
        <v>939</v>
      </c>
      <c r="C526" s="71" t="s">
        <v>943</v>
      </c>
      <c r="D526" s="71" t="s">
        <v>820</v>
      </c>
      <c r="E526" s="71" t="s">
        <v>785</v>
      </c>
      <c r="F526" s="71" t="s">
        <v>863</v>
      </c>
      <c r="G526" s="71" t="s">
        <v>866</v>
      </c>
      <c r="H526" s="71" t="s">
        <v>526</v>
      </c>
      <c r="I526" s="71">
        <v>4.3048200000000003</v>
      </c>
    </row>
    <row r="527" spans="1:9">
      <c r="A527" s="71" t="s">
        <v>781</v>
      </c>
      <c r="B527" s="71" t="s">
        <v>939</v>
      </c>
      <c r="C527" s="71" t="s">
        <v>943</v>
      </c>
      <c r="D527" s="71" t="s">
        <v>820</v>
      </c>
      <c r="E527" s="71" t="s">
        <v>785</v>
      </c>
      <c r="F527" s="71" t="s">
        <v>863</v>
      </c>
      <c r="G527" s="71" t="s">
        <v>867</v>
      </c>
      <c r="H527" s="71" t="s">
        <v>534</v>
      </c>
      <c r="I527" s="71">
        <v>4.058283E-4</v>
      </c>
    </row>
    <row r="528" spans="1:9">
      <c r="A528" s="71" t="s">
        <v>781</v>
      </c>
      <c r="B528" s="71" t="s">
        <v>939</v>
      </c>
      <c r="C528" s="71" t="s">
        <v>943</v>
      </c>
      <c r="D528" s="71" t="s">
        <v>820</v>
      </c>
      <c r="E528" s="71" t="s">
        <v>785</v>
      </c>
      <c r="F528" s="71" t="s">
        <v>863</v>
      </c>
      <c r="G528" s="71" t="s">
        <v>930</v>
      </c>
      <c r="H528" s="71" t="s">
        <v>526</v>
      </c>
      <c r="I528" s="71">
        <v>0.65547699999999998</v>
      </c>
    </row>
    <row r="529" spans="1:9">
      <c r="A529" s="71" t="s">
        <v>781</v>
      </c>
      <c r="B529" s="71" t="s">
        <v>939</v>
      </c>
      <c r="C529" s="71" t="s">
        <v>949</v>
      </c>
      <c r="D529" s="71" t="s">
        <v>950</v>
      </c>
      <c r="E529" s="71" t="s">
        <v>785</v>
      </c>
      <c r="F529" s="71" t="s">
        <v>863</v>
      </c>
      <c r="G529" s="71" t="s">
        <v>866</v>
      </c>
      <c r="H529" s="71" t="s">
        <v>533</v>
      </c>
      <c r="I529" s="71">
        <v>6.0066299999999998E-5</v>
      </c>
    </row>
    <row r="530" spans="1:9">
      <c r="A530" s="71" t="s">
        <v>781</v>
      </c>
      <c r="B530" s="71" t="s">
        <v>939</v>
      </c>
      <c r="C530" s="71" t="s">
        <v>951</v>
      </c>
      <c r="D530" s="71" t="s">
        <v>820</v>
      </c>
      <c r="E530" s="71" t="s">
        <v>785</v>
      </c>
      <c r="F530" s="71" t="s">
        <v>863</v>
      </c>
      <c r="G530" s="71" t="s">
        <v>870</v>
      </c>
      <c r="H530" s="71" t="s">
        <v>533</v>
      </c>
      <c r="I530" s="71">
        <v>2.1555829999999999E-4</v>
      </c>
    </row>
    <row r="531" spans="1:9">
      <c r="A531" s="71" t="s">
        <v>781</v>
      </c>
      <c r="B531" s="71" t="s">
        <v>939</v>
      </c>
      <c r="C531" s="71" t="s">
        <v>951</v>
      </c>
      <c r="D531" s="71" t="s">
        <v>820</v>
      </c>
      <c r="E531" s="71" t="s">
        <v>785</v>
      </c>
      <c r="F531" s="71" t="s">
        <v>863</v>
      </c>
      <c r="G531" s="71" t="s">
        <v>870</v>
      </c>
      <c r="H531" s="71" t="s">
        <v>526</v>
      </c>
      <c r="I531" s="71">
        <v>0.210088</v>
      </c>
    </row>
    <row r="532" spans="1:9">
      <c r="A532" s="71" t="s">
        <v>781</v>
      </c>
      <c r="B532" s="71" t="s">
        <v>939</v>
      </c>
      <c r="C532" s="71" t="s">
        <v>949</v>
      </c>
      <c r="D532" s="71" t="s">
        <v>952</v>
      </c>
      <c r="E532" s="71" t="s">
        <v>785</v>
      </c>
      <c r="F532" s="71" t="s">
        <v>863</v>
      </c>
      <c r="G532" s="71" t="s">
        <v>866</v>
      </c>
      <c r="H532" s="71" t="s">
        <v>534</v>
      </c>
      <c r="I532" s="71">
        <v>4.0000000000000001E-10</v>
      </c>
    </row>
    <row r="533" spans="1:9">
      <c r="A533" s="71" t="s">
        <v>781</v>
      </c>
      <c r="B533" s="71" t="s">
        <v>939</v>
      </c>
      <c r="C533" s="71" t="s">
        <v>951</v>
      </c>
      <c r="D533" s="71" t="s">
        <v>820</v>
      </c>
      <c r="E533" s="71" t="s">
        <v>785</v>
      </c>
      <c r="F533" s="71" t="s">
        <v>863</v>
      </c>
      <c r="G533" s="71" t="s">
        <v>953</v>
      </c>
      <c r="H533" s="71" t="s">
        <v>526</v>
      </c>
      <c r="I533" s="71">
        <v>2.4914499999999999</v>
      </c>
    </row>
    <row r="534" spans="1:9">
      <c r="A534" s="71" t="s">
        <v>781</v>
      </c>
      <c r="B534" s="71" t="s">
        <v>939</v>
      </c>
      <c r="C534" s="71" t="s">
        <v>951</v>
      </c>
      <c r="D534" s="71" t="s">
        <v>820</v>
      </c>
      <c r="E534" s="71" t="s">
        <v>785</v>
      </c>
      <c r="F534" s="71" t="s">
        <v>863</v>
      </c>
      <c r="G534" s="71" t="s">
        <v>510</v>
      </c>
      <c r="H534" s="71" t="s">
        <v>533</v>
      </c>
      <c r="I534" s="71">
        <v>1.2648499999999999E-5</v>
      </c>
    </row>
    <row r="535" spans="1:9">
      <c r="A535" s="71" t="s">
        <v>781</v>
      </c>
      <c r="B535" s="71" t="s">
        <v>939</v>
      </c>
      <c r="C535" s="71" t="s">
        <v>951</v>
      </c>
      <c r="D535" s="71" t="s">
        <v>820</v>
      </c>
      <c r="E535" s="71" t="s">
        <v>785</v>
      </c>
      <c r="F535" s="71" t="s">
        <v>863</v>
      </c>
      <c r="G535" s="71" t="s">
        <v>866</v>
      </c>
      <c r="H535" s="71" t="s">
        <v>534</v>
      </c>
      <c r="I535" s="71">
        <v>3.2182211999999999E-3</v>
      </c>
    </row>
    <row r="536" spans="1:9">
      <c r="A536" s="71" t="s">
        <v>781</v>
      </c>
      <c r="B536" s="71" t="s">
        <v>939</v>
      </c>
      <c r="C536" s="71" t="s">
        <v>951</v>
      </c>
      <c r="D536" s="71" t="s">
        <v>820</v>
      </c>
      <c r="E536" s="71" t="s">
        <v>785</v>
      </c>
      <c r="F536" s="71" t="s">
        <v>863</v>
      </c>
      <c r="G536" s="71" t="s">
        <v>930</v>
      </c>
      <c r="H536" s="71" t="s">
        <v>526</v>
      </c>
      <c r="I536" s="71">
        <v>5.2709000000000001</v>
      </c>
    </row>
    <row r="537" spans="1:9">
      <c r="A537" s="71" t="s">
        <v>781</v>
      </c>
      <c r="B537" s="71" t="s">
        <v>939</v>
      </c>
      <c r="C537" s="71" t="s">
        <v>951</v>
      </c>
      <c r="D537" s="71" t="s">
        <v>820</v>
      </c>
      <c r="E537" s="71" t="s">
        <v>785</v>
      </c>
      <c r="F537" s="71" t="s">
        <v>863</v>
      </c>
      <c r="G537" s="71" t="s">
        <v>930</v>
      </c>
      <c r="H537" s="71" t="s">
        <v>533</v>
      </c>
      <c r="I537" s="71">
        <v>2.0229950000000001E-3</v>
      </c>
    </row>
    <row r="538" spans="1:9">
      <c r="A538" s="71" t="s">
        <v>781</v>
      </c>
      <c r="B538" s="71" t="s">
        <v>939</v>
      </c>
      <c r="C538" s="71" t="s">
        <v>951</v>
      </c>
      <c r="D538" s="71" t="s">
        <v>820</v>
      </c>
      <c r="E538" s="71" t="s">
        <v>785</v>
      </c>
      <c r="F538" s="71" t="s">
        <v>863</v>
      </c>
      <c r="G538" s="71" t="s">
        <v>870</v>
      </c>
      <c r="H538" s="71" t="s">
        <v>534</v>
      </c>
      <c r="I538" s="71">
        <v>5.1389209999999999E-4</v>
      </c>
    </row>
    <row r="539" spans="1:9">
      <c r="A539" s="71" t="s">
        <v>781</v>
      </c>
      <c r="B539" s="71" t="s">
        <v>939</v>
      </c>
      <c r="C539" s="71" t="s">
        <v>951</v>
      </c>
      <c r="D539" s="71" t="s">
        <v>820</v>
      </c>
      <c r="E539" s="71" t="s">
        <v>785</v>
      </c>
      <c r="F539" s="71" t="s">
        <v>863</v>
      </c>
      <c r="G539" s="71" t="s">
        <v>866</v>
      </c>
      <c r="H539" s="71" t="s">
        <v>526</v>
      </c>
      <c r="I539" s="71">
        <v>5.7256099999999996</v>
      </c>
    </row>
    <row r="540" spans="1:9">
      <c r="A540" s="71" t="s">
        <v>781</v>
      </c>
      <c r="B540" s="71" t="s">
        <v>939</v>
      </c>
      <c r="C540" s="71" t="s">
        <v>949</v>
      </c>
      <c r="D540" s="71" t="s">
        <v>952</v>
      </c>
      <c r="E540" s="71" t="s">
        <v>785</v>
      </c>
      <c r="F540" s="71" t="s">
        <v>863</v>
      </c>
      <c r="G540" s="71" t="s">
        <v>866</v>
      </c>
      <c r="H540" s="71" t="s">
        <v>526</v>
      </c>
      <c r="I540" s="71">
        <v>7.2630000000000004E-7</v>
      </c>
    </row>
    <row r="541" spans="1:9">
      <c r="A541" s="71" t="s">
        <v>781</v>
      </c>
      <c r="B541" s="71" t="s">
        <v>939</v>
      </c>
      <c r="C541" s="71" t="s">
        <v>951</v>
      </c>
      <c r="D541" s="71" t="s">
        <v>820</v>
      </c>
      <c r="E541" s="71" t="s">
        <v>785</v>
      </c>
      <c r="F541" s="71" t="s">
        <v>863</v>
      </c>
      <c r="G541" s="71" t="s">
        <v>510</v>
      </c>
      <c r="H541" s="71" t="s">
        <v>526</v>
      </c>
      <c r="I541" s="71">
        <v>1.32791E-2</v>
      </c>
    </row>
    <row r="542" spans="1:9">
      <c r="A542" s="71" t="s">
        <v>781</v>
      </c>
      <c r="B542" s="71" t="s">
        <v>939</v>
      </c>
      <c r="C542" s="71" t="s">
        <v>951</v>
      </c>
      <c r="D542" s="71" t="s">
        <v>820</v>
      </c>
      <c r="E542" s="71" t="s">
        <v>785</v>
      </c>
      <c r="F542" s="71" t="s">
        <v>863</v>
      </c>
      <c r="G542" s="71" t="s">
        <v>930</v>
      </c>
      <c r="H542" s="71" t="s">
        <v>534</v>
      </c>
      <c r="I542" s="71">
        <v>2.4114100000000001E-3</v>
      </c>
    </row>
    <row r="543" spans="1:9">
      <c r="A543" s="71" t="s">
        <v>781</v>
      </c>
      <c r="B543" s="71" t="s">
        <v>939</v>
      </c>
      <c r="C543" s="71" t="s">
        <v>951</v>
      </c>
      <c r="D543" s="71" t="s">
        <v>820</v>
      </c>
      <c r="E543" s="71" t="s">
        <v>785</v>
      </c>
      <c r="F543" s="71" t="s">
        <v>863</v>
      </c>
      <c r="G543" s="71" t="s">
        <v>953</v>
      </c>
      <c r="H543" s="71" t="s">
        <v>534</v>
      </c>
      <c r="I543" s="71">
        <v>5.9803534E-3</v>
      </c>
    </row>
    <row r="544" spans="1:9">
      <c r="A544" s="71" t="s">
        <v>781</v>
      </c>
      <c r="B544" s="71" t="s">
        <v>939</v>
      </c>
      <c r="C544" s="71" t="s">
        <v>951</v>
      </c>
      <c r="D544" s="71" t="s">
        <v>820</v>
      </c>
      <c r="E544" s="71" t="s">
        <v>785</v>
      </c>
      <c r="F544" s="71" t="s">
        <v>863</v>
      </c>
      <c r="G544" s="71" t="s">
        <v>953</v>
      </c>
      <c r="H544" s="71" t="s">
        <v>533</v>
      </c>
      <c r="I544" s="71">
        <v>2.50855E-3</v>
      </c>
    </row>
    <row r="545" spans="1:9">
      <c r="A545" s="71" t="s">
        <v>781</v>
      </c>
      <c r="B545" s="71" t="s">
        <v>939</v>
      </c>
      <c r="C545" s="71" t="s">
        <v>949</v>
      </c>
      <c r="D545" s="71" t="s">
        <v>950</v>
      </c>
      <c r="E545" s="71" t="s">
        <v>785</v>
      </c>
      <c r="F545" s="71" t="s">
        <v>863</v>
      </c>
      <c r="G545" s="71" t="s">
        <v>866</v>
      </c>
      <c r="H545" s="71" t="s">
        <v>534</v>
      </c>
      <c r="I545" s="71">
        <v>7.1599000000000003E-5</v>
      </c>
    </row>
    <row r="546" spans="1:9">
      <c r="A546" s="71" t="s">
        <v>781</v>
      </c>
      <c r="B546" s="71" t="s">
        <v>939</v>
      </c>
      <c r="C546" s="71" t="s">
        <v>949</v>
      </c>
      <c r="D546" s="71" t="s">
        <v>952</v>
      </c>
      <c r="E546" s="71" t="s">
        <v>785</v>
      </c>
      <c r="F546" s="71" t="s">
        <v>863</v>
      </c>
      <c r="G546" s="71" t="s">
        <v>866</v>
      </c>
      <c r="H546" s="71" t="s">
        <v>533</v>
      </c>
      <c r="I546" s="71">
        <v>3E-10</v>
      </c>
    </row>
    <row r="547" spans="1:9">
      <c r="A547" s="71" t="s">
        <v>781</v>
      </c>
      <c r="B547" s="71" t="s">
        <v>939</v>
      </c>
      <c r="C547" s="71" t="s">
        <v>951</v>
      </c>
      <c r="D547" s="71" t="s">
        <v>820</v>
      </c>
      <c r="E547" s="71" t="s">
        <v>785</v>
      </c>
      <c r="F547" s="71" t="s">
        <v>863</v>
      </c>
      <c r="G547" s="71" t="s">
        <v>510</v>
      </c>
      <c r="H547" s="71" t="s">
        <v>534</v>
      </c>
      <c r="I547" s="71">
        <v>3.0154E-5</v>
      </c>
    </row>
    <row r="548" spans="1:9">
      <c r="A548" s="71" t="s">
        <v>781</v>
      </c>
      <c r="B548" s="71" t="s">
        <v>939</v>
      </c>
      <c r="C548" s="71" t="s">
        <v>949</v>
      </c>
      <c r="D548" s="71" t="s">
        <v>950</v>
      </c>
      <c r="E548" s="71" t="s">
        <v>785</v>
      </c>
      <c r="F548" s="71" t="s">
        <v>863</v>
      </c>
      <c r="G548" s="71" t="s">
        <v>866</v>
      </c>
      <c r="H548" s="71" t="s">
        <v>526</v>
      </c>
      <c r="I548" s="71">
        <v>0.127384</v>
      </c>
    </row>
    <row r="549" spans="1:9">
      <c r="A549" s="71" t="s">
        <v>781</v>
      </c>
      <c r="B549" s="71" t="s">
        <v>939</v>
      </c>
      <c r="C549" s="71" t="s">
        <v>951</v>
      </c>
      <c r="D549" s="71" t="s">
        <v>820</v>
      </c>
      <c r="E549" s="71" t="s">
        <v>785</v>
      </c>
      <c r="F549" s="71" t="s">
        <v>863</v>
      </c>
      <c r="G549" s="71" t="s">
        <v>866</v>
      </c>
      <c r="H549" s="71" t="s">
        <v>533</v>
      </c>
      <c r="I549" s="71">
        <v>2.6998500000000002E-3</v>
      </c>
    </row>
    <row r="550" spans="1:9">
      <c r="A550" s="71" t="s">
        <v>781</v>
      </c>
      <c r="B550" s="71" t="s">
        <v>939</v>
      </c>
      <c r="C550" s="71" t="s">
        <v>954</v>
      </c>
      <c r="D550" s="71" t="s">
        <v>955</v>
      </c>
      <c r="E550" s="71" t="s">
        <v>785</v>
      </c>
      <c r="F550" s="71" t="s">
        <v>863</v>
      </c>
      <c r="G550" s="71" t="s">
        <v>866</v>
      </c>
      <c r="H550" s="71" t="s">
        <v>533</v>
      </c>
      <c r="I550" s="71">
        <v>4.4461000000000001E-4</v>
      </c>
    </row>
    <row r="551" spans="1:9">
      <c r="A551" s="71" t="s">
        <v>781</v>
      </c>
      <c r="B551" s="71" t="s">
        <v>939</v>
      </c>
      <c r="C551" s="71" t="s">
        <v>954</v>
      </c>
      <c r="D551" s="71" t="s">
        <v>955</v>
      </c>
      <c r="E551" s="71" t="s">
        <v>785</v>
      </c>
      <c r="F551" s="71" t="s">
        <v>863</v>
      </c>
      <c r="G551" s="71" t="s">
        <v>866</v>
      </c>
      <c r="H551" s="71" t="s">
        <v>534</v>
      </c>
      <c r="I551" s="71">
        <v>5.2997509999999995E-4</v>
      </c>
    </row>
    <row r="552" spans="1:9">
      <c r="A552" s="71" t="s">
        <v>781</v>
      </c>
      <c r="B552" s="71" t="s">
        <v>939</v>
      </c>
      <c r="C552" s="71" t="s">
        <v>954</v>
      </c>
      <c r="D552" s="71" t="s">
        <v>955</v>
      </c>
      <c r="E552" s="71" t="s">
        <v>785</v>
      </c>
      <c r="F552" s="71" t="s">
        <v>863</v>
      </c>
      <c r="G552" s="71" t="s">
        <v>866</v>
      </c>
      <c r="H552" s="71" t="s">
        <v>526</v>
      </c>
      <c r="I552" s="71">
        <v>0.94289699999999999</v>
      </c>
    </row>
    <row r="553" spans="1:9">
      <c r="A553" s="71" t="s">
        <v>781</v>
      </c>
      <c r="B553" s="71" t="s">
        <v>939</v>
      </c>
      <c r="C553" s="71" t="s">
        <v>954</v>
      </c>
      <c r="D553" s="71" t="s">
        <v>956</v>
      </c>
      <c r="E553" s="71" t="s">
        <v>957</v>
      </c>
      <c r="F553" s="71" t="s">
        <v>863</v>
      </c>
      <c r="G553" s="71" t="s">
        <v>866</v>
      </c>
      <c r="H553" s="71" t="s">
        <v>526</v>
      </c>
      <c r="I553" s="71">
        <v>0.96049600000000002</v>
      </c>
    </row>
    <row r="554" spans="1:9">
      <c r="A554" s="71" t="s">
        <v>781</v>
      </c>
      <c r="B554" s="71" t="s">
        <v>939</v>
      </c>
      <c r="C554" s="71" t="s">
        <v>954</v>
      </c>
      <c r="D554" s="71" t="s">
        <v>956</v>
      </c>
      <c r="E554" s="71" t="s">
        <v>957</v>
      </c>
      <c r="F554" s="71" t="s">
        <v>863</v>
      </c>
      <c r="G554" s="71" t="s">
        <v>866</v>
      </c>
      <c r="H554" s="71" t="s">
        <v>534</v>
      </c>
      <c r="I554" s="71">
        <v>5.3986870000000001E-4</v>
      </c>
    </row>
    <row r="555" spans="1:9">
      <c r="A555" s="71" t="s">
        <v>781</v>
      </c>
      <c r="B555" s="71" t="s">
        <v>939</v>
      </c>
      <c r="C555" s="71" t="s">
        <v>954</v>
      </c>
      <c r="D555" s="71" t="s">
        <v>956</v>
      </c>
      <c r="E555" s="71" t="s">
        <v>957</v>
      </c>
      <c r="F555" s="71" t="s">
        <v>863</v>
      </c>
      <c r="G555" s="71" t="s">
        <v>866</v>
      </c>
      <c r="H555" s="71" t="s">
        <v>533</v>
      </c>
      <c r="I555" s="71">
        <v>4.5291E-4</v>
      </c>
    </row>
    <row r="556" spans="1:9">
      <c r="A556" s="71" t="s">
        <v>781</v>
      </c>
      <c r="B556" s="71" t="s">
        <v>939</v>
      </c>
      <c r="C556" s="71" t="s">
        <v>954</v>
      </c>
      <c r="D556" s="71" t="s">
        <v>958</v>
      </c>
      <c r="E556" s="71" t="s">
        <v>959</v>
      </c>
      <c r="F556" s="71" t="s">
        <v>863</v>
      </c>
      <c r="G556" s="71" t="s">
        <v>866</v>
      </c>
      <c r="H556" s="71" t="s">
        <v>533</v>
      </c>
      <c r="I556" s="71">
        <v>4.2826250000000001E-4</v>
      </c>
    </row>
    <row r="557" spans="1:9">
      <c r="A557" s="71" t="s">
        <v>781</v>
      </c>
      <c r="B557" s="71" t="s">
        <v>939</v>
      </c>
      <c r="C557" s="71" t="s">
        <v>954</v>
      </c>
      <c r="D557" s="71" t="s">
        <v>958</v>
      </c>
      <c r="E557" s="71" t="s">
        <v>960</v>
      </c>
      <c r="F557" s="71" t="s">
        <v>863</v>
      </c>
      <c r="G557" s="71" t="s">
        <v>866</v>
      </c>
      <c r="H557" s="71" t="s">
        <v>534</v>
      </c>
      <c r="I557" s="71">
        <v>3.5461099999999998E-5</v>
      </c>
    </row>
    <row r="558" spans="1:9">
      <c r="A558" s="71" t="s">
        <v>781</v>
      </c>
      <c r="B558" s="71" t="s">
        <v>939</v>
      </c>
      <c r="C558" s="71" t="s">
        <v>954</v>
      </c>
      <c r="D558" s="71" t="s">
        <v>958</v>
      </c>
      <c r="E558" s="71" t="s">
        <v>961</v>
      </c>
      <c r="F558" s="71" t="s">
        <v>863</v>
      </c>
      <c r="G558" s="71" t="s">
        <v>866</v>
      </c>
      <c r="H558" s="71" t="s">
        <v>534</v>
      </c>
      <c r="I558" s="71">
        <v>2.1943289999999999E-4</v>
      </c>
    </row>
    <row r="559" spans="1:9">
      <c r="A559" s="71" t="s">
        <v>781</v>
      </c>
      <c r="B559" s="71" t="s">
        <v>939</v>
      </c>
      <c r="C559" s="71" t="s">
        <v>954</v>
      </c>
      <c r="D559" s="71" t="s">
        <v>962</v>
      </c>
      <c r="E559" s="71" t="s">
        <v>785</v>
      </c>
      <c r="F559" s="71" t="s">
        <v>863</v>
      </c>
      <c r="G559" s="71" t="s">
        <v>866</v>
      </c>
      <c r="H559" s="71" t="s">
        <v>533</v>
      </c>
      <c r="I559" s="71">
        <v>5.33058E-5</v>
      </c>
    </row>
    <row r="560" spans="1:9">
      <c r="A560" s="71" t="s">
        <v>781</v>
      </c>
      <c r="B560" s="71" t="s">
        <v>939</v>
      </c>
      <c r="C560" s="71" t="s">
        <v>954</v>
      </c>
      <c r="D560" s="71" t="s">
        <v>958</v>
      </c>
      <c r="E560" s="71" t="s">
        <v>960</v>
      </c>
      <c r="F560" s="71" t="s">
        <v>863</v>
      </c>
      <c r="G560" s="71" t="s">
        <v>866</v>
      </c>
      <c r="H560" s="71" t="s">
        <v>533</v>
      </c>
      <c r="I560" s="71">
        <v>2.97493E-5</v>
      </c>
    </row>
    <row r="561" spans="1:9">
      <c r="A561" s="71" t="s">
        <v>781</v>
      </c>
      <c r="B561" s="71" t="s">
        <v>939</v>
      </c>
      <c r="C561" s="71" t="s">
        <v>954</v>
      </c>
      <c r="D561" s="71" t="s">
        <v>958</v>
      </c>
      <c r="E561" s="71" t="s">
        <v>959</v>
      </c>
      <c r="F561" s="71" t="s">
        <v>863</v>
      </c>
      <c r="G561" s="71" t="s">
        <v>866</v>
      </c>
      <c r="H561" s="71" t="s">
        <v>534</v>
      </c>
      <c r="I561" s="71">
        <v>5.104889E-4</v>
      </c>
    </row>
    <row r="562" spans="1:9">
      <c r="A562" s="71" t="s">
        <v>781</v>
      </c>
      <c r="B562" s="71" t="s">
        <v>939</v>
      </c>
      <c r="C562" s="71" t="s">
        <v>954</v>
      </c>
      <c r="D562" s="71" t="s">
        <v>958</v>
      </c>
      <c r="E562" s="71" t="s">
        <v>959</v>
      </c>
      <c r="F562" s="71" t="s">
        <v>863</v>
      </c>
      <c r="G562" s="71" t="s">
        <v>866</v>
      </c>
      <c r="H562" s="71" t="s">
        <v>526</v>
      </c>
      <c r="I562" s="71">
        <v>0.90822499999999995</v>
      </c>
    </row>
    <row r="563" spans="1:9">
      <c r="A563" s="71" t="s">
        <v>781</v>
      </c>
      <c r="B563" s="71" t="s">
        <v>939</v>
      </c>
      <c r="C563" s="71" t="s">
        <v>954</v>
      </c>
      <c r="D563" s="71" t="s">
        <v>958</v>
      </c>
      <c r="E563" s="71" t="s">
        <v>961</v>
      </c>
      <c r="F563" s="71" t="s">
        <v>863</v>
      </c>
      <c r="G563" s="71" t="s">
        <v>866</v>
      </c>
      <c r="H563" s="71" t="s">
        <v>526</v>
      </c>
      <c r="I563" s="71">
        <v>0.39040000000000002</v>
      </c>
    </row>
    <row r="564" spans="1:9">
      <c r="A564" s="71" t="s">
        <v>781</v>
      </c>
      <c r="B564" s="71" t="s">
        <v>939</v>
      </c>
      <c r="C564" s="71" t="s">
        <v>954</v>
      </c>
      <c r="D564" s="71" t="s">
        <v>962</v>
      </c>
      <c r="E564" s="71" t="s">
        <v>785</v>
      </c>
      <c r="F564" s="71" t="s">
        <v>863</v>
      </c>
      <c r="G564" s="71" t="s">
        <v>866</v>
      </c>
      <c r="H564" s="71" t="s">
        <v>526</v>
      </c>
      <c r="I564" s="71">
        <v>0.11304699999999999</v>
      </c>
    </row>
    <row r="565" spans="1:9">
      <c r="A565" s="71" t="s">
        <v>781</v>
      </c>
      <c r="B565" s="71" t="s">
        <v>939</v>
      </c>
      <c r="C565" s="71" t="s">
        <v>954</v>
      </c>
      <c r="D565" s="71" t="s">
        <v>958</v>
      </c>
      <c r="E565" s="71" t="s">
        <v>960</v>
      </c>
      <c r="F565" s="71" t="s">
        <v>863</v>
      </c>
      <c r="G565" s="71" t="s">
        <v>866</v>
      </c>
      <c r="H565" s="71" t="s">
        <v>526</v>
      </c>
      <c r="I565" s="71">
        <v>6.3090099999999996E-2</v>
      </c>
    </row>
    <row r="566" spans="1:9">
      <c r="A566" s="71" t="s">
        <v>781</v>
      </c>
      <c r="B566" s="71" t="s">
        <v>939</v>
      </c>
      <c r="C566" s="71" t="s">
        <v>954</v>
      </c>
      <c r="D566" s="71" t="s">
        <v>958</v>
      </c>
      <c r="E566" s="71" t="s">
        <v>961</v>
      </c>
      <c r="F566" s="71" t="s">
        <v>863</v>
      </c>
      <c r="G566" s="71" t="s">
        <v>866</v>
      </c>
      <c r="H566" s="71" t="s">
        <v>533</v>
      </c>
      <c r="I566" s="71">
        <v>1.84088E-4</v>
      </c>
    </row>
    <row r="567" spans="1:9">
      <c r="A567" s="71" t="s">
        <v>781</v>
      </c>
      <c r="B567" s="71" t="s">
        <v>939</v>
      </c>
      <c r="C567" s="71" t="s">
        <v>954</v>
      </c>
      <c r="D567" s="71" t="s">
        <v>958</v>
      </c>
      <c r="E567" s="71" t="s">
        <v>785</v>
      </c>
      <c r="F567" s="71" t="s">
        <v>863</v>
      </c>
      <c r="G567" s="71" t="s">
        <v>866</v>
      </c>
      <c r="H567" s="71" t="s">
        <v>533</v>
      </c>
      <c r="I567" s="71">
        <v>2.0662600000000001E-4</v>
      </c>
    </row>
    <row r="568" spans="1:9">
      <c r="A568" s="71" t="s">
        <v>781</v>
      </c>
      <c r="B568" s="71" t="s">
        <v>939</v>
      </c>
      <c r="C568" s="71" t="s">
        <v>954</v>
      </c>
      <c r="D568" s="71" t="s">
        <v>958</v>
      </c>
      <c r="E568" s="71" t="s">
        <v>785</v>
      </c>
      <c r="F568" s="71" t="s">
        <v>863</v>
      </c>
      <c r="G568" s="71" t="s">
        <v>866</v>
      </c>
      <c r="H568" s="71" t="s">
        <v>526</v>
      </c>
      <c r="I568" s="71">
        <v>0.438197</v>
      </c>
    </row>
    <row r="569" spans="1:9">
      <c r="A569" s="71" t="s">
        <v>781</v>
      </c>
      <c r="B569" s="71" t="s">
        <v>939</v>
      </c>
      <c r="C569" s="71" t="s">
        <v>954</v>
      </c>
      <c r="D569" s="71" t="s">
        <v>962</v>
      </c>
      <c r="E569" s="71" t="s">
        <v>785</v>
      </c>
      <c r="F569" s="71" t="s">
        <v>863</v>
      </c>
      <c r="G569" s="71" t="s">
        <v>866</v>
      </c>
      <c r="H569" s="71" t="s">
        <v>534</v>
      </c>
      <c r="I569" s="71">
        <v>6.3540499999999999E-5</v>
      </c>
    </row>
    <row r="570" spans="1:9">
      <c r="A570" s="71" t="s">
        <v>781</v>
      </c>
      <c r="B570" s="71" t="s">
        <v>939</v>
      </c>
      <c r="C570" s="71" t="s">
        <v>954</v>
      </c>
      <c r="D570" s="71" t="s">
        <v>958</v>
      </c>
      <c r="E570" s="71" t="s">
        <v>785</v>
      </c>
      <c r="F570" s="71" t="s">
        <v>863</v>
      </c>
      <c r="G570" s="71" t="s">
        <v>866</v>
      </c>
      <c r="H570" s="71" t="s">
        <v>534</v>
      </c>
      <c r="I570" s="71">
        <v>2.4629820000000001E-4</v>
      </c>
    </row>
    <row r="571" spans="1:9">
      <c r="A571" s="71" t="s">
        <v>781</v>
      </c>
      <c r="B571" s="71" t="s">
        <v>939</v>
      </c>
      <c r="C571" s="71" t="s">
        <v>954</v>
      </c>
      <c r="D571" s="71" t="s">
        <v>963</v>
      </c>
      <c r="E571" s="71" t="s">
        <v>785</v>
      </c>
      <c r="F571" s="71" t="s">
        <v>863</v>
      </c>
      <c r="G571" s="71" t="s">
        <v>866</v>
      </c>
      <c r="H571" s="71" t="s">
        <v>533</v>
      </c>
      <c r="I571" s="71">
        <v>6.6427499999999998E-4</v>
      </c>
    </row>
    <row r="572" spans="1:9">
      <c r="A572" s="71" t="s">
        <v>781</v>
      </c>
      <c r="B572" s="71" t="s">
        <v>939</v>
      </c>
      <c r="C572" s="71" t="s">
        <v>954</v>
      </c>
      <c r="D572" s="71" t="s">
        <v>963</v>
      </c>
      <c r="E572" s="71" t="s">
        <v>785</v>
      </c>
      <c r="F572" s="71" t="s">
        <v>863</v>
      </c>
      <c r="G572" s="71" t="s">
        <v>866</v>
      </c>
      <c r="H572" s="71" t="s">
        <v>526</v>
      </c>
      <c r="I572" s="71">
        <v>1.4087400000000001</v>
      </c>
    </row>
    <row r="573" spans="1:9">
      <c r="A573" s="71" t="s">
        <v>781</v>
      </c>
      <c r="B573" s="71" t="s">
        <v>939</v>
      </c>
      <c r="C573" s="71" t="s">
        <v>954</v>
      </c>
      <c r="D573" s="71" t="s">
        <v>963</v>
      </c>
      <c r="E573" s="71" t="s">
        <v>964</v>
      </c>
      <c r="F573" s="71" t="s">
        <v>863</v>
      </c>
      <c r="G573" s="71" t="s">
        <v>866</v>
      </c>
      <c r="H573" s="71" t="s">
        <v>533</v>
      </c>
      <c r="I573" s="71">
        <v>5.6433000000000004E-4</v>
      </c>
    </row>
    <row r="574" spans="1:9">
      <c r="A574" s="71" t="s">
        <v>781</v>
      </c>
      <c r="B574" s="71" t="s">
        <v>939</v>
      </c>
      <c r="C574" s="71" t="s">
        <v>954</v>
      </c>
      <c r="D574" s="71" t="s">
        <v>963</v>
      </c>
      <c r="E574" s="71" t="s">
        <v>785</v>
      </c>
      <c r="F574" s="71" t="s">
        <v>863</v>
      </c>
      <c r="G574" s="71" t="s">
        <v>866</v>
      </c>
      <c r="H574" s="71" t="s">
        <v>534</v>
      </c>
      <c r="I574" s="71">
        <v>7.9181580000000002E-4</v>
      </c>
    </row>
    <row r="575" spans="1:9">
      <c r="A575" s="71" t="s">
        <v>781</v>
      </c>
      <c r="B575" s="71" t="s">
        <v>939</v>
      </c>
      <c r="C575" s="71" t="s">
        <v>954</v>
      </c>
      <c r="D575" s="71" t="s">
        <v>965</v>
      </c>
      <c r="E575" s="71" t="s">
        <v>785</v>
      </c>
      <c r="F575" s="71" t="s">
        <v>863</v>
      </c>
      <c r="G575" s="71" t="s">
        <v>866</v>
      </c>
      <c r="H575" s="71" t="s">
        <v>526</v>
      </c>
      <c r="I575" s="71">
        <v>1.82965E-5</v>
      </c>
    </row>
    <row r="576" spans="1:9">
      <c r="A576" s="71" t="s">
        <v>781</v>
      </c>
      <c r="B576" s="71" t="s">
        <v>939</v>
      </c>
      <c r="C576" s="71" t="s">
        <v>954</v>
      </c>
      <c r="D576" s="71" t="s">
        <v>963</v>
      </c>
      <c r="E576" s="71" t="s">
        <v>964</v>
      </c>
      <c r="F576" s="71" t="s">
        <v>863</v>
      </c>
      <c r="G576" s="71" t="s">
        <v>866</v>
      </c>
      <c r="H576" s="71" t="s">
        <v>526</v>
      </c>
      <c r="I576" s="71">
        <v>1.19679</v>
      </c>
    </row>
    <row r="577" spans="1:9">
      <c r="A577" s="71" t="s">
        <v>781</v>
      </c>
      <c r="B577" s="71" t="s">
        <v>939</v>
      </c>
      <c r="C577" s="71" t="s">
        <v>954</v>
      </c>
      <c r="D577" s="71" t="s">
        <v>963</v>
      </c>
      <c r="E577" s="71" t="s">
        <v>966</v>
      </c>
      <c r="F577" s="71" t="s">
        <v>863</v>
      </c>
      <c r="G577" s="71" t="s">
        <v>866</v>
      </c>
      <c r="H577" s="71" t="s">
        <v>533</v>
      </c>
      <c r="I577" s="71">
        <v>2.183168E-4</v>
      </c>
    </row>
    <row r="578" spans="1:9">
      <c r="A578" s="71" t="s">
        <v>781</v>
      </c>
      <c r="B578" s="71" t="s">
        <v>939</v>
      </c>
      <c r="C578" s="71" t="s">
        <v>954</v>
      </c>
      <c r="D578" s="71" t="s">
        <v>965</v>
      </c>
      <c r="E578" s="71" t="s">
        <v>785</v>
      </c>
      <c r="F578" s="71" t="s">
        <v>863</v>
      </c>
      <c r="G578" s="71" t="s">
        <v>866</v>
      </c>
      <c r="H578" s="71" t="s">
        <v>534</v>
      </c>
      <c r="I578" s="71">
        <v>1.03E-8</v>
      </c>
    </row>
    <row r="579" spans="1:9">
      <c r="A579" s="71" t="s">
        <v>781</v>
      </c>
      <c r="B579" s="71" t="s">
        <v>939</v>
      </c>
      <c r="C579" s="71" t="s">
        <v>954</v>
      </c>
      <c r="D579" s="71" t="s">
        <v>963</v>
      </c>
      <c r="E579" s="71" t="s">
        <v>966</v>
      </c>
      <c r="F579" s="71" t="s">
        <v>863</v>
      </c>
      <c r="G579" s="71" t="s">
        <v>866</v>
      </c>
      <c r="H579" s="71" t="s">
        <v>526</v>
      </c>
      <c r="I579" s="71">
        <v>0.46298899999999998</v>
      </c>
    </row>
    <row r="580" spans="1:9">
      <c r="A580" s="71" t="s">
        <v>781</v>
      </c>
      <c r="B580" s="71" t="s">
        <v>939</v>
      </c>
      <c r="C580" s="71" t="s">
        <v>954</v>
      </c>
      <c r="D580" s="71" t="s">
        <v>965</v>
      </c>
      <c r="E580" s="71" t="s">
        <v>785</v>
      </c>
      <c r="F580" s="71" t="s">
        <v>863</v>
      </c>
      <c r="G580" s="71" t="s">
        <v>866</v>
      </c>
      <c r="H580" s="71" t="s">
        <v>533</v>
      </c>
      <c r="I580" s="71">
        <v>8.5999999999999993E-9</v>
      </c>
    </row>
    <row r="581" spans="1:9">
      <c r="A581" s="71" t="s">
        <v>781</v>
      </c>
      <c r="B581" s="71" t="s">
        <v>939</v>
      </c>
      <c r="C581" s="71" t="s">
        <v>954</v>
      </c>
      <c r="D581" s="71" t="s">
        <v>963</v>
      </c>
      <c r="E581" s="71" t="s">
        <v>966</v>
      </c>
      <c r="F581" s="71" t="s">
        <v>863</v>
      </c>
      <c r="G581" s="71" t="s">
        <v>866</v>
      </c>
      <c r="H581" s="71" t="s">
        <v>534</v>
      </c>
      <c r="I581" s="71">
        <v>2.602336E-4</v>
      </c>
    </row>
    <row r="582" spans="1:9">
      <c r="A582" s="71" t="s">
        <v>781</v>
      </c>
      <c r="B582" s="71" t="s">
        <v>939</v>
      </c>
      <c r="C582" s="71" t="s">
        <v>954</v>
      </c>
      <c r="D582" s="71" t="s">
        <v>963</v>
      </c>
      <c r="E582" s="71" t="s">
        <v>964</v>
      </c>
      <c r="F582" s="71" t="s">
        <v>863</v>
      </c>
      <c r="G582" s="71" t="s">
        <v>866</v>
      </c>
      <c r="H582" s="71" t="s">
        <v>534</v>
      </c>
      <c r="I582" s="71">
        <v>6.7268139999999998E-4</v>
      </c>
    </row>
    <row r="583" spans="1:9">
      <c r="A583" s="71" t="s">
        <v>781</v>
      </c>
      <c r="B583" s="71" t="s">
        <v>939</v>
      </c>
      <c r="C583" s="71" t="s">
        <v>954</v>
      </c>
      <c r="D583" s="71" t="s">
        <v>967</v>
      </c>
      <c r="E583" s="71" t="s">
        <v>785</v>
      </c>
      <c r="F583" s="71" t="s">
        <v>863</v>
      </c>
      <c r="G583" s="71" t="s">
        <v>866</v>
      </c>
      <c r="H583" s="71" t="s">
        <v>533</v>
      </c>
      <c r="I583" s="71">
        <v>3.9834750000000002E-4</v>
      </c>
    </row>
    <row r="584" spans="1:9">
      <c r="A584" s="71" t="s">
        <v>781</v>
      </c>
      <c r="B584" s="71" t="s">
        <v>939</v>
      </c>
      <c r="C584" s="71" t="s">
        <v>954</v>
      </c>
      <c r="D584" s="71" t="s">
        <v>967</v>
      </c>
      <c r="E584" s="71" t="s">
        <v>157</v>
      </c>
      <c r="F584" s="71" t="s">
        <v>863</v>
      </c>
      <c r="G584" s="71" t="s">
        <v>904</v>
      </c>
      <c r="H584" s="71" t="s">
        <v>534</v>
      </c>
      <c r="I584" s="71">
        <v>1.3718638599999999E-2</v>
      </c>
    </row>
    <row r="585" spans="1:9">
      <c r="A585" s="71" t="s">
        <v>781</v>
      </c>
      <c r="B585" s="71" t="s">
        <v>939</v>
      </c>
      <c r="C585" s="71" t="s">
        <v>954</v>
      </c>
      <c r="D585" s="71" t="s">
        <v>967</v>
      </c>
      <c r="E585" s="71" t="s">
        <v>157</v>
      </c>
      <c r="F585" s="71" t="s">
        <v>863</v>
      </c>
      <c r="G585" s="71" t="s">
        <v>934</v>
      </c>
      <c r="H585" s="71" t="s">
        <v>533</v>
      </c>
      <c r="I585" s="71">
        <v>3.5377499999999998E-5</v>
      </c>
    </row>
    <row r="586" spans="1:9">
      <c r="A586" s="71" t="s">
        <v>781</v>
      </c>
      <c r="B586" s="71" t="s">
        <v>939</v>
      </c>
      <c r="C586" s="71" t="s">
        <v>954</v>
      </c>
      <c r="D586" s="71" t="s">
        <v>967</v>
      </c>
      <c r="E586" s="71" t="s">
        <v>968</v>
      </c>
      <c r="F586" s="71" t="s">
        <v>863</v>
      </c>
      <c r="G586" s="71" t="s">
        <v>866</v>
      </c>
      <c r="H586" s="71" t="s">
        <v>526</v>
      </c>
      <c r="I586" s="71">
        <v>8.9097999999999997E-2</v>
      </c>
    </row>
    <row r="587" spans="1:9">
      <c r="A587" s="71" t="s">
        <v>781</v>
      </c>
      <c r="B587" s="71" t="s">
        <v>939</v>
      </c>
      <c r="C587" s="71" t="s">
        <v>954</v>
      </c>
      <c r="D587" s="71" t="s">
        <v>967</v>
      </c>
      <c r="E587" s="71" t="s">
        <v>157</v>
      </c>
      <c r="F587" s="71" t="s">
        <v>863</v>
      </c>
      <c r="G587" s="71" t="s">
        <v>969</v>
      </c>
      <c r="H587" s="71" t="s">
        <v>534</v>
      </c>
      <c r="I587" s="71">
        <v>0</v>
      </c>
    </row>
    <row r="588" spans="1:9">
      <c r="A588" s="71" t="s">
        <v>781</v>
      </c>
      <c r="B588" s="71" t="s">
        <v>939</v>
      </c>
      <c r="C588" s="71" t="s">
        <v>954</v>
      </c>
      <c r="D588" s="71" t="s">
        <v>967</v>
      </c>
      <c r="E588" s="71" t="s">
        <v>157</v>
      </c>
      <c r="F588" s="71" t="s">
        <v>863</v>
      </c>
      <c r="G588" s="71" t="s">
        <v>932</v>
      </c>
      <c r="H588" s="71" t="s">
        <v>533</v>
      </c>
      <c r="I588" s="71">
        <v>2.1017529999999999E-4</v>
      </c>
    </row>
    <row r="589" spans="1:9">
      <c r="A589" s="71" t="s">
        <v>781</v>
      </c>
      <c r="B589" s="71" t="s">
        <v>939</v>
      </c>
      <c r="C589" s="71" t="s">
        <v>954</v>
      </c>
      <c r="D589" s="71" t="s">
        <v>967</v>
      </c>
      <c r="E589" s="71" t="s">
        <v>157</v>
      </c>
      <c r="F589" s="71" t="s">
        <v>863</v>
      </c>
      <c r="G589" s="71" t="s">
        <v>934</v>
      </c>
      <c r="H589" s="71" t="s">
        <v>534</v>
      </c>
      <c r="I589" s="71">
        <v>8.4339999999999995E-5</v>
      </c>
    </row>
    <row r="590" spans="1:9">
      <c r="A590" s="71" t="s">
        <v>781</v>
      </c>
      <c r="B590" s="71" t="s">
        <v>939</v>
      </c>
      <c r="C590" s="71" t="s">
        <v>954</v>
      </c>
      <c r="D590" s="71" t="s">
        <v>967</v>
      </c>
      <c r="E590" s="71" t="s">
        <v>157</v>
      </c>
      <c r="F590" s="71" t="s">
        <v>863</v>
      </c>
      <c r="G590" s="71" t="s">
        <v>969</v>
      </c>
      <c r="H590" s="71" t="s">
        <v>533</v>
      </c>
      <c r="I590" s="71">
        <v>0</v>
      </c>
    </row>
    <row r="591" spans="1:9">
      <c r="A591" s="71" t="s">
        <v>781</v>
      </c>
      <c r="B591" s="71" t="s">
        <v>939</v>
      </c>
      <c r="C591" s="71" t="s">
        <v>954</v>
      </c>
      <c r="D591" s="71" t="s">
        <v>967</v>
      </c>
      <c r="E591" s="71" t="s">
        <v>157</v>
      </c>
      <c r="F591" s="71" t="s">
        <v>863</v>
      </c>
      <c r="G591" s="71" t="s">
        <v>866</v>
      </c>
      <c r="H591" s="71" t="s">
        <v>533</v>
      </c>
      <c r="I591" s="71">
        <v>7.2685E-5</v>
      </c>
    </row>
    <row r="592" spans="1:9">
      <c r="A592" s="71" t="s">
        <v>781</v>
      </c>
      <c r="B592" s="71" t="s">
        <v>939</v>
      </c>
      <c r="C592" s="71" t="s">
        <v>970</v>
      </c>
      <c r="D592" s="71" t="s">
        <v>820</v>
      </c>
      <c r="E592" s="71" t="s">
        <v>785</v>
      </c>
      <c r="F592" s="71" t="s">
        <v>971</v>
      </c>
      <c r="G592" s="71" t="s">
        <v>905</v>
      </c>
      <c r="H592" s="71" t="s">
        <v>534</v>
      </c>
      <c r="I592" s="71">
        <v>0</v>
      </c>
    </row>
    <row r="593" spans="1:9">
      <c r="A593" s="71" t="s">
        <v>781</v>
      </c>
      <c r="B593" s="71" t="s">
        <v>939</v>
      </c>
      <c r="C593" s="71" t="s">
        <v>954</v>
      </c>
      <c r="D593" s="71" t="s">
        <v>967</v>
      </c>
      <c r="E593" s="71" t="s">
        <v>157</v>
      </c>
      <c r="F593" s="71" t="s">
        <v>863</v>
      </c>
      <c r="G593" s="71" t="s">
        <v>932</v>
      </c>
      <c r="H593" s="71" t="s">
        <v>526</v>
      </c>
      <c r="I593" s="71">
        <v>0.28595700000000002</v>
      </c>
    </row>
    <row r="594" spans="1:9">
      <c r="A594" s="71" t="s">
        <v>781</v>
      </c>
      <c r="B594" s="71" t="s">
        <v>939</v>
      </c>
      <c r="C594" s="71" t="s">
        <v>970</v>
      </c>
      <c r="D594" s="71" t="s">
        <v>820</v>
      </c>
      <c r="E594" s="71" t="s">
        <v>785</v>
      </c>
      <c r="F594" s="71" t="s">
        <v>971</v>
      </c>
      <c r="G594" s="71" t="s">
        <v>905</v>
      </c>
      <c r="H594" s="71" t="s">
        <v>533</v>
      </c>
      <c r="I594" s="71">
        <v>7.4475499999999997</v>
      </c>
    </row>
    <row r="595" spans="1:9">
      <c r="A595" s="71" t="s">
        <v>781</v>
      </c>
      <c r="B595" s="71" t="s">
        <v>939</v>
      </c>
      <c r="C595" s="71" t="s">
        <v>954</v>
      </c>
      <c r="D595" s="71" t="s">
        <v>967</v>
      </c>
      <c r="E595" s="71" t="s">
        <v>157</v>
      </c>
      <c r="F595" s="71" t="s">
        <v>863</v>
      </c>
      <c r="G595" s="71" t="s">
        <v>972</v>
      </c>
      <c r="H595" s="71" t="s">
        <v>534</v>
      </c>
      <c r="I595" s="71">
        <v>6.2828229999999997E-4</v>
      </c>
    </row>
    <row r="596" spans="1:9">
      <c r="A596" s="71" t="s">
        <v>781</v>
      </c>
      <c r="B596" s="71" t="s">
        <v>939</v>
      </c>
      <c r="C596" s="71" t="s">
        <v>954</v>
      </c>
      <c r="D596" s="71" t="s">
        <v>967</v>
      </c>
      <c r="E596" s="71" t="s">
        <v>157</v>
      </c>
      <c r="F596" s="71" t="s">
        <v>863</v>
      </c>
      <c r="G596" s="71" t="s">
        <v>972</v>
      </c>
      <c r="H596" s="71" t="s">
        <v>533</v>
      </c>
      <c r="I596" s="71">
        <v>3.9531249999999999E-4</v>
      </c>
    </row>
    <row r="597" spans="1:9">
      <c r="A597" s="71" t="s">
        <v>781</v>
      </c>
      <c r="B597" s="71" t="s">
        <v>939</v>
      </c>
      <c r="C597" s="71" t="s">
        <v>973</v>
      </c>
      <c r="D597" s="71" t="s">
        <v>974</v>
      </c>
      <c r="E597" s="71" t="s">
        <v>785</v>
      </c>
      <c r="F597" s="71" t="s">
        <v>975</v>
      </c>
      <c r="G597" s="71" t="s">
        <v>506</v>
      </c>
      <c r="H597" s="71" t="s">
        <v>533</v>
      </c>
      <c r="I597" s="71">
        <v>2.3899699999999999</v>
      </c>
    </row>
    <row r="598" spans="1:9">
      <c r="A598" s="71" t="s">
        <v>781</v>
      </c>
      <c r="B598" s="71" t="s">
        <v>939</v>
      </c>
      <c r="C598" s="71" t="s">
        <v>954</v>
      </c>
      <c r="D598" s="71" t="s">
        <v>967</v>
      </c>
      <c r="E598" s="71" t="s">
        <v>157</v>
      </c>
      <c r="F598" s="71" t="s">
        <v>863</v>
      </c>
      <c r="G598" s="71" t="s">
        <v>934</v>
      </c>
      <c r="H598" s="71" t="s">
        <v>526</v>
      </c>
      <c r="I598" s="71">
        <v>3.21496E-2</v>
      </c>
    </row>
    <row r="599" spans="1:9">
      <c r="A599" s="71" t="s">
        <v>781</v>
      </c>
      <c r="B599" s="71" t="s">
        <v>939</v>
      </c>
      <c r="C599" s="71" t="s">
        <v>973</v>
      </c>
      <c r="D599" s="71" t="s">
        <v>974</v>
      </c>
      <c r="E599" s="71" t="s">
        <v>785</v>
      </c>
      <c r="F599" s="71" t="s">
        <v>975</v>
      </c>
      <c r="G599" s="71" t="s">
        <v>506</v>
      </c>
      <c r="H599" s="71" t="s">
        <v>534</v>
      </c>
      <c r="I599" s="71">
        <v>0.79367829999999995</v>
      </c>
    </row>
    <row r="600" spans="1:9">
      <c r="A600" s="71" t="s">
        <v>781</v>
      </c>
      <c r="B600" s="71" t="s">
        <v>939</v>
      </c>
      <c r="C600" s="71" t="s">
        <v>954</v>
      </c>
      <c r="D600" s="71" t="s">
        <v>967</v>
      </c>
      <c r="E600" s="71" t="s">
        <v>157</v>
      </c>
      <c r="F600" s="71" t="s">
        <v>863</v>
      </c>
      <c r="G600" s="71" t="s">
        <v>866</v>
      </c>
      <c r="H600" s="71" t="s">
        <v>526</v>
      </c>
      <c r="I600" s="71">
        <v>0.154145</v>
      </c>
    </row>
    <row r="601" spans="1:9">
      <c r="A601" s="71" t="s">
        <v>781</v>
      </c>
      <c r="B601" s="71" t="s">
        <v>939</v>
      </c>
      <c r="C601" s="71" t="s">
        <v>973</v>
      </c>
      <c r="D601" s="71" t="s">
        <v>976</v>
      </c>
      <c r="E601" s="71" t="s">
        <v>785</v>
      </c>
      <c r="F601" s="71" t="s">
        <v>977</v>
      </c>
      <c r="G601" s="71" t="s">
        <v>522</v>
      </c>
      <c r="H601" s="71" t="s">
        <v>533</v>
      </c>
      <c r="I601" s="71">
        <v>5.0102000000000001E-2</v>
      </c>
    </row>
    <row r="602" spans="1:9">
      <c r="A602" s="71" t="s">
        <v>781</v>
      </c>
      <c r="B602" s="71" t="s">
        <v>939</v>
      </c>
      <c r="C602" s="71" t="s">
        <v>954</v>
      </c>
      <c r="D602" s="71" t="s">
        <v>967</v>
      </c>
      <c r="E602" s="71" t="s">
        <v>157</v>
      </c>
      <c r="F602" s="71" t="s">
        <v>863</v>
      </c>
      <c r="G602" s="71" t="s">
        <v>870</v>
      </c>
      <c r="H602" s="71" t="s">
        <v>533</v>
      </c>
      <c r="I602" s="71">
        <v>8.6830000000000001E-7</v>
      </c>
    </row>
    <row r="603" spans="1:9">
      <c r="A603" s="71" t="s">
        <v>781</v>
      </c>
      <c r="B603" s="71" t="s">
        <v>939</v>
      </c>
      <c r="C603" s="71" t="s">
        <v>973</v>
      </c>
      <c r="D603" s="71" t="s">
        <v>976</v>
      </c>
      <c r="E603" s="71" t="s">
        <v>785</v>
      </c>
      <c r="F603" s="71" t="s">
        <v>977</v>
      </c>
      <c r="G603" s="71" t="s">
        <v>978</v>
      </c>
      <c r="H603" s="71" t="s">
        <v>533</v>
      </c>
      <c r="I603" s="71">
        <v>0.26474750000000002</v>
      </c>
    </row>
    <row r="604" spans="1:9">
      <c r="A604" s="71" t="s">
        <v>781</v>
      </c>
      <c r="B604" s="71" t="s">
        <v>939</v>
      </c>
      <c r="C604" s="71" t="s">
        <v>951</v>
      </c>
      <c r="D604" s="71" t="s">
        <v>979</v>
      </c>
      <c r="E604" s="71" t="s">
        <v>980</v>
      </c>
      <c r="F604" s="71" t="s">
        <v>518</v>
      </c>
      <c r="G604" s="71" t="s">
        <v>506</v>
      </c>
      <c r="H604" s="71" t="s">
        <v>533</v>
      </c>
      <c r="I604" s="71">
        <v>1.7930680000000001E-4</v>
      </c>
    </row>
    <row r="605" spans="1:9">
      <c r="A605" s="71" t="s">
        <v>781</v>
      </c>
      <c r="B605" s="71" t="s">
        <v>939</v>
      </c>
      <c r="C605" s="71" t="s">
        <v>954</v>
      </c>
      <c r="D605" s="71" t="s">
        <v>967</v>
      </c>
      <c r="E605" s="71" t="s">
        <v>157</v>
      </c>
      <c r="F605" s="71" t="s">
        <v>863</v>
      </c>
      <c r="G605" s="71" t="s">
        <v>870</v>
      </c>
      <c r="H605" s="71" t="s">
        <v>534</v>
      </c>
      <c r="I605" s="71">
        <v>2.0698999999999999E-6</v>
      </c>
    </row>
    <row r="606" spans="1:9">
      <c r="A606" s="71" t="s">
        <v>781</v>
      </c>
      <c r="B606" s="71" t="s">
        <v>939</v>
      </c>
      <c r="C606" s="71" t="s">
        <v>954</v>
      </c>
      <c r="D606" s="71" t="s">
        <v>979</v>
      </c>
      <c r="E606" s="71" t="s">
        <v>980</v>
      </c>
      <c r="F606" s="71" t="s">
        <v>518</v>
      </c>
      <c r="G606" s="71" t="s">
        <v>506</v>
      </c>
      <c r="H606" s="71" t="s">
        <v>533</v>
      </c>
      <c r="I606" s="71">
        <v>2.2110300000000001E-5</v>
      </c>
    </row>
    <row r="607" spans="1:9">
      <c r="A607" s="71" t="s">
        <v>781</v>
      </c>
      <c r="B607" s="71" t="s">
        <v>939</v>
      </c>
      <c r="C607" s="71" t="s">
        <v>954</v>
      </c>
      <c r="D607" s="71" t="s">
        <v>967</v>
      </c>
      <c r="E607" s="71" t="s">
        <v>968</v>
      </c>
      <c r="F607" s="71" t="s">
        <v>863</v>
      </c>
      <c r="G607" s="71" t="s">
        <v>866</v>
      </c>
      <c r="H607" s="71" t="s">
        <v>533</v>
      </c>
      <c r="I607" s="71">
        <v>4.2012999999999999E-5</v>
      </c>
    </row>
    <row r="608" spans="1:9">
      <c r="A608" s="71" t="s">
        <v>781</v>
      </c>
      <c r="B608" s="71" t="s">
        <v>939</v>
      </c>
      <c r="C608" s="71" t="s">
        <v>943</v>
      </c>
      <c r="D608" s="71" t="s">
        <v>979</v>
      </c>
      <c r="E608" s="71" t="s">
        <v>980</v>
      </c>
      <c r="F608" s="71" t="s">
        <v>518</v>
      </c>
      <c r="G608" s="71" t="s">
        <v>506</v>
      </c>
      <c r="H608" s="71" t="s">
        <v>533</v>
      </c>
      <c r="I608" s="71">
        <v>1.9725649999999999E-3</v>
      </c>
    </row>
    <row r="609" spans="1:9">
      <c r="A609" s="71" t="s">
        <v>781</v>
      </c>
      <c r="B609" s="71" t="s">
        <v>939</v>
      </c>
      <c r="C609" s="71" t="s">
        <v>973</v>
      </c>
      <c r="D609" s="71" t="s">
        <v>976</v>
      </c>
      <c r="E609" s="71" t="s">
        <v>785</v>
      </c>
      <c r="F609" s="71" t="s">
        <v>977</v>
      </c>
      <c r="G609" s="71" t="s">
        <v>981</v>
      </c>
      <c r="H609" s="71" t="s">
        <v>533</v>
      </c>
      <c r="I609" s="71">
        <v>8.2121749999999993E-2</v>
      </c>
    </row>
    <row r="610" spans="1:9">
      <c r="A610" s="71" t="s">
        <v>781</v>
      </c>
      <c r="B610" s="71" t="s">
        <v>939</v>
      </c>
      <c r="C610" s="71" t="s">
        <v>954</v>
      </c>
      <c r="D610" s="71" t="s">
        <v>967</v>
      </c>
      <c r="E610" s="71" t="s">
        <v>982</v>
      </c>
      <c r="F610" s="71" t="s">
        <v>863</v>
      </c>
      <c r="G610" s="71" t="s">
        <v>866</v>
      </c>
      <c r="H610" s="71" t="s">
        <v>526</v>
      </c>
      <c r="I610" s="71">
        <v>0.71498399999999995</v>
      </c>
    </row>
    <row r="611" spans="1:9">
      <c r="A611" s="71" t="s">
        <v>781</v>
      </c>
      <c r="B611" s="71" t="s">
        <v>939</v>
      </c>
      <c r="C611" s="71" t="s">
        <v>983</v>
      </c>
      <c r="D611" s="71" t="s">
        <v>979</v>
      </c>
      <c r="E611" s="71" t="s">
        <v>980</v>
      </c>
      <c r="F611" s="71" t="s">
        <v>518</v>
      </c>
      <c r="G611" s="71" t="s">
        <v>506</v>
      </c>
      <c r="H611" s="71" t="s">
        <v>533</v>
      </c>
      <c r="I611" s="71">
        <v>6.5539E-6</v>
      </c>
    </row>
    <row r="612" spans="1:9">
      <c r="A612" s="71" t="s">
        <v>781</v>
      </c>
      <c r="B612" s="71" t="s">
        <v>939</v>
      </c>
      <c r="C612" s="71" t="s">
        <v>954</v>
      </c>
      <c r="D612" s="71" t="s">
        <v>967</v>
      </c>
      <c r="E612" s="71" t="s">
        <v>157</v>
      </c>
      <c r="F612" s="71" t="s">
        <v>863</v>
      </c>
      <c r="G612" s="71" t="s">
        <v>510</v>
      </c>
      <c r="H612" s="71" t="s">
        <v>526</v>
      </c>
      <c r="I612" s="71">
        <v>4.5379099999999999E-2</v>
      </c>
    </row>
    <row r="613" spans="1:9">
      <c r="A613" s="71" t="s">
        <v>781</v>
      </c>
      <c r="B613" s="71" t="s">
        <v>939</v>
      </c>
      <c r="C613" s="71" t="s">
        <v>954</v>
      </c>
      <c r="D613" s="71" t="s">
        <v>967</v>
      </c>
      <c r="E613" s="71" t="s">
        <v>157</v>
      </c>
      <c r="F613" s="71" t="s">
        <v>863</v>
      </c>
      <c r="G613" s="71" t="s">
        <v>510</v>
      </c>
      <c r="H613" s="71" t="s">
        <v>534</v>
      </c>
      <c r="I613" s="71">
        <v>1.030463E-4</v>
      </c>
    </row>
    <row r="614" spans="1:9">
      <c r="A614" s="71" t="s">
        <v>781</v>
      </c>
      <c r="B614" s="71" t="s">
        <v>939</v>
      </c>
      <c r="C614" s="71" t="s">
        <v>954</v>
      </c>
      <c r="D614" s="71" t="s">
        <v>967</v>
      </c>
      <c r="E614" s="71" t="s">
        <v>968</v>
      </c>
      <c r="F614" s="71" t="s">
        <v>863</v>
      </c>
      <c r="G614" s="71" t="s">
        <v>866</v>
      </c>
      <c r="H614" s="71" t="s">
        <v>534</v>
      </c>
      <c r="I614" s="71">
        <v>5.0079500000000001E-5</v>
      </c>
    </row>
    <row r="615" spans="1:9">
      <c r="A615" s="71" t="s">
        <v>781</v>
      </c>
      <c r="B615" s="71" t="s">
        <v>939</v>
      </c>
      <c r="C615" s="71" t="s">
        <v>954</v>
      </c>
      <c r="D615" s="71" t="s">
        <v>967</v>
      </c>
      <c r="E615" s="71" t="s">
        <v>157</v>
      </c>
      <c r="F615" s="71" t="s">
        <v>863</v>
      </c>
      <c r="G615" s="71" t="s">
        <v>904</v>
      </c>
      <c r="H615" s="71" t="s">
        <v>526</v>
      </c>
      <c r="I615" s="71">
        <v>2.8898199999999998</v>
      </c>
    </row>
    <row r="616" spans="1:9">
      <c r="A616" s="71" t="s">
        <v>781</v>
      </c>
      <c r="B616" s="71" t="s">
        <v>939</v>
      </c>
      <c r="C616" s="71" t="s">
        <v>954</v>
      </c>
      <c r="D616" s="71" t="s">
        <v>967</v>
      </c>
      <c r="E616" s="71" t="s">
        <v>785</v>
      </c>
      <c r="F616" s="71" t="s">
        <v>863</v>
      </c>
      <c r="G616" s="71" t="s">
        <v>866</v>
      </c>
      <c r="H616" s="71" t="s">
        <v>526</v>
      </c>
      <c r="I616" s="71">
        <v>0.84478600000000004</v>
      </c>
    </row>
    <row r="617" spans="1:9">
      <c r="A617" s="71" t="s">
        <v>781</v>
      </c>
      <c r="B617" s="71" t="s">
        <v>939</v>
      </c>
      <c r="C617" s="71" t="s">
        <v>954</v>
      </c>
      <c r="D617" s="71" t="s">
        <v>967</v>
      </c>
      <c r="E617" s="71" t="s">
        <v>157</v>
      </c>
      <c r="F617" s="71" t="s">
        <v>863</v>
      </c>
      <c r="G617" s="71" t="s">
        <v>932</v>
      </c>
      <c r="H617" s="71" t="s">
        <v>534</v>
      </c>
      <c r="I617" s="71">
        <v>5.0105720000000002E-4</v>
      </c>
    </row>
    <row r="618" spans="1:9">
      <c r="A618" s="71" t="s">
        <v>781</v>
      </c>
      <c r="B618" s="71" t="s">
        <v>939</v>
      </c>
      <c r="C618" s="71" t="s">
        <v>954</v>
      </c>
      <c r="D618" s="71" t="s">
        <v>967</v>
      </c>
      <c r="E618" s="71" t="s">
        <v>157</v>
      </c>
      <c r="F618" s="71" t="s">
        <v>863</v>
      </c>
      <c r="G618" s="71" t="s">
        <v>972</v>
      </c>
      <c r="H618" s="71" t="s">
        <v>526</v>
      </c>
      <c r="I618" s="71">
        <v>4.2809100000000003E-2</v>
      </c>
    </row>
    <row r="619" spans="1:9">
      <c r="A619" s="71" t="s">
        <v>781</v>
      </c>
      <c r="B619" s="71" t="s">
        <v>939</v>
      </c>
      <c r="C619" s="71" t="s">
        <v>954</v>
      </c>
      <c r="D619" s="71" t="s">
        <v>967</v>
      </c>
      <c r="E619" s="71" t="s">
        <v>982</v>
      </c>
      <c r="F619" s="71" t="s">
        <v>863</v>
      </c>
      <c r="G619" s="71" t="s">
        <v>866</v>
      </c>
      <c r="H619" s="71" t="s">
        <v>534</v>
      </c>
      <c r="I619" s="71">
        <v>4.018739E-4</v>
      </c>
    </row>
    <row r="620" spans="1:9">
      <c r="A620" s="71" t="s">
        <v>781</v>
      </c>
      <c r="B620" s="71" t="s">
        <v>939</v>
      </c>
      <c r="C620" s="71" t="s">
        <v>954</v>
      </c>
      <c r="D620" s="71" t="s">
        <v>967</v>
      </c>
      <c r="E620" s="71" t="s">
        <v>157</v>
      </c>
      <c r="F620" s="71" t="s">
        <v>863</v>
      </c>
      <c r="G620" s="71" t="s">
        <v>510</v>
      </c>
      <c r="H620" s="71" t="s">
        <v>533</v>
      </c>
      <c r="I620" s="71">
        <v>4.3223999999999998E-5</v>
      </c>
    </row>
    <row r="621" spans="1:9">
      <c r="A621" s="71" t="s">
        <v>781</v>
      </c>
      <c r="B621" s="71" t="s">
        <v>939</v>
      </c>
      <c r="C621" s="71" t="s">
        <v>928</v>
      </c>
      <c r="D621" s="71" t="s">
        <v>872</v>
      </c>
      <c r="E621" s="71" t="s">
        <v>785</v>
      </c>
      <c r="F621" s="71" t="s">
        <v>863</v>
      </c>
      <c r="G621" s="71" t="s">
        <v>936</v>
      </c>
      <c r="H621" s="71" t="s">
        <v>533</v>
      </c>
      <c r="I621" s="71">
        <v>1.7498E-6</v>
      </c>
    </row>
    <row r="622" spans="1:9">
      <c r="A622" s="71" t="s">
        <v>781</v>
      </c>
      <c r="B622" s="71" t="s">
        <v>939</v>
      </c>
      <c r="C622" s="71" t="s">
        <v>954</v>
      </c>
      <c r="D622" s="71" t="s">
        <v>967</v>
      </c>
      <c r="E622" s="71" t="s">
        <v>157</v>
      </c>
      <c r="F622" s="71" t="s">
        <v>863</v>
      </c>
      <c r="G622" s="71" t="s">
        <v>866</v>
      </c>
      <c r="H622" s="71" t="s">
        <v>534</v>
      </c>
      <c r="I622" s="71">
        <v>8.6640500000000005E-5</v>
      </c>
    </row>
    <row r="623" spans="1:9">
      <c r="A623" s="71" t="s">
        <v>781</v>
      </c>
      <c r="B623" s="71" t="s">
        <v>939</v>
      </c>
      <c r="C623" s="71" t="s">
        <v>928</v>
      </c>
      <c r="D623" s="71" t="s">
        <v>872</v>
      </c>
      <c r="E623" s="71" t="s">
        <v>785</v>
      </c>
      <c r="F623" s="71" t="s">
        <v>863</v>
      </c>
      <c r="G623" s="71" t="s">
        <v>907</v>
      </c>
      <c r="H623" s="71" t="s">
        <v>526</v>
      </c>
      <c r="I623" s="71">
        <v>0.10492899999999999</v>
      </c>
    </row>
    <row r="624" spans="1:9">
      <c r="A624" s="71" t="s">
        <v>781</v>
      </c>
      <c r="B624" s="71" t="s">
        <v>939</v>
      </c>
      <c r="C624" s="71" t="s">
        <v>954</v>
      </c>
      <c r="D624" s="71" t="s">
        <v>967</v>
      </c>
      <c r="E624" s="71" t="s">
        <v>785</v>
      </c>
      <c r="F624" s="71" t="s">
        <v>863</v>
      </c>
      <c r="G624" s="71" t="s">
        <v>866</v>
      </c>
      <c r="H624" s="71" t="s">
        <v>534</v>
      </c>
      <c r="I624" s="71">
        <v>4.7483019999999999E-4</v>
      </c>
    </row>
    <row r="625" spans="1:9">
      <c r="A625" s="71" t="s">
        <v>781</v>
      </c>
      <c r="B625" s="71" t="s">
        <v>939</v>
      </c>
      <c r="C625" s="71" t="s">
        <v>954</v>
      </c>
      <c r="D625" s="71" t="s">
        <v>967</v>
      </c>
      <c r="E625" s="71" t="s">
        <v>157</v>
      </c>
      <c r="F625" s="71" t="s">
        <v>863</v>
      </c>
      <c r="G625" s="71" t="s">
        <v>870</v>
      </c>
      <c r="H625" s="71" t="s">
        <v>526</v>
      </c>
      <c r="I625" s="71">
        <v>8.4622600000000005E-4</v>
      </c>
    </row>
    <row r="626" spans="1:9">
      <c r="A626" s="71" t="s">
        <v>781</v>
      </c>
      <c r="B626" s="71" t="s">
        <v>939</v>
      </c>
      <c r="C626" s="71" t="s">
        <v>954</v>
      </c>
      <c r="D626" s="71" t="s">
        <v>967</v>
      </c>
      <c r="E626" s="71" t="s">
        <v>157</v>
      </c>
      <c r="F626" s="71" t="s">
        <v>863</v>
      </c>
      <c r="G626" s="71" t="s">
        <v>904</v>
      </c>
      <c r="H626" s="71" t="s">
        <v>533</v>
      </c>
      <c r="I626" s="71">
        <v>7.6726249999999998E-3</v>
      </c>
    </row>
    <row r="627" spans="1:9">
      <c r="A627" s="71" t="s">
        <v>781</v>
      </c>
      <c r="B627" s="71" t="s">
        <v>939</v>
      </c>
      <c r="C627" s="71" t="s">
        <v>954</v>
      </c>
      <c r="D627" s="71" t="s">
        <v>967</v>
      </c>
      <c r="E627" s="71" t="s">
        <v>982</v>
      </c>
      <c r="F627" s="71" t="s">
        <v>863</v>
      </c>
      <c r="G627" s="71" t="s">
        <v>866</v>
      </c>
      <c r="H627" s="71" t="s">
        <v>533</v>
      </c>
      <c r="I627" s="71">
        <v>3.3714250000000003E-4</v>
      </c>
    </row>
    <row r="628" spans="1:9">
      <c r="A628" s="71" t="s">
        <v>781</v>
      </c>
      <c r="B628" s="71" t="s">
        <v>939</v>
      </c>
      <c r="C628" s="71" t="s">
        <v>928</v>
      </c>
      <c r="D628" s="71" t="s">
        <v>872</v>
      </c>
      <c r="E628" s="71" t="s">
        <v>785</v>
      </c>
      <c r="F628" s="71" t="s">
        <v>863</v>
      </c>
      <c r="G628" s="71" t="s">
        <v>104</v>
      </c>
      <c r="H628" s="71" t="s">
        <v>533</v>
      </c>
      <c r="I628" s="71">
        <v>1.5650325E-2</v>
      </c>
    </row>
    <row r="629" spans="1:9">
      <c r="A629" s="71" t="s">
        <v>781</v>
      </c>
      <c r="B629" s="71" t="s">
        <v>939</v>
      </c>
      <c r="C629" s="71" t="s">
        <v>954</v>
      </c>
      <c r="D629" s="71" t="s">
        <v>984</v>
      </c>
      <c r="E629" s="71" t="s">
        <v>785</v>
      </c>
      <c r="F629" s="71" t="s">
        <v>863</v>
      </c>
      <c r="G629" s="71" t="s">
        <v>866</v>
      </c>
      <c r="H629" s="71" t="s">
        <v>534</v>
      </c>
      <c r="I629" s="71">
        <v>2.9955850000000002E-4</v>
      </c>
    </row>
    <row r="630" spans="1:9">
      <c r="A630" s="71" t="s">
        <v>781</v>
      </c>
      <c r="B630" s="71" t="s">
        <v>939</v>
      </c>
      <c r="C630" s="71" t="s">
        <v>954</v>
      </c>
      <c r="D630" s="71" t="s">
        <v>984</v>
      </c>
      <c r="E630" s="71" t="s">
        <v>785</v>
      </c>
      <c r="F630" s="71" t="s">
        <v>863</v>
      </c>
      <c r="G630" s="71" t="s">
        <v>866</v>
      </c>
      <c r="H630" s="71" t="s">
        <v>526</v>
      </c>
      <c r="I630" s="71">
        <v>0.53295099999999995</v>
      </c>
    </row>
    <row r="631" spans="1:9">
      <c r="A631" s="71" t="s">
        <v>781</v>
      </c>
      <c r="B631" s="71" t="s">
        <v>939</v>
      </c>
      <c r="C631" s="71" t="s">
        <v>954</v>
      </c>
      <c r="D631" s="71" t="s">
        <v>984</v>
      </c>
      <c r="E631" s="71" t="s">
        <v>785</v>
      </c>
      <c r="F631" s="71" t="s">
        <v>863</v>
      </c>
      <c r="G631" s="71" t="s">
        <v>866</v>
      </c>
      <c r="H631" s="71" t="s">
        <v>533</v>
      </c>
      <c r="I631" s="71">
        <v>2.5130749999999999E-4</v>
      </c>
    </row>
    <row r="632" spans="1:9">
      <c r="A632" s="71" t="s">
        <v>781</v>
      </c>
      <c r="B632" s="71" t="s">
        <v>939</v>
      </c>
      <c r="C632" s="71" t="s">
        <v>954</v>
      </c>
      <c r="D632" s="71" t="s">
        <v>985</v>
      </c>
      <c r="E632" s="71" t="s">
        <v>986</v>
      </c>
      <c r="F632" s="71" t="s">
        <v>863</v>
      </c>
      <c r="G632" s="71" t="s">
        <v>866</v>
      </c>
      <c r="H632" s="71" t="s">
        <v>526</v>
      </c>
      <c r="I632" s="71">
        <v>0.58048999999999995</v>
      </c>
    </row>
    <row r="633" spans="1:9">
      <c r="A633" s="71" t="s">
        <v>781</v>
      </c>
      <c r="B633" s="71" t="s">
        <v>939</v>
      </c>
      <c r="C633" s="71" t="s">
        <v>954</v>
      </c>
      <c r="D633" s="71" t="s">
        <v>987</v>
      </c>
      <c r="E633" s="71" t="s">
        <v>988</v>
      </c>
      <c r="F633" s="71" t="s">
        <v>863</v>
      </c>
      <c r="G633" s="71" t="s">
        <v>866</v>
      </c>
      <c r="H633" s="71" t="s">
        <v>533</v>
      </c>
      <c r="I633" s="71">
        <v>3.0334000000000001E-5</v>
      </c>
    </row>
    <row r="634" spans="1:9">
      <c r="A634" s="71" t="s">
        <v>781</v>
      </c>
      <c r="B634" s="71" t="s">
        <v>939</v>
      </c>
      <c r="C634" s="71" t="s">
        <v>954</v>
      </c>
      <c r="D634" s="71" t="s">
        <v>985</v>
      </c>
      <c r="E634" s="71" t="s">
        <v>989</v>
      </c>
      <c r="F634" s="71" t="s">
        <v>863</v>
      </c>
      <c r="G634" s="71" t="s">
        <v>866</v>
      </c>
      <c r="H634" s="71" t="s">
        <v>534</v>
      </c>
      <c r="I634" s="71">
        <v>7.3382500000000004E-5</v>
      </c>
    </row>
    <row r="635" spans="1:9">
      <c r="A635" s="71" t="s">
        <v>781</v>
      </c>
      <c r="B635" s="71" t="s">
        <v>939</v>
      </c>
      <c r="C635" s="71" t="s">
        <v>954</v>
      </c>
      <c r="D635" s="71" t="s">
        <v>985</v>
      </c>
      <c r="E635" s="71" t="s">
        <v>989</v>
      </c>
      <c r="F635" s="71" t="s">
        <v>863</v>
      </c>
      <c r="G635" s="71" t="s">
        <v>866</v>
      </c>
      <c r="H635" s="71" t="s">
        <v>533</v>
      </c>
      <c r="I635" s="71">
        <v>6.1562499999999999E-5</v>
      </c>
    </row>
    <row r="636" spans="1:9">
      <c r="A636" s="71" t="s">
        <v>781</v>
      </c>
      <c r="B636" s="71" t="s">
        <v>939</v>
      </c>
      <c r="C636" s="71" t="s">
        <v>928</v>
      </c>
      <c r="D636" s="71" t="s">
        <v>872</v>
      </c>
      <c r="E636" s="71" t="s">
        <v>785</v>
      </c>
      <c r="F636" s="71" t="s">
        <v>863</v>
      </c>
      <c r="G636" s="71" t="s">
        <v>870</v>
      </c>
      <c r="H636" s="71" t="s">
        <v>534</v>
      </c>
      <c r="I636" s="71">
        <v>1.1961840000000001E-4</v>
      </c>
    </row>
    <row r="637" spans="1:9">
      <c r="A637" s="71" t="s">
        <v>781</v>
      </c>
      <c r="B637" s="71" t="s">
        <v>939</v>
      </c>
      <c r="C637" s="71" t="s">
        <v>954</v>
      </c>
      <c r="D637" s="71" t="s">
        <v>987</v>
      </c>
      <c r="E637" s="71" t="s">
        <v>785</v>
      </c>
      <c r="F637" s="71" t="s">
        <v>863</v>
      </c>
      <c r="G637" s="71" t="s">
        <v>866</v>
      </c>
      <c r="H637" s="71" t="s">
        <v>533</v>
      </c>
      <c r="I637" s="71">
        <v>4.5522799999999997E-5</v>
      </c>
    </row>
    <row r="638" spans="1:9">
      <c r="A638" s="71" t="s">
        <v>781</v>
      </c>
      <c r="B638" s="71" t="s">
        <v>939</v>
      </c>
      <c r="C638" s="71" t="s">
        <v>954</v>
      </c>
      <c r="D638" s="71" t="s">
        <v>985</v>
      </c>
      <c r="E638" s="71" t="s">
        <v>986</v>
      </c>
      <c r="F638" s="71" t="s">
        <v>863</v>
      </c>
      <c r="G638" s="71" t="s">
        <v>866</v>
      </c>
      <c r="H638" s="71" t="s">
        <v>533</v>
      </c>
      <c r="I638" s="71">
        <v>2.7372250000000001E-4</v>
      </c>
    </row>
    <row r="639" spans="1:9">
      <c r="A639" s="71" t="s">
        <v>781</v>
      </c>
      <c r="B639" s="71" t="s">
        <v>939</v>
      </c>
      <c r="C639" s="71" t="s">
        <v>954</v>
      </c>
      <c r="D639" s="71" t="s">
        <v>985</v>
      </c>
      <c r="E639" s="71" t="s">
        <v>990</v>
      </c>
      <c r="F639" s="71" t="s">
        <v>863</v>
      </c>
      <c r="G639" s="71" t="s">
        <v>866</v>
      </c>
      <c r="H639" s="71" t="s">
        <v>533</v>
      </c>
      <c r="I639" s="71">
        <v>9.5203800000000005E-5</v>
      </c>
    </row>
    <row r="640" spans="1:9">
      <c r="A640" s="71" t="s">
        <v>781</v>
      </c>
      <c r="B640" s="71" t="s">
        <v>939</v>
      </c>
      <c r="C640" s="71" t="s">
        <v>954</v>
      </c>
      <c r="D640" s="71" t="s">
        <v>985</v>
      </c>
      <c r="E640" s="71" t="s">
        <v>990</v>
      </c>
      <c r="F640" s="71" t="s">
        <v>863</v>
      </c>
      <c r="G640" s="71" t="s">
        <v>866</v>
      </c>
      <c r="H640" s="71" t="s">
        <v>526</v>
      </c>
      <c r="I640" s="71">
        <v>0.201901</v>
      </c>
    </row>
    <row r="641" spans="1:9">
      <c r="A641" s="71" t="s">
        <v>781</v>
      </c>
      <c r="B641" s="71" t="s">
        <v>939</v>
      </c>
      <c r="C641" s="71" t="s">
        <v>954</v>
      </c>
      <c r="D641" s="71" t="s">
        <v>985</v>
      </c>
      <c r="E641" s="71" t="s">
        <v>990</v>
      </c>
      <c r="F641" s="71" t="s">
        <v>863</v>
      </c>
      <c r="G641" s="71" t="s">
        <v>866</v>
      </c>
      <c r="H641" s="71" t="s">
        <v>534</v>
      </c>
      <c r="I641" s="71">
        <v>1.134829E-4</v>
      </c>
    </row>
    <row r="642" spans="1:9">
      <c r="A642" s="71" t="s">
        <v>781</v>
      </c>
      <c r="B642" s="71" t="s">
        <v>939</v>
      </c>
      <c r="C642" s="71" t="s">
        <v>954</v>
      </c>
      <c r="D642" s="71" t="s">
        <v>991</v>
      </c>
      <c r="E642" s="71" t="s">
        <v>785</v>
      </c>
      <c r="F642" s="71" t="s">
        <v>863</v>
      </c>
      <c r="G642" s="71" t="s">
        <v>866</v>
      </c>
      <c r="H642" s="71" t="s">
        <v>533</v>
      </c>
      <c r="I642" s="71">
        <v>3.3532499999999998E-5</v>
      </c>
    </row>
    <row r="643" spans="1:9">
      <c r="A643" s="71" t="s">
        <v>781</v>
      </c>
      <c r="B643" s="71" t="s">
        <v>939</v>
      </c>
      <c r="C643" s="71" t="s">
        <v>928</v>
      </c>
      <c r="D643" s="71" t="s">
        <v>872</v>
      </c>
      <c r="E643" s="71" t="s">
        <v>785</v>
      </c>
      <c r="F643" s="71" t="s">
        <v>863</v>
      </c>
      <c r="G643" s="71" t="s">
        <v>874</v>
      </c>
      <c r="H643" s="71" t="s">
        <v>533</v>
      </c>
      <c r="I643" s="71">
        <v>0</v>
      </c>
    </row>
    <row r="644" spans="1:9">
      <c r="A644" s="71" t="s">
        <v>781</v>
      </c>
      <c r="B644" s="71" t="s">
        <v>939</v>
      </c>
      <c r="C644" s="71" t="s">
        <v>954</v>
      </c>
      <c r="D644" s="71" t="s">
        <v>985</v>
      </c>
      <c r="E644" s="71" t="s">
        <v>989</v>
      </c>
      <c r="F644" s="71" t="s">
        <v>863</v>
      </c>
      <c r="G644" s="71" t="s">
        <v>866</v>
      </c>
      <c r="H644" s="71" t="s">
        <v>526</v>
      </c>
      <c r="I644" s="71">
        <v>0.13055700000000001</v>
      </c>
    </row>
    <row r="645" spans="1:9">
      <c r="A645" s="71" t="s">
        <v>781</v>
      </c>
      <c r="B645" s="71" t="s">
        <v>939</v>
      </c>
      <c r="C645" s="71" t="s">
        <v>954</v>
      </c>
      <c r="D645" s="71" t="s">
        <v>987</v>
      </c>
      <c r="E645" s="71" t="s">
        <v>992</v>
      </c>
      <c r="F645" s="71" t="s">
        <v>863</v>
      </c>
      <c r="G645" s="71" t="s">
        <v>866</v>
      </c>
      <c r="H645" s="71" t="s">
        <v>534</v>
      </c>
      <c r="I645" s="71">
        <v>1.0555040000000001E-4</v>
      </c>
    </row>
    <row r="646" spans="1:9">
      <c r="A646" s="71" t="s">
        <v>781</v>
      </c>
      <c r="B646" s="71" t="s">
        <v>939</v>
      </c>
      <c r="C646" s="71" t="s">
        <v>928</v>
      </c>
      <c r="D646" s="71" t="s">
        <v>872</v>
      </c>
      <c r="E646" s="71" t="s">
        <v>785</v>
      </c>
      <c r="F646" s="71" t="s">
        <v>863</v>
      </c>
      <c r="G646" s="71" t="s">
        <v>905</v>
      </c>
      <c r="H646" s="71" t="s">
        <v>534</v>
      </c>
      <c r="I646" s="71">
        <v>0</v>
      </c>
    </row>
    <row r="647" spans="1:9">
      <c r="A647" s="71" t="s">
        <v>781</v>
      </c>
      <c r="B647" s="71" t="s">
        <v>939</v>
      </c>
      <c r="C647" s="71" t="s">
        <v>954</v>
      </c>
      <c r="D647" s="71" t="s">
        <v>987</v>
      </c>
      <c r="E647" s="71" t="s">
        <v>988</v>
      </c>
      <c r="F647" s="71" t="s">
        <v>863</v>
      </c>
      <c r="G647" s="71" t="s">
        <v>866</v>
      </c>
      <c r="H647" s="71" t="s">
        <v>534</v>
      </c>
      <c r="I647" s="71">
        <v>3.6158100000000002E-5</v>
      </c>
    </row>
    <row r="648" spans="1:9">
      <c r="A648" s="71" t="s">
        <v>781</v>
      </c>
      <c r="B648" s="71" t="s">
        <v>939</v>
      </c>
      <c r="C648" s="71" t="s">
        <v>928</v>
      </c>
      <c r="D648" s="71" t="s">
        <v>872</v>
      </c>
      <c r="E648" s="71" t="s">
        <v>785</v>
      </c>
      <c r="F648" s="71" t="s">
        <v>863</v>
      </c>
      <c r="G648" s="71" t="s">
        <v>907</v>
      </c>
      <c r="H648" s="71" t="s">
        <v>534</v>
      </c>
      <c r="I648" s="71">
        <v>1.6902083E-3</v>
      </c>
    </row>
    <row r="649" spans="1:9">
      <c r="A649" s="71" t="s">
        <v>781</v>
      </c>
      <c r="B649" s="71" t="s">
        <v>939</v>
      </c>
      <c r="C649" s="71" t="s">
        <v>954</v>
      </c>
      <c r="D649" s="71" t="s">
        <v>987</v>
      </c>
      <c r="E649" s="71" t="s">
        <v>988</v>
      </c>
      <c r="F649" s="71" t="s">
        <v>863</v>
      </c>
      <c r="G649" s="71" t="s">
        <v>866</v>
      </c>
      <c r="H649" s="71" t="s">
        <v>526</v>
      </c>
      <c r="I649" s="71">
        <v>6.4329999999999998E-2</v>
      </c>
    </row>
    <row r="650" spans="1:9">
      <c r="A650" s="71" t="s">
        <v>781</v>
      </c>
      <c r="B650" s="71" t="s">
        <v>939</v>
      </c>
      <c r="C650" s="71" t="s">
        <v>954</v>
      </c>
      <c r="D650" s="71" t="s">
        <v>991</v>
      </c>
      <c r="E650" s="71" t="s">
        <v>785</v>
      </c>
      <c r="F650" s="71" t="s">
        <v>863</v>
      </c>
      <c r="G650" s="71" t="s">
        <v>866</v>
      </c>
      <c r="H650" s="71" t="s">
        <v>526</v>
      </c>
      <c r="I650" s="71">
        <v>7.1113200000000001E-2</v>
      </c>
    </row>
    <row r="651" spans="1:9">
      <c r="A651" s="71" t="s">
        <v>781</v>
      </c>
      <c r="B651" s="71" t="s">
        <v>939</v>
      </c>
      <c r="C651" s="71" t="s">
        <v>928</v>
      </c>
      <c r="D651" s="71" t="s">
        <v>872</v>
      </c>
      <c r="E651" s="71" t="s">
        <v>785</v>
      </c>
      <c r="F651" s="71" t="s">
        <v>863</v>
      </c>
      <c r="G651" s="71" t="s">
        <v>870</v>
      </c>
      <c r="H651" s="71" t="s">
        <v>526</v>
      </c>
      <c r="I651" s="71">
        <v>4.8904400000000001E-2</v>
      </c>
    </row>
    <row r="652" spans="1:9">
      <c r="A652" s="71" t="s">
        <v>781</v>
      </c>
      <c r="B652" s="71" t="s">
        <v>939</v>
      </c>
      <c r="C652" s="71" t="s">
        <v>954</v>
      </c>
      <c r="D652" s="71" t="s">
        <v>985</v>
      </c>
      <c r="E652" s="71" t="s">
        <v>986</v>
      </c>
      <c r="F652" s="71" t="s">
        <v>863</v>
      </c>
      <c r="G652" s="71" t="s">
        <v>866</v>
      </c>
      <c r="H652" s="71" t="s">
        <v>534</v>
      </c>
      <c r="I652" s="71">
        <v>3.2627719999999999E-4</v>
      </c>
    </row>
    <row r="653" spans="1:9">
      <c r="A653" s="71" t="s">
        <v>781</v>
      </c>
      <c r="B653" s="71" t="s">
        <v>939</v>
      </c>
      <c r="C653" s="71" t="s">
        <v>954</v>
      </c>
      <c r="D653" s="71" t="s">
        <v>987</v>
      </c>
      <c r="E653" s="71" t="s">
        <v>785</v>
      </c>
      <c r="F653" s="71" t="s">
        <v>863</v>
      </c>
      <c r="G653" s="71" t="s">
        <v>866</v>
      </c>
      <c r="H653" s="71" t="s">
        <v>534</v>
      </c>
      <c r="I653" s="71">
        <v>5.4263099999999999E-5</v>
      </c>
    </row>
    <row r="654" spans="1:9">
      <c r="A654" s="71" t="s">
        <v>781</v>
      </c>
      <c r="B654" s="71" t="s">
        <v>939</v>
      </c>
      <c r="C654" s="71" t="s">
        <v>954</v>
      </c>
      <c r="D654" s="71" t="s">
        <v>987</v>
      </c>
      <c r="E654" s="71" t="s">
        <v>992</v>
      </c>
      <c r="F654" s="71" t="s">
        <v>863</v>
      </c>
      <c r="G654" s="71" t="s">
        <v>866</v>
      </c>
      <c r="H654" s="71" t="s">
        <v>526</v>
      </c>
      <c r="I654" s="71">
        <v>0.18778800000000001</v>
      </c>
    </row>
    <row r="655" spans="1:9">
      <c r="A655" s="71" t="s">
        <v>781</v>
      </c>
      <c r="B655" s="71" t="s">
        <v>939</v>
      </c>
      <c r="C655" s="71" t="s">
        <v>954</v>
      </c>
      <c r="D655" s="71" t="s">
        <v>987</v>
      </c>
      <c r="E655" s="71" t="s">
        <v>992</v>
      </c>
      <c r="F655" s="71" t="s">
        <v>863</v>
      </c>
      <c r="G655" s="71" t="s">
        <v>866</v>
      </c>
      <c r="H655" s="71" t="s">
        <v>533</v>
      </c>
      <c r="I655" s="71">
        <v>8.8548999999999995E-5</v>
      </c>
    </row>
    <row r="656" spans="1:9">
      <c r="A656" s="71" t="s">
        <v>781</v>
      </c>
      <c r="B656" s="71" t="s">
        <v>939</v>
      </c>
      <c r="C656" s="71" t="s">
        <v>954</v>
      </c>
      <c r="D656" s="71" t="s">
        <v>991</v>
      </c>
      <c r="E656" s="71" t="s">
        <v>785</v>
      </c>
      <c r="F656" s="71" t="s">
        <v>863</v>
      </c>
      <c r="G656" s="71" t="s">
        <v>866</v>
      </c>
      <c r="H656" s="71" t="s">
        <v>534</v>
      </c>
      <c r="I656" s="71">
        <v>3.99707E-5</v>
      </c>
    </row>
    <row r="657" spans="1:9">
      <c r="A657" s="71" t="s">
        <v>781</v>
      </c>
      <c r="B657" s="71" t="s">
        <v>939</v>
      </c>
      <c r="C657" s="71" t="s">
        <v>954</v>
      </c>
      <c r="D657" s="71" t="s">
        <v>987</v>
      </c>
      <c r="E657" s="71" t="s">
        <v>785</v>
      </c>
      <c r="F657" s="71" t="s">
        <v>863</v>
      </c>
      <c r="G657" s="71" t="s">
        <v>866</v>
      </c>
      <c r="H657" s="71" t="s">
        <v>526</v>
      </c>
      <c r="I657" s="71">
        <v>9.6541199999999994E-2</v>
      </c>
    </row>
    <row r="658" spans="1:9">
      <c r="A658" s="71" t="s">
        <v>781</v>
      </c>
      <c r="B658" s="71" t="s">
        <v>939</v>
      </c>
      <c r="C658" s="71" t="s">
        <v>161</v>
      </c>
      <c r="D658" s="71" t="s">
        <v>904</v>
      </c>
      <c r="E658" s="71" t="s">
        <v>785</v>
      </c>
      <c r="F658" s="71" t="s">
        <v>863</v>
      </c>
      <c r="G658" s="71" t="s">
        <v>866</v>
      </c>
      <c r="H658" s="71" t="s">
        <v>526</v>
      </c>
      <c r="I658" s="71">
        <v>1.9361E-6</v>
      </c>
    </row>
    <row r="659" spans="1:9">
      <c r="A659" s="71" t="s">
        <v>781</v>
      </c>
      <c r="B659" s="71" t="s">
        <v>939</v>
      </c>
      <c r="C659" s="71" t="s">
        <v>161</v>
      </c>
      <c r="D659" s="71" t="s">
        <v>993</v>
      </c>
      <c r="E659" s="71" t="s">
        <v>785</v>
      </c>
      <c r="F659" s="71" t="s">
        <v>863</v>
      </c>
      <c r="G659" s="71" t="s">
        <v>866</v>
      </c>
      <c r="H659" s="71" t="s">
        <v>534</v>
      </c>
      <c r="I659" s="71">
        <v>1.8549999999999999E-7</v>
      </c>
    </row>
    <row r="660" spans="1:9">
      <c r="A660" s="71" t="s">
        <v>781</v>
      </c>
      <c r="B660" s="71" t="s">
        <v>939</v>
      </c>
      <c r="C660" s="71" t="s">
        <v>161</v>
      </c>
      <c r="D660" s="71" t="s">
        <v>904</v>
      </c>
      <c r="E660" s="71" t="s">
        <v>785</v>
      </c>
      <c r="F660" s="71" t="s">
        <v>863</v>
      </c>
      <c r="G660" s="71" t="s">
        <v>866</v>
      </c>
      <c r="H660" s="71" t="s">
        <v>533</v>
      </c>
      <c r="I660" s="71">
        <v>8.9999999999999999E-10</v>
      </c>
    </row>
    <row r="661" spans="1:9">
      <c r="A661" s="71" t="s">
        <v>781</v>
      </c>
      <c r="B661" s="71" t="s">
        <v>939</v>
      </c>
      <c r="C661" s="71" t="s">
        <v>161</v>
      </c>
      <c r="D661" s="71" t="s">
        <v>994</v>
      </c>
      <c r="E661" s="71" t="s">
        <v>785</v>
      </c>
      <c r="F661" s="71" t="s">
        <v>863</v>
      </c>
      <c r="G661" s="71" t="s">
        <v>866</v>
      </c>
      <c r="H661" s="71" t="s">
        <v>526</v>
      </c>
      <c r="I661" s="71">
        <v>2.7467499999999999E-2</v>
      </c>
    </row>
    <row r="662" spans="1:9">
      <c r="A662" s="71" t="s">
        <v>781</v>
      </c>
      <c r="B662" s="71" t="s">
        <v>939</v>
      </c>
      <c r="C662" s="71" t="s">
        <v>928</v>
      </c>
      <c r="D662" s="71" t="s">
        <v>872</v>
      </c>
      <c r="E662" s="71" t="s">
        <v>785</v>
      </c>
      <c r="F662" s="71" t="s">
        <v>863</v>
      </c>
      <c r="G662" s="71" t="s">
        <v>874</v>
      </c>
      <c r="H662" s="71" t="s">
        <v>534</v>
      </c>
      <c r="I662" s="71">
        <v>0</v>
      </c>
    </row>
    <row r="663" spans="1:9">
      <c r="A663" s="71" t="s">
        <v>781</v>
      </c>
      <c r="B663" s="71" t="s">
        <v>939</v>
      </c>
      <c r="C663" s="71" t="s">
        <v>161</v>
      </c>
      <c r="D663" s="71" t="s">
        <v>993</v>
      </c>
      <c r="E663" s="71" t="s">
        <v>785</v>
      </c>
      <c r="F663" s="71" t="s">
        <v>863</v>
      </c>
      <c r="G663" s="71" t="s">
        <v>866</v>
      </c>
      <c r="H663" s="71" t="s">
        <v>533</v>
      </c>
      <c r="I663" s="71">
        <v>1.557E-7</v>
      </c>
    </row>
    <row r="664" spans="1:9">
      <c r="A664" s="71" t="s">
        <v>781</v>
      </c>
      <c r="B664" s="71" t="s">
        <v>939</v>
      </c>
      <c r="C664" s="71" t="s">
        <v>161</v>
      </c>
      <c r="D664" s="71" t="s">
        <v>904</v>
      </c>
      <c r="E664" s="71" t="s">
        <v>785</v>
      </c>
      <c r="F664" s="71" t="s">
        <v>863</v>
      </c>
      <c r="G664" s="71" t="s">
        <v>866</v>
      </c>
      <c r="H664" s="71" t="s">
        <v>534</v>
      </c>
      <c r="I664" s="71">
        <v>1.0999999999999999E-9</v>
      </c>
    </row>
    <row r="665" spans="1:9">
      <c r="A665" s="71" t="s">
        <v>781</v>
      </c>
      <c r="B665" s="71" t="s">
        <v>939</v>
      </c>
      <c r="C665" s="71" t="s">
        <v>161</v>
      </c>
      <c r="D665" s="71" t="s">
        <v>994</v>
      </c>
      <c r="E665" s="71" t="s">
        <v>785</v>
      </c>
      <c r="F665" s="71" t="s">
        <v>863</v>
      </c>
      <c r="G665" s="71" t="s">
        <v>866</v>
      </c>
      <c r="H665" s="71" t="s">
        <v>533</v>
      </c>
      <c r="I665" s="71">
        <v>1.2952000000000001E-5</v>
      </c>
    </row>
    <row r="666" spans="1:9">
      <c r="A666" s="71" t="s">
        <v>781</v>
      </c>
      <c r="B666" s="71" t="s">
        <v>939</v>
      </c>
      <c r="C666" s="71" t="s">
        <v>161</v>
      </c>
      <c r="D666" s="71" t="s">
        <v>994</v>
      </c>
      <c r="E666" s="71" t="s">
        <v>785</v>
      </c>
      <c r="F666" s="71" t="s">
        <v>863</v>
      </c>
      <c r="G666" s="71" t="s">
        <v>866</v>
      </c>
      <c r="H666" s="71" t="s">
        <v>534</v>
      </c>
      <c r="I666" s="71">
        <v>1.5438699999999998E-5</v>
      </c>
    </row>
    <row r="667" spans="1:9">
      <c r="A667" s="71" t="s">
        <v>781</v>
      </c>
      <c r="B667" s="71" t="s">
        <v>939</v>
      </c>
      <c r="C667" s="71" t="s">
        <v>161</v>
      </c>
      <c r="D667" s="71" t="s">
        <v>993</v>
      </c>
      <c r="E667" s="71" t="s">
        <v>785</v>
      </c>
      <c r="F667" s="71" t="s">
        <v>863</v>
      </c>
      <c r="G667" s="71" t="s">
        <v>866</v>
      </c>
      <c r="H667" s="71" t="s">
        <v>526</v>
      </c>
      <c r="I667" s="71">
        <v>3.3009000000000001E-4</v>
      </c>
    </row>
    <row r="668" spans="1:9">
      <c r="A668" s="71" t="s">
        <v>781</v>
      </c>
      <c r="B668" s="71" t="s">
        <v>939</v>
      </c>
      <c r="C668" s="71" t="s">
        <v>954</v>
      </c>
      <c r="D668" s="71" t="s">
        <v>995</v>
      </c>
      <c r="E668" s="71" t="s">
        <v>996</v>
      </c>
      <c r="F668" s="71" t="s">
        <v>863</v>
      </c>
      <c r="G668" s="71" t="s">
        <v>866</v>
      </c>
      <c r="H668" s="71" t="s">
        <v>533</v>
      </c>
      <c r="I668" s="71">
        <v>8.6866000000000005E-5</v>
      </c>
    </row>
    <row r="669" spans="1:9">
      <c r="A669" s="71" t="s">
        <v>781</v>
      </c>
      <c r="B669" s="71" t="s">
        <v>939</v>
      </c>
      <c r="C669" s="71" t="s">
        <v>954</v>
      </c>
      <c r="D669" s="71" t="s">
        <v>995</v>
      </c>
      <c r="E669" s="71" t="s">
        <v>997</v>
      </c>
      <c r="F669" s="71" t="s">
        <v>863</v>
      </c>
      <c r="G669" s="71" t="s">
        <v>866</v>
      </c>
      <c r="H669" s="71" t="s">
        <v>534</v>
      </c>
      <c r="I669" s="71">
        <v>2.9031100000000001E-5</v>
      </c>
    </row>
    <row r="670" spans="1:9">
      <c r="A670" s="71" t="s">
        <v>781</v>
      </c>
      <c r="B670" s="71" t="s">
        <v>939</v>
      </c>
      <c r="C670" s="71" t="s">
        <v>954</v>
      </c>
      <c r="D670" s="71" t="s">
        <v>995</v>
      </c>
      <c r="E670" s="71" t="s">
        <v>997</v>
      </c>
      <c r="F670" s="71" t="s">
        <v>863</v>
      </c>
      <c r="G670" s="71" t="s">
        <v>866</v>
      </c>
      <c r="H670" s="71" t="s">
        <v>533</v>
      </c>
      <c r="I670" s="71">
        <v>2.4355E-5</v>
      </c>
    </row>
    <row r="671" spans="1:9">
      <c r="A671" s="71" t="s">
        <v>781</v>
      </c>
      <c r="B671" s="71" t="s">
        <v>939</v>
      </c>
      <c r="C671" s="71" t="s">
        <v>928</v>
      </c>
      <c r="D671" s="71" t="s">
        <v>872</v>
      </c>
      <c r="E671" s="71" t="s">
        <v>785</v>
      </c>
      <c r="F671" s="71" t="s">
        <v>863</v>
      </c>
      <c r="G671" s="71" t="s">
        <v>933</v>
      </c>
      <c r="H671" s="71" t="s">
        <v>526</v>
      </c>
      <c r="I671" s="71">
        <v>0</v>
      </c>
    </row>
    <row r="672" spans="1:9">
      <c r="A672" s="71" t="s">
        <v>781</v>
      </c>
      <c r="B672" s="71" t="s">
        <v>939</v>
      </c>
      <c r="C672" s="71" t="s">
        <v>954</v>
      </c>
      <c r="D672" s="71" t="s">
        <v>995</v>
      </c>
      <c r="E672" s="71" t="s">
        <v>996</v>
      </c>
      <c r="F672" s="71" t="s">
        <v>863</v>
      </c>
      <c r="G672" s="71" t="s">
        <v>866</v>
      </c>
      <c r="H672" s="71" t="s">
        <v>534</v>
      </c>
      <c r="I672" s="71">
        <v>1.035446E-4</v>
      </c>
    </row>
    <row r="673" spans="1:9">
      <c r="A673" s="71" t="s">
        <v>781</v>
      </c>
      <c r="B673" s="71" t="s">
        <v>939</v>
      </c>
      <c r="C673" s="71" t="s">
        <v>954</v>
      </c>
      <c r="D673" s="71" t="s">
        <v>995</v>
      </c>
      <c r="E673" s="71" t="s">
        <v>997</v>
      </c>
      <c r="F673" s="71" t="s">
        <v>863</v>
      </c>
      <c r="G673" s="71" t="s">
        <v>866</v>
      </c>
      <c r="H673" s="71" t="s">
        <v>526</v>
      </c>
      <c r="I673" s="71">
        <v>5.1650099999999997E-2</v>
      </c>
    </row>
    <row r="674" spans="1:9">
      <c r="A674" s="71" t="s">
        <v>781</v>
      </c>
      <c r="B674" s="71" t="s">
        <v>939</v>
      </c>
      <c r="C674" s="71" t="s">
        <v>928</v>
      </c>
      <c r="D674" s="71" t="s">
        <v>872</v>
      </c>
      <c r="E674" s="71" t="s">
        <v>785</v>
      </c>
      <c r="F674" s="71" t="s">
        <v>863</v>
      </c>
      <c r="G674" s="71" t="s">
        <v>934</v>
      </c>
      <c r="H674" s="71" t="s">
        <v>533</v>
      </c>
      <c r="I674" s="71">
        <v>2.8425999999999999E-5</v>
      </c>
    </row>
    <row r="675" spans="1:9">
      <c r="A675" s="71" t="s">
        <v>781</v>
      </c>
      <c r="B675" s="71" t="s">
        <v>939</v>
      </c>
      <c r="C675" s="71" t="s">
        <v>954</v>
      </c>
      <c r="D675" s="71" t="s">
        <v>995</v>
      </c>
      <c r="E675" s="71" t="s">
        <v>996</v>
      </c>
      <c r="F675" s="71" t="s">
        <v>863</v>
      </c>
      <c r="G675" s="71" t="s">
        <v>866</v>
      </c>
      <c r="H675" s="71" t="s">
        <v>526</v>
      </c>
      <c r="I675" s="71">
        <v>0.18421899999999999</v>
      </c>
    </row>
    <row r="676" spans="1:9">
      <c r="A676" s="71" t="s">
        <v>781</v>
      </c>
      <c r="B676" s="71" t="s">
        <v>939</v>
      </c>
      <c r="C676" s="71" t="s">
        <v>928</v>
      </c>
      <c r="D676" s="71" t="s">
        <v>872</v>
      </c>
      <c r="E676" s="71" t="s">
        <v>785</v>
      </c>
      <c r="F676" s="71" t="s">
        <v>863</v>
      </c>
      <c r="G676" s="71" t="s">
        <v>930</v>
      </c>
      <c r="H676" s="71" t="s">
        <v>533</v>
      </c>
      <c r="I676" s="71">
        <v>0</v>
      </c>
    </row>
    <row r="677" spans="1:9">
      <c r="A677" s="71" t="s">
        <v>781</v>
      </c>
      <c r="B677" s="71" t="s">
        <v>939</v>
      </c>
      <c r="C677" s="71" t="s">
        <v>954</v>
      </c>
      <c r="D677" s="71" t="s">
        <v>998</v>
      </c>
      <c r="E677" s="71" t="s">
        <v>785</v>
      </c>
      <c r="F677" s="71" t="s">
        <v>863</v>
      </c>
      <c r="G677" s="71" t="s">
        <v>866</v>
      </c>
      <c r="H677" s="71" t="s">
        <v>534</v>
      </c>
      <c r="I677" s="71">
        <v>7.0148599999999994E-5</v>
      </c>
    </row>
    <row r="678" spans="1:9">
      <c r="A678" s="71" t="s">
        <v>781</v>
      </c>
      <c r="B678" s="71" t="s">
        <v>939</v>
      </c>
      <c r="C678" s="71" t="s">
        <v>954</v>
      </c>
      <c r="D678" s="71" t="s">
        <v>998</v>
      </c>
      <c r="E678" s="71" t="s">
        <v>785</v>
      </c>
      <c r="F678" s="71" t="s">
        <v>863</v>
      </c>
      <c r="G678" s="71" t="s">
        <v>866</v>
      </c>
      <c r="H678" s="71" t="s">
        <v>533</v>
      </c>
      <c r="I678" s="71">
        <v>5.88495E-5</v>
      </c>
    </row>
    <row r="679" spans="1:9">
      <c r="A679" s="71" t="s">
        <v>781</v>
      </c>
      <c r="B679" s="71" t="s">
        <v>939</v>
      </c>
      <c r="C679" s="71" t="s">
        <v>954</v>
      </c>
      <c r="D679" s="71" t="s">
        <v>998</v>
      </c>
      <c r="E679" s="71" t="s">
        <v>785</v>
      </c>
      <c r="F679" s="71" t="s">
        <v>863</v>
      </c>
      <c r="G679" s="71" t="s">
        <v>866</v>
      </c>
      <c r="H679" s="71" t="s">
        <v>526</v>
      </c>
      <c r="I679" s="71">
        <v>0.124804</v>
      </c>
    </row>
    <row r="680" spans="1:9">
      <c r="A680" s="71" t="s">
        <v>781</v>
      </c>
      <c r="B680" s="71" t="s">
        <v>939</v>
      </c>
      <c r="C680" s="71" t="s">
        <v>928</v>
      </c>
      <c r="D680" s="71" t="s">
        <v>872</v>
      </c>
      <c r="E680" s="71" t="s">
        <v>785</v>
      </c>
      <c r="F680" s="71" t="s">
        <v>863</v>
      </c>
      <c r="G680" s="71" t="s">
        <v>870</v>
      </c>
      <c r="H680" s="71" t="s">
        <v>533</v>
      </c>
      <c r="I680" s="71">
        <v>5.0175500000000001E-5</v>
      </c>
    </row>
    <row r="681" spans="1:9">
      <c r="A681" s="71" t="s">
        <v>781</v>
      </c>
      <c r="B681" s="71" t="s">
        <v>939</v>
      </c>
      <c r="C681" s="71" t="s">
        <v>954</v>
      </c>
      <c r="D681" s="71" t="s">
        <v>998</v>
      </c>
      <c r="E681" s="71" t="s">
        <v>785</v>
      </c>
      <c r="F681" s="71" t="s">
        <v>863</v>
      </c>
      <c r="G681" s="71" t="s">
        <v>509</v>
      </c>
      <c r="H681" s="71" t="s">
        <v>526</v>
      </c>
      <c r="I681" s="71">
        <v>0.540381</v>
      </c>
    </row>
    <row r="682" spans="1:9">
      <c r="A682" s="71" t="s">
        <v>781</v>
      </c>
      <c r="B682" s="71" t="s">
        <v>939</v>
      </c>
      <c r="C682" s="71" t="s">
        <v>954</v>
      </c>
      <c r="D682" s="71" t="s">
        <v>998</v>
      </c>
      <c r="E682" s="71" t="s">
        <v>785</v>
      </c>
      <c r="F682" s="71" t="s">
        <v>863</v>
      </c>
      <c r="G682" s="71" t="s">
        <v>509</v>
      </c>
      <c r="H682" s="71" t="s">
        <v>534</v>
      </c>
      <c r="I682" s="71">
        <v>1.3576284E-3</v>
      </c>
    </row>
    <row r="683" spans="1:9">
      <c r="A683" s="71" t="s">
        <v>781</v>
      </c>
      <c r="B683" s="71" t="s">
        <v>939</v>
      </c>
      <c r="C683" s="71" t="s">
        <v>928</v>
      </c>
      <c r="D683" s="71" t="s">
        <v>872</v>
      </c>
      <c r="E683" s="71" t="s">
        <v>785</v>
      </c>
      <c r="F683" s="71" t="s">
        <v>863</v>
      </c>
      <c r="G683" s="71" t="s">
        <v>510</v>
      </c>
      <c r="H683" s="71" t="s">
        <v>526</v>
      </c>
      <c r="I683" s="71">
        <v>5.2002999999999997E-3</v>
      </c>
    </row>
    <row r="684" spans="1:9">
      <c r="A684" s="71" t="s">
        <v>781</v>
      </c>
      <c r="B684" s="71" t="s">
        <v>939</v>
      </c>
      <c r="C684" s="71" t="s">
        <v>954</v>
      </c>
      <c r="D684" s="71" t="s">
        <v>998</v>
      </c>
      <c r="E684" s="71" t="s">
        <v>785</v>
      </c>
      <c r="F684" s="71" t="s">
        <v>863</v>
      </c>
      <c r="G684" s="71" t="s">
        <v>509</v>
      </c>
      <c r="H684" s="71" t="s">
        <v>533</v>
      </c>
      <c r="I684" s="71">
        <v>5.6947499999999995E-4</v>
      </c>
    </row>
    <row r="685" spans="1:9">
      <c r="A685" s="71" t="s">
        <v>781</v>
      </c>
      <c r="B685" s="71" t="s">
        <v>939</v>
      </c>
      <c r="C685" s="71" t="s">
        <v>954</v>
      </c>
      <c r="D685" s="71" t="s">
        <v>999</v>
      </c>
      <c r="E685" s="71" t="s">
        <v>1000</v>
      </c>
      <c r="F685" s="71" t="s">
        <v>863</v>
      </c>
      <c r="G685" s="71" t="s">
        <v>866</v>
      </c>
      <c r="H685" s="71" t="s">
        <v>534</v>
      </c>
      <c r="I685" s="71">
        <v>1.8354299999999999E-4</v>
      </c>
    </row>
    <row r="686" spans="1:9">
      <c r="A686" s="71" t="s">
        <v>781</v>
      </c>
      <c r="B686" s="71" t="s">
        <v>939</v>
      </c>
      <c r="C686" s="71" t="s">
        <v>954</v>
      </c>
      <c r="D686" s="71" t="s">
        <v>999</v>
      </c>
      <c r="E686" s="71" t="s">
        <v>1001</v>
      </c>
      <c r="F686" s="71" t="s">
        <v>863</v>
      </c>
      <c r="G686" s="71" t="s">
        <v>866</v>
      </c>
      <c r="H686" s="71" t="s">
        <v>526</v>
      </c>
      <c r="I686" s="71">
        <v>4.3308699999999999E-2</v>
      </c>
    </row>
    <row r="687" spans="1:9">
      <c r="A687" s="71" t="s">
        <v>781</v>
      </c>
      <c r="B687" s="71" t="s">
        <v>939</v>
      </c>
      <c r="C687" s="71" t="s">
        <v>954</v>
      </c>
      <c r="D687" s="71" t="s">
        <v>999</v>
      </c>
      <c r="E687" s="71" t="s">
        <v>1001</v>
      </c>
      <c r="F687" s="71" t="s">
        <v>863</v>
      </c>
      <c r="G687" s="71" t="s">
        <v>866</v>
      </c>
      <c r="H687" s="71" t="s">
        <v>533</v>
      </c>
      <c r="I687" s="71">
        <v>2.0421700000000001E-5</v>
      </c>
    </row>
    <row r="688" spans="1:9">
      <c r="A688" s="71" t="s">
        <v>781</v>
      </c>
      <c r="B688" s="71" t="s">
        <v>939</v>
      </c>
      <c r="C688" s="71" t="s">
        <v>954</v>
      </c>
      <c r="D688" s="71" t="s">
        <v>999</v>
      </c>
      <c r="E688" s="71" t="s">
        <v>1002</v>
      </c>
      <c r="F688" s="71" t="s">
        <v>863</v>
      </c>
      <c r="G688" s="71" t="s">
        <v>866</v>
      </c>
      <c r="H688" s="71" t="s">
        <v>526</v>
      </c>
      <c r="I688" s="71">
        <v>8.1240800000000005E-3</v>
      </c>
    </row>
    <row r="689" spans="1:9">
      <c r="A689" s="71" t="s">
        <v>781</v>
      </c>
      <c r="B689" s="71" t="s">
        <v>939</v>
      </c>
      <c r="C689" s="71" t="s">
        <v>928</v>
      </c>
      <c r="D689" s="71" t="s">
        <v>872</v>
      </c>
      <c r="E689" s="71" t="s">
        <v>785</v>
      </c>
      <c r="F689" s="71" t="s">
        <v>863</v>
      </c>
      <c r="G689" s="71" t="s">
        <v>936</v>
      </c>
      <c r="H689" s="71" t="s">
        <v>534</v>
      </c>
      <c r="I689" s="71">
        <v>3.1285499999999997E-5</v>
      </c>
    </row>
    <row r="690" spans="1:9">
      <c r="A690" s="71" t="s">
        <v>781</v>
      </c>
      <c r="B690" s="71" t="s">
        <v>939</v>
      </c>
      <c r="C690" s="71" t="s">
        <v>954</v>
      </c>
      <c r="D690" s="71" t="s">
        <v>999</v>
      </c>
      <c r="E690" s="71" t="s">
        <v>1000</v>
      </c>
      <c r="F690" s="71" t="s">
        <v>863</v>
      </c>
      <c r="G690" s="71" t="s">
        <v>866</v>
      </c>
      <c r="H690" s="71" t="s">
        <v>533</v>
      </c>
      <c r="I690" s="71">
        <v>1.53979E-4</v>
      </c>
    </row>
    <row r="691" spans="1:9">
      <c r="A691" s="71" t="s">
        <v>781</v>
      </c>
      <c r="B691" s="71" t="s">
        <v>939</v>
      </c>
      <c r="C691" s="71" t="s">
        <v>954</v>
      </c>
      <c r="D691" s="71" t="s">
        <v>999</v>
      </c>
      <c r="E691" s="71" t="s">
        <v>1000</v>
      </c>
      <c r="F691" s="71" t="s">
        <v>863</v>
      </c>
      <c r="G691" s="71" t="s">
        <v>866</v>
      </c>
      <c r="H691" s="71" t="s">
        <v>526</v>
      </c>
      <c r="I691" s="71">
        <v>0.32654699999999998</v>
      </c>
    </row>
    <row r="692" spans="1:9">
      <c r="A692" s="71" t="s">
        <v>781</v>
      </c>
      <c r="B692" s="71" t="s">
        <v>939</v>
      </c>
      <c r="C692" s="71" t="s">
        <v>928</v>
      </c>
      <c r="D692" s="71" t="s">
        <v>872</v>
      </c>
      <c r="E692" s="71" t="s">
        <v>785</v>
      </c>
      <c r="F692" s="71" t="s">
        <v>863</v>
      </c>
      <c r="G692" s="71" t="s">
        <v>905</v>
      </c>
      <c r="H692" s="71" t="s">
        <v>533</v>
      </c>
      <c r="I692" s="71">
        <v>0</v>
      </c>
    </row>
    <row r="693" spans="1:9">
      <c r="A693" s="71" t="s">
        <v>781</v>
      </c>
      <c r="B693" s="71" t="s">
        <v>939</v>
      </c>
      <c r="C693" s="71" t="s">
        <v>954</v>
      </c>
      <c r="D693" s="71" t="s">
        <v>999</v>
      </c>
      <c r="E693" s="71" t="s">
        <v>1002</v>
      </c>
      <c r="F693" s="71" t="s">
        <v>863</v>
      </c>
      <c r="G693" s="71" t="s">
        <v>866</v>
      </c>
      <c r="H693" s="71" t="s">
        <v>533</v>
      </c>
      <c r="I693" s="71">
        <v>3.8307999999999998E-6</v>
      </c>
    </row>
    <row r="694" spans="1:9">
      <c r="A694" s="71" t="s">
        <v>781</v>
      </c>
      <c r="B694" s="71" t="s">
        <v>939</v>
      </c>
      <c r="C694" s="71" t="s">
        <v>954</v>
      </c>
      <c r="D694" s="71" t="s">
        <v>999</v>
      </c>
      <c r="E694" s="71" t="s">
        <v>1001</v>
      </c>
      <c r="F694" s="71" t="s">
        <v>863</v>
      </c>
      <c r="G694" s="71" t="s">
        <v>866</v>
      </c>
      <c r="H694" s="71" t="s">
        <v>534</v>
      </c>
      <c r="I694" s="71">
        <v>2.43426E-5</v>
      </c>
    </row>
    <row r="695" spans="1:9">
      <c r="A695" s="71" t="s">
        <v>781</v>
      </c>
      <c r="B695" s="71" t="s">
        <v>939</v>
      </c>
      <c r="C695" s="71" t="s">
        <v>954</v>
      </c>
      <c r="D695" s="71" t="s">
        <v>999</v>
      </c>
      <c r="E695" s="71" t="s">
        <v>1002</v>
      </c>
      <c r="F695" s="71" t="s">
        <v>863</v>
      </c>
      <c r="G695" s="71" t="s">
        <v>866</v>
      </c>
      <c r="H695" s="71" t="s">
        <v>534</v>
      </c>
      <c r="I695" s="71">
        <v>4.5662999999999998E-6</v>
      </c>
    </row>
    <row r="696" spans="1:9">
      <c r="A696" s="71" t="s">
        <v>781</v>
      </c>
      <c r="B696" s="71" t="s">
        <v>939</v>
      </c>
      <c r="C696" s="71" t="s">
        <v>928</v>
      </c>
      <c r="D696" s="71" t="s">
        <v>872</v>
      </c>
      <c r="E696" s="71" t="s">
        <v>785</v>
      </c>
      <c r="F696" s="71" t="s">
        <v>863</v>
      </c>
      <c r="G696" s="71" t="s">
        <v>866</v>
      </c>
      <c r="H696" s="71" t="s">
        <v>533</v>
      </c>
      <c r="I696" s="71">
        <v>3.1183249999999999E-3</v>
      </c>
    </row>
    <row r="697" spans="1:9">
      <c r="A697" s="71" t="s">
        <v>781</v>
      </c>
      <c r="B697" s="71" t="s">
        <v>939</v>
      </c>
      <c r="C697" s="71" t="s">
        <v>954</v>
      </c>
      <c r="D697" s="71" t="s">
        <v>820</v>
      </c>
      <c r="E697" s="71" t="s">
        <v>785</v>
      </c>
      <c r="F697" s="71" t="s">
        <v>863</v>
      </c>
      <c r="G697" s="71" t="s">
        <v>509</v>
      </c>
      <c r="H697" s="71" t="s">
        <v>526</v>
      </c>
      <c r="I697" s="71">
        <v>1.1816199999999999</v>
      </c>
    </row>
    <row r="698" spans="1:9">
      <c r="A698" s="71" t="s">
        <v>781</v>
      </c>
      <c r="B698" s="71" t="s">
        <v>939</v>
      </c>
      <c r="C698" s="71" t="s">
        <v>954</v>
      </c>
      <c r="D698" s="71" t="s">
        <v>1003</v>
      </c>
      <c r="E698" s="71" t="s">
        <v>1004</v>
      </c>
      <c r="F698" s="71" t="s">
        <v>863</v>
      </c>
      <c r="G698" s="71" t="s">
        <v>866</v>
      </c>
      <c r="H698" s="71" t="s">
        <v>526</v>
      </c>
      <c r="I698" s="71">
        <v>0.18510399999999999</v>
      </c>
    </row>
    <row r="699" spans="1:9">
      <c r="A699" s="71" t="s">
        <v>781</v>
      </c>
      <c r="B699" s="71" t="s">
        <v>939</v>
      </c>
      <c r="C699" s="71" t="s">
        <v>954</v>
      </c>
      <c r="D699" s="71" t="s">
        <v>820</v>
      </c>
      <c r="E699" s="71" t="s">
        <v>785</v>
      </c>
      <c r="F699" s="71" t="s">
        <v>863</v>
      </c>
      <c r="G699" s="71" t="s">
        <v>864</v>
      </c>
      <c r="H699" s="71" t="s">
        <v>526</v>
      </c>
      <c r="I699" s="71">
        <v>7.6376999999999999E-3</v>
      </c>
    </row>
    <row r="700" spans="1:9">
      <c r="A700" s="71" t="s">
        <v>781</v>
      </c>
      <c r="B700" s="71" t="s">
        <v>939</v>
      </c>
      <c r="C700" s="71" t="s">
        <v>954</v>
      </c>
      <c r="D700" s="71" t="s">
        <v>820</v>
      </c>
      <c r="E700" s="71" t="s">
        <v>785</v>
      </c>
      <c r="F700" s="71" t="s">
        <v>863</v>
      </c>
      <c r="G700" s="71" t="s">
        <v>866</v>
      </c>
      <c r="H700" s="71" t="s">
        <v>534</v>
      </c>
      <c r="I700" s="71">
        <v>2.1103299999999998E-5</v>
      </c>
    </row>
    <row r="701" spans="1:9">
      <c r="A701" s="71" t="s">
        <v>781</v>
      </c>
      <c r="B701" s="71" t="s">
        <v>939</v>
      </c>
      <c r="C701" s="71" t="s">
        <v>954</v>
      </c>
      <c r="D701" s="71" t="s">
        <v>820</v>
      </c>
      <c r="E701" s="71" t="s">
        <v>785</v>
      </c>
      <c r="F701" s="71" t="s">
        <v>863</v>
      </c>
      <c r="G701" s="71" t="s">
        <v>870</v>
      </c>
      <c r="H701" s="71" t="s">
        <v>534</v>
      </c>
      <c r="I701" s="71">
        <v>9.6220624000000008E-3</v>
      </c>
    </row>
    <row r="702" spans="1:9">
      <c r="A702" s="71" t="s">
        <v>781</v>
      </c>
      <c r="B702" s="71" t="s">
        <v>939</v>
      </c>
      <c r="C702" s="71" t="s">
        <v>954</v>
      </c>
      <c r="D702" s="71" t="s">
        <v>820</v>
      </c>
      <c r="E702" s="71" t="s">
        <v>785</v>
      </c>
      <c r="F702" s="71" t="s">
        <v>863</v>
      </c>
      <c r="G702" s="71" t="s">
        <v>946</v>
      </c>
      <c r="H702" s="71" t="s">
        <v>526</v>
      </c>
      <c r="I702" s="71">
        <v>0.33016600000000002</v>
      </c>
    </row>
    <row r="703" spans="1:9">
      <c r="A703" s="71" t="s">
        <v>781</v>
      </c>
      <c r="B703" s="71" t="s">
        <v>939</v>
      </c>
      <c r="C703" s="71" t="s">
        <v>928</v>
      </c>
      <c r="D703" s="71" t="s">
        <v>872</v>
      </c>
      <c r="E703" s="71" t="s">
        <v>785</v>
      </c>
      <c r="F703" s="71" t="s">
        <v>863</v>
      </c>
      <c r="G703" s="71" t="s">
        <v>934</v>
      </c>
      <c r="H703" s="71" t="s">
        <v>534</v>
      </c>
      <c r="I703" s="71">
        <v>6.7767600000000005E-5</v>
      </c>
    </row>
    <row r="704" spans="1:9">
      <c r="A704" s="71" t="s">
        <v>781</v>
      </c>
      <c r="B704" s="71" t="s">
        <v>939</v>
      </c>
      <c r="C704" s="71" t="s">
        <v>954</v>
      </c>
      <c r="D704" s="71" t="s">
        <v>820</v>
      </c>
      <c r="E704" s="71" t="s">
        <v>785</v>
      </c>
      <c r="F704" s="71" t="s">
        <v>863</v>
      </c>
      <c r="G704" s="71" t="s">
        <v>510</v>
      </c>
      <c r="H704" s="71" t="s">
        <v>533</v>
      </c>
      <c r="I704" s="71">
        <v>6.0576249999999999E-4</v>
      </c>
    </row>
    <row r="705" spans="1:9">
      <c r="A705" s="71" t="s">
        <v>781</v>
      </c>
      <c r="B705" s="71" t="s">
        <v>939</v>
      </c>
      <c r="C705" s="71" t="s">
        <v>954</v>
      </c>
      <c r="D705" s="71" t="s">
        <v>1003</v>
      </c>
      <c r="E705" s="71" t="s">
        <v>785</v>
      </c>
      <c r="F705" s="71" t="s">
        <v>863</v>
      </c>
      <c r="G705" s="71" t="s">
        <v>866</v>
      </c>
      <c r="H705" s="71" t="s">
        <v>533</v>
      </c>
      <c r="I705" s="71">
        <v>2.3223200000000002E-5</v>
      </c>
    </row>
    <row r="706" spans="1:9">
      <c r="A706" s="71" t="s">
        <v>781</v>
      </c>
      <c r="B706" s="71" t="s">
        <v>939</v>
      </c>
      <c r="C706" s="71" t="s">
        <v>954</v>
      </c>
      <c r="D706" s="71" t="s">
        <v>820</v>
      </c>
      <c r="E706" s="71" t="s">
        <v>785</v>
      </c>
      <c r="F706" s="71" t="s">
        <v>863</v>
      </c>
      <c r="G706" s="71" t="s">
        <v>509</v>
      </c>
      <c r="H706" s="71" t="s">
        <v>533</v>
      </c>
      <c r="I706" s="71">
        <v>1.2452374999999999E-3</v>
      </c>
    </row>
    <row r="707" spans="1:9">
      <c r="A707" s="71" t="s">
        <v>781</v>
      </c>
      <c r="B707" s="71" t="s">
        <v>939</v>
      </c>
      <c r="C707" s="71" t="s">
        <v>954</v>
      </c>
      <c r="D707" s="71" t="s">
        <v>820</v>
      </c>
      <c r="E707" s="71" t="s">
        <v>785</v>
      </c>
      <c r="F707" s="71" t="s">
        <v>863</v>
      </c>
      <c r="G707" s="71" t="s">
        <v>867</v>
      </c>
      <c r="H707" s="71" t="s">
        <v>533</v>
      </c>
      <c r="I707" s="71">
        <v>7.9540000000000003E-4</v>
      </c>
    </row>
    <row r="708" spans="1:9">
      <c r="A708" s="71" t="s">
        <v>781</v>
      </c>
      <c r="B708" s="71" t="s">
        <v>939</v>
      </c>
      <c r="C708" s="71" t="s">
        <v>954</v>
      </c>
      <c r="D708" s="71" t="s">
        <v>820</v>
      </c>
      <c r="E708" s="71" t="s">
        <v>785</v>
      </c>
      <c r="F708" s="71" t="s">
        <v>863</v>
      </c>
      <c r="G708" s="71" t="s">
        <v>870</v>
      </c>
      <c r="H708" s="71" t="s">
        <v>533</v>
      </c>
      <c r="I708" s="71">
        <v>4.0360999999999999E-3</v>
      </c>
    </row>
    <row r="709" spans="1:9">
      <c r="A709" s="71" t="s">
        <v>781</v>
      </c>
      <c r="B709" s="71" t="s">
        <v>939</v>
      </c>
      <c r="C709" s="71" t="s">
        <v>928</v>
      </c>
      <c r="D709" s="71" t="s">
        <v>872</v>
      </c>
      <c r="E709" s="71" t="s">
        <v>785</v>
      </c>
      <c r="F709" s="71" t="s">
        <v>863</v>
      </c>
      <c r="G709" s="71" t="s">
        <v>930</v>
      </c>
      <c r="H709" s="71" t="s">
        <v>526</v>
      </c>
      <c r="I709" s="71">
        <v>0</v>
      </c>
    </row>
    <row r="710" spans="1:9">
      <c r="A710" s="71" t="s">
        <v>781</v>
      </c>
      <c r="B710" s="71" t="s">
        <v>939</v>
      </c>
      <c r="C710" s="71" t="s">
        <v>954</v>
      </c>
      <c r="D710" s="71" t="s">
        <v>820</v>
      </c>
      <c r="E710" s="71" t="s">
        <v>785</v>
      </c>
      <c r="F710" s="71" t="s">
        <v>863</v>
      </c>
      <c r="G710" s="71" t="s">
        <v>946</v>
      </c>
      <c r="H710" s="71" t="s">
        <v>533</v>
      </c>
      <c r="I710" s="71">
        <v>3.7052249999999998E-4</v>
      </c>
    </row>
    <row r="711" spans="1:9">
      <c r="A711" s="71" t="s">
        <v>781</v>
      </c>
      <c r="B711" s="71" t="s">
        <v>939</v>
      </c>
      <c r="C711" s="71" t="s">
        <v>928</v>
      </c>
      <c r="D711" s="71" t="s">
        <v>872</v>
      </c>
      <c r="E711" s="71" t="s">
        <v>785</v>
      </c>
      <c r="F711" s="71" t="s">
        <v>863</v>
      </c>
      <c r="G711" s="71" t="s">
        <v>873</v>
      </c>
      <c r="H711" s="71" t="s">
        <v>526</v>
      </c>
      <c r="I711" s="71">
        <v>0.81046499999999999</v>
      </c>
    </row>
    <row r="712" spans="1:9">
      <c r="A712" s="71" t="s">
        <v>781</v>
      </c>
      <c r="B712" s="71" t="s">
        <v>939</v>
      </c>
      <c r="C712" s="71" t="s">
        <v>954</v>
      </c>
      <c r="D712" s="71" t="s">
        <v>820</v>
      </c>
      <c r="E712" s="71" t="s">
        <v>785</v>
      </c>
      <c r="F712" s="71" t="s">
        <v>863</v>
      </c>
      <c r="G712" s="71" t="s">
        <v>904</v>
      </c>
      <c r="H712" s="71" t="s">
        <v>533</v>
      </c>
      <c r="I712" s="71">
        <v>1.465025E-3</v>
      </c>
    </row>
    <row r="713" spans="1:9">
      <c r="A713" s="71" t="s">
        <v>781</v>
      </c>
      <c r="B713" s="71" t="s">
        <v>939</v>
      </c>
      <c r="C713" s="71" t="s">
        <v>954</v>
      </c>
      <c r="D713" s="71" t="s">
        <v>820</v>
      </c>
      <c r="E713" s="71" t="s">
        <v>785</v>
      </c>
      <c r="F713" s="71" t="s">
        <v>863</v>
      </c>
      <c r="G713" s="71" t="s">
        <v>510</v>
      </c>
      <c r="H713" s="71" t="s">
        <v>526</v>
      </c>
      <c r="I713" s="71">
        <v>0.63596600000000003</v>
      </c>
    </row>
    <row r="714" spans="1:9">
      <c r="A714" s="71" t="s">
        <v>781</v>
      </c>
      <c r="B714" s="71" t="s">
        <v>939</v>
      </c>
      <c r="C714" s="71" t="s">
        <v>954</v>
      </c>
      <c r="D714" s="71" t="s">
        <v>820</v>
      </c>
      <c r="E714" s="71" t="s">
        <v>785</v>
      </c>
      <c r="F714" s="71" t="s">
        <v>863</v>
      </c>
      <c r="G714" s="71" t="s">
        <v>864</v>
      </c>
      <c r="H714" s="71" t="s">
        <v>533</v>
      </c>
      <c r="I714" s="71">
        <v>7.9279999999999993E-6</v>
      </c>
    </row>
    <row r="715" spans="1:9">
      <c r="A715" s="71" t="s">
        <v>781</v>
      </c>
      <c r="B715" s="71" t="s">
        <v>939</v>
      </c>
      <c r="C715" s="71" t="s">
        <v>954</v>
      </c>
      <c r="D715" s="71" t="s">
        <v>820</v>
      </c>
      <c r="E715" s="71" t="s">
        <v>785</v>
      </c>
      <c r="F715" s="71" t="s">
        <v>863</v>
      </c>
      <c r="G715" s="71" t="s">
        <v>867</v>
      </c>
      <c r="H715" s="71" t="s">
        <v>534</v>
      </c>
      <c r="I715" s="71">
        <v>9.4811679999999999E-4</v>
      </c>
    </row>
    <row r="716" spans="1:9">
      <c r="A716" s="71" t="s">
        <v>781</v>
      </c>
      <c r="B716" s="71" t="s">
        <v>939</v>
      </c>
      <c r="C716" s="71" t="s">
        <v>928</v>
      </c>
      <c r="D716" s="71" t="s">
        <v>872</v>
      </c>
      <c r="E716" s="71" t="s">
        <v>785</v>
      </c>
      <c r="F716" s="71" t="s">
        <v>863</v>
      </c>
      <c r="G716" s="71" t="s">
        <v>907</v>
      </c>
      <c r="H716" s="71" t="s">
        <v>533</v>
      </c>
      <c r="I716" s="71">
        <v>1.06347E-3</v>
      </c>
    </row>
    <row r="717" spans="1:9">
      <c r="A717" s="71" t="s">
        <v>781</v>
      </c>
      <c r="B717" s="71" t="s">
        <v>939</v>
      </c>
      <c r="C717" s="71" t="s">
        <v>954</v>
      </c>
      <c r="D717" s="71" t="s">
        <v>1003</v>
      </c>
      <c r="E717" s="71" t="s">
        <v>785</v>
      </c>
      <c r="F717" s="71" t="s">
        <v>863</v>
      </c>
      <c r="G717" s="71" t="s">
        <v>866</v>
      </c>
      <c r="H717" s="71" t="s">
        <v>526</v>
      </c>
      <c r="I717" s="71">
        <v>4.9250000000000002E-2</v>
      </c>
    </row>
    <row r="718" spans="1:9">
      <c r="A718" s="71" t="s">
        <v>781</v>
      </c>
      <c r="B718" s="71" t="s">
        <v>939</v>
      </c>
      <c r="C718" s="71" t="s">
        <v>954</v>
      </c>
      <c r="D718" s="71" t="s">
        <v>820</v>
      </c>
      <c r="E718" s="71" t="s">
        <v>785</v>
      </c>
      <c r="F718" s="71" t="s">
        <v>863</v>
      </c>
      <c r="G718" s="71" t="s">
        <v>904</v>
      </c>
      <c r="H718" s="71" t="s">
        <v>534</v>
      </c>
      <c r="I718" s="71">
        <v>2.6194647E-3</v>
      </c>
    </row>
    <row r="719" spans="1:9">
      <c r="A719" s="71" t="s">
        <v>781</v>
      </c>
      <c r="B719" s="71" t="s">
        <v>939</v>
      </c>
      <c r="C719" s="71" t="s">
        <v>954</v>
      </c>
      <c r="D719" s="71" t="s">
        <v>1003</v>
      </c>
      <c r="E719" s="71" t="s">
        <v>785</v>
      </c>
      <c r="F719" s="71" t="s">
        <v>863</v>
      </c>
      <c r="G719" s="71" t="s">
        <v>866</v>
      </c>
      <c r="H719" s="71" t="s">
        <v>534</v>
      </c>
      <c r="I719" s="71">
        <v>2.76821E-5</v>
      </c>
    </row>
    <row r="720" spans="1:9">
      <c r="A720" s="71" t="s">
        <v>781</v>
      </c>
      <c r="B720" s="71" t="s">
        <v>939</v>
      </c>
      <c r="C720" s="71" t="s">
        <v>1005</v>
      </c>
      <c r="D720" s="71" t="s">
        <v>820</v>
      </c>
      <c r="E720" s="71" t="s">
        <v>785</v>
      </c>
      <c r="F720" s="71" t="s">
        <v>863</v>
      </c>
      <c r="G720" s="71" t="s">
        <v>866</v>
      </c>
      <c r="H720" s="71" t="s">
        <v>533</v>
      </c>
      <c r="I720" s="71">
        <v>7.0492499999999996E-5</v>
      </c>
    </row>
    <row r="721" spans="1:9">
      <c r="A721" s="71" t="s">
        <v>781</v>
      </c>
      <c r="B721" s="71" t="s">
        <v>939</v>
      </c>
      <c r="C721" s="71" t="s">
        <v>928</v>
      </c>
      <c r="D721" s="71" t="s">
        <v>872</v>
      </c>
      <c r="E721" s="71" t="s">
        <v>785</v>
      </c>
      <c r="F721" s="71" t="s">
        <v>863</v>
      </c>
      <c r="G721" s="71" t="s">
        <v>937</v>
      </c>
      <c r="H721" s="71" t="s">
        <v>526</v>
      </c>
      <c r="I721" s="71">
        <v>1.7236899999999999</v>
      </c>
    </row>
    <row r="722" spans="1:9">
      <c r="A722" s="71" t="s">
        <v>781</v>
      </c>
      <c r="B722" s="71" t="s">
        <v>939</v>
      </c>
      <c r="C722" s="71" t="s">
        <v>954</v>
      </c>
      <c r="D722" s="71" t="s">
        <v>820</v>
      </c>
      <c r="E722" s="71" t="s">
        <v>785</v>
      </c>
      <c r="F722" s="71" t="s">
        <v>863</v>
      </c>
      <c r="G722" s="71" t="s">
        <v>946</v>
      </c>
      <c r="H722" s="71" t="s">
        <v>534</v>
      </c>
      <c r="I722" s="71">
        <v>8.8332269999999999E-4</v>
      </c>
    </row>
    <row r="723" spans="1:9">
      <c r="A723" s="71" t="s">
        <v>781</v>
      </c>
      <c r="B723" s="71" t="s">
        <v>939</v>
      </c>
      <c r="C723" s="71" t="s">
        <v>928</v>
      </c>
      <c r="D723" s="71" t="s">
        <v>872</v>
      </c>
      <c r="E723" s="71" t="s">
        <v>785</v>
      </c>
      <c r="F723" s="71" t="s">
        <v>863</v>
      </c>
      <c r="G723" s="71" t="s">
        <v>510</v>
      </c>
      <c r="H723" s="71" t="s">
        <v>534</v>
      </c>
      <c r="I723" s="71">
        <v>1.1808699999999999E-5</v>
      </c>
    </row>
    <row r="724" spans="1:9">
      <c r="A724" s="71" t="s">
        <v>781</v>
      </c>
      <c r="B724" s="71" t="s">
        <v>939</v>
      </c>
      <c r="C724" s="71" t="s">
        <v>954</v>
      </c>
      <c r="D724" s="71" t="s">
        <v>820</v>
      </c>
      <c r="E724" s="71" t="s">
        <v>785</v>
      </c>
      <c r="F724" s="71" t="s">
        <v>863</v>
      </c>
      <c r="G724" s="71" t="s">
        <v>867</v>
      </c>
      <c r="H724" s="71" t="s">
        <v>526</v>
      </c>
      <c r="I724" s="71">
        <v>1.9817199999999999</v>
      </c>
    </row>
    <row r="725" spans="1:9">
      <c r="A725" s="71" t="s">
        <v>781</v>
      </c>
      <c r="B725" s="71" t="s">
        <v>939</v>
      </c>
      <c r="C725" s="71" t="s">
        <v>928</v>
      </c>
      <c r="D725" s="71" t="s">
        <v>872</v>
      </c>
      <c r="E725" s="71" t="s">
        <v>785</v>
      </c>
      <c r="F725" s="71" t="s">
        <v>863</v>
      </c>
      <c r="G725" s="71" t="s">
        <v>932</v>
      </c>
      <c r="H725" s="71" t="s">
        <v>533</v>
      </c>
      <c r="I725" s="71">
        <v>2.21938E-4</v>
      </c>
    </row>
    <row r="726" spans="1:9">
      <c r="A726" s="71" t="s">
        <v>781</v>
      </c>
      <c r="B726" s="71" t="s">
        <v>939</v>
      </c>
      <c r="C726" s="71" t="s">
        <v>954</v>
      </c>
      <c r="D726" s="71" t="s">
        <v>820</v>
      </c>
      <c r="E726" s="71" t="s">
        <v>785</v>
      </c>
      <c r="F726" s="71" t="s">
        <v>863</v>
      </c>
      <c r="G726" s="71" t="s">
        <v>870</v>
      </c>
      <c r="H726" s="71" t="s">
        <v>526</v>
      </c>
      <c r="I726" s="71">
        <v>3.9336799999999998</v>
      </c>
    </row>
    <row r="727" spans="1:9">
      <c r="A727" s="71" t="s">
        <v>781</v>
      </c>
      <c r="B727" s="71" t="s">
        <v>939</v>
      </c>
      <c r="C727" s="71" t="s">
        <v>928</v>
      </c>
      <c r="D727" s="71" t="s">
        <v>872</v>
      </c>
      <c r="E727" s="71" t="s">
        <v>785</v>
      </c>
      <c r="F727" s="71" t="s">
        <v>863</v>
      </c>
      <c r="G727" s="71" t="s">
        <v>933</v>
      </c>
      <c r="H727" s="71" t="s">
        <v>533</v>
      </c>
      <c r="I727" s="71">
        <v>0</v>
      </c>
    </row>
    <row r="728" spans="1:9">
      <c r="A728" s="71" t="s">
        <v>781</v>
      </c>
      <c r="B728" s="71" t="s">
        <v>939</v>
      </c>
      <c r="C728" s="71" t="s">
        <v>954</v>
      </c>
      <c r="D728" s="71" t="s">
        <v>820</v>
      </c>
      <c r="E728" s="71" t="s">
        <v>785</v>
      </c>
      <c r="F728" s="71" t="s">
        <v>863</v>
      </c>
      <c r="G728" s="71" t="s">
        <v>509</v>
      </c>
      <c r="H728" s="71" t="s">
        <v>534</v>
      </c>
      <c r="I728" s="71">
        <v>2.9686462000000002E-3</v>
      </c>
    </row>
    <row r="729" spans="1:9">
      <c r="A729" s="71" t="s">
        <v>781</v>
      </c>
      <c r="B729" s="71" t="s">
        <v>939</v>
      </c>
      <c r="C729" s="71" t="s">
        <v>1005</v>
      </c>
      <c r="D729" s="71" t="s">
        <v>820</v>
      </c>
      <c r="E729" s="71" t="s">
        <v>785</v>
      </c>
      <c r="F729" s="71" t="s">
        <v>863</v>
      </c>
      <c r="G729" s="71" t="s">
        <v>866</v>
      </c>
      <c r="H729" s="71" t="s">
        <v>534</v>
      </c>
      <c r="I729" s="71">
        <v>8.4027099999999994E-5</v>
      </c>
    </row>
    <row r="730" spans="1:9">
      <c r="A730" s="71" t="s">
        <v>781</v>
      </c>
      <c r="B730" s="71" t="s">
        <v>939</v>
      </c>
      <c r="C730" s="71" t="s">
        <v>954</v>
      </c>
      <c r="D730" s="71" t="s">
        <v>820</v>
      </c>
      <c r="E730" s="71" t="s">
        <v>785</v>
      </c>
      <c r="F730" s="71" t="s">
        <v>863</v>
      </c>
      <c r="G730" s="71" t="s">
        <v>904</v>
      </c>
      <c r="H730" s="71" t="s">
        <v>526</v>
      </c>
      <c r="I730" s="71">
        <v>0.55178700000000003</v>
      </c>
    </row>
    <row r="731" spans="1:9">
      <c r="A731" s="71" t="s">
        <v>781</v>
      </c>
      <c r="B731" s="71" t="s">
        <v>939</v>
      </c>
      <c r="C731" s="71" t="s">
        <v>954</v>
      </c>
      <c r="D731" s="71" t="s">
        <v>1003</v>
      </c>
      <c r="E731" s="71" t="s">
        <v>1004</v>
      </c>
      <c r="F731" s="71" t="s">
        <v>863</v>
      </c>
      <c r="G731" s="71" t="s">
        <v>866</v>
      </c>
      <c r="H731" s="71" t="s">
        <v>534</v>
      </c>
      <c r="I731" s="71">
        <v>1.040419E-4</v>
      </c>
    </row>
    <row r="732" spans="1:9">
      <c r="A732" s="71" t="s">
        <v>781</v>
      </c>
      <c r="B732" s="71" t="s">
        <v>939</v>
      </c>
      <c r="C732" s="71" t="s">
        <v>1005</v>
      </c>
      <c r="D732" s="71" t="s">
        <v>820</v>
      </c>
      <c r="E732" s="71" t="s">
        <v>785</v>
      </c>
      <c r="F732" s="71" t="s">
        <v>863</v>
      </c>
      <c r="G732" s="71" t="s">
        <v>866</v>
      </c>
      <c r="H732" s="71" t="s">
        <v>526</v>
      </c>
      <c r="I732" s="71">
        <v>0.14949499999999999</v>
      </c>
    </row>
    <row r="733" spans="1:9">
      <c r="A733" s="71" t="s">
        <v>781</v>
      </c>
      <c r="B733" s="71" t="s">
        <v>939</v>
      </c>
      <c r="C733" s="71" t="s">
        <v>954</v>
      </c>
      <c r="D733" s="71" t="s">
        <v>820</v>
      </c>
      <c r="E733" s="71" t="s">
        <v>785</v>
      </c>
      <c r="F733" s="71" t="s">
        <v>863</v>
      </c>
      <c r="G733" s="71" t="s">
        <v>866</v>
      </c>
      <c r="H733" s="71" t="s">
        <v>533</v>
      </c>
      <c r="I733" s="71">
        <v>1.7704099999999999E-5</v>
      </c>
    </row>
    <row r="734" spans="1:9">
      <c r="A734" s="71" t="s">
        <v>781</v>
      </c>
      <c r="B734" s="71" t="s">
        <v>939</v>
      </c>
      <c r="C734" s="71" t="s">
        <v>820</v>
      </c>
      <c r="D734" s="71" t="s">
        <v>820</v>
      </c>
      <c r="E734" s="71" t="s">
        <v>785</v>
      </c>
      <c r="F734" s="71" t="s">
        <v>863</v>
      </c>
      <c r="G734" s="71" t="s">
        <v>902</v>
      </c>
      <c r="H734" s="71" t="s">
        <v>534</v>
      </c>
      <c r="I734" s="71">
        <v>7.7837600000000007E-2</v>
      </c>
    </row>
    <row r="735" spans="1:9">
      <c r="A735" s="71" t="s">
        <v>781</v>
      </c>
      <c r="B735" s="71" t="s">
        <v>939</v>
      </c>
      <c r="C735" s="71" t="s">
        <v>954</v>
      </c>
      <c r="D735" s="71" t="s">
        <v>998</v>
      </c>
      <c r="E735" s="71" t="s">
        <v>980</v>
      </c>
      <c r="F735" s="71" t="s">
        <v>518</v>
      </c>
      <c r="G735" s="71" t="s">
        <v>506</v>
      </c>
      <c r="H735" s="71" t="s">
        <v>533</v>
      </c>
      <c r="I735" s="71">
        <v>6.2359249999999998E-3</v>
      </c>
    </row>
    <row r="736" spans="1:9">
      <c r="A736" s="71" t="s">
        <v>781</v>
      </c>
      <c r="B736" s="71" t="s">
        <v>939</v>
      </c>
      <c r="C736" s="71" t="s">
        <v>954</v>
      </c>
      <c r="D736" s="71" t="s">
        <v>987</v>
      </c>
      <c r="E736" s="71" t="s">
        <v>980</v>
      </c>
      <c r="F736" s="71" t="s">
        <v>518</v>
      </c>
      <c r="G736" s="71" t="s">
        <v>506</v>
      </c>
      <c r="H736" s="71" t="s">
        <v>533</v>
      </c>
      <c r="I736" s="71">
        <v>1.01749E-5</v>
      </c>
    </row>
    <row r="737" spans="1:9">
      <c r="A737" s="71" t="s">
        <v>781</v>
      </c>
      <c r="B737" s="71" t="s">
        <v>939</v>
      </c>
      <c r="C737" s="71" t="s">
        <v>820</v>
      </c>
      <c r="D737" s="71" t="s">
        <v>820</v>
      </c>
      <c r="E737" s="71" t="s">
        <v>785</v>
      </c>
      <c r="F737" s="71" t="s">
        <v>863</v>
      </c>
      <c r="G737" s="71" t="s">
        <v>902</v>
      </c>
      <c r="H737" s="71" t="s">
        <v>533</v>
      </c>
      <c r="I737" s="71">
        <v>4.8974999999999998E-2</v>
      </c>
    </row>
    <row r="738" spans="1:9">
      <c r="A738" s="71" t="s">
        <v>781</v>
      </c>
      <c r="B738" s="71" t="s">
        <v>939</v>
      </c>
      <c r="C738" s="71" t="s">
        <v>954</v>
      </c>
      <c r="D738" s="71" t="s">
        <v>955</v>
      </c>
      <c r="E738" s="71" t="s">
        <v>980</v>
      </c>
      <c r="F738" s="71" t="s">
        <v>518</v>
      </c>
      <c r="G738" s="71" t="s">
        <v>506</v>
      </c>
      <c r="H738" s="71" t="s">
        <v>533</v>
      </c>
      <c r="I738" s="71">
        <v>1.2954399999999999E-3</v>
      </c>
    </row>
    <row r="739" spans="1:9">
      <c r="A739" s="71" t="s">
        <v>781</v>
      </c>
      <c r="B739" s="71" t="s">
        <v>939</v>
      </c>
      <c r="C739" s="71" t="s">
        <v>928</v>
      </c>
      <c r="D739" s="71" t="s">
        <v>872</v>
      </c>
      <c r="E739" s="71" t="s">
        <v>785</v>
      </c>
      <c r="F739" s="71" t="s">
        <v>863</v>
      </c>
      <c r="G739" s="71" t="s">
        <v>937</v>
      </c>
      <c r="H739" s="71" t="s">
        <v>534</v>
      </c>
      <c r="I739" s="71">
        <v>8.2493849999999997E-3</v>
      </c>
    </row>
    <row r="740" spans="1:9">
      <c r="A740" s="71" t="s">
        <v>781</v>
      </c>
      <c r="B740" s="71" t="s">
        <v>939</v>
      </c>
      <c r="C740" s="71" t="s">
        <v>954</v>
      </c>
      <c r="D740" s="71" t="s">
        <v>1003</v>
      </c>
      <c r="E740" s="71" t="s">
        <v>1004</v>
      </c>
      <c r="F740" s="71" t="s">
        <v>863</v>
      </c>
      <c r="G740" s="71" t="s">
        <v>866</v>
      </c>
      <c r="H740" s="71" t="s">
        <v>533</v>
      </c>
      <c r="I740" s="71">
        <v>8.7283500000000006E-5</v>
      </c>
    </row>
    <row r="741" spans="1:9">
      <c r="A741" s="71" t="s">
        <v>781</v>
      </c>
      <c r="B741" s="71" t="s">
        <v>939</v>
      </c>
      <c r="C741" s="71" t="s">
        <v>954</v>
      </c>
      <c r="D741" s="71" t="s">
        <v>958</v>
      </c>
      <c r="E741" s="71" t="s">
        <v>980</v>
      </c>
      <c r="F741" s="71" t="s">
        <v>518</v>
      </c>
      <c r="G741" s="71" t="s">
        <v>506</v>
      </c>
      <c r="H741" s="71" t="s">
        <v>533</v>
      </c>
      <c r="I741" s="71">
        <v>5.231075E-3</v>
      </c>
    </row>
    <row r="742" spans="1:9">
      <c r="A742" s="71" t="s">
        <v>781</v>
      </c>
      <c r="B742" s="71" t="s">
        <v>939</v>
      </c>
      <c r="C742" s="71" t="s">
        <v>954</v>
      </c>
      <c r="D742" s="71" t="s">
        <v>820</v>
      </c>
      <c r="E742" s="71" t="s">
        <v>785</v>
      </c>
      <c r="F742" s="71" t="s">
        <v>863</v>
      </c>
      <c r="G742" s="71" t="s">
        <v>864</v>
      </c>
      <c r="H742" s="71" t="s">
        <v>534</v>
      </c>
      <c r="I742" s="71">
        <v>1.8900299999999999E-5</v>
      </c>
    </row>
    <row r="743" spans="1:9">
      <c r="A743" s="71" t="s">
        <v>781</v>
      </c>
      <c r="B743" s="71" t="s">
        <v>939</v>
      </c>
      <c r="C743" s="71" t="s">
        <v>954</v>
      </c>
      <c r="D743" s="71" t="s">
        <v>956</v>
      </c>
      <c r="E743" s="71" t="s">
        <v>980</v>
      </c>
      <c r="F743" s="71" t="s">
        <v>518</v>
      </c>
      <c r="G743" s="71" t="s">
        <v>506</v>
      </c>
      <c r="H743" s="71" t="s">
        <v>533</v>
      </c>
      <c r="I743" s="71">
        <v>2.6647500000000001E-2</v>
      </c>
    </row>
    <row r="744" spans="1:9">
      <c r="A744" s="71" t="s">
        <v>781</v>
      </c>
      <c r="B744" s="71" t="s">
        <v>939</v>
      </c>
      <c r="C744" s="71" t="s">
        <v>928</v>
      </c>
      <c r="D744" s="71" t="s">
        <v>872</v>
      </c>
      <c r="E744" s="71" t="s">
        <v>785</v>
      </c>
      <c r="F744" s="71" t="s">
        <v>863</v>
      </c>
      <c r="G744" s="71" t="s">
        <v>510</v>
      </c>
      <c r="H744" s="71" t="s">
        <v>533</v>
      </c>
      <c r="I744" s="71">
        <v>4.9532999999999997E-6</v>
      </c>
    </row>
    <row r="745" spans="1:9">
      <c r="A745" s="71" t="s">
        <v>781</v>
      </c>
      <c r="B745" s="71" t="s">
        <v>939</v>
      </c>
      <c r="C745" s="71" t="s">
        <v>954</v>
      </c>
      <c r="D745" s="71" t="s">
        <v>820</v>
      </c>
      <c r="E745" s="71" t="s">
        <v>785</v>
      </c>
      <c r="F745" s="71" t="s">
        <v>863</v>
      </c>
      <c r="G745" s="71" t="s">
        <v>510</v>
      </c>
      <c r="H745" s="71" t="s">
        <v>534</v>
      </c>
      <c r="I745" s="71">
        <v>1.4441408000000001E-3</v>
      </c>
    </row>
    <row r="746" spans="1:9">
      <c r="A746" s="71" t="s">
        <v>781</v>
      </c>
      <c r="B746" s="71" t="s">
        <v>939</v>
      </c>
      <c r="C746" s="71" t="s">
        <v>954</v>
      </c>
      <c r="D746" s="71" t="s">
        <v>963</v>
      </c>
      <c r="E746" s="71" t="s">
        <v>980</v>
      </c>
      <c r="F746" s="71" t="s">
        <v>518</v>
      </c>
      <c r="G746" s="71" t="s">
        <v>506</v>
      </c>
      <c r="H746" s="71" t="s">
        <v>533</v>
      </c>
      <c r="I746" s="71">
        <v>1.5947349999999999E-2</v>
      </c>
    </row>
    <row r="747" spans="1:9">
      <c r="A747" s="71" t="s">
        <v>781</v>
      </c>
      <c r="B747" s="71" t="s">
        <v>939</v>
      </c>
      <c r="C747" s="71" t="s">
        <v>954</v>
      </c>
      <c r="D747" s="71" t="s">
        <v>820</v>
      </c>
      <c r="E747" s="71" t="s">
        <v>785</v>
      </c>
      <c r="F747" s="71" t="s">
        <v>863</v>
      </c>
      <c r="G747" s="71" t="s">
        <v>866</v>
      </c>
      <c r="H747" s="71" t="s">
        <v>526</v>
      </c>
      <c r="I747" s="71">
        <v>3.7545500000000002E-2</v>
      </c>
    </row>
    <row r="748" spans="1:9">
      <c r="A748" s="71" t="s">
        <v>781</v>
      </c>
      <c r="B748" s="71" t="s">
        <v>939</v>
      </c>
      <c r="C748" s="71" t="s">
        <v>983</v>
      </c>
      <c r="D748" s="71" t="s">
        <v>1006</v>
      </c>
      <c r="E748" s="71" t="s">
        <v>980</v>
      </c>
      <c r="F748" s="71" t="s">
        <v>518</v>
      </c>
      <c r="G748" s="71" t="s">
        <v>506</v>
      </c>
      <c r="H748" s="71" t="s">
        <v>533</v>
      </c>
      <c r="I748" s="71">
        <v>9.8700000000000003E-3</v>
      </c>
    </row>
    <row r="749" spans="1:9">
      <c r="A749" s="71" t="s">
        <v>781</v>
      </c>
      <c r="B749" s="71" t="s">
        <v>939</v>
      </c>
      <c r="C749" s="71" t="s">
        <v>928</v>
      </c>
      <c r="D749" s="71" t="s">
        <v>872</v>
      </c>
      <c r="E749" s="71" t="s">
        <v>785</v>
      </c>
      <c r="F749" s="71" t="s">
        <v>863</v>
      </c>
      <c r="G749" s="71" t="s">
        <v>933</v>
      </c>
      <c r="H749" s="71" t="s">
        <v>534</v>
      </c>
      <c r="I749" s="71">
        <v>0</v>
      </c>
    </row>
    <row r="750" spans="1:9">
      <c r="A750" s="71" t="s">
        <v>781</v>
      </c>
      <c r="B750" s="71" t="s">
        <v>939</v>
      </c>
      <c r="C750" s="71" t="s">
        <v>951</v>
      </c>
      <c r="D750" s="71" t="s">
        <v>1006</v>
      </c>
      <c r="E750" s="71" t="s">
        <v>980</v>
      </c>
      <c r="F750" s="71" t="s">
        <v>518</v>
      </c>
      <c r="G750" s="71" t="s">
        <v>506</v>
      </c>
      <c r="H750" s="71" t="s">
        <v>533</v>
      </c>
      <c r="I750" s="71">
        <v>0.305865</v>
      </c>
    </row>
    <row r="751" spans="1:9">
      <c r="A751" s="71" t="s">
        <v>781</v>
      </c>
      <c r="B751" s="71" t="s">
        <v>939</v>
      </c>
      <c r="C751" s="71" t="s">
        <v>983</v>
      </c>
      <c r="D751" s="71" t="s">
        <v>1007</v>
      </c>
      <c r="E751" s="71" t="s">
        <v>980</v>
      </c>
      <c r="F751" s="71" t="s">
        <v>518</v>
      </c>
      <c r="G751" s="71" t="s">
        <v>506</v>
      </c>
      <c r="H751" s="71" t="s">
        <v>533</v>
      </c>
      <c r="I751" s="71">
        <v>9.1519500000000007E-3</v>
      </c>
    </row>
    <row r="752" spans="1:9">
      <c r="A752" s="71" t="s">
        <v>781</v>
      </c>
      <c r="B752" s="71" t="s">
        <v>939</v>
      </c>
      <c r="C752" s="71" t="s">
        <v>928</v>
      </c>
      <c r="D752" s="71" t="s">
        <v>872</v>
      </c>
      <c r="E752" s="71" t="s">
        <v>785</v>
      </c>
      <c r="F752" s="71" t="s">
        <v>863</v>
      </c>
      <c r="G752" s="71" t="s">
        <v>104</v>
      </c>
      <c r="H752" s="71" t="s">
        <v>534</v>
      </c>
      <c r="I752" s="71">
        <v>2.48735832E-2</v>
      </c>
    </row>
    <row r="753" spans="1:9">
      <c r="A753" s="71" t="s">
        <v>781</v>
      </c>
      <c r="B753" s="71" t="s">
        <v>939</v>
      </c>
      <c r="C753" s="71" t="s">
        <v>820</v>
      </c>
      <c r="D753" s="71" t="s">
        <v>820</v>
      </c>
      <c r="E753" s="71" t="s">
        <v>980</v>
      </c>
      <c r="F753" s="71" t="s">
        <v>518</v>
      </c>
      <c r="G753" s="71" t="s">
        <v>506</v>
      </c>
      <c r="H753" s="71" t="s">
        <v>533</v>
      </c>
      <c r="I753" s="71">
        <v>0.31255500000000003</v>
      </c>
    </row>
    <row r="754" spans="1:9">
      <c r="A754" s="71" t="s">
        <v>781</v>
      </c>
      <c r="B754" s="71" t="s">
        <v>939</v>
      </c>
      <c r="C754" s="71" t="s">
        <v>928</v>
      </c>
      <c r="D754" s="71" t="s">
        <v>872</v>
      </c>
      <c r="E754" s="71" t="s">
        <v>785</v>
      </c>
      <c r="F754" s="71" t="s">
        <v>863</v>
      </c>
      <c r="G754" s="71" t="s">
        <v>932</v>
      </c>
      <c r="H754" s="71" t="s">
        <v>526</v>
      </c>
      <c r="I754" s="71">
        <v>0.301954</v>
      </c>
    </row>
    <row r="755" spans="1:9">
      <c r="A755" s="71" t="s">
        <v>781</v>
      </c>
      <c r="B755" s="71" t="s">
        <v>939</v>
      </c>
      <c r="C755" s="71" t="s">
        <v>954</v>
      </c>
      <c r="D755" s="71" t="s">
        <v>820</v>
      </c>
      <c r="E755" s="71" t="s">
        <v>980</v>
      </c>
      <c r="F755" s="71" t="s">
        <v>518</v>
      </c>
      <c r="G755" s="71" t="s">
        <v>506</v>
      </c>
      <c r="H755" s="71" t="s">
        <v>533</v>
      </c>
      <c r="I755" s="71">
        <v>5.4207999999999999E-2</v>
      </c>
    </row>
    <row r="756" spans="1:9">
      <c r="A756" s="71" t="s">
        <v>781</v>
      </c>
      <c r="B756" s="71" t="s">
        <v>939</v>
      </c>
      <c r="C756" s="71" t="s">
        <v>951</v>
      </c>
      <c r="D756" s="71" t="s">
        <v>1008</v>
      </c>
      <c r="E756" s="71" t="s">
        <v>980</v>
      </c>
      <c r="F756" s="71" t="s">
        <v>518</v>
      </c>
      <c r="G756" s="71" t="s">
        <v>506</v>
      </c>
      <c r="H756" s="71" t="s">
        <v>533</v>
      </c>
      <c r="I756" s="71">
        <v>0.286555</v>
      </c>
    </row>
    <row r="757" spans="1:9">
      <c r="A757" s="71" t="s">
        <v>781</v>
      </c>
      <c r="B757" s="71" t="s">
        <v>939</v>
      </c>
      <c r="C757" s="71" t="s">
        <v>951</v>
      </c>
      <c r="D757" s="71" t="s">
        <v>1007</v>
      </c>
      <c r="E757" s="71" t="s">
        <v>980</v>
      </c>
      <c r="F757" s="71" t="s">
        <v>518</v>
      </c>
      <c r="G757" s="71" t="s">
        <v>506</v>
      </c>
      <c r="H757" s="71" t="s">
        <v>533</v>
      </c>
      <c r="I757" s="71">
        <v>0.49720249999999999</v>
      </c>
    </row>
    <row r="758" spans="1:9">
      <c r="A758" s="71" t="s">
        <v>781</v>
      </c>
      <c r="B758" s="71" t="s">
        <v>939</v>
      </c>
      <c r="C758" s="71" t="s">
        <v>928</v>
      </c>
      <c r="D758" s="71" t="s">
        <v>872</v>
      </c>
      <c r="E758" s="71" t="s">
        <v>785</v>
      </c>
      <c r="F758" s="71" t="s">
        <v>863</v>
      </c>
      <c r="G758" s="71" t="s">
        <v>930</v>
      </c>
      <c r="H758" s="71" t="s">
        <v>534</v>
      </c>
      <c r="I758" s="71">
        <v>0</v>
      </c>
    </row>
    <row r="759" spans="1:9">
      <c r="A759" s="71" t="s">
        <v>781</v>
      </c>
      <c r="B759" s="71" t="s">
        <v>939</v>
      </c>
      <c r="C759" s="71" t="s">
        <v>954</v>
      </c>
      <c r="D759" s="71" t="s">
        <v>1006</v>
      </c>
      <c r="E759" s="71" t="s">
        <v>980</v>
      </c>
      <c r="F759" s="71" t="s">
        <v>518</v>
      </c>
      <c r="G759" s="71" t="s">
        <v>506</v>
      </c>
      <c r="H759" s="71" t="s">
        <v>533</v>
      </c>
      <c r="I759" s="71">
        <v>2.6176250000000003E-4</v>
      </c>
    </row>
    <row r="760" spans="1:9">
      <c r="A760" s="71" t="s">
        <v>781</v>
      </c>
      <c r="B760" s="71" t="s">
        <v>939</v>
      </c>
      <c r="C760" s="71" t="s">
        <v>954</v>
      </c>
      <c r="D760" s="71" t="s">
        <v>967</v>
      </c>
      <c r="E760" s="71" t="s">
        <v>980</v>
      </c>
      <c r="F760" s="71" t="s">
        <v>518</v>
      </c>
      <c r="G760" s="71" t="s">
        <v>506</v>
      </c>
      <c r="H760" s="71" t="s">
        <v>533</v>
      </c>
      <c r="I760" s="71">
        <v>7.4879999999999999E-3</v>
      </c>
    </row>
    <row r="761" spans="1:9">
      <c r="A761" s="71" t="s">
        <v>781</v>
      </c>
      <c r="B761" s="71" t="s">
        <v>939</v>
      </c>
      <c r="C761" s="71" t="s">
        <v>928</v>
      </c>
      <c r="D761" s="71" t="s">
        <v>872</v>
      </c>
      <c r="E761" s="71" t="s">
        <v>785</v>
      </c>
      <c r="F761" s="71" t="s">
        <v>863</v>
      </c>
      <c r="G761" s="71" t="s">
        <v>866</v>
      </c>
      <c r="H761" s="71" t="s">
        <v>526</v>
      </c>
      <c r="I761" s="71">
        <v>6.61334</v>
      </c>
    </row>
    <row r="762" spans="1:9">
      <c r="A762" s="71" t="s">
        <v>781</v>
      </c>
      <c r="B762" s="71" t="s">
        <v>939</v>
      </c>
      <c r="C762" s="71" t="s">
        <v>954</v>
      </c>
      <c r="D762" s="71" t="s">
        <v>1003</v>
      </c>
      <c r="E762" s="71" t="s">
        <v>980</v>
      </c>
      <c r="F762" s="71" t="s">
        <v>518</v>
      </c>
      <c r="G762" s="71" t="s">
        <v>506</v>
      </c>
      <c r="H762" s="71" t="s">
        <v>533</v>
      </c>
      <c r="I762" s="71">
        <v>8.153825E-3</v>
      </c>
    </row>
    <row r="763" spans="1:9">
      <c r="A763" s="71" t="s">
        <v>781</v>
      </c>
      <c r="B763" s="71" t="s">
        <v>939</v>
      </c>
      <c r="C763" s="71" t="s">
        <v>943</v>
      </c>
      <c r="D763" s="71" t="s">
        <v>1006</v>
      </c>
      <c r="E763" s="71" t="s">
        <v>980</v>
      </c>
      <c r="F763" s="71" t="s">
        <v>518</v>
      </c>
      <c r="G763" s="71" t="s">
        <v>506</v>
      </c>
      <c r="H763" s="71" t="s">
        <v>533</v>
      </c>
      <c r="I763" s="71">
        <v>2.7282999999999999E-3</v>
      </c>
    </row>
    <row r="764" spans="1:9">
      <c r="A764" s="71" t="s">
        <v>781</v>
      </c>
      <c r="B764" s="71" t="s">
        <v>939</v>
      </c>
      <c r="C764" s="71" t="s">
        <v>943</v>
      </c>
      <c r="D764" s="71" t="s">
        <v>1007</v>
      </c>
      <c r="E764" s="71" t="s">
        <v>980</v>
      </c>
      <c r="F764" s="71" t="s">
        <v>518</v>
      </c>
      <c r="G764" s="71" t="s">
        <v>506</v>
      </c>
      <c r="H764" s="71" t="s">
        <v>533</v>
      </c>
      <c r="I764" s="71">
        <v>0.16277675</v>
      </c>
    </row>
    <row r="765" spans="1:9">
      <c r="A765" s="71" t="s">
        <v>781</v>
      </c>
      <c r="B765" s="71" t="s">
        <v>939</v>
      </c>
      <c r="C765" s="71" t="s">
        <v>949</v>
      </c>
      <c r="D765" s="71" t="s">
        <v>99</v>
      </c>
      <c r="E765" s="71" t="s">
        <v>980</v>
      </c>
      <c r="F765" s="71" t="s">
        <v>518</v>
      </c>
      <c r="G765" s="71" t="s">
        <v>506</v>
      </c>
      <c r="H765" s="71" t="s">
        <v>533</v>
      </c>
      <c r="I765" s="71">
        <v>1.7916075</v>
      </c>
    </row>
    <row r="766" spans="1:9">
      <c r="A766" s="71" t="s">
        <v>781</v>
      </c>
      <c r="B766" s="71" t="s">
        <v>939</v>
      </c>
      <c r="C766" s="71" t="s">
        <v>928</v>
      </c>
      <c r="D766" s="71" t="s">
        <v>872</v>
      </c>
      <c r="E766" s="71" t="s">
        <v>785</v>
      </c>
      <c r="F766" s="71" t="s">
        <v>863</v>
      </c>
      <c r="G766" s="71" t="s">
        <v>936</v>
      </c>
      <c r="H766" s="71" t="s">
        <v>526</v>
      </c>
      <c r="I766" s="71">
        <v>6.5370699999999999E-3</v>
      </c>
    </row>
    <row r="767" spans="1:9">
      <c r="A767" s="71" t="s">
        <v>781</v>
      </c>
      <c r="B767" s="71" t="s">
        <v>939</v>
      </c>
      <c r="C767" s="71" t="s">
        <v>928</v>
      </c>
      <c r="D767" s="71" t="s">
        <v>872</v>
      </c>
      <c r="E767" s="71" t="s">
        <v>785</v>
      </c>
      <c r="F767" s="71" t="s">
        <v>863</v>
      </c>
      <c r="G767" s="71" t="s">
        <v>875</v>
      </c>
      <c r="H767" s="71" t="s">
        <v>533</v>
      </c>
      <c r="I767" s="71">
        <v>0</v>
      </c>
    </row>
    <row r="768" spans="1:9">
      <c r="A768" s="71" t="s">
        <v>781</v>
      </c>
      <c r="B768" s="71" t="s">
        <v>939</v>
      </c>
      <c r="C768" s="71" t="s">
        <v>954</v>
      </c>
      <c r="D768" s="71" t="s">
        <v>967</v>
      </c>
      <c r="E768" s="71" t="s">
        <v>157</v>
      </c>
      <c r="F768" s="71" t="s">
        <v>1009</v>
      </c>
      <c r="G768" s="71" t="s">
        <v>506</v>
      </c>
      <c r="H768" s="71" t="s">
        <v>526</v>
      </c>
      <c r="I768" s="71">
        <v>4.61869</v>
      </c>
    </row>
    <row r="769" spans="1:9">
      <c r="A769" s="71" t="s">
        <v>781</v>
      </c>
      <c r="B769" s="71" t="s">
        <v>939</v>
      </c>
      <c r="C769" s="71" t="s">
        <v>954</v>
      </c>
      <c r="D769" s="71" t="s">
        <v>967</v>
      </c>
      <c r="E769" s="71" t="s">
        <v>1010</v>
      </c>
      <c r="F769" s="71" t="s">
        <v>1011</v>
      </c>
      <c r="G769" s="71" t="s">
        <v>506</v>
      </c>
      <c r="H769" s="71" t="s">
        <v>526</v>
      </c>
      <c r="I769" s="71">
        <v>0.23350199999999999</v>
      </c>
    </row>
    <row r="770" spans="1:9">
      <c r="A770" s="71" t="s">
        <v>781</v>
      </c>
      <c r="B770" s="71" t="s">
        <v>939</v>
      </c>
      <c r="C770" s="71" t="s">
        <v>928</v>
      </c>
      <c r="D770" s="71" t="s">
        <v>872</v>
      </c>
      <c r="E770" s="71" t="s">
        <v>785</v>
      </c>
      <c r="F770" s="71" t="s">
        <v>863</v>
      </c>
      <c r="G770" s="71" t="s">
        <v>875</v>
      </c>
      <c r="H770" s="71" t="s">
        <v>534</v>
      </c>
      <c r="I770" s="71">
        <v>0</v>
      </c>
    </row>
    <row r="771" spans="1:9">
      <c r="A771" s="71" t="s">
        <v>781</v>
      </c>
      <c r="B771" s="71" t="s">
        <v>939</v>
      </c>
      <c r="C771" s="71" t="s">
        <v>954</v>
      </c>
      <c r="D771" s="71" t="s">
        <v>956</v>
      </c>
      <c r="E771" s="71" t="s">
        <v>785</v>
      </c>
      <c r="F771" s="71" t="s">
        <v>945</v>
      </c>
      <c r="G771" s="71" t="s">
        <v>1012</v>
      </c>
      <c r="H771" s="71" t="s">
        <v>526</v>
      </c>
      <c r="I771" s="71">
        <v>0.89371599999999995</v>
      </c>
    </row>
    <row r="772" spans="1:9">
      <c r="A772" s="71" t="s">
        <v>781</v>
      </c>
      <c r="B772" s="71" t="s">
        <v>939</v>
      </c>
      <c r="C772" s="71" t="s">
        <v>954</v>
      </c>
      <c r="D772" s="71" t="s">
        <v>956</v>
      </c>
      <c r="E772" s="71" t="s">
        <v>785</v>
      </c>
      <c r="F772" s="71" t="s">
        <v>945</v>
      </c>
      <c r="G772" s="71" t="s">
        <v>867</v>
      </c>
      <c r="H772" s="71" t="s">
        <v>526</v>
      </c>
      <c r="I772" s="71">
        <v>5.1653600000000001E-2</v>
      </c>
    </row>
    <row r="773" spans="1:9">
      <c r="A773" s="71" t="s">
        <v>781</v>
      </c>
      <c r="B773" s="71" t="s">
        <v>939</v>
      </c>
      <c r="C773" s="71" t="s">
        <v>954</v>
      </c>
      <c r="D773" s="71" t="s">
        <v>956</v>
      </c>
      <c r="E773" s="71" t="s">
        <v>785</v>
      </c>
      <c r="F773" s="71" t="s">
        <v>945</v>
      </c>
      <c r="G773" s="71" t="s">
        <v>866</v>
      </c>
      <c r="H773" s="71" t="s">
        <v>526</v>
      </c>
      <c r="I773" s="71">
        <v>0.86249799999999999</v>
      </c>
    </row>
    <row r="774" spans="1:9">
      <c r="A774" s="71" t="s">
        <v>781</v>
      </c>
      <c r="B774" s="71" t="s">
        <v>939</v>
      </c>
      <c r="C774" s="71" t="s">
        <v>954</v>
      </c>
      <c r="D774" s="71" t="s">
        <v>956</v>
      </c>
      <c r="E774" s="71" t="s">
        <v>1013</v>
      </c>
      <c r="F774" s="71" t="s">
        <v>1014</v>
      </c>
      <c r="G774" s="71" t="s">
        <v>506</v>
      </c>
      <c r="H774" s="71" t="s">
        <v>534</v>
      </c>
      <c r="I774" s="71">
        <v>0.51395762</v>
      </c>
    </row>
    <row r="775" spans="1:9">
      <c r="A775" s="71" t="s">
        <v>781</v>
      </c>
      <c r="B775" s="71" t="s">
        <v>939</v>
      </c>
      <c r="C775" s="71" t="s">
        <v>820</v>
      </c>
      <c r="D775" s="71" t="s">
        <v>820</v>
      </c>
      <c r="E775" s="71" t="s">
        <v>785</v>
      </c>
      <c r="F775" s="71" t="s">
        <v>945</v>
      </c>
      <c r="G775" s="71" t="s">
        <v>1015</v>
      </c>
      <c r="H775" s="71" t="s">
        <v>526</v>
      </c>
      <c r="I775" s="71">
        <v>0.48431200000000002</v>
      </c>
    </row>
    <row r="776" spans="1:9">
      <c r="A776" s="71" t="s">
        <v>781</v>
      </c>
      <c r="B776" s="71" t="s">
        <v>939</v>
      </c>
      <c r="C776" s="71" t="s">
        <v>820</v>
      </c>
      <c r="D776" s="71" t="s">
        <v>820</v>
      </c>
      <c r="E776" s="71" t="s">
        <v>785</v>
      </c>
      <c r="F776" s="71" t="s">
        <v>945</v>
      </c>
      <c r="G776" s="71" t="s">
        <v>1016</v>
      </c>
      <c r="H776" s="71" t="s">
        <v>526</v>
      </c>
      <c r="I776" s="71">
        <v>0</v>
      </c>
    </row>
    <row r="777" spans="1:9">
      <c r="A777" s="71" t="s">
        <v>781</v>
      </c>
      <c r="B777" s="71" t="s">
        <v>939</v>
      </c>
      <c r="C777" s="71" t="s">
        <v>820</v>
      </c>
      <c r="D777" s="71" t="s">
        <v>820</v>
      </c>
      <c r="E777" s="71" t="s">
        <v>785</v>
      </c>
      <c r="F777" s="71" t="s">
        <v>945</v>
      </c>
      <c r="G777" s="71" t="s">
        <v>947</v>
      </c>
      <c r="H777" s="71" t="s">
        <v>526</v>
      </c>
      <c r="I777" s="71">
        <v>0.93782399999999999</v>
      </c>
    </row>
    <row r="778" spans="1:9">
      <c r="A778" s="71" t="s">
        <v>781</v>
      </c>
      <c r="B778" s="71" t="s">
        <v>939</v>
      </c>
      <c r="C778" s="71" t="s">
        <v>820</v>
      </c>
      <c r="D778" s="71" t="s">
        <v>820</v>
      </c>
      <c r="E778" s="71" t="s">
        <v>785</v>
      </c>
      <c r="F778" s="71" t="s">
        <v>945</v>
      </c>
      <c r="G778" s="71" t="s">
        <v>1017</v>
      </c>
      <c r="H778" s="71" t="s">
        <v>526</v>
      </c>
      <c r="I778" s="71">
        <v>0.21874299999999999</v>
      </c>
    </row>
    <row r="779" spans="1:9">
      <c r="A779" s="71" t="s">
        <v>781</v>
      </c>
      <c r="B779" s="71" t="s">
        <v>939</v>
      </c>
      <c r="C779" s="71" t="s">
        <v>820</v>
      </c>
      <c r="D779" s="71" t="s">
        <v>820</v>
      </c>
      <c r="E779" s="71" t="s">
        <v>785</v>
      </c>
      <c r="F779" s="71" t="s">
        <v>945</v>
      </c>
      <c r="G779" s="71" t="s">
        <v>1018</v>
      </c>
      <c r="H779" s="71" t="s">
        <v>526</v>
      </c>
      <c r="I779" s="71">
        <v>0</v>
      </c>
    </row>
    <row r="780" spans="1:9">
      <c r="A780" s="71" t="s">
        <v>781</v>
      </c>
      <c r="B780" s="71" t="s">
        <v>939</v>
      </c>
      <c r="C780" s="71" t="s">
        <v>954</v>
      </c>
      <c r="D780" s="71" t="s">
        <v>987</v>
      </c>
      <c r="E780" s="71" t="s">
        <v>992</v>
      </c>
      <c r="F780" s="71" t="s">
        <v>1019</v>
      </c>
      <c r="G780" s="71" t="s">
        <v>506</v>
      </c>
      <c r="H780" s="71" t="s">
        <v>1020</v>
      </c>
      <c r="I780" s="71">
        <v>0.71072040000000003</v>
      </c>
    </row>
    <row r="781" spans="1:9">
      <c r="A781" s="71" t="s">
        <v>781</v>
      </c>
      <c r="B781" s="71" t="s">
        <v>820</v>
      </c>
      <c r="C781" s="71" t="s">
        <v>820</v>
      </c>
      <c r="D781" s="71" t="s">
        <v>820</v>
      </c>
      <c r="E781" s="71" t="s">
        <v>785</v>
      </c>
      <c r="F781" s="71" t="s">
        <v>1021</v>
      </c>
      <c r="G781" s="71" t="s">
        <v>506</v>
      </c>
      <c r="H781" s="71" t="s">
        <v>512</v>
      </c>
      <c r="I781" s="71">
        <v>0</v>
      </c>
    </row>
    <row r="782" spans="1:9">
      <c r="A782" s="71" t="s">
        <v>781</v>
      </c>
      <c r="B782" s="71" t="s">
        <v>820</v>
      </c>
      <c r="C782" s="71" t="s">
        <v>820</v>
      </c>
      <c r="D782" s="71" t="s">
        <v>820</v>
      </c>
      <c r="E782" s="71" t="s">
        <v>785</v>
      </c>
      <c r="F782" s="71" t="s">
        <v>1021</v>
      </c>
      <c r="G782" s="71" t="s">
        <v>506</v>
      </c>
      <c r="H782" s="71" t="s">
        <v>523</v>
      </c>
      <c r="I782" s="71">
        <v>0</v>
      </c>
    </row>
    <row r="783" spans="1:9">
      <c r="A783" s="71" t="s">
        <v>781</v>
      </c>
      <c r="B783" s="71" t="s">
        <v>820</v>
      </c>
      <c r="C783" s="71" t="s">
        <v>820</v>
      </c>
      <c r="D783" s="71" t="s">
        <v>820</v>
      </c>
      <c r="E783" s="71" t="s">
        <v>785</v>
      </c>
      <c r="F783" s="71" t="s">
        <v>1021</v>
      </c>
      <c r="G783" s="71" t="s">
        <v>506</v>
      </c>
      <c r="H783" s="71" t="s">
        <v>517</v>
      </c>
      <c r="I783" s="71">
        <v>0</v>
      </c>
    </row>
    <row r="784" spans="1:9">
      <c r="A784" s="71" t="s">
        <v>781</v>
      </c>
      <c r="B784" s="71" t="s">
        <v>820</v>
      </c>
      <c r="C784" s="71" t="s">
        <v>820</v>
      </c>
      <c r="D784" s="71" t="s">
        <v>820</v>
      </c>
      <c r="E784" s="71" t="s">
        <v>785</v>
      </c>
      <c r="F784" s="71" t="s">
        <v>1021</v>
      </c>
      <c r="G784" s="71" t="s">
        <v>506</v>
      </c>
      <c r="H784" s="71" t="s">
        <v>513</v>
      </c>
      <c r="I784" s="71">
        <v>0</v>
      </c>
    </row>
    <row r="785" spans="1:9">
      <c r="A785" s="71" t="s">
        <v>781</v>
      </c>
      <c r="B785" s="71" t="s">
        <v>820</v>
      </c>
      <c r="C785" s="71" t="s">
        <v>820</v>
      </c>
      <c r="D785" s="71" t="s">
        <v>820</v>
      </c>
      <c r="E785" s="71" t="s">
        <v>785</v>
      </c>
      <c r="F785" s="71" t="s">
        <v>1021</v>
      </c>
      <c r="G785" s="71" t="s">
        <v>506</v>
      </c>
      <c r="H785" s="71" t="s">
        <v>515</v>
      </c>
      <c r="I785" s="71">
        <v>0</v>
      </c>
    </row>
    <row r="786" spans="1:9">
      <c r="A786" s="71" t="s">
        <v>781</v>
      </c>
      <c r="B786" s="71" t="s">
        <v>820</v>
      </c>
      <c r="C786" s="71" t="s">
        <v>820</v>
      </c>
      <c r="D786" s="71" t="s">
        <v>820</v>
      </c>
      <c r="E786" s="71" t="s">
        <v>785</v>
      </c>
      <c r="F786" s="71" t="s">
        <v>863</v>
      </c>
      <c r="G786" s="71" t="s">
        <v>866</v>
      </c>
      <c r="H786" s="71" t="s">
        <v>534</v>
      </c>
      <c r="I786" s="71">
        <v>6.1635640000000001E-4</v>
      </c>
    </row>
    <row r="787" spans="1:9">
      <c r="A787" s="71" t="s">
        <v>781</v>
      </c>
      <c r="B787" s="71" t="s">
        <v>820</v>
      </c>
      <c r="C787" s="71" t="s">
        <v>820</v>
      </c>
      <c r="D787" s="71" t="s">
        <v>820</v>
      </c>
      <c r="E787" s="71" t="s">
        <v>785</v>
      </c>
      <c r="F787" s="71" t="s">
        <v>863</v>
      </c>
      <c r="G787" s="71" t="s">
        <v>866</v>
      </c>
      <c r="H787" s="71" t="s">
        <v>526</v>
      </c>
      <c r="I787" s="71">
        <v>1.0965800000000001</v>
      </c>
    </row>
    <row r="788" spans="1:9">
      <c r="A788" s="71" t="s">
        <v>781</v>
      </c>
      <c r="B788" s="71" t="s">
        <v>820</v>
      </c>
      <c r="C788" s="71" t="s">
        <v>820</v>
      </c>
      <c r="D788" s="71" t="s">
        <v>820</v>
      </c>
      <c r="E788" s="71" t="s">
        <v>785</v>
      </c>
      <c r="F788" s="71" t="s">
        <v>863</v>
      </c>
      <c r="G788" s="71" t="s">
        <v>867</v>
      </c>
      <c r="H788" s="71" t="s">
        <v>526</v>
      </c>
      <c r="I788" s="71">
        <v>0.13370599999999999</v>
      </c>
    </row>
    <row r="789" spans="1:9">
      <c r="A789" s="71" t="s">
        <v>781</v>
      </c>
      <c r="B789" s="71" t="s">
        <v>820</v>
      </c>
      <c r="C789" s="71" t="s">
        <v>820</v>
      </c>
      <c r="D789" s="71" t="s">
        <v>820</v>
      </c>
      <c r="E789" s="71" t="s">
        <v>785</v>
      </c>
      <c r="F789" s="71" t="s">
        <v>863</v>
      </c>
      <c r="G789" s="71" t="s">
        <v>866</v>
      </c>
      <c r="H789" s="71" t="s">
        <v>533</v>
      </c>
      <c r="I789" s="71">
        <v>5.1707749999999996E-4</v>
      </c>
    </row>
    <row r="790" spans="1:9">
      <c r="A790" s="71" t="s">
        <v>781</v>
      </c>
      <c r="B790" s="71" t="s">
        <v>820</v>
      </c>
      <c r="C790" s="71" t="s">
        <v>820</v>
      </c>
      <c r="D790" s="71" t="s">
        <v>820</v>
      </c>
      <c r="E790" s="71" t="s">
        <v>785</v>
      </c>
      <c r="F790" s="71" t="s">
        <v>863</v>
      </c>
      <c r="G790" s="71" t="s">
        <v>867</v>
      </c>
      <c r="H790" s="71" t="s">
        <v>533</v>
      </c>
      <c r="I790" s="71">
        <v>5.3665500000000003E-5</v>
      </c>
    </row>
    <row r="791" spans="1:9">
      <c r="A791" s="71" t="s">
        <v>781</v>
      </c>
      <c r="B791" s="71" t="s">
        <v>820</v>
      </c>
      <c r="C791" s="71" t="s">
        <v>820</v>
      </c>
      <c r="D791" s="71" t="s">
        <v>820</v>
      </c>
      <c r="E791" s="71" t="s">
        <v>785</v>
      </c>
      <c r="F791" s="71" t="s">
        <v>863</v>
      </c>
      <c r="G791" s="71" t="s">
        <v>867</v>
      </c>
      <c r="H791" s="71" t="s">
        <v>534</v>
      </c>
      <c r="I791" s="71">
        <v>6.3969300000000004E-5</v>
      </c>
    </row>
    <row r="792" spans="1:9">
      <c r="A792" s="71" t="s">
        <v>781</v>
      </c>
      <c r="B792" s="71" t="s">
        <v>820</v>
      </c>
      <c r="C792" s="71" t="s">
        <v>820</v>
      </c>
      <c r="D792" s="71" t="s">
        <v>820</v>
      </c>
      <c r="E792" s="71" t="s">
        <v>785</v>
      </c>
      <c r="F792" s="71" t="s">
        <v>1021</v>
      </c>
      <c r="G792" s="71" t="s">
        <v>506</v>
      </c>
      <c r="H792" s="71" t="s">
        <v>1022</v>
      </c>
      <c r="I792" s="71">
        <v>3.74370246E-2</v>
      </c>
    </row>
    <row r="793" spans="1:9">
      <c r="A793" s="71" t="s">
        <v>781</v>
      </c>
      <c r="B793" s="71" t="s">
        <v>820</v>
      </c>
      <c r="C793" s="71" t="s">
        <v>820</v>
      </c>
      <c r="D793" s="71" t="s">
        <v>820</v>
      </c>
      <c r="E793" s="71" t="s">
        <v>785</v>
      </c>
      <c r="F793" s="71" t="s">
        <v>1021</v>
      </c>
      <c r="G793" s="71" t="s">
        <v>506</v>
      </c>
      <c r="H793" s="71" t="s">
        <v>516</v>
      </c>
      <c r="I793" s="71">
        <v>0</v>
      </c>
    </row>
    <row r="794" spans="1:9">
      <c r="A794" s="71" t="s">
        <v>781</v>
      </c>
      <c r="B794" s="71" t="s">
        <v>820</v>
      </c>
      <c r="C794" s="71" t="s">
        <v>820</v>
      </c>
      <c r="D794" s="71" t="s">
        <v>820</v>
      </c>
      <c r="E794" s="71" t="s">
        <v>785</v>
      </c>
      <c r="F794" s="71" t="s">
        <v>1021</v>
      </c>
      <c r="G794" s="71" t="s">
        <v>506</v>
      </c>
      <c r="H794" s="71" t="s">
        <v>514</v>
      </c>
      <c r="I794" s="71">
        <v>0</v>
      </c>
    </row>
    <row r="795" spans="1:9">
      <c r="A795" s="71" t="s">
        <v>781</v>
      </c>
      <c r="B795" s="71" t="s">
        <v>511</v>
      </c>
      <c r="C795" s="71" t="s">
        <v>1023</v>
      </c>
      <c r="D795" s="71" t="s">
        <v>820</v>
      </c>
      <c r="E795" s="71" t="s">
        <v>785</v>
      </c>
      <c r="F795" s="71" t="s">
        <v>863</v>
      </c>
      <c r="G795" s="71" t="s">
        <v>867</v>
      </c>
      <c r="H795" s="71" t="s">
        <v>526</v>
      </c>
      <c r="I795" s="71">
        <v>1.2983</v>
      </c>
    </row>
    <row r="796" spans="1:9">
      <c r="A796" s="71" t="s">
        <v>781</v>
      </c>
      <c r="B796" s="71" t="s">
        <v>511</v>
      </c>
      <c r="C796" s="71" t="s">
        <v>1023</v>
      </c>
      <c r="D796" s="71" t="s">
        <v>820</v>
      </c>
      <c r="E796" s="71" t="s">
        <v>785</v>
      </c>
      <c r="F796" s="71" t="s">
        <v>863</v>
      </c>
      <c r="G796" s="71" t="s">
        <v>864</v>
      </c>
      <c r="H796" s="71" t="s">
        <v>534</v>
      </c>
      <c r="I796" s="71">
        <v>1.329038E-4</v>
      </c>
    </row>
    <row r="797" spans="1:9">
      <c r="A797" s="71" t="s">
        <v>781</v>
      </c>
      <c r="B797" s="71" t="s">
        <v>511</v>
      </c>
      <c r="C797" s="71" t="s">
        <v>1023</v>
      </c>
      <c r="D797" s="71" t="s">
        <v>820</v>
      </c>
      <c r="E797" s="71" t="s">
        <v>785</v>
      </c>
      <c r="F797" s="71" t="s">
        <v>863</v>
      </c>
      <c r="G797" s="71" t="s">
        <v>902</v>
      </c>
      <c r="H797" s="71" t="s">
        <v>533</v>
      </c>
      <c r="I797" s="71">
        <v>0.47625000000000001</v>
      </c>
    </row>
    <row r="798" spans="1:9">
      <c r="A798" s="71" t="s">
        <v>781</v>
      </c>
      <c r="B798" s="71" t="s">
        <v>511</v>
      </c>
      <c r="C798" s="71" t="s">
        <v>1023</v>
      </c>
      <c r="D798" s="71" t="s">
        <v>820</v>
      </c>
      <c r="E798" s="71" t="s">
        <v>785</v>
      </c>
      <c r="F798" s="71" t="s">
        <v>863</v>
      </c>
      <c r="G798" s="71" t="s">
        <v>866</v>
      </c>
      <c r="H798" s="71" t="s">
        <v>526</v>
      </c>
      <c r="I798" s="71">
        <v>27.6631</v>
      </c>
    </row>
    <row r="799" spans="1:9">
      <c r="A799" s="71" t="s">
        <v>781</v>
      </c>
      <c r="B799" s="71" t="s">
        <v>511</v>
      </c>
      <c r="C799" s="71" t="s">
        <v>1023</v>
      </c>
      <c r="D799" s="71" t="s">
        <v>820</v>
      </c>
      <c r="E799" s="71" t="s">
        <v>785</v>
      </c>
      <c r="F799" s="71" t="s">
        <v>863</v>
      </c>
      <c r="G799" s="71" t="s">
        <v>870</v>
      </c>
      <c r="H799" s="71" t="s">
        <v>526</v>
      </c>
      <c r="I799" s="71">
        <v>8.8574200000000006E-2</v>
      </c>
    </row>
    <row r="800" spans="1:9">
      <c r="A800" s="71" t="s">
        <v>781</v>
      </c>
      <c r="B800" s="71" t="s">
        <v>511</v>
      </c>
      <c r="C800" s="71" t="s">
        <v>1023</v>
      </c>
      <c r="D800" s="71" t="s">
        <v>820</v>
      </c>
      <c r="E800" s="71" t="s">
        <v>785</v>
      </c>
      <c r="F800" s="71" t="s">
        <v>863</v>
      </c>
      <c r="G800" s="71" t="s">
        <v>864</v>
      </c>
      <c r="H800" s="71" t="s">
        <v>526</v>
      </c>
      <c r="I800" s="71">
        <v>5.3707199999999997E-2</v>
      </c>
    </row>
    <row r="801" spans="1:9">
      <c r="A801" s="71" t="s">
        <v>781</v>
      </c>
      <c r="B801" s="71" t="s">
        <v>511</v>
      </c>
      <c r="C801" s="71" t="s">
        <v>1023</v>
      </c>
      <c r="D801" s="71" t="s">
        <v>820</v>
      </c>
      <c r="E801" s="71" t="s">
        <v>785</v>
      </c>
      <c r="F801" s="71" t="s">
        <v>863</v>
      </c>
      <c r="G801" s="71" t="s">
        <v>902</v>
      </c>
      <c r="H801" s="71" t="s">
        <v>534</v>
      </c>
      <c r="I801" s="71">
        <v>7.5691999999999995E-2</v>
      </c>
    </row>
    <row r="802" spans="1:9">
      <c r="A802" s="71" t="s">
        <v>781</v>
      </c>
      <c r="B802" s="71" t="s">
        <v>511</v>
      </c>
      <c r="C802" s="71" t="s">
        <v>1023</v>
      </c>
      <c r="D802" s="71" t="s">
        <v>820</v>
      </c>
      <c r="E802" s="71" t="s">
        <v>785</v>
      </c>
      <c r="F802" s="71" t="s">
        <v>863</v>
      </c>
      <c r="G802" s="71" t="s">
        <v>870</v>
      </c>
      <c r="H802" s="71" t="s">
        <v>534</v>
      </c>
      <c r="I802" s="71">
        <v>2.166588E-4</v>
      </c>
    </row>
    <row r="803" spans="1:9">
      <c r="A803" s="71" t="s">
        <v>781</v>
      </c>
      <c r="B803" s="71" t="s">
        <v>511</v>
      </c>
      <c r="C803" s="71" t="s">
        <v>1023</v>
      </c>
      <c r="D803" s="71" t="s">
        <v>820</v>
      </c>
      <c r="E803" s="71" t="s">
        <v>785</v>
      </c>
      <c r="F803" s="71" t="s">
        <v>863</v>
      </c>
      <c r="G803" s="71" t="s">
        <v>864</v>
      </c>
      <c r="H803" s="71" t="s">
        <v>533</v>
      </c>
      <c r="I803" s="71">
        <v>1.8582749999999999E-4</v>
      </c>
    </row>
    <row r="804" spans="1:9">
      <c r="A804" s="71" t="s">
        <v>781</v>
      </c>
      <c r="B804" s="71" t="s">
        <v>511</v>
      </c>
      <c r="C804" s="71" t="s">
        <v>1023</v>
      </c>
      <c r="D804" s="71" t="s">
        <v>820</v>
      </c>
      <c r="E804" s="71" t="s">
        <v>785</v>
      </c>
      <c r="F804" s="71" t="s">
        <v>863</v>
      </c>
      <c r="G804" s="71" t="s">
        <v>867</v>
      </c>
      <c r="H804" s="71" t="s">
        <v>533</v>
      </c>
      <c r="I804" s="71">
        <v>2.6054749999999999E-3</v>
      </c>
    </row>
    <row r="805" spans="1:9">
      <c r="A805" s="71" t="s">
        <v>781</v>
      </c>
      <c r="B805" s="71" t="s">
        <v>511</v>
      </c>
      <c r="C805" s="71" t="s">
        <v>1023</v>
      </c>
      <c r="D805" s="71" t="s">
        <v>820</v>
      </c>
      <c r="E805" s="71" t="s">
        <v>785</v>
      </c>
      <c r="F805" s="71" t="s">
        <v>863</v>
      </c>
      <c r="G805" s="71" t="s">
        <v>870</v>
      </c>
      <c r="H805" s="71" t="s">
        <v>533</v>
      </c>
      <c r="I805" s="71">
        <v>3.02935E-4</v>
      </c>
    </row>
    <row r="806" spans="1:9">
      <c r="A806" s="71" t="s">
        <v>781</v>
      </c>
      <c r="B806" s="71" t="s">
        <v>511</v>
      </c>
      <c r="C806" s="71" t="s">
        <v>1023</v>
      </c>
      <c r="D806" s="71" t="s">
        <v>820</v>
      </c>
      <c r="E806" s="71" t="s">
        <v>785</v>
      </c>
      <c r="F806" s="71" t="s">
        <v>863</v>
      </c>
      <c r="G806" s="71" t="s">
        <v>866</v>
      </c>
      <c r="H806" s="71" t="s">
        <v>533</v>
      </c>
      <c r="I806" s="71">
        <v>6.5221000000000001E-2</v>
      </c>
    </row>
    <row r="807" spans="1:9">
      <c r="A807" s="71" t="s">
        <v>781</v>
      </c>
      <c r="B807" s="71" t="s">
        <v>511</v>
      </c>
      <c r="C807" s="71" t="s">
        <v>1023</v>
      </c>
      <c r="D807" s="71" t="s">
        <v>820</v>
      </c>
      <c r="E807" s="71" t="s">
        <v>785</v>
      </c>
      <c r="F807" s="71" t="s">
        <v>863</v>
      </c>
      <c r="G807" s="71" t="s">
        <v>866</v>
      </c>
      <c r="H807" s="71" t="s">
        <v>534</v>
      </c>
      <c r="I807" s="71">
        <v>1.5548686399999999E-2</v>
      </c>
    </row>
    <row r="808" spans="1:9">
      <c r="A808" s="71" t="s">
        <v>781</v>
      </c>
      <c r="B808" s="71" t="s">
        <v>511</v>
      </c>
      <c r="C808" s="71" t="s">
        <v>1023</v>
      </c>
      <c r="D808" s="71" t="s">
        <v>820</v>
      </c>
      <c r="E808" s="71" t="s">
        <v>785</v>
      </c>
      <c r="F808" s="71" t="s">
        <v>863</v>
      </c>
      <c r="G808" s="71" t="s">
        <v>867</v>
      </c>
      <c r="H808" s="71" t="s">
        <v>534</v>
      </c>
      <c r="I808" s="71">
        <v>6.2114820000000004E-4</v>
      </c>
    </row>
    <row r="809" spans="1:9">
      <c r="A809" s="71" t="s">
        <v>781</v>
      </c>
      <c r="B809" s="71" t="s">
        <v>4</v>
      </c>
      <c r="C809" s="71" t="s">
        <v>1024</v>
      </c>
      <c r="D809" s="71" t="s">
        <v>95</v>
      </c>
      <c r="E809" s="71" t="s">
        <v>785</v>
      </c>
      <c r="F809" s="71" t="s">
        <v>863</v>
      </c>
      <c r="G809" s="71" t="s">
        <v>866</v>
      </c>
      <c r="H809" s="71" t="s">
        <v>526</v>
      </c>
      <c r="I809" s="71">
        <v>1.6003400000000001E-2</v>
      </c>
    </row>
    <row r="810" spans="1:9">
      <c r="A810" s="71" t="s">
        <v>781</v>
      </c>
      <c r="B810" s="71" t="s">
        <v>4</v>
      </c>
      <c r="C810" s="71" t="s">
        <v>1024</v>
      </c>
      <c r="D810" s="71" t="s">
        <v>94</v>
      </c>
      <c r="E810" s="71" t="s">
        <v>1025</v>
      </c>
      <c r="F810" s="71" t="s">
        <v>863</v>
      </c>
      <c r="G810" s="71" t="s">
        <v>866</v>
      </c>
      <c r="H810" s="71" t="s">
        <v>533</v>
      </c>
      <c r="I810" s="71">
        <v>4.6392000000000004E-6</v>
      </c>
    </row>
    <row r="811" spans="1:9">
      <c r="A811" s="71" t="s">
        <v>781</v>
      </c>
      <c r="B811" s="71" t="s">
        <v>4</v>
      </c>
      <c r="C811" s="71" t="s">
        <v>1024</v>
      </c>
      <c r="D811" s="71" t="s">
        <v>95</v>
      </c>
      <c r="E811" s="71" t="s">
        <v>785</v>
      </c>
      <c r="F811" s="71" t="s">
        <v>863</v>
      </c>
      <c r="G811" s="71" t="s">
        <v>866</v>
      </c>
      <c r="H811" s="71" t="s">
        <v>534</v>
      </c>
      <c r="I811" s="71">
        <v>8.9950999999999996E-6</v>
      </c>
    </row>
    <row r="812" spans="1:9">
      <c r="A812" s="71" t="s">
        <v>781</v>
      </c>
      <c r="B812" s="71" t="s">
        <v>4</v>
      </c>
      <c r="C812" s="71" t="s">
        <v>1024</v>
      </c>
      <c r="D812" s="71" t="s">
        <v>1026</v>
      </c>
      <c r="E812" s="71" t="s">
        <v>785</v>
      </c>
      <c r="F812" s="71" t="s">
        <v>863</v>
      </c>
      <c r="G812" s="71" t="s">
        <v>870</v>
      </c>
      <c r="H812" s="71" t="s">
        <v>534</v>
      </c>
      <c r="I812" s="71">
        <v>5.9402127999999997E-3</v>
      </c>
    </row>
    <row r="813" spans="1:9">
      <c r="A813" s="71" t="s">
        <v>781</v>
      </c>
      <c r="B813" s="71" t="s">
        <v>4</v>
      </c>
      <c r="C813" s="71" t="s">
        <v>1024</v>
      </c>
      <c r="D813" s="71" t="s">
        <v>1026</v>
      </c>
      <c r="E813" s="71" t="s">
        <v>785</v>
      </c>
      <c r="F813" s="71" t="s">
        <v>863</v>
      </c>
      <c r="G813" s="71" t="s">
        <v>870</v>
      </c>
      <c r="H813" s="71" t="s">
        <v>526</v>
      </c>
      <c r="I813" s="71">
        <v>0.60985</v>
      </c>
    </row>
    <row r="814" spans="1:9">
      <c r="A814" s="71" t="s">
        <v>781</v>
      </c>
      <c r="B814" s="71" t="s">
        <v>4</v>
      </c>
      <c r="C814" s="71" t="s">
        <v>1024</v>
      </c>
      <c r="D814" s="71" t="s">
        <v>1026</v>
      </c>
      <c r="E814" s="71" t="s">
        <v>785</v>
      </c>
      <c r="F814" s="71" t="s">
        <v>863</v>
      </c>
      <c r="G814" s="71" t="s">
        <v>509</v>
      </c>
      <c r="H814" s="71" t="s">
        <v>534</v>
      </c>
      <c r="I814" s="71">
        <v>2.8999274000000002</v>
      </c>
    </row>
    <row r="815" spans="1:9">
      <c r="A815" s="71" t="s">
        <v>781</v>
      </c>
      <c r="B815" s="71" t="s">
        <v>4</v>
      </c>
      <c r="C815" s="71" t="s">
        <v>1024</v>
      </c>
      <c r="D815" s="71" t="s">
        <v>1026</v>
      </c>
      <c r="E815" s="71" t="s">
        <v>785</v>
      </c>
      <c r="F815" s="71" t="s">
        <v>863</v>
      </c>
      <c r="G815" s="71" t="s">
        <v>509</v>
      </c>
      <c r="H815" s="71" t="s">
        <v>526</v>
      </c>
      <c r="I815" s="71">
        <v>59.676400000000001</v>
      </c>
    </row>
    <row r="816" spans="1:9">
      <c r="A816" s="71" t="s">
        <v>781</v>
      </c>
      <c r="B816" s="71" t="s">
        <v>4</v>
      </c>
      <c r="C816" s="71" t="s">
        <v>1024</v>
      </c>
      <c r="D816" s="71" t="s">
        <v>1026</v>
      </c>
      <c r="E816" s="71" t="s">
        <v>785</v>
      </c>
      <c r="F816" s="71" t="s">
        <v>863</v>
      </c>
      <c r="G816" s="71" t="s">
        <v>509</v>
      </c>
      <c r="H816" s="71" t="s">
        <v>533</v>
      </c>
      <c r="I816" s="71">
        <v>0.51905999999999997</v>
      </c>
    </row>
    <row r="817" spans="1:9">
      <c r="A817" s="71" t="s">
        <v>781</v>
      </c>
      <c r="B817" s="71" t="s">
        <v>4</v>
      </c>
      <c r="C817" s="71" t="s">
        <v>1024</v>
      </c>
      <c r="D817" s="71" t="s">
        <v>1026</v>
      </c>
      <c r="E817" s="71" t="s">
        <v>785</v>
      </c>
      <c r="F817" s="71" t="s">
        <v>863</v>
      </c>
      <c r="G817" s="71" t="s">
        <v>870</v>
      </c>
      <c r="H817" s="71" t="s">
        <v>533</v>
      </c>
      <c r="I817" s="71">
        <v>6.8607249999999998E-4</v>
      </c>
    </row>
    <row r="818" spans="1:9">
      <c r="A818" s="71" t="s">
        <v>781</v>
      </c>
      <c r="B818" s="71" t="s">
        <v>4</v>
      </c>
      <c r="C818" s="71" t="s">
        <v>1024</v>
      </c>
      <c r="D818" s="71" t="s">
        <v>1027</v>
      </c>
      <c r="E818" s="71" t="s">
        <v>785</v>
      </c>
      <c r="F818" s="71" t="s">
        <v>863</v>
      </c>
      <c r="G818" s="71" t="s">
        <v>509</v>
      </c>
      <c r="H818" s="71" t="s">
        <v>533</v>
      </c>
      <c r="I818" s="71">
        <v>0.37791000000000002</v>
      </c>
    </row>
    <row r="819" spans="1:9">
      <c r="A819" s="71" t="s">
        <v>781</v>
      </c>
      <c r="B819" s="71" t="s">
        <v>4</v>
      </c>
      <c r="C819" s="71" t="s">
        <v>1024</v>
      </c>
      <c r="D819" s="71" t="s">
        <v>1027</v>
      </c>
      <c r="E819" s="71" t="s">
        <v>785</v>
      </c>
      <c r="F819" s="71" t="s">
        <v>863</v>
      </c>
      <c r="G819" s="71" t="s">
        <v>870</v>
      </c>
      <c r="H819" s="71" t="s">
        <v>534</v>
      </c>
      <c r="I819" s="71">
        <v>5.0782179999999998E-3</v>
      </c>
    </row>
    <row r="820" spans="1:9">
      <c r="A820" s="71" t="s">
        <v>781</v>
      </c>
      <c r="B820" s="71" t="s">
        <v>4</v>
      </c>
      <c r="C820" s="71" t="s">
        <v>1024</v>
      </c>
      <c r="D820" s="71" t="s">
        <v>1027</v>
      </c>
      <c r="E820" s="71" t="s">
        <v>785</v>
      </c>
      <c r="F820" s="71" t="s">
        <v>863</v>
      </c>
      <c r="G820" s="71" t="s">
        <v>870</v>
      </c>
      <c r="H820" s="71" t="s">
        <v>533</v>
      </c>
      <c r="I820" s="71">
        <v>4.3658999999999999E-4</v>
      </c>
    </row>
    <row r="821" spans="1:9">
      <c r="A821" s="71" t="s">
        <v>781</v>
      </c>
      <c r="B821" s="71" t="s">
        <v>4</v>
      </c>
      <c r="C821" s="71" t="s">
        <v>1024</v>
      </c>
      <c r="D821" s="71" t="s">
        <v>1027</v>
      </c>
      <c r="E821" s="71" t="s">
        <v>785</v>
      </c>
      <c r="F821" s="71" t="s">
        <v>863</v>
      </c>
      <c r="G821" s="71" t="s">
        <v>870</v>
      </c>
      <c r="H821" s="71" t="s">
        <v>526</v>
      </c>
      <c r="I821" s="71">
        <v>0.51951999999999998</v>
      </c>
    </row>
    <row r="822" spans="1:9">
      <c r="A822" s="71" t="s">
        <v>781</v>
      </c>
      <c r="B822" s="71" t="s">
        <v>4</v>
      </c>
      <c r="C822" s="71" t="s">
        <v>1024</v>
      </c>
      <c r="D822" s="71" t="s">
        <v>1027</v>
      </c>
      <c r="E822" s="71" t="s">
        <v>785</v>
      </c>
      <c r="F822" s="71" t="s">
        <v>863</v>
      </c>
      <c r="G822" s="71" t="s">
        <v>509</v>
      </c>
      <c r="H822" s="71" t="s">
        <v>526</v>
      </c>
      <c r="I822" s="71">
        <v>41.337000000000003</v>
      </c>
    </row>
    <row r="823" spans="1:9">
      <c r="A823" s="71" t="s">
        <v>781</v>
      </c>
      <c r="B823" s="71" t="s">
        <v>4</v>
      </c>
      <c r="C823" s="71" t="s">
        <v>1024</v>
      </c>
      <c r="D823" s="71" t="s">
        <v>1027</v>
      </c>
      <c r="E823" s="71" t="s">
        <v>785</v>
      </c>
      <c r="F823" s="71" t="s">
        <v>863</v>
      </c>
      <c r="G823" s="71" t="s">
        <v>509</v>
      </c>
      <c r="H823" s="71" t="s">
        <v>534</v>
      </c>
      <c r="I823" s="71">
        <v>2.4744131999999999</v>
      </c>
    </row>
    <row r="824" spans="1:9">
      <c r="A824" s="71" t="s">
        <v>781</v>
      </c>
      <c r="B824" s="71" t="s">
        <v>4</v>
      </c>
      <c r="C824" s="71" t="s">
        <v>1024</v>
      </c>
      <c r="D824" s="71" t="s">
        <v>1028</v>
      </c>
      <c r="E824" s="71" t="s">
        <v>785</v>
      </c>
      <c r="F824" s="71" t="s">
        <v>863</v>
      </c>
      <c r="G824" s="71" t="s">
        <v>509</v>
      </c>
      <c r="H824" s="71" t="s">
        <v>534</v>
      </c>
      <c r="I824" s="71">
        <v>0.68309348000000003</v>
      </c>
    </row>
    <row r="825" spans="1:9">
      <c r="A825" s="71" t="s">
        <v>781</v>
      </c>
      <c r="B825" s="71" t="s">
        <v>4</v>
      </c>
      <c r="C825" s="71" t="s">
        <v>1024</v>
      </c>
      <c r="D825" s="71" t="s">
        <v>1028</v>
      </c>
      <c r="E825" s="71" t="s">
        <v>785</v>
      </c>
      <c r="F825" s="71" t="s">
        <v>863</v>
      </c>
      <c r="G825" s="71" t="s">
        <v>509</v>
      </c>
      <c r="H825" s="71" t="s">
        <v>526</v>
      </c>
      <c r="I825" s="71">
        <v>10.5822</v>
      </c>
    </row>
    <row r="826" spans="1:9">
      <c r="A826" s="71" t="s">
        <v>781</v>
      </c>
      <c r="B826" s="71" t="s">
        <v>4</v>
      </c>
      <c r="C826" s="71" t="s">
        <v>1024</v>
      </c>
      <c r="D826" s="71" t="s">
        <v>1028</v>
      </c>
      <c r="E826" s="71" t="s">
        <v>785</v>
      </c>
      <c r="F826" s="71" t="s">
        <v>863</v>
      </c>
      <c r="G826" s="71" t="s">
        <v>870</v>
      </c>
      <c r="H826" s="71" t="s">
        <v>526</v>
      </c>
      <c r="I826" s="71">
        <v>17.401399999999999</v>
      </c>
    </row>
    <row r="827" spans="1:9">
      <c r="A827" s="71" t="s">
        <v>781</v>
      </c>
      <c r="B827" s="71" t="s">
        <v>4</v>
      </c>
      <c r="C827" s="71" t="s">
        <v>1024</v>
      </c>
      <c r="D827" s="71" t="s">
        <v>1028</v>
      </c>
      <c r="E827" s="71" t="s">
        <v>785</v>
      </c>
      <c r="F827" s="71" t="s">
        <v>863</v>
      </c>
      <c r="G827" s="71" t="s">
        <v>870</v>
      </c>
      <c r="H827" s="71" t="s">
        <v>533</v>
      </c>
      <c r="I827" s="71">
        <v>2.5010500000000001E-2</v>
      </c>
    </row>
    <row r="828" spans="1:9">
      <c r="A828" s="71" t="s">
        <v>781</v>
      </c>
      <c r="B828" s="71" t="s">
        <v>4</v>
      </c>
      <c r="C828" s="71" t="s">
        <v>1024</v>
      </c>
      <c r="D828" s="71" t="s">
        <v>1028</v>
      </c>
      <c r="E828" s="71" t="s">
        <v>785</v>
      </c>
      <c r="F828" s="71" t="s">
        <v>863</v>
      </c>
      <c r="G828" s="71" t="s">
        <v>509</v>
      </c>
      <c r="H828" s="71" t="s">
        <v>533</v>
      </c>
      <c r="I828" s="71">
        <v>0.16651425</v>
      </c>
    </row>
    <row r="829" spans="1:9">
      <c r="A829" s="71" t="s">
        <v>781</v>
      </c>
      <c r="B829" s="71" t="s">
        <v>4</v>
      </c>
      <c r="C829" s="71" t="s">
        <v>1024</v>
      </c>
      <c r="D829" s="71" t="s">
        <v>1028</v>
      </c>
      <c r="E829" s="71" t="s">
        <v>785</v>
      </c>
      <c r="F829" s="71" t="s">
        <v>863</v>
      </c>
      <c r="G829" s="71" t="s">
        <v>870</v>
      </c>
      <c r="H829" s="71" t="s">
        <v>534</v>
      </c>
      <c r="I829" s="71">
        <v>0.168800014</v>
      </c>
    </row>
    <row r="830" spans="1:9">
      <c r="A830" s="71" t="s">
        <v>781</v>
      </c>
      <c r="B830" s="71" t="s">
        <v>4</v>
      </c>
      <c r="C830" s="71" t="s">
        <v>1024</v>
      </c>
      <c r="D830" s="71" t="s">
        <v>1029</v>
      </c>
      <c r="E830" s="71" t="s">
        <v>785</v>
      </c>
      <c r="F830" s="71" t="s">
        <v>863</v>
      </c>
      <c r="G830" s="71" t="s">
        <v>509</v>
      </c>
      <c r="H830" s="71" t="s">
        <v>533</v>
      </c>
      <c r="I830" s="71">
        <v>2.0832549999999998E-2</v>
      </c>
    </row>
    <row r="831" spans="1:9">
      <c r="A831" s="71" t="s">
        <v>781</v>
      </c>
      <c r="B831" s="71" t="s">
        <v>4</v>
      </c>
      <c r="C831" s="71" t="s">
        <v>1024</v>
      </c>
      <c r="D831" s="71" t="s">
        <v>1029</v>
      </c>
      <c r="E831" s="71" t="s">
        <v>785</v>
      </c>
      <c r="F831" s="71" t="s">
        <v>863</v>
      </c>
      <c r="G831" s="71" t="s">
        <v>509</v>
      </c>
      <c r="H831" s="71" t="s">
        <v>526</v>
      </c>
      <c r="I831" s="71">
        <v>0.37607099999999999</v>
      </c>
    </row>
    <row r="832" spans="1:9">
      <c r="A832" s="71" t="s">
        <v>781</v>
      </c>
      <c r="B832" s="71" t="s">
        <v>4</v>
      </c>
      <c r="C832" s="71" t="s">
        <v>1024</v>
      </c>
      <c r="D832" s="71" t="s">
        <v>1029</v>
      </c>
      <c r="E832" s="71" t="s">
        <v>785</v>
      </c>
      <c r="F832" s="71" t="s">
        <v>863</v>
      </c>
      <c r="G832" s="71" t="s">
        <v>509</v>
      </c>
      <c r="H832" s="71" t="s">
        <v>534</v>
      </c>
      <c r="I832" s="71">
        <v>3.0804557999999999E-2</v>
      </c>
    </row>
    <row r="833" spans="1:9">
      <c r="A833" s="71" t="s">
        <v>781</v>
      </c>
      <c r="B833" s="71" t="s">
        <v>4</v>
      </c>
      <c r="C833" s="71" t="s">
        <v>97</v>
      </c>
      <c r="D833" s="71" t="s">
        <v>820</v>
      </c>
      <c r="E833" s="71" t="s">
        <v>785</v>
      </c>
      <c r="F833" s="71" t="s">
        <v>863</v>
      </c>
      <c r="G833" s="71" t="s">
        <v>870</v>
      </c>
      <c r="H833" s="71" t="s">
        <v>533</v>
      </c>
      <c r="I833" s="71">
        <v>4.5067750000000002E-3</v>
      </c>
    </row>
    <row r="834" spans="1:9">
      <c r="A834" s="71" t="s">
        <v>781</v>
      </c>
      <c r="B834" s="71" t="s">
        <v>4</v>
      </c>
      <c r="C834" s="71" t="s">
        <v>97</v>
      </c>
      <c r="D834" s="71" t="s">
        <v>820</v>
      </c>
      <c r="E834" s="71" t="s">
        <v>785</v>
      </c>
      <c r="F834" s="71" t="s">
        <v>863</v>
      </c>
      <c r="G834" s="71" t="s">
        <v>870</v>
      </c>
      <c r="H834" s="71" t="s">
        <v>534</v>
      </c>
      <c r="I834" s="71">
        <v>1.71906366E-2</v>
      </c>
    </row>
    <row r="835" spans="1:9">
      <c r="A835" s="71" t="s">
        <v>781</v>
      </c>
      <c r="B835" s="71" t="s">
        <v>4</v>
      </c>
      <c r="C835" s="71" t="s">
        <v>97</v>
      </c>
      <c r="D835" s="71" t="s">
        <v>820</v>
      </c>
      <c r="E835" s="71" t="s">
        <v>785</v>
      </c>
      <c r="F835" s="71" t="s">
        <v>863</v>
      </c>
      <c r="G835" s="71" t="s">
        <v>866</v>
      </c>
      <c r="H835" s="71" t="s">
        <v>533</v>
      </c>
      <c r="I835" s="71">
        <v>8.9904999999999997E-6</v>
      </c>
    </row>
    <row r="836" spans="1:9">
      <c r="A836" s="71" t="s">
        <v>781</v>
      </c>
      <c r="B836" s="71" t="s">
        <v>4</v>
      </c>
      <c r="C836" s="71" t="s">
        <v>97</v>
      </c>
      <c r="D836" s="71" t="s">
        <v>820</v>
      </c>
      <c r="E836" s="71" t="s">
        <v>785</v>
      </c>
      <c r="F836" s="71" t="s">
        <v>863</v>
      </c>
      <c r="G836" s="71" t="s">
        <v>866</v>
      </c>
      <c r="H836" s="71" t="s">
        <v>534</v>
      </c>
      <c r="I836" s="71">
        <v>1.07166E-5</v>
      </c>
    </row>
    <row r="837" spans="1:9">
      <c r="A837" s="71" t="s">
        <v>781</v>
      </c>
      <c r="B837" s="71" t="s">
        <v>4</v>
      </c>
      <c r="C837" s="71" t="s">
        <v>97</v>
      </c>
      <c r="D837" s="71" t="s">
        <v>820</v>
      </c>
      <c r="E837" s="71" t="s">
        <v>785</v>
      </c>
      <c r="F837" s="71" t="s">
        <v>863</v>
      </c>
      <c r="G837" s="71" t="s">
        <v>866</v>
      </c>
      <c r="H837" s="71" t="s">
        <v>526</v>
      </c>
      <c r="I837" s="71">
        <v>1.9066300000000001E-2</v>
      </c>
    </row>
    <row r="838" spans="1:9">
      <c r="A838" s="71" t="s">
        <v>781</v>
      </c>
      <c r="B838" s="71" t="s">
        <v>4</v>
      </c>
      <c r="C838" s="71" t="s">
        <v>97</v>
      </c>
      <c r="D838" s="71" t="s">
        <v>820</v>
      </c>
      <c r="E838" s="71" t="s">
        <v>785</v>
      </c>
      <c r="F838" s="71" t="s">
        <v>863</v>
      </c>
      <c r="G838" s="71" t="s">
        <v>870</v>
      </c>
      <c r="H838" s="71" t="s">
        <v>526</v>
      </c>
      <c r="I838" s="71">
        <v>2.2904399999999998</v>
      </c>
    </row>
    <row r="839" spans="1:9">
      <c r="A839" s="71" t="s">
        <v>781</v>
      </c>
      <c r="B839" s="71" t="s">
        <v>4</v>
      </c>
      <c r="C839" s="71" t="s">
        <v>1030</v>
      </c>
      <c r="D839" s="71" t="s">
        <v>1031</v>
      </c>
      <c r="E839" s="71" t="s">
        <v>1032</v>
      </c>
      <c r="F839" s="71" t="s">
        <v>863</v>
      </c>
      <c r="G839" s="71" t="s">
        <v>870</v>
      </c>
      <c r="H839" s="71" t="s">
        <v>533</v>
      </c>
      <c r="I839" s="71">
        <v>2.0906600000000001E-5</v>
      </c>
    </row>
    <row r="840" spans="1:9">
      <c r="A840" s="71" t="s">
        <v>781</v>
      </c>
      <c r="B840" s="71" t="s">
        <v>4</v>
      </c>
      <c r="C840" s="71" t="s">
        <v>1030</v>
      </c>
      <c r="D840" s="71" t="s">
        <v>1031</v>
      </c>
      <c r="E840" s="71" t="s">
        <v>1033</v>
      </c>
      <c r="F840" s="71" t="s">
        <v>863</v>
      </c>
      <c r="G840" s="71" t="s">
        <v>870</v>
      </c>
      <c r="H840" s="71" t="s">
        <v>534</v>
      </c>
      <c r="I840" s="71">
        <v>7.6656330000000005E-4</v>
      </c>
    </row>
    <row r="841" spans="1:9">
      <c r="A841" s="71" t="s">
        <v>781</v>
      </c>
      <c r="B841" s="71" t="s">
        <v>4</v>
      </c>
      <c r="C841" s="71" t="s">
        <v>1030</v>
      </c>
      <c r="D841" s="71" t="s">
        <v>1031</v>
      </c>
      <c r="E841" s="71" t="s">
        <v>1033</v>
      </c>
      <c r="F841" s="71" t="s">
        <v>863</v>
      </c>
      <c r="G841" s="71" t="s">
        <v>510</v>
      </c>
      <c r="H841" s="71" t="s">
        <v>533</v>
      </c>
      <c r="I841" s="71">
        <v>2.4754550000000001E-4</v>
      </c>
    </row>
    <row r="842" spans="1:9">
      <c r="A842" s="71" t="s">
        <v>781</v>
      </c>
      <c r="B842" s="71" t="s">
        <v>4</v>
      </c>
      <c r="C842" s="71" t="s">
        <v>1030</v>
      </c>
      <c r="D842" s="71" t="s">
        <v>1031</v>
      </c>
      <c r="E842" s="71" t="s">
        <v>1032</v>
      </c>
      <c r="F842" s="71" t="s">
        <v>863</v>
      </c>
      <c r="G842" s="71" t="s">
        <v>510</v>
      </c>
      <c r="H842" s="71" t="s">
        <v>533</v>
      </c>
      <c r="I842" s="71">
        <v>1.1622725E-3</v>
      </c>
    </row>
    <row r="843" spans="1:9">
      <c r="A843" s="71" t="s">
        <v>781</v>
      </c>
      <c r="B843" s="71" t="s">
        <v>4</v>
      </c>
      <c r="C843" s="71" t="s">
        <v>1030</v>
      </c>
      <c r="D843" s="71" t="s">
        <v>1031</v>
      </c>
      <c r="E843" s="71" t="s">
        <v>1032</v>
      </c>
      <c r="F843" s="71" t="s">
        <v>863</v>
      </c>
      <c r="G843" s="71" t="s">
        <v>510</v>
      </c>
      <c r="H843" s="71" t="s">
        <v>526</v>
      </c>
      <c r="I843" s="71">
        <v>0.3695</v>
      </c>
    </row>
    <row r="844" spans="1:9">
      <c r="A844" s="71" t="s">
        <v>781</v>
      </c>
      <c r="B844" s="71" t="s">
        <v>4</v>
      </c>
      <c r="C844" s="71" t="s">
        <v>1030</v>
      </c>
      <c r="D844" s="71" t="s">
        <v>1031</v>
      </c>
      <c r="E844" s="71" t="s">
        <v>1032</v>
      </c>
      <c r="F844" s="71" t="s">
        <v>863</v>
      </c>
      <c r="G844" s="71" t="s">
        <v>510</v>
      </c>
      <c r="H844" s="71" t="s">
        <v>534</v>
      </c>
      <c r="I844" s="71">
        <v>3.8093936000000001E-3</v>
      </c>
    </row>
    <row r="845" spans="1:9">
      <c r="A845" s="71" t="s">
        <v>781</v>
      </c>
      <c r="B845" s="71" t="s">
        <v>4</v>
      </c>
      <c r="C845" s="71" t="s">
        <v>1030</v>
      </c>
      <c r="D845" s="71" t="s">
        <v>1031</v>
      </c>
      <c r="E845" s="71" t="s">
        <v>1033</v>
      </c>
      <c r="F845" s="71" t="s">
        <v>863</v>
      </c>
      <c r="G845" s="71" t="s">
        <v>510</v>
      </c>
      <c r="H845" s="71" t="s">
        <v>534</v>
      </c>
      <c r="I845" s="71">
        <v>2.3857403E-3</v>
      </c>
    </row>
    <row r="846" spans="1:9">
      <c r="A846" s="71" t="s">
        <v>781</v>
      </c>
      <c r="B846" s="71" t="s">
        <v>4</v>
      </c>
      <c r="C846" s="71" t="s">
        <v>1030</v>
      </c>
      <c r="D846" s="71" t="s">
        <v>1031</v>
      </c>
      <c r="E846" s="71" t="s">
        <v>1033</v>
      </c>
      <c r="F846" s="71" t="s">
        <v>863</v>
      </c>
      <c r="G846" s="71" t="s">
        <v>870</v>
      </c>
      <c r="H846" s="71" t="s">
        <v>533</v>
      </c>
      <c r="I846" s="71">
        <v>6.4308999999999997E-5</v>
      </c>
    </row>
    <row r="847" spans="1:9">
      <c r="A847" s="71" t="s">
        <v>781</v>
      </c>
      <c r="B847" s="71" t="s">
        <v>4</v>
      </c>
      <c r="C847" s="71" t="s">
        <v>1030</v>
      </c>
      <c r="D847" s="71" t="s">
        <v>1031</v>
      </c>
      <c r="E847" s="71" t="s">
        <v>1032</v>
      </c>
      <c r="F847" s="71" t="s">
        <v>863</v>
      </c>
      <c r="G847" s="71" t="s">
        <v>870</v>
      </c>
      <c r="H847" s="71" t="s">
        <v>534</v>
      </c>
      <c r="I847" s="71">
        <v>2.4920610000000001E-4</v>
      </c>
    </row>
    <row r="848" spans="1:9">
      <c r="A848" s="71" t="s">
        <v>781</v>
      </c>
      <c r="B848" s="71" t="s">
        <v>4</v>
      </c>
      <c r="C848" s="71" t="s">
        <v>1030</v>
      </c>
      <c r="D848" s="71" t="s">
        <v>1031</v>
      </c>
      <c r="E848" s="71" t="s">
        <v>1032</v>
      </c>
      <c r="F848" s="71" t="s">
        <v>863</v>
      </c>
      <c r="G848" s="71" t="s">
        <v>870</v>
      </c>
      <c r="H848" s="71" t="s">
        <v>526</v>
      </c>
      <c r="I848" s="71">
        <v>6.63242E-3</v>
      </c>
    </row>
    <row r="849" spans="1:9">
      <c r="A849" s="71" t="s">
        <v>781</v>
      </c>
      <c r="B849" s="71" t="s">
        <v>4</v>
      </c>
      <c r="C849" s="71" t="s">
        <v>1030</v>
      </c>
      <c r="D849" s="71" t="s">
        <v>1031</v>
      </c>
      <c r="E849" s="71" t="s">
        <v>1033</v>
      </c>
      <c r="F849" s="71" t="s">
        <v>863</v>
      </c>
      <c r="G849" s="71" t="s">
        <v>510</v>
      </c>
      <c r="H849" s="71" t="s">
        <v>526</v>
      </c>
      <c r="I849" s="71">
        <v>0.142737</v>
      </c>
    </row>
    <row r="850" spans="1:9">
      <c r="A850" s="71" t="s">
        <v>781</v>
      </c>
      <c r="B850" s="71" t="s">
        <v>4</v>
      </c>
      <c r="C850" s="71" t="s">
        <v>1030</v>
      </c>
      <c r="D850" s="71" t="s">
        <v>1031</v>
      </c>
      <c r="E850" s="71" t="s">
        <v>1033</v>
      </c>
      <c r="F850" s="71" t="s">
        <v>863</v>
      </c>
      <c r="G850" s="71" t="s">
        <v>870</v>
      </c>
      <c r="H850" s="71" t="s">
        <v>526</v>
      </c>
      <c r="I850" s="71">
        <v>2.0401499999999999E-2</v>
      </c>
    </row>
    <row r="851" spans="1:9">
      <c r="A851" s="71" t="s">
        <v>781</v>
      </c>
      <c r="B851" s="71" t="s">
        <v>4</v>
      </c>
      <c r="C851" s="71" t="s">
        <v>1030</v>
      </c>
      <c r="D851" s="71" t="s">
        <v>1034</v>
      </c>
      <c r="E851" s="71" t="s">
        <v>1032</v>
      </c>
      <c r="F851" s="71" t="s">
        <v>863</v>
      </c>
      <c r="G851" s="71" t="s">
        <v>510</v>
      </c>
      <c r="H851" s="71" t="s">
        <v>533</v>
      </c>
      <c r="I851" s="71">
        <v>4.5906750000000002E-4</v>
      </c>
    </row>
    <row r="852" spans="1:9">
      <c r="A852" s="71" t="s">
        <v>781</v>
      </c>
      <c r="B852" s="71" t="s">
        <v>4</v>
      </c>
      <c r="C852" s="71" t="s">
        <v>1030</v>
      </c>
      <c r="D852" s="71" t="s">
        <v>1034</v>
      </c>
      <c r="E852" s="71" t="s">
        <v>1032</v>
      </c>
      <c r="F852" s="71" t="s">
        <v>863</v>
      </c>
      <c r="G852" s="71" t="s">
        <v>510</v>
      </c>
      <c r="H852" s="71" t="s">
        <v>534</v>
      </c>
      <c r="I852" s="71">
        <v>1.4653763000000001E-3</v>
      </c>
    </row>
    <row r="853" spans="1:9">
      <c r="A853" s="71" t="s">
        <v>781</v>
      </c>
      <c r="B853" s="71" t="s">
        <v>4</v>
      </c>
      <c r="C853" s="71" t="s">
        <v>1030</v>
      </c>
      <c r="D853" s="71" t="s">
        <v>820</v>
      </c>
      <c r="E853" s="71" t="s">
        <v>785</v>
      </c>
      <c r="F853" s="71" t="s">
        <v>863</v>
      </c>
      <c r="G853" s="71" t="s">
        <v>866</v>
      </c>
      <c r="H853" s="71" t="s">
        <v>533</v>
      </c>
      <c r="I853" s="71">
        <v>2.6730000000000002E-7</v>
      </c>
    </row>
    <row r="854" spans="1:9">
      <c r="A854" s="71" t="s">
        <v>781</v>
      </c>
      <c r="B854" s="71" t="s">
        <v>4</v>
      </c>
      <c r="C854" s="71" t="s">
        <v>1030</v>
      </c>
      <c r="D854" s="71" t="s">
        <v>1035</v>
      </c>
      <c r="E854" s="71" t="s">
        <v>1033</v>
      </c>
      <c r="F854" s="71" t="s">
        <v>863</v>
      </c>
      <c r="G854" s="71" t="s">
        <v>870</v>
      </c>
      <c r="H854" s="71" t="s">
        <v>533</v>
      </c>
      <c r="I854" s="71">
        <v>4.4183800000000002E-5</v>
      </c>
    </row>
    <row r="855" spans="1:9">
      <c r="A855" s="71" t="s">
        <v>781</v>
      </c>
      <c r="B855" s="71" t="s">
        <v>4</v>
      </c>
      <c r="C855" s="71" t="s">
        <v>1030</v>
      </c>
      <c r="D855" s="71" t="s">
        <v>1035</v>
      </c>
      <c r="E855" s="71" t="s">
        <v>1032</v>
      </c>
      <c r="F855" s="71" t="s">
        <v>863</v>
      </c>
      <c r="G855" s="71" t="s">
        <v>510</v>
      </c>
      <c r="H855" s="71" t="s">
        <v>534</v>
      </c>
      <c r="I855" s="71">
        <v>8.5911020000000002E-4</v>
      </c>
    </row>
    <row r="856" spans="1:9">
      <c r="A856" s="71" t="s">
        <v>781</v>
      </c>
      <c r="B856" s="71" t="s">
        <v>4</v>
      </c>
      <c r="C856" s="71" t="s">
        <v>1030</v>
      </c>
      <c r="D856" s="71" t="s">
        <v>1035</v>
      </c>
      <c r="E856" s="71" t="s">
        <v>1033</v>
      </c>
      <c r="F856" s="71" t="s">
        <v>863</v>
      </c>
      <c r="G856" s="71" t="s">
        <v>510</v>
      </c>
      <c r="H856" s="71" t="s">
        <v>534</v>
      </c>
      <c r="I856" s="71">
        <v>1.7215609000000001E-3</v>
      </c>
    </row>
    <row r="857" spans="1:9">
      <c r="A857" s="71" t="s">
        <v>781</v>
      </c>
      <c r="B857" s="71" t="s">
        <v>4</v>
      </c>
      <c r="C857" s="71" t="s">
        <v>1030</v>
      </c>
      <c r="D857" s="71" t="s">
        <v>1035</v>
      </c>
      <c r="E857" s="71" t="s">
        <v>1032</v>
      </c>
      <c r="F857" s="71" t="s">
        <v>863</v>
      </c>
      <c r="G857" s="71" t="s">
        <v>870</v>
      </c>
      <c r="H857" s="71" t="s">
        <v>533</v>
      </c>
      <c r="I857" s="71">
        <v>5.0576999999999999E-6</v>
      </c>
    </row>
    <row r="858" spans="1:9">
      <c r="A858" s="71" t="s">
        <v>781</v>
      </c>
      <c r="B858" s="71" t="s">
        <v>4</v>
      </c>
      <c r="C858" s="71" t="s">
        <v>1030</v>
      </c>
      <c r="D858" s="71" t="s">
        <v>1035</v>
      </c>
      <c r="E858" s="71" t="s">
        <v>1032</v>
      </c>
      <c r="F858" s="71" t="s">
        <v>863</v>
      </c>
      <c r="G858" s="71" t="s">
        <v>510</v>
      </c>
      <c r="H858" s="71" t="s">
        <v>533</v>
      </c>
      <c r="I858" s="71">
        <v>2.5668499999999999E-4</v>
      </c>
    </row>
    <row r="859" spans="1:9">
      <c r="A859" s="71" t="s">
        <v>781</v>
      </c>
      <c r="B859" s="71" t="s">
        <v>4</v>
      </c>
      <c r="C859" s="71" t="s">
        <v>1030</v>
      </c>
      <c r="D859" s="71" t="s">
        <v>1035</v>
      </c>
      <c r="E859" s="71" t="s">
        <v>1036</v>
      </c>
      <c r="F859" s="71" t="s">
        <v>863</v>
      </c>
      <c r="G859" s="71" t="s">
        <v>870</v>
      </c>
      <c r="H859" s="71" t="s">
        <v>526</v>
      </c>
      <c r="I859" s="71">
        <v>1.16716</v>
      </c>
    </row>
    <row r="860" spans="1:9">
      <c r="A860" s="71" t="s">
        <v>781</v>
      </c>
      <c r="B860" s="71" t="s">
        <v>4</v>
      </c>
      <c r="C860" s="71" t="s">
        <v>1030</v>
      </c>
      <c r="D860" s="71" t="s">
        <v>1035</v>
      </c>
      <c r="E860" s="71" t="s">
        <v>1036</v>
      </c>
      <c r="F860" s="71" t="s">
        <v>863</v>
      </c>
      <c r="G860" s="71" t="s">
        <v>870</v>
      </c>
      <c r="H860" s="71" t="s">
        <v>534</v>
      </c>
      <c r="I860" s="71">
        <v>4.3854872000000003E-2</v>
      </c>
    </row>
    <row r="861" spans="1:9">
      <c r="A861" s="71" t="s">
        <v>781</v>
      </c>
      <c r="B861" s="71" t="s">
        <v>4</v>
      </c>
      <c r="C861" s="71" t="s">
        <v>1030</v>
      </c>
      <c r="D861" s="71" t="s">
        <v>1035</v>
      </c>
      <c r="E861" s="71" t="s">
        <v>1032</v>
      </c>
      <c r="F861" s="71" t="s">
        <v>863</v>
      </c>
      <c r="G861" s="71" t="s">
        <v>870</v>
      </c>
      <c r="H861" s="71" t="s">
        <v>534</v>
      </c>
      <c r="I861" s="71">
        <v>6.0288100000000003E-5</v>
      </c>
    </row>
    <row r="862" spans="1:9">
      <c r="A862" s="71" t="s">
        <v>781</v>
      </c>
      <c r="B862" s="71" t="s">
        <v>4</v>
      </c>
      <c r="C862" s="71" t="s">
        <v>1030</v>
      </c>
      <c r="D862" s="71" t="s">
        <v>1034</v>
      </c>
      <c r="E862" s="71" t="s">
        <v>1033</v>
      </c>
      <c r="F862" s="71" t="s">
        <v>863</v>
      </c>
      <c r="G862" s="71" t="s">
        <v>510</v>
      </c>
      <c r="H862" s="71" t="s">
        <v>533</v>
      </c>
      <c r="I862" s="71">
        <v>9.4310799999999998E-5</v>
      </c>
    </row>
    <row r="863" spans="1:9">
      <c r="A863" s="71" t="s">
        <v>781</v>
      </c>
      <c r="B863" s="71" t="s">
        <v>4</v>
      </c>
      <c r="C863" s="71" t="s">
        <v>1030</v>
      </c>
      <c r="D863" s="71" t="s">
        <v>1034</v>
      </c>
      <c r="E863" s="71" t="s">
        <v>1033</v>
      </c>
      <c r="F863" s="71" t="s">
        <v>863</v>
      </c>
      <c r="G863" s="71" t="s">
        <v>510</v>
      </c>
      <c r="H863" s="71" t="s">
        <v>534</v>
      </c>
      <c r="I863" s="71">
        <v>8.0385199999999997E-4</v>
      </c>
    </row>
    <row r="864" spans="1:9">
      <c r="A864" s="71" t="s">
        <v>781</v>
      </c>
      <c r="B864" s="71" t="s">
        <v>4</v>
      </c>
      <c r="C864" s="71" t="s">
        <v>1030</v>
      </c>
      <c r="D864" s="71" t="s">
        <v>820</v>
      </c>
      <c r="E864" s="71" t="s">
        <v>785</v>
      </c>
      <c r="F864" s="71" t="s">
        <v>863</v>
      </c>
      <c r="G864" s="71" t="s">
        <v>866</v>
      </c>
      <c r="H864" s="71" t="s">
        <v>534</v>
      </c>
      <c r="I864" s="71">
        <v>3.1870000000000001E-7</v>
      </c>
    </row>
    <row r="865" spans="1:9">
      <c r="A865" s="71" t="s">
        <v>781</v>
      </c>
      <c r="B865" s="71" t="s">
        <v>4</v>
      </c>
      <c r="C865" s="71" t="s">
        <v>1030</v>
      </c>
      <c r="D865" s="71" t="s">
        <v>1035</v>
      </c>
      <c r="E865" s="71" t="s">
        <v>1036</v>
      </c>
      <c r="F865" s="71" t="s">
        <v>863</v>
      </c>
      <c r="G865" s="71" t="s">
        <v>870</v>
      </c>
      <c r="H865" s="71" t="s">
        <v>533</v>
      </c>
      <c r="I865" s="71">
        <v>3.6790999999999998E-3</v>
      </c>
    </row>
    <row r="866" spans="1:9">
      <c r="A866" s="71" t="s">
        <v>781</v>
      </c>
      <c r="B866" s="71" t="s">
        <v>4</v>
      </c>
      <c r="C866" s="71" t="s">
        <v>1030</v>
      </c>
      <c r="D866" s="71" t="s">
        <v>820</v>
      </c>
      <c r="E866" s="71" t="s">
        <v>785</v>
      </c>
      <c r="F866" s="71" t="s">
        <v>863</v>
      </c>
      <c r="G866" s="71" t="s">
        <v>866</v>
      </c>
      <c r="H866" s="71" t="s">
        <v>526</v>
      </c>
      <c r="I866" s="71">
        <v>5.66958E-4</v>
      </c>
    </row>
    <row r="867" spans="1:9">
      <c r="A867" s="71" t="s">
        <v>781</v>
      </c>
      <c r="B867" s="71" t="s">
        <v>4</v>
      </c>
      <c r="C867" s="71" t="s">
        <v>1030</v>
      </c>
      <c r="D867" s="71" t="s">
        <v>1035</v>
      </c>
      <c r="E867" s="71" t="s">
        <v>1033</v>
      </c>
      <c r="F867" s="71" t="s">
        <v>863</v>
      </c>
      <c r="G867" s="71" t="s">
        <v>510</v>
      </c>
      <c r="H867" s="71" t="s">
        <v>533</v>
      </c>
      <c r="I867" s="71">
        <v>1.86489E-4</v>
      </c>
    </row>
    <row r="868" spans="1:9">
      <c r="A868" s="71" t="s">
        <v>781</v>
      </c>
      <c r="B868" s="71" t="s">
        <v>4</v>
      </c>
      <c r="C868" s="71" t="s">
        <v>1030</v>
      </c>
      <c r="D868" s="71" t="s">
        <v>1035</v>
      </c>
      <c r="E868" s="71" t="s">
        <v>1032</v>
      </c>
      <c r="F868" s="71" t="s">
        <v>863</v>
      </c>
      <c r="G868" s="71" t="s">
        <v>510</v>
      </c>
      <c r="H868" s="71" t="s">
        <v>526</v>
      </c>
      <c r="I868" s="71">
        <v>8.1605899999999995E-2</v>
      </c>
    </row>
    <row r="869" spans="1:9">
      <c r="A869" s="71" t="s">
        <v>781</v>
      </c>
      <c r="B869" s="71" t="s">
        <v>4</v>
      </c>
      <c r="C869" s="71" t="s">
        <v>1030</v>
      </c>
      <c r="D869" s="71" t="s">
        <v>1034</v>
      </c>
      <c r="E869" s="71" t="s">
        <v>1032</v>
      </c>
      <c r="F869" s="71" t="s">
        <v>863</v>
      </c>
      <c r="G869" s="71" t="s">
        <v>870</v>
      </c>
      <c r="H869" s="71" t="s">
        <v>526</v>
      </c>
      <c r="I869" s="71">
        <v>2.4421600000000001E-3</v>
      </c>
    </row>
    <row r="870" spans="1:9">
      <c r="A870" s="71" t="s">
        <v>781</v>
      </c>
      <c r="B870" s="71" t="s">
        <v>4</v>
      </c>
      <c r="C870" s="71" t="s">
        <v>1030</v>
      </c>
      <c r="D870" s="71" t="s">
        <v>1034</v>
      </c>
      <c r="E870" s="71" t="s">
        <v>1033</v>
      </c>
      <c r="F870" s="71" t="s">
        <v>863</v>
      </c>
      <c r="G870" s="71" t="s">
        <v>870</v>
      </c>
      <c r="H870" s="71" t="s">
        <v>533</v>
      </c>
      <c r="I870" s="71">
        <v>1.9167499999999999E-5</v>
      </c>
    </row>
    <row r="871" spans="1:9">
      <c r="A871" s="71" t="s">
        <v>781</v>
      </c>
      <c r="B871" s="71" t="s">
        <v>4</v>
      </c>
      <c r="C871" s="71" t="s">
        <v>1030</v>
      </c>
      <c r="D871" s="71" t="s">
        <v>1034</v>
      </c>
      <c r="E871" s="71" t="s">
        <v>1033</v>
      </c>
      <c r="F871" s="71" t="s">
        <v>863</v>
      </c>
      <c r="G871" s="71" t="s">
        <v>870</v>
      </c>
      <c r="H871" s="71" t="s">
        <v>534</v>
      </c>
      <c r="I871" s="71">
        <v>2.2847629999999999E-4</v>
      </c>
    </row>
    <row r="872" spans="1:9">
      <c r="A872" s="71" t="s">
        <v>781</v>
      </c>
      <c r="B872" s="71" t="s">
        <v>4</v>
      </c>
      <c r="C872" s="71" t="s">
        <v>1030</v>
      </c>
      <c r="D872" s="71" t="s">
        <v>1034</v>
      </c>
      <c r="E872" s="71" t="s">
        <v>1033</v>
      </c>
      <c r="F872" s="71" t="s">
        <v>863</v>
      </c>
      <c r="G872" s="71" t="s">
        <v>870</v>
      </c>
      <c r="H872" s="71" t="s">
        <v>526</v>
      </c>
      <c r="I872" s="71">
        <v>6.0807099999999996E-3</v>
      </c>
    </row>
    <row r="873" spans="1:9">
      <c r="A873" s="71" t="s">
        <v>781</v>
      </c>
      <c r="B873" s="71" t="s">
        <v>4</v>
      </c>
      <c r="C873" s="71" t="s">
        <v>1030</v>
      </c>
      <c r="D873" s="71" t="s">
        <v>1034</v>
      </c>
      <c r="E873" s="71" t="s">
        <v>1032</v>
      </c>
      <c r="F873" s="71" t="s">
        <v>863</v>
      </c>
      <c r="G873" s="71" t="s">
        <v>870</v>
      </c>
      <c r="H873" s="71" t="s">
        <v>534</v>
      </c>
      <c r="I873" s="71">
        <v>9.1761699999999999E-5</v>
      </c>
    </row>
    <row r="874" spans="1:9">
      <c r="A874" s="71" t="s">
        <v>781</v>
      </c>
      <c r="B874" s="71" t="s">
        <v>4</v>
      </c>
      <c r="C874" s="71" t="s">
        <v>1030</v>
      </c>
      <c r="D874" s="71" t="s">
        <v>1035</v>
      </c>
      <c r="E874" s="71" t="s">
        <v>1032</v>
      </c>
      <c r="F874" s="71" t="s">
        <v>863</v>
      </c>
      <c r="G874" s="71" t="s">
        <v>870</v>
      </c>
      <c r="H874" s="71" t="s">
        <v>526</v>
      </c>
      <c r="I874" s="71">
        <v>1.6045199999999999E-3</v>
      </c>
    </row>
    <row r="875" spans="1:9">
      <c r="A875" s="71" t="s">
        <v>781</v>
      </c>
      <c r="B875" s="71" t="s">
        <v>4</v>
      </c>
      <c r="C875" s="71" t="s">
        <v>1030</v>
      </c>
      <c r="D875" s="71" t="s">
        <v>1034</v>
      </c>
      <c r="E875" s="71" t="s">
        <v>1032</v>
      </c>
      <c r="F875" s="71" t="s">
        <v>863</v>
      </c>
      <c r="G875" s="71" t="s">
        <v>510</v>
      </c>
      <c r="H875" s="71" t="s">
        <v>526</v>
      </c>
      <c r="I875" s="71">
        <v>0.14594399999999999</v>
      </c>
    </row>
    <row r="876" spans="1:9">
      <c r="A876" s="71" t="s">
        <v>781</v>
      </c>
      <c r="B876" s="71" t="s">
        <v>4</v>
      </c>
      <c r="C876" s="71" t="s">
        <v>1030</v>
      </c>
      <c r="D876" s="71" t="s">
        <v>1035</v>
      </c>
      <c r="E876" s="71" t="s">
        <v>1033</v>
      </c>
      <c r="F876" s="71" t="s">
        <v>863</v>
      </c>
      <c r="G876" s="71" t="s">
        <v>510</v>
      </c>
      <c r="H876" s="71" t="s">
        <v>526</v>
      </c>
      <c r="I876" s="71">
        <v>0.11837399999999999</v>
      </c>
    </row>
    <row r="877" spans="1:9">
      <c r="A877" s="71" t="s">
        <v>781</v>
      </c>
      <c r="B877" s="71" t="s">
        <v>4</v>
      </c>
      <c r="C877" s="71" t="s">
        <v>1030</v>
      </c>
      <c r="D877" s="71" t="s">
        <v>1034</v>
      </c>
      <c r="E877" s="71" t="s">
        <v>1033</v>
      </c>
      <c r="F877" s="71" t="s">
        <v>863</v>
      </c>
      <c r="G877" s="71" t="s">
        <v>510</v>
      </c>
      <c r="H877" s="71" t="s">
        <v>526</v>
      </c>
      <c r="I877" s="71">
        <v>6.8260799999999996E-2</v>
      </c>
    </row>
    <row r="878" spans="1:9">
      <c r="A878" s="71" t="s">
        <v>781</v>
      </c>
      <c r="B878" s="71" t="s">
        <v>4</v>
      </c>
      <c r="C878" s="71" t="s">
        <v>1030</v>
      </c>
      <c r="D878" s="71" t="s">
        <v>1035</v>
      </c>
      <c r="E878" s="71" t="s">
        <v>1033</v>
      </c>
      <c r="F878" s="71" t="s">
        <v>863</v>
      </c>
      <c r="G878" s="71" t="s">
        <v>870</v>
      </c>
      <c r="H878" s="71" t="s">
        <v>534</v>
      </c>
      <c r="I878" s="71">
        <v>5.2667030000000002E-4</v>
      </c>
    </row>
    <row r="879" spans="1:9">
      <c r="A879" s="71" t="s">
        <v>781</v>
      </c>
      <c r="B879" s="71" t="s">
        <v>4</v>
      </c>
      <c r="C879" s="71" t="s">
        <v>1030</v>
      </c>
      <c r="D879" s="71" t="s">
        <v>1035</v>
      </c>
      <c r="E879" s="71" t="s">
        <v>1033</v>
      </c>
      <c r="F879" s="71" t="s">
        <v>863</v>
      </c>
      <c r="G879" s="71" t="s">
        <v>870</v>
      </c>
      <c r="H879" s="71" t="s">
        <v>526</v>
      </c>
      <c r="I879" s="71">
        <v>1.4016900000000001E-2</v>
      </c>
    </row>
    <row r="880" spans="1:9">
      <c r="A880" s="71" t="s">
        <v>781</v>
      </c>
      <c r="B880" s="71" t="s">
        <v>4</v>
      </c>
      <c r="C880" s="71" t="s">
        <v>1030</v>
      </c>
      <c r="D880" s="71" t="s">
        <v>1034</v>
      </c>
      <c r="E880" s="71" t="s">
        <v>1032</v>
      </c>
      <c r="F880" s="71" t="s">
        <v>863</v>
      </c>
      <c r="G880" s="71" t="s">
        <v>870</v>
      </c>
      <c r="H880" s="71" t="s">
        <v>533</v>
      </c>
      <c r="I880" s="71">
        <v>7.6981E-6</v>
      </c>
    </row>
    <row r="881" spans="1:9">
      <c r="A881" s="71" t="s">
        <v>781</v>
      </c>
      <c r="B881" s="71" t="s">
        <v>4</v>
      </c>
      <c r="C881" s="71" t="s">
        <v>820</v>
      </c>
      <c r="D881" s="71" t="s">
        <v>820</v>
      </c>
      <c r="E881" s="71" t="s">
        <v>785</v>
      </c>
      <c r="F881" s="71" t="s">
        <v>863</v>
      </c>
      <c r="G881" s="71" t="s">
        <v>867</v>
      </c>
      <c r="H881" s="71" t="s">
        <v>534</v>
      </c>
      <c r="I881" s="71">
        <v>9.9707499999999994E-5</v>
      </c>
    </row>
    <row r="882" spans="1:9">
      <c r="A882" s="71" t="s">
        <v>781</v>
      </c>
      <c r="B882" s="71" t="s">
        <v>4</v>
      </c>
      <c r="C882" s="71" t="s">
        <v>820</v>
      </c>
      <c r="D882" s="71" t="s">
        <v>820</v>
      </c>
      <c r="E882" s="71" t="s">
        <v>785</v>
      </c>
      <c r="F882" s="71" t="s">
        <v>863</v>
      </c>
      <c r="G882" s="71" t="s">
        <v>510</v>
      </c>
      <c r="H882" s="71" t="s">
        <v>533</v>
      </c>
      <c r="I882" s="71">
        <v>1.0279999999999999E-7</v>
      </c>
    </row>
    <row r="883" spans="1:9">
      <c r="A883" s="71" t="s">
        <v>781</v>
      </c>
      <c r="B883" s="71" t="s">
        <v>4</v>
      </c>
      <c r="C883" s="71" t="s">
        <v>820</v>
      </c>
      <c r="D883" s="71" t="s">
        <v>820</v>
      </c>
      <c r="E883" s="71" t="s">
        <v>785</v>
      </c>
      <c r="F883" s="71" t="s">
        <v>863</v>
      </c>
      <c r="G883" s="71" t="s">
        <v>870</v>
      </c>
      <c r="H883" s="71" t="s">
        <v>533</v>
      </c>
      <c r="I883" s="71">
        <v>3.0203249999999999E-3</v>
      </c>
    </row>
    <row r="884" spans="1:9">
      <c r="A884" s="71" t="s">
        <v>781</v>
      </c>
      <c r="B884" s="71" t="s">
        <v>4</v>
      </c>
      <c r="C884" s="71" t="s">
        <v>820</v>
      </c>
      <c r="D884" s="71" t="s">
        <v>820</v>
      </c>
      <c r="E884" s="71" t="s">
        <v>785</v>
      </c>
      <c r="F884" s="71" t="s">
        <v>863</v>
      </c>
      <c r="G884" s="71" t="s">
        <v>867</v>
      </c>
      <c r="H884" s="71" t="s">
        <v>526</v>
      </c>
      <c r="I884" s="71">
        <v>0.20840500000000001</v>
      </c>
    </row>
    <row r="885" spans="1:9">
      <c r="A885" s="71" t="s">
        <v>781</v>
      </c>
      <c r="B885" s="71" t="s">
        <v>4</v>
      </c>
      <c r="C885" s="71" t="s">
        <v>820</v>
      </c>
      <c r="D885" s="71" t="s">
        <v>820</v>
      </c>
      <c r="E885" s="71" t="s">
        <v>785</v>
      </c>
      <c r="F885" s="71" t="s">
        <v>863</v>
      </c>
      <c r="G885" s="71" t="s">
        <v>870</v>
      </c>
      <c r="H885" s="71" t="s">
        <v>534</v>
      </c>
      <c r="I885" s="71">
        <v>1.60009908E-2</v>
      </c>
    </row>
    <row r="886" spans="1:9">
      <c r="A886" s="71" t="s">
        <v>781</v>
      </c>
      <c r="B886" s="71" t="s">
        <v>4</v>
      </c>
      <c r="C886" s="71" t="s">
        <v>820</v>
      </c>
      <c r="D886" s="71" t="s">
        <v>820</v>
      </c>
      <c r="E886" s="71" t="s">
        <v>785</v>
      </c>
      <c r="F886" s="71" t="s">
        <v>863</v>
      </c>
      <c r="G886" s="71" t="s">
        <v>870</v>
      </c>
      <c r="H886" s="71" t="s">
        <v>526</v>
      </c>
      <c r="I886" s="71">
        <v>2.1319400000000002</v>
      </c>
    </row>
    <row r="887" spans="1:9">
      <c r="A887" s="71" t="s">
        <v>781</v>
      </c>
      <c r="B887" s="71" t="s">
        <v>4</v>
      </c>
      <c r="C887" s="71" t="s">
        <v>820</v>
      </c>
      <c r="D887" s="71" t="s">
        <v>820</v>
      </c>
      <c r="E887" s="71" t="s">
        <v>785</v>
      </c>
      <c r="F887" s="71" t="s">
        <v>863</v>
      </c>
      <c r="G887" s="71" t="s">
        <v>510</v>
      </c>
      <c r="H887" s="71" t="s">
        <v>534</v>
      </c>
      <c r="I887" s="71">
        <v>4.2609999999999998E-7</v>
      </c>
    </row>
    <row r="888" spans="1:9">
      <c r="A888" s="71" t="s">
        <v>781</v>
      </c>
      <c r="B888" s="71" t="s">
        <v>4</v>
      </c>
      <c r="C888" s="71" t="s">
        <v>820</v>
      </c>
      <c r="D888" s="71" t="s">
        <v>820</v>
      </c>
      <c r="E888" s="71" t="s">
        <v>785</v>
      </c>
      <c r="F888" s="71" t="s">
        <v>863</v>
      </c>
      <c r="G888" s="71" t="s">
        <v>867</v>
      </c>
      <c r="H888" s="71" t="s">
        <v>533</v>
      </c>
      <c r="I888" s="71">
        <v>8.3647300000000001E-5</v>
      </c>
    </row>
    <row r="889" spans="1:9">
      <c r="A889" s="71" t="s">
        <v>781</v>
      </c>
      <c r="B889" s="71" t="s">
        <v>4</v>
      </c>
      <c r="C889" s="71" t="s">
        <v>820</v>
      </c>
      <c r="D889" s="71" t="s">
        <v>820</v>
      </c>
      <c r="E889" s="71" t="s">
        <v>785</v>
      </c>
      <c r="F889" s="71" t="s">
        <v>863</v>
      </c>
      <c r="G889" s="71" t="s">
        <v>510</v>
      </c>
      <c r="H889" s="71" t="s">
        <v>526</v>
      </c>
      <c r="I889" s="71">
        <v>5.8932699999999999E-5</v>
      </c>
    </row>
    <row r="890" spans="1:9">
      <c r="A890" s="71" t="s">
        <v>781</v>
      </c>
      <c r="B890" s="71" t="s">
        <v>4</v>
      </c>
      <c r="C890" s="71" t="s">
        <v>507</v>
      </c>
      <c r="D890" s="71" t="s">
        <v>820</v>
      </c>
      <c r="E890" s="71" t="s">
        <v>785</v>
      </c>
      <c r="F890" s="71" t="s">
        <v>863</v>
      </c>
      <c r="G890" s="71" t="s">
        <v>866</v>
      </c>
      <c r="H890" s="71" t="s">
        <v>533</v>
      </c>
      <c r="I890" s="71">
        <v>8.6681999999999994E-6</v>
      </c>
    </row>
    <row r="891" spans="1:9">
      <c r="A891" s="71" t="s">
        <v>781</v>
      </c>
      <c r="B891" s="71" t="s">
        <v>4</v>
      </c>
      <c r="C891" s="71" t="s">
        <v>507</v>
      </c>
      <c r="D891" s="71" t="s">
        <v>820</v>
      </c>
      <c r="E891" s="71" t="s">
        <v>785</v>
      </c>
      <c r="F891" s="71" t="s">
        <v>863</v>
      </c>
      <c r="G891" s="71" t="s">
        <v>866</v>
      </c>
      <c r="H891" s="71" t="s">
        <v>526</v>
      </c>
      <c r="I891" s="71">
        <v>1.8382800000000001E-2</v>
      </c>
    </row>
    <row r="892" spans="1:9">
      <c r="A892" s="71" t="s">
        <v>781</v>
      </c>
      <c r="B892" s="71" t="s">
        <v>4</v>
      </c>
      <c r="C892" s="71" t="s">
        <v>507</v>
      </c>
      <c r="D892" s="71" t="s">
        <v>820</v>
      </c>
      <c r="E892" s="71" t="s">
        <v>785</v>
      </c>
      <c r="F892" s="71" t="s">
        <v>863</v>
      </c>
      <c r="G892" s="71" t="s">
        <v>866</v>
      </c>
      <c r="H892" s="71" t="s">
        <v>534</v>
      </c>
      <c r="I892" s="71">
        <v>1.03324E-5</v>
      </c>
    </row>
    <row r="893" spans="1:9">
      <c r="A893" s="71" t="s">
        <v>781</v>
      </c>
      <c r="B893" s="71" t="s">
        <v>4</v>
      </c>
      <c r="C893" s="71" t="s">
        <v>507</v>
      </c>
      <c r="D893" s="71" t="s">
        <v>1037</v>
      </c>
      <c r="E893" s="71" t="s">
        <v>1035</v>
      </c>
      <c r="F893" s="71" t="s">
        <v>863</v>
      </c>
      <c r="G893" s="71" t="s">
        <v>906</v>
      </c>
      <c r="H893" s="71" t="s">
        <v>534</v>
      </c>
      <c r="I893" s="71">
        <v>4.3517536000000002E-2</v>
      </c>
    </row>
    <row r="894" spans="1:9">
      <c r="A894" s="71" t="s">
        <v>781</v>
      </c>
      <c r="B894" s="71" t="s">
        <v>4</v>
      </c>
      <c r="C894" s="71" t="s">
        <v>507</v>
      </c>
      <c r="D894" s="71" t="s">
        <v>1037</v>
      </c>
      <c r="E894" s="71" t="s">
        <v>1035</v>
      </c>
      <c r="F894" s="71" t="s">
        <v>863</v>
      </c>
      <c r="G894" s="71" t="s">
        <v>906</v>
      </c>
      <c r="H894" s="71" t="s">
        <v>533</v>
      </c>
      <c r="I894" s="71">
        <v>3.1761749999999998E-3</v>
      </c>
    </row>
    <row r="895" spans="1:9">
      <c r="A895" s="71" t="s">
        <v>781</v>
      </c>
      <c r="B895" s="71" t="s">
        <v>4</v>
      </c>
      <c r="C895" s="71" t="s">
        <v>507</v>
      </c>
      <c r="D895" s="71" t="s">
        <v>1037</v>
      </c>
      <c r="E895" s="71" t="s">
        <v>785</v>
      </c>
      <c r="F895" s="71" t="s">
        <v>863</v>
      </c>
      <c r="G895" s="71" t="s">
        <v>508</v>
      </c>
      <c r="H895" s="71" t="s">
        <v>533</v>
      </c>
      <c r="I895" s="71">
        <v>8.2018000000000004E-3</v>
      </c>
    </row>
    <row r="896" spans="1:9">
      <c r="A896" s="71" t="s">
        <v>781</v>
      </c>
      <c r="B896" s="71" t="s">
        <v>4</v>
      </c>
      <c r="C896" s="71" t="s">
        <v>820</v>
      </c>
      <c r="D896" s="71" t="s">
        <v>820</v>
      </c>
      <c r="E896" s="71" t="s">
        <v>785</v>
      </c>
      <c r="F896" s="71" t="s">
        <v>945</v>
      </c>
      <c r="G896" s="71" t="s">
        <v>1015</v>
      </c>
      <c r="H896" s="71" t="s">
        <v>526</v>
      </c>
      <c r="I896" s="71">
        <v>0.64582399999999995</v>
      </c>
    </row>
    <row r="897" spans="1:9">
      <c r="A897" s="71" t="s">
        <v>781</v>
      </c>
      <c r="B897" s="71" t="s">
        <v>4</v>
      </c>
      <c r="C897" s="71" t="s">
        <v>507</v>
      </c>
      <c r="D897" s="71" t="s">
        <v>1037</v>
      </c>
      <c r="E897" s="71" t="s">
        <v>785</v>
      </c>
      <c r="F897" s="71" t="s">
        <v>863</v>
      </c>
      <c r="G897" s="71" t="s">
        <v>508</v>
      </c>
      <c r="H897" s="71" t="s">
        <v>534</v>
      </c>
      <c r="I897" s="71">
        <v>1.4812954E-3</v>
      </c>
    </row>
    <row r="898" spans="1:9">
      <c r="A898" s="71" t="s">
        <v>781</v>
      </c>
      <c r="B898" s="71" t="s">
        <v>4</v>
      </c>
      <c r="C898" s="71" t="s">
        <v>507</v>
      </c>
      <c r="D898" s="71" t="s">
        <v>1037</v>
      </c>
      <c r="E898" s="71" t="s">
        <v>785</v>
      </c>
      <c r="F898" s="71" t="s">
        <v>863</v>
      </c>
      <c r="G898" s="71" t="s">
        <v>508</v>
      </c>
      <c r="H898" s="71" t="s">
        <v>526</v>
      </c>
      <c r="I898" s="71">
        <v>0.386013</v>
      </c>
    </row>
    <row r="899" spans="1:9">
      <c r="A899" s="71" t="s">
        <v>781</v>
      </c>
      <c r="B899" s="71" t="s">
        <v>4</v>
      </c>
      <c r="C899" s="71" t="s">
        <v>507</v>
      </c>
      <c r="D899" s="71" t="s">
        <v>1037</v>
      </c>
      <c r="E899" s="71" t="s">
        <v>1035</v>
      </c>
      <c r="F899" s="71" t="s">
        <v>863</v>
      </c>
      <c r="G899" s="71" t="s">
        <v>906</v>
      </c>
      <c r="H899" s="71" t="s">
        <v>526</v>
      </c>
      <c r="I899" s="71">
        <v>4.67075</v>
      </c>
    </row>
    <row r="900" spans="1:9">
      <c r="A900" s="71" t="s">
        <v>781</v>
      </c>
      <c r="B900" s="71" t="s">
        <v>4</v>
      </c>
      <c r="C900" s="71" t="s">
        <v>1024</v>
      </c>
      <c r="D900" s="71" t="s">
        <v>94</v>
      </c>
      <c r="E900" s="71" t="s">
        <v>785</v>
      </c>
      <c r="F900" s="71" t="s">
        <v>863</v>
      </c>
      <c r="G900" s="71" t="s">
        <v>866</v>
      </c>
      <c r="H900" s="71" t="s">
        <v>526</v>
      </c>
      <c r="I900" s="71">
        <v>1.0377000000000001E-2</v>
      </c>
    </row>
    <row r="901" spans="1:9">
      <c r="A901" s="71" t="s">
        <v>781</v>
      </c>
      <c r="B901" s="71" t="s">
        <v>4</v>
      </c>
      <c r="C901" s="71" t="s">
        <v>1024</v>
      </c>
      <c r="D901" s="71" t="s">
        <v>94</v>
      </c>
      <c r="E901" s="71" t="s">
        <v>785</v>
      </c>
      <c r="F901" s="71" t="s">
        <v>863</v>
      </c>
      <c r="G901" s="71" t="s">
        <v>866</v>
      </c>
      <c r="H901" s="71" t="s">
        <v>533</v>
      </c>
      <c r="I901" s="71">
        <v>4.8932E-6</v>
      </c>
    </row>
    <row r="902" spans="1:9">
      <c r="A902" s="71" t="s">
        <v>781</v>
      </c>
      <c r="B902" s="71" t="s">
        <v>4</v>
      </c>
      <c r="C902" s="71" t="s">
        <v>1024</v>
      </c>
      <c r="D902" s="71" t="s">
        <v>95</v>
      </c>
      <c r="E902" s="71" t="s">
        <v>785</v>
      </c>
      <c r="F902" s="71" t="s">
        <v>863</v>
      </c>
      <c r="G902" s="71" t="s">
        <v>866</v>
      </c>
      <c r="H902" s="71" t="s">
        <v>533</v>
      </c>
      <c r="I902" s="71">
        <v>7.5461999999999998E-6</v>
      </c>
    </row>
    <row r="903" spans="1:9">
      <c r="A903" s="71" t="s">
        <v>781</v>
      </c>
      <c r="B903" s="71" t="s">
        <v>4</v>
      </c>
      <c r="C903" s="71" t="s">
        <v>1024</v>
      </c>
      <c r="D903" s="71" t="s">
        <v>94</v>
      </c>
      <c r="E903" s="71" t="s">
        <v>1025</v>
      </c>
      <c r="F903" s="71" t="s">
        <v>863</v>
      </c>
      <c r="G903" s="71" t="s">
        <v>866</v>
      </c>
      <c r="H903" s="71" t="s">
        <v>534</v>
      </c>
      <c r="I903" s="71">
        <v>5.5299000000000002E-6</v>
      </c>
    </row>
    <row r="904" spans="1:9">
      <c r="A904" s="71" t="s">
        <v>781</v>
      </c>
      <c r="B904" s="71" t="s">
        <v>4</v>
      </c>
      <c r="C904" s="71" t="s">
        <v>1024</v>
      </c>
      <c r="D904" s="71" t="s">
        <v>94</v>
      </c>
      <c r="E904" s="71" t="s">
        <v>1025</v>
      </c>
      <c r="F904" s="71" t="s">
        <v>863</v>
      </c>
      <c r="G904" s="71" t="s">
        <v>866</v>
      </c>
      <c r="H904" s="71" t="s">
        <v>526</v>
      </c>
      <c r="I904" s="71">
        <v>9.8384200000000005E-3</v>
      </c>
    </row>
    <row r="905" spans="1:9">
      <c r="A905" s="71" t="s">
        <v>781</v>
      </c>
      <c r="B905" s="71" t="s">
        <v>4</v>
      </c>
      <c r="C905" s="71" t="s">
        <v>1024</v>
      </c>
      <c r="D905" s="71" t="s">
        <v>94</v>
      </c>
      <c r="E905" s="71" t="s">
        <v>785</v>
      </c>
      <c r="F905" s="71" t="s">
        <v>863</v>
      </c>
      <c r="G905" s="71" t="s">
        <v>866</v>
      </c>
      <c r="H905" s="71" t="s">
        <v>534</v>
      </c>
      <c r="I905" s="71">
        <v>5.8325999999999999E-6</v>
      </c>
    </row>
  </sheetData>
  <customSheetViews>
    <customSheetView guid="{EACAC692-6FA5-4207-B9A8-44B823BD87B2}" showPageBreaks="1">
      <selection activeCell="B46" sqref="B46"/>
      <pageMargins left="0.7" right="0.7" top="0.75" bottom="0.75" header="0.3" footer="0.3"/>
      <pageSetup orientation="portrait" r:id="rId1"/>
    </customSheetView>
  </customSheetViews>
  <dataValidations count="1">
    <dataValidation type="list" allowBlank="1" showInputMessage="1" showErrorMessage="1" sqref="B44" xr:uid="{00000000-0002-0000-0400-000000000000}">
      <formula1>$C$44:$C$45</formula1>
    </dataValidation>
  </dataValidation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6"/>
  <sheetViews>
    <sheetView zoomScale="85" zoomScaleNormal="85" zoomScalePageLayoutView="85" workbookViewId="0">
      <selection sqref="A1:E1"/>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109" t="s">
        <v>10</v>
      </c>
      <c r="B1" s="109"/>
      <c r="C1" s="109"/>
      <c r="D1" s="109"/>
      <c r="E1" s="109"/>
    </row>
    <row r="2" spans="1:5">
      <c r="A2" s="110" t="s">
        <v>189</v>
      </c>
      <c r="B2" s="110"/>
      <c r="C2" s="110"/>
      <c r="D2" s="110"/>
      <c r="E2" s="110"/>
    </row>
    <row r="19" spans="1:5">
      <c r="A19" s="11" t="s">
        <v>190</v>
      </c>
    </row>
    <row r="20" spans="1:5">
      <c r="A20" s="11">
        <v>155400</v>
      </c>
      <c r="B20" s="11" t="s">
        <v>191</v>
      </c>
    </row>
    <row r="21" spans="1:5">
      <c r="A21" s="110" t="s">
        <v>192</v>
      </c>
      <c r="B21" s="110"/>
      <c r="C21" s="110"/>
      <c r="D21" s="110"/>
      <c r="E21" s="110"/>
    </row>
    <row r="38" spans="1:5">
      <c r="A38" s="11" t="s">
        <v>190</v>
      </c>
    </row>
    <row r="39" spans="1:5">
      <c r="A39" s="11">
        <v>100800</v>
      </c>
      <c r="B39" s="11" t="s">
        <v>191</v>
      </c>
    </row>
    <row r="40" spans="1:5">
      <c r="A40" s="110" t="s">
        <v>193</v>
      </c>
      <c r="B40" s="110"/>
      <c r="C40" s="110"/>
      <c r="D40" s="110"/>
      <c r="E40" s="110"/>
    </row>
    <row r="57" spans="1:2" ht="15.75" thickBot="1">
      <c r="A57" s="11" t="s">
        <v>190</v>
      </c>
    </row>
    <row r="58" spans="1:2" ht="15.75" thickBot="1">
      <c r="A58" s="13">
        <v>194000</v>
      </c>
      <c r="B58" s="11" t="s">
        <v>194</v>
      </c>
    </row>
    <row r="81" spans="1:2">
      <c r="B81" s="17"/>
    </row>
    <row r="82" spans="1:2">
      <c r="A82" s="109" t="s">
        <v>425</v>
      </c>
      <c r="B82" s="109"/>
    </row>
    <row r="83" spans="1:2">
      <c r="A83" s="15" t="s">
        <v>426</v>
      </c>
      <c r="B83" s="18">
        <v>972.7</v>
      </c>
    </row>
    <row r="84" spans="1:2" ht="15.75" thickBot="1">
      <c r="A84" s="15" t="s">
        <v>427</v>
      </c>
      <c r="B84" s="19">
        <f>400.9+53.5+276.5+255.7+63.5+462.5+B83+975.4+227.6+436.5</f>
        <v>4124.8</v>
      </c>
    </row>
    <row r="85" spans="1:2" ht="15.75" thickBot="1">
      <c r="A85" s="15" t="s">
        <v>428</v>
      </c>
      <c r="B85" s="16">
        <f>B83/B84</f>
        <v>0.23581749418153608</v>
      </c>
    </row>
    <row r="86" spans="1:2">
      <c r="B86" s="17"/>
    </row>
  </sheetData>
  <customSheetViews>
    <customSheetView guid="{EACAC692-6FA5-4207-B9A8-44B823BD87B2}" scale="85" showPageBreaks="1">
      <selection sqref="A1:E1"/>
      <pageMargins left="0.7" right="0.7" top="0.75" bottom="0.75" header="0.3" footer="0.3"/>
      <pageSetup orientation="portrait" r:id="rId1"/>
    </customSheetView>
  </customSheetViews>
  <mergeCells count="5">
    <mergeCell ref="A82:B82"/>
    <mergeCell ref="A1:E1"/>
    <mergeCell ref="A2:E2"/>
    <mergeCell ref="A21:E21"/>
    <mergeCell ref="A40:E40"/>
  </mergeCell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2020-06-26T22:51:15Z</dcterms:modified>
</cp:coreProperties>
</file>