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US States\eps-california\InputData\indst\BPEiC\"/>
    </mc:Choice>
  </mc:AlternateContent>
  <xr:revisionPtr revIDLastSave="0" documentId="13_ncr:1_{11446049-6A73-4EC0-AD94-F618DCB02ABC}" xr6:coauthVersionLast="45" xr6:coauthVersionMax="45" xr10:uidLastSave="{00000000-0000-0000-0000-000000000000}"/>
  <bookViews>
    <workbookView xWindow="38280" yWindow="3270" windowWidth="29040" windowHeight="17640" xr2:uid="{00000000-000D-0000-FFFF-FFFF00000000}"/>
  </bookViews>
  <sheets>
    <sheet name="About" sheetId="1" r:id="rId1"/>
    <sheet name="CARB 2020_Figure 16" sheetId="24" r:id="rId2"/>
    <sheet name="CARB 2020_CO2" sheetId="25" r:id="rId3"/>
    <sheet name="CARB 2020_CH4" sheetId="26" r:id="rId4"/>
    <sheet name="CARB 2020_N2O" sheetId="27" r:id="rId5"/>
    <sheet name="CARB 2020_F-gases" sheetId="28" r:id="rId6"/>
    <sheet name="BPEiC-CO2" sheetId="19" r:id="rId7"/>
    <sheet name="BPEiC-CH4" sheetId="20" r:id="rId8"/>
    <sheet name="BPEiC-N2O" sheetId="21" r:id="rId9"/>
    <sheet name="BPEiC-F-gases" sheetId="22" r:id="rId10"/>
    <sheet name="BPEiC-SoAPEfA" sheetId="23" r:id="rId11"/>
  </sheets>
  <definedNames>
    <definedName name="CH4_to_CO2e">#REF!</definedName>
    <definedName name="N2O_to_CO2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22" l="1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15" i="22"/>
  <c r="I4" i="22"/>
  <c r="I5" i="22"/>
  <c r="I6" i="22"/>
  <c r="I7" i="22"/>
  <c r="I8" i="22"/>
  <c r="I9" i="22"/>
  <c r="I10" i="22"/>
  <c r="I11" i="22"/>
  <c r="I12" i="22"/>
  <c r="I13" i="22"/>
  <c r="I14" i="22"/>
  <c r="I3" i="22"/>
  <c r="B21" i="28"/>
  <c r="B24" i="28" s="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" i="21"/>
  <c r="C23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B23" i="27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" i="20"/>
  <c r="C29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B29" i="26"/>
  <c r="T27" i="26"/>
  <c r="S27" i="26"/>
  <c r="R27" i="26"/>
  <c r="Q27" i="26"/>
  <c r="P27" i="26"/>
  <c r="O27" i="26"/>
  <c r="N27" i="26"/>
  <c r="M27" i="26"/>
  <c r="L27" i="26"/>
  <c r="K27" i="26"/>
  <c r="J27" i="26"/>
  <c r="I27" i="26"/>
  <c r="H27" i="26"/>
  <c r="G27" i="26"/>
  <c r="F27" i="26"/>
  <c r="E27" i="26"/>
  <c r="D27" i="26"/>
  <c r="C27" i="26"/>
  <c r="B27" i="26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B25" i="25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" i="21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B25" i="28" l="1"/>
  <c r="B24" i="25"/>
  <c r="B23" i="25"/>
  <c r="C23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C24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B26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B28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B21" i="27"/>
  <c r="C21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B22" i="27"/>
  <c r="C22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E3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15" i="22"/>
  <c r="E4" i="22"/>
  <c r="E5" i="22"/>
  <c r="E6" i="22"/>
  <c r="E7" i="22"/>
  <c r="E8" i="22"/>
  <c r="E9" i="22"/>
  <c r="E10" i="22"/>
  <c r="E11" i="22"/>
  <c r="E12" i="22"/>
  <c r="E13" i="22"/>
  <c r="E14" i="22"/>
  <c r="E3" i="22"/>
  <c r="B18" i="28"/>
  <c r="B17" i="28"/>
  <c r="B14" i="28"/>
  <c r="T11" i="28"/>
  <c r="S11" i="28"/>
  <c r="R11" i="28"/>
  <c r="Q11" i="28"/>
  <c r="P11" i="28"/>
  <c r="O11" i="28"/>
  <c r="N11" i="28"/>
  <c r="M11" i="28"/>
  <c r="L11" i="28"/>
  <c r="K11" i="28"/>
  <c r="J11" i="28"/>
  <c r="I11" i="28"/>
  <c r="H11" i="28"/>
  <c r="G11" i="28"/>
  <c r="F11" i="28"/>
  <c r="E11" i="28"/>
  <c r="D11" i="28"/>
  <c r="C11" i="28"/>
  <c r="B11" i="28"/>
  <c r="H33" i="21"/>
  <c r="H25" i="21"/>
  <c r="H17" i="21"/>
  <c r="H9" i="21"/>
  <c r="I35" i="21"/>
  <c r="I34" i="21"/>
  <c r="I33" i="21"/>
  <c r="I32" i="21"/>
  <c r="I30" i="21"/>
  <c r="I29" i="21"/>
  <c r="I28" i="21"/>
  <c r="I27" i="21"/>
  <c r="I26" i="21"/>
  <c r="I25" i="21"/>
  <c r="I24" i="21"/>
  <c r="I22" i="21"/>
  <c r="I21" i="21"/>
  <c r="I20" i="21"/>
  <c r="I19" i="21"/>
  <c r="I18" i="21"/>
  <c r="I17" i="21"/>
  <c r="I16" i="21"/>
  <c r="I14" i="21"/>
  <c r="I13" i="21"/>
  <c r="I12" i="21"/>
  <c r="I11" i="21"/>
  <c r="I10" i="21"/>
  <c r="I9" i="21"/>
  <c r="I8" i="21"/>
  <c r="I6" i="21"/>
  <c r="I5" i="21"/>
  <c r="I4" i="21"/>
  <c r="I3" i="21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H35" i="20"/>
  <c r="H34" i="20"/>
  <c r="H33" i="20"/>
  <c r="H32" i="20"/>
  <c r="H31" i="20"/>
  <c r="H30" i="20"/>
  <c r="H29" i="20"/>
  <c r="H28" i="20"/>
  <c r="H27" i="20"/>
  <c r="H26" i="20"/>
  <c r="H25" i="20"/>
  <c r="H24" i="20"/>
  <c r="H23" i="20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H4" i="20"/>
  <c r="H3" i="20"/>
  <c r="T22" i="27"/>
  <c r="H32" i="21" s="1"/>
  <c r="T21" i="27"/>
  <c r="I31" i="21" s="1"/>
  <c r="T28" i="26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I35" i="19"/>
  <c r="I32" i="19"/>
  <c r="I31" i="19"/>
  <c r="I27" i="19"/>
  <c r="I24" i="19"/>
  <c r="I23" i="19"/>
  <c r="I19" i="19"/>
  <c r="I16" i="19"/>
  <c r="I15" i="19"/>
  <c r="I11" i="19"/>
  <c r="I8" i="19"/>
  <c r="I7" i="19"/>
  <c r="I3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T26" i="25"/>
  <c r="I30" i="19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T26" i="26"/>
  <c r="C3" i="20"/>
  <c r="C26" i="19"/>
  <c r="C19" i="19"/>
  <c r="C18" i="19"/>
  <c r="C3" i="19"/>
  <c r="B30" i="19"/>
  <c r="B28" i="19"/>
  <c r="B14" i="19"/>
  <c r="B11" i="19"/>
  <c r="B6" i="19"/>
  <c r="T24" i="25"/>
  <c r="C33" i="19" s="1"/>
  <c r="T23" i="25"/>
  <c r="C15" i="24"/>
  <c r="C16" i="24"/>
  <c r="C14" i="24"/>
  <c r="B15" i="24"/>
  <c r="B16" i="24"/>
  <c r="B14" i="24"/>
  <c r="A15" i="24"/>
  <c r="A16" i="24"/>
  <c r="A14" i="24"/>
  <c r="H10" i="21" l="1"/>
  <c r="H18" i="21"/>
  <c r="H26" i="21"/>
  <c r="H34" i="21"/>
  <c r="H19" i="21"/>
  <c r="H4" i="21"/>
  <c r="H12" i="21"/>
  <c r="H20" i="21"/>
  <c r="H28" i="21"/>
  <c r="H27" i="21"/>
  <c r="H5" i="21"/>
  <c r="H13" i="21"/>
  <c r="H21" i="21"/>
  <c r="H29" i="21"/>
  <c r="H3" i="21"/>
  <c r="H11" i="21"/>
  <c r="H35" i="21"/>
  <c r="I7" i="21"/>
  <c r="I15" i="21"/>
  <c r="I23" i="21"/>
  <c r="H6" i="21"/>
  <c r="H14" i="21"/>
  <c r="H22" i="21"/>
  <c r="H30" i="21"/>
  <c r="H23" i="21"/>
  <c r="H7" i="21"/>
  <c r="H15" i="21"/>
  <c r="H31" i="21"/>
  <c r="H8" i="21"/>
  <c r="H16" i="21"/>
  <c r="H24" i="21"/>
  <c r="I9" i="19"/>
  <c r="I17" i="19"/>
  <c r="I25" i="19"/>
  <c r="I33" i="19"/>
  <c r="I10" i="19"/>
  <c r="I18" i="19"/>
  <c r="I26" i="19"/>
  <c r="I34" i="19"/>
  <c r="I4" i="19"/>
  <c r="I12" i="19"/>
  <c r="I20" i="19"/>
  <c r="I28" i="19"/>
  <c r="I5" i="19"/>
  <c r="I13" i="19"/>
  <c r="I21" i="19"/>
  <c r="I29" i="19"/>
  <c r="I6" i="19"/>
  <c r="I14" i="19"/>
  <c r="I22" i="19"/>
  <c r="B19" i="19"/>
  <c r="C5" i="19"/>
  <c r="C27" i="19"/>
  <c r="B20" i="19"/>
  <c r="C10" i="19"/>
  <c r="C29" i="19"/>
  <c r="B3" i="19"/>
  <c r="B22" i="19"/>
  <c r="C11" i="19"/>
  <c r="C34" i="19"/>
  <c r="B4" i="19"/>
  <c r="B27" i="19"/>
  <c r="C13" i="19"/>
  <c r="C35" i="19"/>
  <c r="B12" i="19"/>
  <c r="B35" i="19"/>
  <c r="C21" i="19"/>
  <c r="B5" i="19"/>
  <c r="B13" i="19"/>
  <c r="B21" i="19"/>
  <c r="B29" i="19"/>
  <c r="C4" i="19"/>
  <c r="C12" i="19"/>
  <c r="C20" i="19"/>
  <c r="C28" i="19"/>
  <c r="B15" i="19"/>
  <c r="B23" i="19"/>
  <c r="B31" i="19"/>
  <c r="C6" i="19"/>
  <c r="C14" i="19"/>
  <c r="C22" i="19"/>
  <c r="C30" i="19"/>
  <c r="B7" i="19"/>
  <c r="B8" i="19"/>
  <c r="B16" i="19"/>
  <c r="B24" i="19"/>
  <c r="B32" i="19"/>
  <c r="C7" i="19"/>
  <c r="C15" i="19"/>
  <c r="C23" i="19"/>
  <c r="C31" i="19"/>
  <c r="B9" i="19"/>
  <c r="B17" i="19"/>
  <c r="B25" i="19"/>
  <c r="B33" i="19"/>
  <c r="C8" i="19"/>
  <c r="C16" i="19"/>
  <c r="C24" i="19"/>
  <c r="C32" i="19"/>
  <c r="B10" i="19"/>
  <c r="B18" i="19"/>
  <c r="B26" i="19"/>
  <c r="B34" i="19"/>
  <c r="C9" i="19"/>
  <c r="C17" i="19"/>
  <c r="C25" i="19"/>
  <c r="C17" i="24"/>
  <c r="C19" i="24" s="1"/>
  <c r="B2" i="23" s="1"/>
  <c r="C2" i="23" l="1"/>
  <c r="D2" i="23" s="1"/>
  <c r="E2" i="23" s="1"/>
  <c r="F2" i="23" s="1"/>
  <c r="G2" i="23" s="1"/>
  <c r="H2" i="23" s="1"/>
  <c r="I2" i="23" s="1"/>
  <c r="J2" i="23" s="1"/>
  <c r="K2" i="23" s="1"/>
  <c r="L2" i="23" s="1"/>
  <c r="M2" i="23" s="1"/>
  <c r="N2" i="23" s="1"/>
  <c r="O2" i="23" s="1"/>
  <c r="P2" i="23" s="1"/>
  <c r="Q2" i="23" s="1"/>
  <c r="R2" i="23" s="1"/>
  <c r="S2" i="23" s="1"/>
  <c r="T2" i="23" s="1"/>
  <c r="U2" i="23" s="1"/>
  <c r="V2" i="23" s="1"/>
  <c r="W2" i="23" s="1"/>
  <c r="X2" i="23" s="1"/>
  <c r="Y2" i="23" s="1"/>
  <c r="Z2" i="23" s="1"/>
  <c r="AA2" i="23" s="1"/>
  <c r="AB2" i="23" s="1"/>
  <c r="AC2" i="23" s="1"/>
  <c r="AD2" i="23" s="1"/>
  <c r="AE2" i="23" s="1"/>
  <c r="AF2" i="23" s="1"/>
  <c r="AG2" i="23" s="1"/>
  <c r="AH2" i="23" s="1"/>
</calcChain>
</file>

<file path=xl/sharedStrings.xml><?xml version="1.0" encoding="utf-8"?>
<sst xmlns="http://schemas.openxmlformats.org/spreadsheetml/2006/main" count="185" uniqueCount="99">
  <si>
    <t>BPEiC BAU Process Emissions in CO2e</t>
  </si>
  <si>
    <t>BPEiC Share of Agriculture Process Emissions from Animals</t>
  </si>
  <si>
    <t>cement and other carbonates</t>
  </si>
  <si>
    <t>natural gas and petroleum systems</t>
  </si>
  <si>
    <t>iron and steel</t>
  </si>
  <si>
    <t>chemicals</t>
  </si>
  <si>
    <t>Notes</t>
  </si>
  <si>
    <t>CH4</t>
  </si>
  <si>
    <t>N2O</t>
  </si>
  <si>
    <t>from growing crops used for animal feed (like corn).  It should include emissions</t>
  </si>
  <si>
    <t>from animal operations, animal waste, etc.</t>
  </si>
  <si>
    <t>CO2</t>
  </si>
  <si>
    <t>F-gases</t>
  </si>
  <si>
    <t>coal mining</t>
  </si>
  <si>
    <t>waste management</t>
  </si>
  <si>
    <t>agriculture</t>
  </si>
  <si>
    <t>other industries</t>
  </si>
  <si>
    <t>Year</t>
  </si>
  <si>
    <t>Agriculture</t>
  </si>
  <si>
    <t>Landfills</t>
  </si>
  <si>
    <t>Other</t>
  </si>
  <si>
    <t>Cement</t>
  </si>
  <si>
    <t>Chemicals</t>
  </si>
  <si>
    <t>Total</t>
  </si>
  <si>
    <t>Share of agriculture process emissions from animals</t>
  </si>
  <si>
    <t>Pollutant:</t>
  </si>
  <si>
    <t>Unit: grams CO2e</t>
  </si>
  <si>
    <t>dimensionless</t>
  </si>
  <si>
    <t>California Air Resources Board</t>
  </si>
  <si>
    <t>Figure 16: Agricultural Emissions</t>
  </si>
  <si>
    <t>Parameter</t>
  </si>
  <si>
    <t>Unit</t>
  </si>
  <si>
    <t>Livestock Manure Management</t>
  </si>
  <si>
    <t>Livestock Enteric Fermentation</t>
  </si>
  <si>
    <t>Crop Growing &amp; Harvesting</t>
  </si>
  <si>
    <t>Share of ag process emissions from animals</t>
  </si>
  <si>
    <t>CARB</t>
  </si>
  <si>
    <t>https://ww3.arb.ca.gov/cc/inventory/data/data.htm</t>
  </si>
  <si>
    <t>Agricultural Emissions</t>
  </si>
  <si>
    <t>Figure 16. Agricultural Emissions</t>
  </si>
  <si>
    <t>California 2000-2018 GHG Inventory (2020 Edition)</t>
  </si>
  <si>
    <t>CO2 Scoping Plan GHG Emission Summary</t>
  </si>
  <si>
    <t>https://ww2.arb.ca.gov/ghg-inventory-data</t>
  </si>
  <si>
    <t>https://ww3.arb.ca.gov/cc/inventory/data/tables/ghg_inventory_scopingplan_2000-18co2.pdf</t>
  </si>
  <si>
    <t>Clinker Production</t>
  </si>
  <si>
    <t>California Carbon Dioxide Inventory for 2000-2018 — by Category as Defined in the 2008 Scoping Plan</t>
  </si>
  <si>
    <t>million tonnes of CO2 equivalent - (based upon IPCC Fourth Assessment Report's 100-yr Global Warming Potentials)</t>
  </si>
  <si>
    <t>Oil and Gas</t>
  </si>
  <si>
    <t>Fugitive Emissions</t>
  </si>
  <si>
    <t>CO2 Process Emissions (g CO2)</t>
  </si>
  <si>
    <t>CH4 Scoping Plan GHG Emission Summary</t>
  </si>
  <si>
    <t>California Methane Inventory for 2000-2018 — by Category as Defined in the 2008 Scoping Plan</t>
  </si>
  <si>
    <t>https://ww3.arb.ca.gov/cc/inventory/data/tables/ghg_inventory_scopingplan_2000-18ch4.pdf</t>
  </si>
  <si>
    <t>CH4 Process Emissions (g CO2e)</t>
  </si>
  <si>
    <t>N2O Scoping Plan GHG Emission Summary</t>
  </si>
  <si>
    <r>
      <t xml:space="preserve">Data used to generate figures in the </t>
    </r>
    <r>
      <rPr>
        <b/>
        <i/>
        <sz val="11"/>
        <color theme="8" tint="-0.249977111117893"/>
        <rFont val="Calibri"/>
        <family val="2"/>
        <scheme val="major"/>
      </rPr>
      <t>California Greenhouse Gas Emissions for 2000 to 2018- Trends of Emissions and Other Indicators</t>
    </r>
    <r>
      <rPr>
        <b/>
        <sz val="11"/>
        <color theme="8" tint="-0.249977111117893"/>
        <rFont val="Calibri"/>
        <family val="2"/>
        <scheme val="major"/>
      </rPr>
      <t xml:space="preserve"> report</t>
    </r>
  </si>
  <si>
    <r>
      <t>MMT CO</t>
    </r>
    <r>
      <rPr>
        <vertAlign val="subscript"/>
        <sz val="11"/>
        <color theme="1"/>
        <rFont val="Calibri"/>
        <family val="2"/>
        <scheme val="major"/>
      </rPr>
      <t>2</t>
    </r>
    <r>
      <rPr>
        <sz val="11"/>
        <color theme="1"/>
        <rFont val="Calibri"/>
        <family val="2"/>
        <scheme val="major"/>
      </rPr>
      <t>e</t>
    </r>
  </si>
  <si>
    <t>https://ww3.arb.ca.gov/cc/inventory/data/tables/ghg_inventory_scopingplan_2000-18n2o.pdf</t>
  </si>
  <si>
    <t>California Nitrous Oxide Inventory for 2000-2018 — by Category as Defined in the 2008 Scoping Plan</t>
  </si>
  <si>
    <t>Manufacturing</t>
  </si>
  <si>
    <t>Other Industrial Fugitive and Process Emissions</t>
  </si>
  <si>
    <t>Soil Preparation and Disturbances</t>
  </si>
  <si>
    <t>Other Industrial</t>
  </si>
  <si>
    <t>Iron and steel industry is insignificant in CA. Set emissions to zero.</t>
  </si>
  <si>
    <t>Crop Residue Burning</t>
  </si>
  <si>
    <t>Natural Gas Transmission &amp; Distribution</t>
  </si>
  <si>
    <t>Wastewater Treatment</t>
  </si>
  <si>
    <t>Fertilizers</t>
  </si>
  <si>
    <t>N2O Process Emissions (g CO2e)</t>
  </si>
  <si>
    <t>High-GWP Scoping Plan GHG Emission Summary</t>
  </si>
  <si>
    <t>California High GWP Gases Inventory for 2000-2018 — by Category as Defined in the 2008 Scoping Plan</t>
  </si>
  <si>
    <t>https://ww3.arb.ca.gov/cc/inventory/data/tables/ghg_inventory_scopingplan_2000-18hgwp.pdf</t>
  </si>
  <si>
    <t>Ozone Depleting Substance (ODS) Substitutes</t>
  </si>
  <si>
    <t>Electricity Grid SF6 Losses</t>
  </si>
  <si>
    <t>Semiconductor Manufacturing</t>
  </si>
  <si>
    <t>Total HGWP Emissions</t>
  </si>
  <si>
    <t>Increase in 2030</t>
  </si>
  <si>
    <t>Increase in 2050</t>
  </si>
  <si>
    <t>Following E3's approach, F-gases increase by 56% in 2030 and 72% in 2050.</t>
  </si>
  <si>
    <t>California-specific process emissions data take the most recent CARB values and hold them constant through all years.</t>
  </si>
  <si>
    <t>Starting F-Gas Emissions</t>
  </si>
  <si>
    <t>F-Gas Emissions, 2030-2049</t>
  </si>
  <si>
    <t>F-Gas Emissions, 2050</t>
  </si>
  <si>
    <t>CA Carbon Dioxide Process Emissions</t>
  </si>
  <si>
    <t>CA Methane Process Emissions</t>
  </si>
  <si>
    <t>CA Nitrous Oxide Process Emissions</t>
  </si>
  <si>
    <t>CA F-gas Emissions</t>
  </si>
  <si>
    <t>CA-Specific Sources:</t>
  </si>
  <si>
    <t>Other US state EPSs used downscaled data produced from RMI's script.</t>
  </si>
  <si>
    <t>California uses state-specific data from CARB.</t>
  </si>
  <si>
    <t>Similarly, if the CARB source data do not list process emissions for a sector, set them to zero.</t>
  </si>
  <si>
    <t>In other words, total process emissions inputs should equal those in the CARB data only. Do not include downscaled RMI data.</t>
  </si>
  <si>
    <t>BPEiC Share of Agriculture Process Emissions from Animals should not include emissions</t>
  </si>
  <si>
    <t>California Greenhouse Gas Emission Inventory - 2020 Edition.</t>
  </si>
  <si>
    <t>Electric Power</t>
  </si>
  <si>
    <t>Recycling and Waste</t>
  </si>
  <si>
    <t>Composting</t>
  </si>
  <si>
    <t>Waste Management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</si>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</sst>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E+00"/>
    <numFmt numFmtId="168" formatCode="0.000"/>
    <numFmt numFmtId="169" formatCode="0.0"/>
  </numFmts>
  <fonts count="18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scheme val="major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theme="8" tint="-0.249977111117893"/>
      <name val="Calibri"/>
      <family val="2"/>
      <scheme val="major"/>
    </font>
    <font>
      <b/>
      <i/>
      <sz val="11"/>
      <color theme="8" tint="-0.249977111117893"/>
      <name val="Calibri"/>
      <family val="2"/>
      <scheme val="major"/>
    </font>
    <font>
      <vertAlign val="subscript"/>
      <sz val="11"/>
      <color theme="1"/>
      <name val="Calibri"/>
      <family val="2"/>
      <scheme val="major"/>
    </font>
    <font>
      <sz val="11"/>
      <name val="Calibri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EABAB"/>
        <bgColor rgb="FFAEABAB"/>
      </patternFill>
    </fill>
    <fill>
      <patternFill patternType="solid">
        <fgColor rgb="FF92D050"/>
        <bgColor rgb="FF92D050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2"/>
    <xf numFmtId="0" fontId="6" fillId="0" borderId="2" applyNumberFormat="0" applyFill="0" applyBorder="0" applyAlignment="0" applyProtection="0"/>
    <xf numFmtId="9" fontId="9" fillId="0" borderId="0" applyFont="0" applyFill="0" applyBorder="0" applyAlignment="0" applyProtection="0"/>
    <xf numFmtId="0" fontId="1" fillId="0" borderId="2"/>
    <xf numFmtId="9" fontId="1" fillId="0" borderId="2" applyFont="0" applyFill="0" applyBorder="0" applyAlignment="0" applyProtection="0"/>
    <xf numFmtId="0" fontId="10" fillId="0" borderId="2" applyNumberFormat="0" applyFill="0" applyBorder="0" applyAlignment="0" applyProtection="0"/>
  </cellStyleXfs>
  <cellXfs count="51">
    <xf numFmtId="0" fontId="0" fillId="0" borderId="0" xfId="0" applyBorder="1" applyAlignment="1"/>
    <xf numFmtId="0" fontId="2" fillId="2" borderId="1" xfId="0" applyFont="1" applyFill="1" applyBorder="1"/>
    <xf numFmtId="0" fontId="3" fillId="0" borderId="0" xfId="0" applyFont="1" applyBorder="1" applyAlignment="1">
      <alignment horizontal="left"/>
    </xf>
    <xf numFmtId="0" fontId="2" fillId="3" borderId="1" xfId="0" applyFont="1" applyFill="1" applyBorder="1"/>
    <xf numFmtId="0" fontId="7" fillId="0" borderId="0" xfId="0" applyFont="1" applyBorder="1"/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165" fontId="3" fillId="0" borderId="0" xfId="0" applyNumberFormat="1" applyFont="1" applyBorder="1"/>
    <xf numFmtId="0" fontId="0" fillId="0" borderId="0" xfId="0" applyBorder="1"/>
    <xf numFmtId="0" fontId="8" fillId="0" borderId="0" xfId="0" applyFont="1" applyBorder="1"/>
    <xf numFmtId="0" fontId="3" fillId="0" borderId="0" xfId="0" applyFont="1" applyBorder="1" applyAlignment="1">
      <alignment horizontal="right" wrapText="1"/>
    </xf>
    <xf numFmtId="0" fontId="3" fillId="0" borderId="0" xfId="0" applyFont="1" applyBorder="1"/>
    <xf numFmtId="0" fontId="2" fillId="0" borderId="0" xfId="0" applyFont="1" applyBorder="1"/>
    <xf numFmtId="165" fontId="3" fillId="0" borderId="0" xfId="0" applyNumberFormat="1" applyFont="1" applyBorder="1" applyAlignment="1">
      <alignment horizontal="right" wrapText="1"/>
    </xf>
    <xf numFmtId="0" fontId="2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2" xfId="0" applyBorder="1"/>
    <xf numFmtId="0" fontId="3" fillId="0" borderId="2" xfId="0" applyFont="1" applyBorder="1"/>
    <xf numFmtId="0" fontId="0" fillId="0" borderId="2" xfId="0" applyBorder="1" applyAlignment="1"/>
    <xf numFmtId="0" fontId="11" fillId="0" borderId="0" xfId="5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2" fillId="0" borderId="2" xfId="0" applyFont="1" applyBorder="1" applyAlignment="1"/>
    <xf numFmtId="0" fontId="2" fillId="0" borderId="0" xfId="0" applyFont="1" applyBorder="1" applyAlignment="1"/>
    <xf numFmtId="0" fontId="13" fillId="0" borderId="2" xfId="0" applyFont="1" applyBorder="1" applyAlignment="1"/>
    <xf numFmtId="0" fontId="2" fillId="0" borderId="2" xfId="0" applyFont="1" applyBorder="1" applyAlignment="1"/>
    <xf numFmtId="0" fontId="12" fillId="0" borderId="2" xfId="0" applyFont="1" applyFill="1" applyBorder="1" applyAlignment="1"/>
    <xf numFmtId="0" fontId="0" fillId="0" borderId="0" xfId="0" applyFont="1" applyBorder="1"/>
    <xf numFmtId="0" fontId="6" fillId="0" borderId="0" xfId="1" applyBorder="1" applyAlignment="1"/>
    <xf numFmtId="0" fontId="12" fillId="0" borderId="2" xfId="3" applyFont="1"/>
    <xf numFmtId="0" fontId="14" fillId="0" borderId="2" xfId="3" applyFont="1"/>
    <xf numFmtId="0" fontId="13" fillId="0" borderId="2" xfId="3" applyFont="1"/>
    <xf numFmtId="0" fontId="13" fillId="0" borderId="3" xfId="3" applyFont="1" applyBorder="1" applyAlignment="1">
      <alignment horizontal="center" vertical="center"/>
    </xf>
    <xf numFmtId="0" fontId="12" fillId="0" borderId="3" xfId="3" applyFont="1" applyBorder="1" applyAlignment="1">
      <alignment horizontal="center"/>
    </xf>
    <xf numFmtId="168" fontId="12" fillId="0" borderId="3" xfId="3" applyNumberFormat="1" applyFont="1" applyBorder="1"/>
    <xf numFmtId="169" fontId="17" fillId="0" borderId="3" xfId="4" applyNumberFormat="1" applyFont="1" applyBorder="1"/>
    <xf numFmtId="0" fontId="12" fillId="0" borderId="2" xfId="3" applyFont="1" applyAlignment="1">
      <alignment horizontal="left" vertical="center"/>
    </xf>
    <xf numFmtId="0" fontId="12" fillId="0" borderId="2" xfId="0" applyFont="1"/>
    <xf numFmtId="168" fontId="12" fillId="0" borderId="2" xfId="3" applyNumberFormat="1" applyFont="1"/>
    <xf numFmtId="168" fontId="12" fillId="0" borderId="2" xfId="0" applyNumberFormat="1" applyFont="1"/>
    <xf numFmtId="169" fontId="12" fillId="0" borderId="2" xfId="0" applyNumberFormat="1" applyFont="1"/>
    <xf numFmtId="0" fontId="13" fillId="5" borderId="2" xfId="0" applyFont="1" applyFill="1"/>
    <xf numFmtId="11" fontId="12" fillId="0" borderId="0" xfId="0" applyNumberFormat="1" applyFont="1" applyBorder="1" applyAlignment="1"/>
    <xf numFmtId="0" fontId="0" fillId="0" borderId="2" xfId="0" applyFill="1" applyBorder="1"/>
    <xf numFmtId="9" fontId="0" fillId="0" borderId="0" xfId="2" applyFont="1" applyBorder="1" applyAlignment="1"/>
    <xf numFmtId="0" fontId="0" fillId="0" borderId="2" xfId="0" applyFont="1" applyBorder="1" applyAlignment="1"/>
    <xf numFmtId="165" fontId="3" fillId="0" borderId="0" xfId="0" applyNumberFormat="1" applyFont="1" applyFill="1" applyBorder="1"/>
    <xf numFmtId="0" fontId="5" fillId="0" borderId="2" xfId="0" applyFont="1" applyBorder="1" applyAlignment="1">
      <alignment horizontal="right"/>
    </xf>
    <xf numFmtId="0" fontId="4" fillId="0" borderId="2" xfId="0" applyFont="1" applyBorder="1" applyAlignment="1"/>
    <xf numFmtId="0" fontId="6" fillId="0" borderId="2" xfId="1" applyAlignment="1">
      <alignment horizontal="left" vertical="center"/>
    </xf>
  </cellXfs>
  <cellStyles count="6">
    <cellStyle name="Hyperlink" xfId="1" builtinId="8" customBuiltin="1"/>
    <cellStyle name="Hyperlink 2" xfId="5" xr:uid="{60BBA27D-D5CB-4A09-ACBD-31DAEE0084AF}"/>
    <cellStyle name="Normal" xfId="0" builtinId="0" customBuiltin="1"/>
    <cellStyle name="Normal 2" xfId="3" xr:uid="{B3696BAA-2AA5-495A-80C1-6ADA7AD0FD0B}"/>
    <cellStyle name="Percent" xfId="2" builtinId="5"/>
    <cellStyle name="Percent 2" xfId="4" xr:uid="{5B434292-35D3-4319-8B2C-6AA0EC49CD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3.arb.ca.gov/cc/inventory/data/data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3.arb.ca.gov/cc/inventory/data/tables/ghg_inventory_scopingplan_2000-18ch4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3.arb.ca.gov/cc/inventory/data/tables/ghg_inventory_scopingplan_2000-18n2o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3.arb.ca.gov/cc/inventory/data/tables/ghg_inventory_scopingplan_2000-18hgw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0"/>
  <sheetViews>
    <sheetView tabSelected="1" zoomScale="90" zoomScaleNormal="90" workbookViewId="0"/>
  </sheetViews>
  <sheetFormatPr defaultColWidth="12.6640625" defaultRowHeight="15" customHeight="1" x14ac:dyDescent="0.45"/>
  <cols>
    <col min="1" max="1" width="19.265625" style="8" customWidth="1"/>
    <col min="2" max="2" width="99.3984375" style="8" customWidth="1"/>
    <col min="3" max="3" width="7.6640625" style="17" customWidth="1"/>
    <col min="4" max="15" width="7.6640625" style="8" customWidth="1"/>
  </cols>
  <sheetData>
    <row r="1" spans="1:15" ht="14.25" x14ac:dyDescent="0.45">
      <c r="A1" s="12" t="s">
        <v>0</v>
      </c>
      <c r="B1" s="11"/>
      <c r="C1" s="49"/>
    </row>
    <row r="2" spans="1:15" ht="14.25" x14ac:dyDescent="0.45">
      <c r="A2" s="12" t="s">
        <v>1</v>
      </c>
      <c r="B2" s="11"/>
      <c r="C2" s="48"/>
    </row>
    <row r="3" spans="1:15" ht="14.25" x14ac:dyDescent="0.45">
      <c r="C3" s="48"/>
    </row>
    <row r="4" spans="1:15" ht="14.25" x14ac:dyDescent="0.45">
      <c r="A4" s="12" t="s">
        <v>87</v>
      </c>
      <c r="B4" s="1" t="s">
        <v>83</v>
      </c>
      <c r="C4" s="48"/>
    </row>
    <row r="5" spans="1:15" ht="14.25" x14ac:dyDescent="0.45">
      <c r="B5" s="11" t="s">
        <v>36</v>
      </c>
      <c r="C5" s="48"/>
    </row>
    <row r="6" spans="1:15" ht="14.25" x14ac:dyDescent="0.45">
      <c r="B6" s="2">
        <v>2020</v>
      </c>
      <c r="C6" s="48"/>
    </row>
    <row r="7" spans="1:15" s="19" customFormat="1" ht="14.25" x14ac:dyDescent="0.45">
      <c r="A7" s="17"/>
      <c r="B7" s="11" t="s">
        <v>40</v>
      </c>
      <c r="C7" s="48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</row>
    <row r="8" spans="1:15" ht="14.25" x14ac:dyDescent="0.45">
      <c r="B8" s="11" t="s">
        <v>41</v>
      </c>
      <c r="C8" s="48"/>
    </row>
    <row r="9" spans="1:15" ht="14.25" x14ac:dyDescent="0.45">
      <c r="B9" s="4" t="s">
        <v>42</v>
      </c>
      <c r="C9" s="48"/>
    </row>
    <row r="10" spans="1:15" ht="14.25" x14ac:dyDescent="0.45">
      <c r="C10" s="48"/>
    </row>
    <row r="11" spans="1:15" s="19" customFormat="1" ht="14.25" x14ac:dyDescent="0.45">
      <c r="A11" s="17"/>
      <c r="B11" s="1" t="s">
        <v>84</v>
      </c>
      <c r="C11" s="4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</row>
    <row r="12" spans="1:15" s="19" customFormat="1" ht="14.25" x14ac:dyDescent="0.45">
      <c r="A12" s="17"/>
      <c r="B12" s="11" t="s">
        <v>36</v>
      </c>
      <c r="C12" s="4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</row>
    <row r="13" spans="1:15" s="19" customFormat="1" ht="14.25" x14ac:dyDescent="0.45">
      <c r="A13" s="17"/>
      <c r="B13" s="2">
        <v>2020</v>
      </c>
      <c r="C13" s="4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</row>
    <row r="14" spans="1:15" s="19" customFormat="1" ht="14.25" x14ac:dyDescent="0.45">
      <c r="A14" s="17"/>
      <c r="B14" s="11" t="s">
        <v>40</v>
      </c>
      <c r="C14" s="4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15" s="19" customFormat="1" ht="14.25" x14ac:dyDescent="0.45">
      <c r="A15" s="17"/>
      <c r="B15" s="28" t="s">
        <v>50</v>
      </c>
      <c r="C15" s="4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s="19" customFormat="1" ht="14.25" x14ac:dyDescent="0.45">
      <c r="A16" s="17"/>
      <c r="B16" s="4" t="s">
        <v>42</v>
      </c>
      <c r="C16" s="48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s="19" customFormat="1" ht="14.25" x14ac:dyDescent="0.45">
      <c r="A17" s="17"/>
      <c r="B17" s="17"/>
      <c r="C17" s="4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s="19" customFormat="1" ht="14.25" x14ac:dyDescent="0.45">
      <c r="A18" s="17"/>
      <c r="B18" s="1" t="s">
        <v>85</v>
      </c>
      <c r="C18" s="48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1:15" s="19" customFormat="1" ht="14.25" x14ac:dyDescent="0.45">
      <c r="A19" s="17"/>
      <c r="B19" s="11" t="s">
        <v>36</v>
      </c>
      <c r="C19" s="4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</row>
    <row r="20" spans="1:15" s="19" customFormat="1" ht="14.25" x14ac:dyDescent="0.45">
      <c r="A20" s="17"/>
      <c r="B20" s="2">
        <v>2020</v>
      </c>
      <c r="C20" s="48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</row>
    <row r="21" spans="1:15" s="19" customFormat="1" ht="14.25" x14ac:dyDescent="0.45">
      <c r="A21" s="17"/>
      <c r="B21" s="11" t="s">
        <v>40</v>
      </c>
      <c r="C21" s="48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</row>
    <row r="22" spans="1:15" s="19" customFormat="1" ht="14.25" x14ac:dyDescent="0.45">
      <c r="A22" s="17"/>
      <c r="B22" s="28" t="s">
        <v>54</v>
      </c>
      <c r="C22" s="4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15" s="19" customFormat="1" ht="14.25" x14ac:dyDescent="0.45">
      <c r="A23" s="17"/>
      <c r="B23" s="4" t="s">
        <v>42</v>
      </c>
      <c r="C23" s="4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  <row r="24" spans="1:15" s="19" customFormat="1" ht="14.25" x14ac:dyDescent="0.45">
      <c r="A24" s="17"/>
      <c r="B24" s="17"/>
      <c r="C24" s="48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</row>
    <row r="25" spans="1:15" s="19" customFormat="1" ht="14.25" x14ac:dyDescent="0.45">
      <c r="A25" s="17"/>
      <c r="B25" s="1" t="s">
        <v>86</v>
      </c>
      <c r="C25" s="4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s="19" customFormat="1" ht="14.25" x14ac:dyDescent="0.45">
      <c r="A26" s="17"/>
      <c r="B26" s="11" t="s">
        <v>36</v>
      </c>
      <c r="C26" s="48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19" customFormat="1" ht="14.25" x14ac:dyDescent="0.45">
      <c r="A27" s="17"/>
      <c r="B27" s="2">
        <v>2020</v>
      </c>
      <c r="C27" s="48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</row>
    <row r="28" spans="1:15" s="19" customFormat="1" ht="14.25" x14ac:dyDescent="0.45">
      <c r="A28" s="17"/>
      <c r="B28" s="11" t="s">
        <v>40</v>
      </c>
      <c r="C28" s="48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1:15" s="19" customFormat="1" ht="14.25" x14ac:dyDescent="0.45">
      <c r="A29" s="17"/>
      <c r="B29" s="28" t="s">
        <v>69</v>
      </c>
      <c r="C29" s="48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5" s="19" customFormat="1" ht="14.25" x14ac:dyDescent="0.45">
      <c r="A30" s="17"/>
      <c r="B30" s="4" t="s">
        <v>42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5" s="19" customFormat="1" ht="14.25" x14ac:dyDescent="0.4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5" s="19" customFormat="1" ht="14.25" x14ac:dyDescent="0.45">
      <c r="A32" s="17"/>
      <c r="B32" s="3" t="s">
        <v>38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</row>
    <row r="33" spans="1:15" s="19" customFormat="1" ht="14.25" x14ac:dyDescent="0.45">
      <c r="A33" s="17"/>
      <c r="B33" s="11" t="s">
        <v>36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</row>
    <row r="34" spans="1:15" s="19" customFormat="1" ht="14.25" x14ac:dyDescent="0.45">
      <c r="A34" s="17"/>
      <c r="B34" s="2">
        <v>2020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  <row r="35" spans="1:15" s="19" customFormat="1" ht="14.25" x14ac:dyDescent="0.45">
      <c r="A35" s="17"/>
      <c r="B35" s="11" t="s">
        <v>40</v>
      </c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</row>
    <row r="36" spans="1:15" s="19" customFormat="1" ht="14.25" x14ac:dyDescent="0.45">
      <c r="A36" s="17"/>
      <c r="B36" s="18" t="s">
        <v>39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  <row r="37" spans="1:15" s="19" customFormat="1" ht="14.25" x14ac:dyDescent="0.45">
      <c r="A37" s="17"/>
      <c r="B37" s="4" t="s">
        <v>37</v>
      </c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</row>
    <row r="38" spans="1:15" s="19" customFormat="1" ht="14.25" x14ac:dyDescent="0.4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</row>
    <row r="39" spans="1:15" ht="15.75" customHeight="1" x14ac:dyDescent="0.45">
      <c r="D39" s="11"/>
      <c r="L39" s="11"/>
      <c r="M39" s="11"/>
      <c r="N39" s="11"/>
      <c r="O39" s="11"/>
    </row>
    <row r="40" spans="1:15" ht="15.75" customHeight="1" x14ac:dyDescent="0.45">
      <c r="A40" s="12" t="s">
        <v>6</v>
      </c>
    </row>
    <row r="41" spans="1:15" s="19" customFormat="1" ht="15.75" customHeight="1" x14ac:dyDescent="0.45">
      <c r="A41" s="18" t="s">
        <v>89</v>
      </c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</row>
    <row r="42" spans="1:15" s="19" customFormat="1" ht="15.75" customHeight="1" x14ac:dyDescent="0.45">
      <c r="A42" s="11" t="s">
        <v>88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</row>
    <row r="43" spans="1:15" s="19" customFormat="1" ht="15.75" customHeight="1" x14ac:dyDescent="0.45">
      <c r="A43" s="17" t="s">
        <v>79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</row>
    <row r="44" spans="1:15" s="19" customFormat="1" ht="15.75" customHeight="1" x14ac:dyDescent="0.45">
      <c r="A44" s="44" t="s">
        <v>78</v>
      </c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</row>
    <row r="45" spans="1:15" s="19" customFormat="1" ht="15.75" customHeight="1" x14ac:dyDescent="0.45">
      <c r="A45" s="44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</row>
    <row r="46" spans="1:15" s="19" customFormat="1" ht="15.75" customHeight="1" x14ac:dyDescent="0.45">
      <c r="A46" s="44" t="s">
        <v>63</v>
      </c>
      <c r="B46" s="8"/>
      <c r="C46" s="8">
        <v>0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</row>
    <row r="47" spans="1:15" s="19" customFormat="1" ht="15.75" customHeight="1" x14ac:dyDescent="0.45">
      <c r="A47" s="44" t="s">
        <v>90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</row>
    <row r="48" spans="1:15" s="19" customFormat="1" ht="15.75" customHeight="1" x14ac:dyDescent="0.45">
      <c r="A48" s="44" t="s">
        <v>91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5" s="19" customFormat="1" ht="15.75" customHeight="1" x14ac:dyDescent="0.45">
      <c r="A49" s="44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5" ht="15.75" customHeight="1" x14ac:dyDescent="0.45">
      <c r="A50" s="11" t="s">
        <v>92</v>
      </c>
    </row>
    <row r="51" spans="1:15" ht="15.75" customHeight="1" x14ac:dyDescent="0.45">
      <c r="A51" s="11" t="s">
        <v>9</v>
      </c>
    </row>
    <row r="52" spans="1:15" ht="15.75" customHeight="1" x14ac:dyDescent="0.45">
      <c r="A52" s="11" t="s">
        <v>10</v>
      </c>
    </row>
    <row r="53" spans="1:15" ht="15.75" customHeight="1" x14ac:dyDescent="0.45"/>
    <row r="54" spans="1:15" ht="15.75" customHeight="1" x14ac:dyDescent="0.45"/>
    <row r="55" spans="1:15" ht="15.75" customHeight="1" x14ac:dyDescent="0.45"/>
    <row r="56" spans="1:15" ht="15.75" customHeight="1" x14ac:dyDescent="0.45"/>
    <row r="57" spans="1:15" ht="15.75" customHeight="1" x14ac:dyDescent="0.45"/>
    <row r="58" spans="1:15" ht="15.75" customHeight="1" x14ac:dyDescent="0.45"/>
    <row r="59" spans="1:15" ht="15.75" customHeight="1" x14ac:dyDescent="0.45"/>
    <row r="60" spans="1:15" ht="15.75" customHeight="1" x14ac:dyDescent="0.45"/>
    <row r="61" spans="1:15" ht="15.75" customHeight="1" x14ac:dyDescent="0.45"/>
    <row r="62" spans="1:15" ht="15.75" customHeight="1" x14ac:dyDescent="0.45"/>
    <row r="63" spans="1:15" ht="15.75" customHeight="1" x14ac:dyDescent="0.45"/>
    <row r="64" spans="1:15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2F5496"/>
  </sheetPr>
  <dimension ref="A1:Z998"/>
  <sheetViews>
    <sheetView workbookViewId="0"/>
  </sheetViews>
  <sheetFormatPr defaultColWidth="12.6640625" defaultRowHeight="15" customHeight="1" x14ac:dyDescent="0.45"/>
  <cols>
    <col min="1" max="1" width="9.06640625" style="8" customWidth="1"/>
    <col min="2" max="2" width="16.6640625" style="8" customWidth="1"/>
    <col min="3" max="9" width="17.6640625" style="8" customWidth="1"/>
    <col min="10" max="12" width="9.06640625" style="8" customWidth="1"/>
    <col min="13" max="13" width="17.53125" style="8" customWidth="1"/>
    <col min="14" max="26" width="9.06640625" style="8" customWidth="1"/>
  </cols>
  <sheetData>
    <row r="1" spans="1:26" ht="14.25" x14ac:dyDescent="0.45">
      <c r="A1" s="14" t="s">
        <v>25</v>
      </c>
      <c r="B1" s="15" t="s">
        <v>12</v>
      </c>
      <c r="C1" s="16" t="s">
        <v>26</v>
      </c>
      <c r="D1" s="2"/>
      <c r="E1" s="2"/>
      <c r="F1" s="2"/>
      <c r="G1" s="2"/>
      <c r="H1" s="2"/>
      <c r="I1" s="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8.5" x14ac:dyDescent="0.45">
      <c r="A2" s="5" t="s">
        <v>17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13</v>
      </c>
      <c r="G2" s="10" t="s">
        <v>14</v>
      </c>
      <c r="H2" s="10" t="s">
        <v>15</v>
      </c>
      <c r="I2" s="10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45">
      <c r="A3" s="2">
        <v>2018</v>
      </c>
      <c r="B3" s="7">
        <v>0</v>
      </c>
      <c r="C3" s="7">
        <v>0</v>
      </c>
      <c r="D3" s="7">
        <f>About!$C$46</f>
        <v>0</v>
      </c>
      <c r="E3" s="7">
        <f>'CARB 2020_F-gases'!$B$14</f>
        <v>20150000000000</v>
      </c>
      <c r="F3" s="7">
        <v>0</v>
      </c>
      <c r="G3" s="7">
        <v>0</v>
      </c>
      <c r="H3" s="7">
        <v>0</v>
      </c>
      <c r="I3" s="7">
        <f>'CARB 2020_F-gases'!$B$21</f>
        <v>310000000000.00006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x14ac:dyDescent="0.45">
      <c r="A4" s="2">
        <v>2019</v>
      </c>
      <c r="B4" s="7">
        <v>0</v>
      </c>
      <c r="C4" s="7">
        <v>0</v>
      </c>
      <c r="D4" s="7">
        <f>About!$C$46</f>
        <v>0</v>
      </c>
      <c r="E4" s="7">
        <f>'CARB 2020_F-gases'!$B$14</f>
        <v>20150000000000</v>
      </c>
      <c r="F4" s="7">
        <v>0</v>
      </c>
      <c r="G4" s="7">
        <v>0</v>
      </c>
      <c r="H4" s="7">
        <v>0</v>
      </c>
      <c r="I4" s="7">
        <f>'CARB 2020_F-gases'!$B$21</f>
        <v>310000000000.00006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x14ac:dyDescent="0.45">
      <c r="A5" s="2">
        <v>2020</v>
      </c>
      <c r="B5" s="7">
        <v>0</v>
      </c>
      <c r="C5" s="7">
        <v>0</v>
      </c>
      <c r="D5" s="7">
        <f>About!$C$46</f>
        <v>0</v>
      </c>
      <c r="E5" s="7">
        <f>'CARB 2020_F-gases'!$B$14</f>
        <v>20150000000000</v>
      </c>
      <c r="F5" s="7">
        <v>0</v>
      </c>
      <c r="G5" s="7">
        <v>0</v>
      </c>
      <c r="H5" s="7">
        <v>0</v>
      </c>
      <c r="I5" s="7">
        <f>'CARB 2020_F-gases'!$B$21</f>
        <v>310000000000.00006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x14ac:dyDescent="0.45">
      <c r="A6" s="2">
        <v>2021</v>
      </c>
      <c r="B6" s="7">
        <v>0</v>
      </c>
      <c r="C6" s="7">
        <v>0</v>
      </c>
      <c r="D6" s="7">
        <f>About!$C$46</f>
        <v>0</v>
      </c>
      <c r="E6" s="7">
        <f>'CARB 2020_F-gases'!$B$14</f>
        <v>20150000000000</v>
      </c>
      <c r="F6" s="7">
        <v>0</v>
      </c>
      <c r="G6" s="7">
        <v>0</v>
      </c>
      <c r="H6" s="7">
        <v>0</v>
      </c>
      <c r="I6" s="7">
        <f>'CARB 2020_F-gases'!$B$21</f>
        <v>310000000000.00006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x14ac:dyDescent="0.45">
      <c r="A7" s="2">
        <v>2022</v>
      </c>
      <c r="B7" s="7">
        <v>0</v>
      </c>
      <c r="C7" s="7">
        <v>0</v>
      </c>
      <c r="D7" s="7">
        <f>About!$C$46</f>
        <v>0</v>
      </c>
      <c r="E7" s="7">
        <f>'CARB 2020_F-gases'!$B$14</f>
        <v>20150000000000</v>
      </c>
      <c r="F7" s="7">
        <v>0</v>
      </c>
      <c r="G7" s="7">
        <v>0</v>
      </c>
      <c r="H7" s="7">
        <v>0</v>
      </c>
      <c r="I7" s="7">
        <f>'CARB 2020_F-gases'!$B$21</f>
        <v>310000000000.00006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x14ac:dyDescent="0.45">
      <c r="A8" s="2">
        <v>2023</v>
      </c>
      <c r="B8" s="7">
        <v>0</v>
      </c>
      <c r="C8" s="7">
        <v>0</v>
      </c>
      <c r="D8" s="7">
        <f>About!$C$46</f>
        <v>0</v>
      </c>
      <c r="E8" s="7">
        <f>'CARB 2020_F-gases'!$B$14</f>
        <v>20150000000000</v>
      </c>
      <c r="F8" s="7">
        <v>0</v>
      </c>
      <c r="G8" s="7">
        <v>0</v>
      </c>
      <c r="H8" s="7">
        <v>0</v>
      </c>
      <c r="I8" s="7">
        <f>'CARB 2020_F-gases'!$B$21</f>
        <v>310000000000.00006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x14ac:dyDescent="0.45">
      <c r="A9" s="2">
        <v>2024</v>
      </c>
      <c r="B9" s="7">
        <v>0</v>
      </c>
      <c r="C9" s="7">
        <v>0</v>
      </c>
      <c r="D9" s="7">
        <f>About!$C$46</f>
        <v>0</v>
      </c>
      <c r="E9" s="7">
        <f>'CARB 2020_F-gases'!$B$14</f>
        <v>20150000000000</v>
      </c>
      <c r="F9" s="7">
        <v>0</v>
      </c>
      <c r="G9" s="7">
        <v>0</v>
      </c>
      <c r="H9" s="7">
        <v>0</v>
      </c>
      <c r="I9" s="7">
        <f>'CARB 2020_F-gases'!$B$21</f>
        <v>310000000000.00006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x14ac:dyDescent="0.45">
      <c r="A10" s="2">
        <v>2025</v>
      </c>
      <c r="B10" s="7">
        <v>0</v>
      </c>
      <c r="C10" s="7">
        <v>0</v>
      </c>
      <c r="D10" s="7">
        <f>About!$C$46</f>
        <v>0</v>
      </c>
      <c r="E10" s="7">
        <f>'CARB 2020_F-gases'!$B$14</f>
        <v>20150000000000</v>
      </c>
      <c r="F10" s="7">
        <v>0</v>
      </c>
      <c r="G10" s="7">
        <v>0</v>
      </c>
      <c r="H10" s="7">
        <v>0</v>
      </c>
      <c r="I10" s="7">
        <f>'CARB 2020_F-gases'!$B$21</f>
        <v>310000000000.00006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x14ac:dyDescent="0.45">
      <c r="A11" s="2">
        <v>2026</v>
      </c>
      <c r="B11" s="7">
        <v>0</v>
      </c>
      <c r="C11" s="7">
        <v>0</v>
      </c>
      <c r="D11" s="7">
        <f>About!$C$46</f>
        <v>0</v>
      </c>
      <c r="E11" s="7">
        <f>'CARB 2020_F-gases'!$B$14</f>
        <v>20150000000000</v>
      </c>
      <c r="F11" s="7">
        <v>0</v>
      </c>
      <c r="G11" s="7">
        <v>0</v>
      </c>
      <c r="H11" s="7">
        <v>0</v>
      </c>
      <c r="I11" s="7">
        <f>'CARB 2020_F-gases'!$B$21</f>
        <v>310000000000.00006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x14ac:dyDescent="0.45">
      <c r="A12" s="2">
        <v>2027</v>
      </c>
      <c r="B12" s="7">
        <v>0</v>
      </c>
      <c r="C12" s="7">
        <v>0</v>
      </c>
      <c r="D12" s="7">
        <f>About!$C$46</f>
        <v>0</v>
      </c>
      <c r="E12" s="7">
        <f>'CARB 2020_F-gases'!$B$14</f>
        <v>20150000000000</v>
      </c>
      <c r="F12" s="7">
        <v>0</v>
      </c>
      <c r="G12" s="7">
        <v>0</v>
      </c>
      <c r="H12" s="7">
        <v>0</v>
      </c>
      <c r="I12" s="7">
        <f>'CARB 2020_F-gases'!$B$21</f>
        <v>310000000000.00006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x14ac:dyDescent="0.45">
      <c r="A13" s="2">
        <v>2028</v>
      </c>
      <c r="B13" s="7">
        <v>0</v>
      </c>
      <c r="C13" s="7">
        <v>0</v>
      </c>
      <c r="D13" s="7">
        <f>About!$C$46</f>
        <v>0</v>
      </c>
      <c r="E13" s="7">
        <f>'CARB 2020_F-gases'!$B$14</f>
        <v>20150000000000</v>
      </c>
      <c r="F13" s="7">
        <v>0</v>
      </c>
      <c r="G13" s="7">
        <v>0</v>
      </c>
      <c r="H13" s="7">
        <v>0</v>
      </c>
      <c r="I13" s="7">
        <f>'CARB 2020_F-gases'!$B$21</f>
        <v>310000000000.00006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x14ac:dyDescent="0.45">
      <c r="A14" s="2">
        <v>2029</v>
      </c>
      <c r="B14" s="7">
        <v>0</v>
      </c>
      <c r="C14" s="7">
        <v>0</v>
      </c>
      <c r="D14" s="7">
        <f>About!$C$46</f>
        <v>0</v>
      </c>
      <c r="E14" s="7">
        <f>'CARB 2020_F-gases'!$B$14</f>
        <v>20150000000000</v>
      </c>
      <c r="F14" s="7">
        <v>0</v>
      </c>
      <c r="G14" s="7">
        <v>0</v>
      </c>
      <c r="H14" s="7">
        <v>0</v>
      </c>
      <c r="I14" s="7">
        <f>'CARB 2020_F-gases'!$B$21</f>
        <v>310000000000.00006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x14ac:dyDescent="0.45">
      <c r="A15" s="2">
        <v>2030</v>
      </c>
      <c r="B15" s="7">
        <v>0</v>
      </c>
      <c r="C15" s="7">
        <v>0</v>
      </c>
      <c r="D15" s="7">
        <f>About!$C$46</f>
        <v>0</v>
      </c>
      <c r="E15" s="7">
        <f>'CARB 2020_F-gases'!$B$17</f>
        <v>31434000000000</v>
      </c>
      <c r="F15" s="7">
        <v>0</v>
      </c>
      <c r="G15" s="7">
        <v>0</v>
      </c>
      <c r="H15" s="7">
        <v>0</v>
      </c>
      <c r="I15" s="7">
        <f>'CARB 2020_F-gases'!$B$24</f>
        <v>483600000000.00012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x14ac:dyDescent="0.45">
      <c r="A16" s="2">
        <v>2031</v>
      </c>
      <c r="B16" s="7">
        <v>0</v>
      </c>
      <c r="C16" s="7">
        <v>0</v>
      </c>
      <c r="D16" s="7">
        <f>About!$C$46</f>
        <v>0</v>
      </c>
      <c r="E16" s="7">
        <f>'CARB 2020_F-gases'!$B$17</f>
        <v>31434000000000</v>
      </c>
      <c r="F16" s="7">
        <v>0</v>
      </c>
      <c r="G16" s="7">
        <v>0</v>
      </c>
      <c r="H16" s="7">
        <v>0</v>
      </c>
      <c r="I16" s="7">
        <f>'CARB 2020_F-gases'!$B$24</f>
        <v>483600000000.00012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x14ac:dyDescent="0.45">
      <c r="A17" s="2">
        <v>2032</v>
      </c>
      <c r="B17" s="7">
        <v>0</v>
      </c>
      <c r="C17" s="7">
        <v>0</v>
      </c>
      <c r="D17" s="7">
        <f>About!$C$46</f>
        <v>0</v>
      </c>
      <c r="E17" s="7">
        <f>'CARB 2020_F-gases'!$B$17</f>
        <v>31434000000000</v>
      </c>
      <c r="F17" s="7">
        <v>0</v>
      </c>
      <c r="G17" s="7">
        <v>0</v>
      </c>
      <c r="H17" s="7">
        <v>0</v>
      </c>
      <c r="I17" s="7">
        <f>'CARB 2020_F-gases'!$B$24</f>
        <v>483600000000.00012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x14ac:dyDescent="0.45">
      <c r="A18" s="2">
        <v>2033</v>
      </c>
      <c r="B18" s="7">
        <v>0</v>
      </c>
      <c r="C18" s="7">
        <v>0</v>
      </c>
      <c r="D18" s="7">
        <f>About!$C$46</f>
        <v>0</v>
      </c>
      <c r="E18" s="7">
        <f>'CARB 2020_F-gases'!$B$17</f>
        <v>31434000000000</v>
      </c>
      <c r="F18" s="7">
        <v>0</v>
      </c>
      <c r="G18" s="7">
        <v>0</v>
      </c>
      <c r="H18" s="7">
        <v>0</v>
      </c>
      <c r="I18" s="7">
        <f>'CARB 2020_F-gases'!$B$24</f>
        <v>483600000000.00012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45">
      <c r="A19" s="2">
        <v>2034</v>
      </c>
      <c r="B19" s="7">
        <v>0</v>
      </c>
      <c r="C19" s="7">
        <v>0</v>
      </c>
      <c r="D19" s="7">
        <f>About!$C$46</f>
        <v>0</v>
      </c>
      <c r="E19" s="7">
        <f>'CARB 2020_F-gases'!$B$17</f>
        <v>31434000000000</v>
      </c>
      <c r="F19" s="7">
        <v>0</v>
      </c>
      <c r="G19" s="7">
        <v>0</v>
      </c>
      <c r="H19" s="7">
        <v>0</v>
      </c>
      <c r="I19" s="7">
        <f>'CARB 2020_F-gases'!$B$24</f>
        <v>483600000000.00012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45">
      <c r="A20" s="2">
        <v>2035</v>
      </c>
      <c r="B20" s="7">
        <v>0</v>
      </c>
      <c r="C20" s="7">
        <v>0</v>
      </c>
      <c r="D20" s="7">
        <f>About!$C$46</f>
        <v>0</v>
      </c>
      <c r="E20" s="7">
        <f>'CARB 2020_F-gases'!$B$17</f>
        <v>31434000000000</v>
      </c>
      <c r="F20" s="7">
        <v>0</v>
      </c>
      <c r="G20" s="7">
        <v>0</v>
      </c>
      <c r="H20" s="7">
        <v>0</v>
      </c>
      <c r="I20" s="7">
        <f>'CARB 2020_F-gases'!$B$24</f>
        <v>483600000000.00012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45">
      <c r="A21" s="2">
        <v>2036</v>
      </c>
      <c r="B21" s="7">
        <v>0</v>
      </c>
      <c r="C21" s="7">
        <v>0</v>
      </c>
      <c r="D21" s="7">
        <f>About!$C$46</f>
        <v>0</v>
      </c>
      <c r="E21" s="7">
        <f>'CARB 2020_F-gases'!$B$17</f>
        <v>31434000000000</v>
      </c>
      <c r="F21" s="7">
        <v>0</v>
      </c>
      <c r="G21" s="7">
        <v>0</v>
      </c>
      <c r="H21" s="7">
        <v>0</v>
      </c>
      <c r="I21" s="7">
        <f>'CARB 2020_F-gases'!$B$24</f>
        <v>483600000000.00012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45">
      <c r="A22" s="2">
        <v>2037</v>
      </c>
      <c r="B22" s="7">
        <v>0</v>
      </c>
      <c r="C22" s="7">
        <v>0</v>
      </c>
      <c r="D22" s="7">
        <f>About!$C$46</f>
        <v>0</v>
      </c>
      <c r="E22" s="7">
        <f>'CARB 2020_F-gases'!$B$17</f>
        <v>31434000000000</v>
      </c>
      <c r="F22" s="7">
        <v>0</v>
      </c>
      <c r="G22" s="7">
        <v>0</v>
      </c>
      <c r="H22" s="7">
        <v>0</v>
      </c>
      <c r="I22" s="7">
        <f>'CARB 2020_F-gases'!$B$24</f>
        <v>483600000000.00012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45">
      <c r="A23" s="2">
        <v>2038</v>
      </c>
      <c r="B23" s="7">
        <v>0</v>
      </c>
      <c r="C23" s="7">
        <v>0</v>
      </c>
      <c r="D23" s="7">
        <f>About!$C$46</f>
        <v>0</v>
      </c>
      <c r="E23" s="7">
        <f>'CARB 2020_F-gases'!$B$17</f>
        <v>31434000000000</v>
      </c>
      <c r="F23" s="7">
        <v>0</v>
      </c>
      <c r="G23" s="7">
        <v>0</v>
      </c>
      <c r="H23" s="7">
        <v>0</v>
      </c>
      <c r="I23" s="7">
        <f>'CARB 2020_F-gases'!$B$24</f>
        <v>483600000000.00012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45">
      <c r="A24" s="2">
        <v>2039</v>
      </c>
      <c r="B24" s="7">
        <v>0</v>
      </c>
      <c r="C24" s="7">
        <v>0</v>
      </c>
      <c r="D24" s="7">
        <f>About!$C$46</f>
        <v>0</v>
      </c>
      <c r="E24" s="7">
        <f>'CARB 2020_F-gases'!$B$17</f>
        <v>31434000000000</v>
      </c>
      <c r="F24" s="7">
        <v>0</v>
      </c>
      <c r="G24" s="7">
        <v>0</v>
      </c>
      <c r="H24" s="7">
        <v>0</v>
      </c>
      <c r="I24" s="7">
        <f>'CARB 2020_F-gases'!$B$24</f>
        <v>483600000000.00012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45">
      <c r="A25" s="2">
        <v>2040</v>
      </c>
      <c r="B25" s="7">
        <v>0</v>
      </c>
      <c r="C25" s="7">
        <v>0</v>
      </c>
      <c r="D25" s="7">
        <f>About!$C$46</f>
        <v>0</v>
      </c>
      <c r="E25" s="7">
        <f>'CARB 2020_F-gases'!$B$17</f>
        <v>31434000000000</v>
      </c>
      <c r="F25" s="7">
        <v>0</v>
      </c>
      <c r="G25" s="7">
        <v>0</v>
      </c>
      <c r="H25" s="7">
        <v>0</v>
      </c>
      <c r="I25" s="7">
        <f>'CARB 2020_F-gases'!$B$24</f>
        <v>483600000000.00012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5">
      <c r="A26" s="2">
        <v>2041</v>
      </c>
      <c r="B26" s="7">
        <v>0</v>
      </c>
      <c r="C26" s="7">
        <v>0</v>
      </c>
      <c r="D26" s="7">
        <f>About!$C$46</f>
        <v>0</v>
      </c>
      <c r="E26" s="7">
        <f>'CARB 2020_F-gases'!$B$17</f>
        <v>31434000000000</v>
      </c>
      <c r="F26" s="7">
        <v>0</v>
      </c>
      <c r="G26" s="7">
        <v>0</v>
      </c>
      <c r="H26" s="7">
        <v>0</v>
      </c>
      <c r="I26" s="7">
        <f>'CARB 2020_F-gases'!$B$24</f>
        <v>483600000000.00012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5">
      <c r="A27" s="2">
        <v>2042</v>
      </c>
      <c r="B27" s="7">
        <v>0</v>
      </c>
      <c r="C27" s="7">
        <v>0</v>
      </c>
      <c r="D27" s="7">
        <f>About!$C$46</f>
        <v>0</v>
      </c>
      <c r="E27" s="7">
        <f>'CARB 2020_F-gases'!$B$17</f>
        <v>31434000000000</v>
      </c>
      <c r="F27" s="7">
        <v>0</v>
      </c>
      <c r="G27" s="7">
        <v>0</v>
      </c>
      <c r="H27" s="7">
        <v>0</v>
      </c>
      <c r="I27" s="7">
        <f>'CARB 2020_F-gases'!$B$24</f>
        <v>483600000000.00012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5">
      <c r="A28" s="2">
        <v>2043</v>
      </c>
      <c r="B28" s="7">
        <v>0</v>
      </c>
      <c r="C28" s="7">
        <v>0</v>
      </c>
      <c r="D28" s="7">
        <f>About!$C$46</f>
        <v>0</v>
      </c>
      <c r="E28" s="7">
        <f>'CARB 2020_F-gases'!$B$17</f>
        <v>31434000000000</v>
      </c>
      <c r="F28" s="7">
        <v>0</v>
      </c>
      <c r="G28" s="7">
        <v>0</v>
      </c>
      <c r="H28" s="7">
        <v>0</v>
      </c>
      <c r="I28" s="7">
        <f>'CARB 2020_F-gases'!$B$24</f>
        <v>483600000000.00012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5">
      <c r="A29" s="2">
        <v>2044</v>
      </c>
      <c r="B29" s="7">
        <v>0</v>
      </c>
      <c r="C29" s="7">
        <v>0</v>
      </c>
      <c r="D29" s="7">
        <f>About!$C$46</f>
        <v>0</v>
      </c>
      <c r="E29" s="7">
        <f>'CARB 2020_F-gases'!$B$17</f>
        <v>31434000000000</v>
      </c>
      <c r="F29" s="7">
        <v>0</v>
      </c>
      <c r="G29" s="7">
        <v>0</v>
      </c>
      <c r="H29" s="7">
        <v>0</v>
      </c>
      <c r="I29" s="7">
        <f>'CARB 2020_F-gases'!$B$24</f>
        <v>483600000000.00012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5">
      <c r="A30" s="2">
        <v>2045</v>
      </c>
      <c r="B30" s="7">
        <v>0</v>
      </c>
      <c r="C30" s="7">
        <v>0</v>
      </c>
      <c r="D30" s="7">
        <f>About!$C$46</f>
        <v>0</v>
      </c>
      <c r="E30" s="7">
        <f>'CARB 2020_F-gases'!$B$17</f>
        <v>31434000000000</v>
      </c>
      <c r="F30" s="7">
        <v>0</v>
      </c>
      <c r="G30" s="7">
        <v>0</v>
      </c>
      <c r="H30" s="7">
        <v>0</v>
      </c>
      <c r="I30" s="7">
        <f>'CARB 2020_F-gases'!$B$24</f>
        <v>483600000000.00012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5">
      <c r="A31" s="2">
        <v>2046</v>
      </c>
      <c r="B31" s="7">
        <v>0</v>
      </c>
      <c r="C31" s="7">
        <v>0</v>
      </c>
      <c r="D31" s="7">
        <f>About!$C$46</f>
        <v>0</v>
      </c>
      <c r="E31" s="7">
        <f>'CARB 2020_F-gases'!$B$17</f>
        <v>31434000000000</v>
      </c>
      <c r="F31" s="7">
        <v>0</v>
      </c>
      <c r="G31" s="7">
        <v>0</v>
      </c>
      <c r="H31" s="7">
        <v>0</v>
      </c>
      <c r="I31" s="7">
        <f>'CARB 2020_F-gases'!$B$24</f>
        <v>483600000000.00012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5">
      <c r="A32" s="2">
        <v>2047</v>
      </c>
      <c r="B32" s="7">
        <v>0</v>
      </c>
      <c r="C32" s="7">
        <v>0</v>
      </c>
      <c r="D32" s="7">
        <f>About!$C$46</f>
        <v>0</v>
      </c>
      <c r="E32" s="7">
        <f>'CARB 2020_F-gases'!$B$17</f>
        <v>31434000000000</v>
      </c>
      <c r="F32" s="7">
        <v>0</v>
      </c>
      <c r="G32" s="7">
        <v>0</v>
      </c>
      <c r="H32" s="7">
        <v>0</v>
      </c>
      <c r="I32" s="7">
        <f>'CARB 2020_F-gases'!$B$24</f>
        <v>483600000000.00012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5">
      <c r="A33" s="2">
        <v>2048</v>
      </c>
      <c r="B33" s="7">
        <v>0</v>
      </c>
      <c r="C33" s="7">
        <v>0</v>
      </c>
      <c r="D33" s="7">
        <f>About!$C$46</f>
        <v>0</v>
      </c>
      <c r="E33" s="7">
        <f>'CARB 2020_F-gases'!$B$17</f>
        <v>31434000000000</v>
      </c>
      <c r="F33" s="7">
        <v>0</v>
      </c>
      <c r="G33" s="7">
        <v>0</v>
      </c>
      <c r="H33" s="7">
        <v>0</v>
      </c>
      <c r="I33" s="7">
        <f>'CARB 2020_F-gases'!$B$24</f>
        <v>483600000000.00012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5">
      <c r="A34" s="2">
        <v>2049</v>
      </c>
      <c r="B34" s="7">
        <v>0</v>
      </c>
      <c r="C34" s="7">
        <v>0</v>
      </c>
      <c r="D34" s="7">
        <f>About!$C$46</f>
        <v>0</v>
      </c>
      <c r="E34" s="7">
        <f>'CARB 2020_F-gases'!$B$17</f>
        <v>31434000000000</v>
      </c>
      <c r="F34" s="7">
        <v>0</v>
      </c>
      <c r="G34" s="7">
        <v>0</v>
      </c>
      <c r="H34" s="7">
        <v>0</v>
      </c>
      <c r="I34" s="7">
        <f>'CARB 2020_F-gases'!$B$24</f>
        <v>483600000000.00012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5">
      <c r="A35" s="2">
        <v>2050</v>
      </c>
      <c r="B35" s="7">
        <v>0</v>
      </c>
      <c r="C35" s="7">
        <v>0</v>
      </c>
      <c r="D35" s="7">
        <f>About!$C$46</f>
        <v>0</v>
      </c>
      <c r="E35" s="7">
        <f>'CARB 2020_F-gases'!B18</f>
        <v>34658000000000</v>
      </c>
      <c r="F35" s="7">
        <v>0</v>
      </c>
      <c r="G35" s="7">
        <v>0</v>
      </c>
      <c r="H35" s="7">
        <v>0</v>
      </c>
      <c r="I35" s="7">
        <f>'CARB 2020_F-gases'!B25</f>
        <v>533200000000.00012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5"/>
    <row r="237" spans="1:26" ht="15.75" customHeight="1" x14ac:dyDescent="0.45"/>
    <row r="238" spans="1:26" ht="15.75" customHeight="1" x14ac:dyDescent="0.45"/>
    <row r="239" spans="1:26" ht="15.75" customHeight="1" x14ac:dyDescent="0.45"/>
    <row r="240" spans="1:26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2F5496"/>
  </sheetPr>
  <dimension ref="A1:AH1000"/>
  <sheetViews>
    <sheetView workbookViewId="0"/>
  </sheetViews>
  <sheetFormatPr defaultColWidth="12.6640625" defaultRowHeight="15" customHeight="1" x14ac:dyDescent="0.45"/>
  <cols>
    <col min="1" max="1" width="41.6640625" style="8" customWidth="1"/>
    <col min="2" max="34" width="7.6640625" style="8" customWidth="1"/>
  </cols>
  <sheetData>
    <row r="1" spans="1:34" ht="14.25" x14ac:dyDescent="0.45">
      <c r="A1" s="9" t="s">
        <v>27</v>
      </c>
      <c r="B1" s="11">
        <v>2018</v>
      </c>
      <c r="C1" s="11">
        <v>2019</v>
      </c>
      <c r="D1" s="11">
        <v>2020</v>
      </c>
      <c r="E1" s="11">
        <v>2021</v>
      </c>
      <c r="F1" s="11">
        <v>2022</v>
      </c>
      <c r="G1" s="11">
        <v>2023</v>
      </c>
      <c r="H1" s="11">
        <v>2024</v>
      </c>
      <c r="I1" s="11">
        <v>2025</v>
      </c>
      <c r="J1" s="11">
        <v>2026</v>
      </c>
      <c r="K1" s="11">
        <v>2027</v>
      </c>
      <c r="L1" s="11">
        <v>2028</v>
      </c>
      <c r="M1" s="11">
        <v>2029</v>
      </c>
      <c r="N1" s="11">
        <v>2030</v>
      </c>
      <c r="O1" s="11">
        <v>2031</v>
      </c>
      <c r="P1" s="11">
        <v>2032</v>
      </c>
      <c r="Q1" s="11">
        <v>2033</v>
      </c>
      <c r="R1" s="11">
        <v>2034</v>
      </c>
      <c r="S1" s="11">
        <v>2035</v>
      </c>
      <c r="T1" s="11">
        <v>2036</v>
      </c>
      <c r="U1" s="11">
        <v>2037</v>
      </c>
      <c r="V1" s="11">
        <v>2038</v>
      </c>
      <c r="W1" s="11">
        <v>2039</v>
      </c>
      <c r="X1" s="11">
        <v>2040</v>
      </c>
      <c r="Y1" s="11">
        <v>2041</v>
      </c>
      <c r="Z1" s="11">
        <v>2042</v>
      </c>
      <c r="AA1" s="11">
        <v>2043</v>
      </c>
      <c r="AB1" s="11">
        <v>2044</v>
      </c>
      <c r="AC1" s="11">
        <v>2045</v>
      </c>
      <c r="AD1" s="11">
        <v>2046</v>
      </c>
      <c r="AE1" s="11">
        <v>2047</v>
      </c>
      <c r="AF1" s="11">
        <v>2048</v>
      </c>
      <c r="AG1" s="11">
        <v>2049</v>
      </c>
      <c r="AH1" s="11">
        <v>2050</v>
      </c>
    </row>
    <row r="2" spans="1:34" ht="14.25" x14ac:dyDescent="0.45">
      <c r="A2" s="11" t="s">
        <v>24</v>
      </c>
      <c r="B2" s="11">
        <f>'CARB 2020_Figure 16'!$C$19</f>
        <v>0.77815699658703075</v>
      </c>
      <c r="C2" s="11">
        <f t="shared" ref="C2:AH2" si="0">B2</f>
        <v>0.77815699658703075</v>
      </c>
      <c r="D2" s="11">
        <f t="shared" si="0"/>
        <v>0.77815699658703075</v>
      </c>
      <c r="E2" s="11">
        <f t="shared" si="0"/>
        <v>0.77815699658703075</v>
      </c>
      <c r="F2" s="11">
        <f t="shared" si="0"/>
        <v>0.77815699658703075</v>
      </c>
      <c r="G2" s="11">
        <f t="shared" si="0"/>
        <v>0.77815699658703075</v>
      </c>
      <c r="H2" s="11">
        <f t="shared" si="0"/>
        <v>0.77815699658703075</v>
      </c>
      <c r="I2" s="11">
        <f t="shared" si="0"/>
        <v>0.77815699658703075</v>
      </c>
      <c r="J2" s="11">
        <f t="shared" si="0"/>
        <v>0.77815699658703075</v>
      </c>
      <c r="K2" s="11">
        <f t="shared" si="0"/>
        <v>0.77815699658703075</v>
      </c>
      <c r="L2" s="11">
        <f t="shared" si="0"/>
        <v>0.77815699658703075</v>
      </c>
      <c r="M2" s="11">
        <f t="shared" si="0"/>
        <v>0.77815699658703075</v>
      </c>
      <c r="N2" s="11">
        <f t="shared" si="0"/>
        <v>0.77815699658703075</v>
      </c>
      <c r="O2" s="11">
        <f t="shared" si="0"/>
        <v>0.77815699658703075</v>
      </c>
      <c r="P2" s="11">
        <f t="shared" si="0"/>
        <v>0.77815699658703075</v>
      </c>
      <c r="Q2" s="11">
        <f t="shared" si="0"/>
        <v>0.77815699658703075</v>
      </c>
      <c r="R2" s="11">
        <f t="shared" si="0"/>
        <v>0.77815699658703075</v>
      </c>
      <c r="S2" s="11">
        <f t="shared" si="0"/>
        <v>0.77815699658703075</v>
      </c>
      <c r="T2" s="11">
        <f t="shared" si="0"/>
        <v>0.77815699658703075</v>
      </c>
      <c r="U2" s="11">
        <f t="shared" si="0"/>
        <v>0.77815699658703075</v>
      </c>
      <c r="V2" s="11">
        <f t="shared" si="0"/>
        <v>0.77815699658703075</v>
      </c>
      <c r="W2" s="11">
        <f t="shared" si="0"/>
        <v>0.77815699658703075</v>
      </c>
      <c r="X2" s="11">
        <f t="shared" si="0"/>
        <v>0.77815699658703075</v>
      </c>
      <c r="Y2" s="11">
        <f t="shared" si="0"/>
        <v>0.77815699658703075</v>
      </c>
      <c r="Z2" s="11">
        <f t="shared" si="0"/>
        <v>0.77815699658703075</v>
      </c>
      <c r="AA2" s="11">
        <f t="shared" si="0"/>
        <v>0.77815699658703075</v>
      </c>
      <c r="AB2" s="11">
        <f t="shared" si="0"/>
        <v>0.77815699658703075</v>
      </c>
      <c r="AC2" s="11">
        <f t="shared" si="0"/>
        <v>0.77815699658703075</v>
      </c>
      <c r="AD2" s="11">
        <f t="shared" si="0"/>
        <v>0.77815699658703075</v>
      </c>
      <c r="AE2" s="11">
        <f t="shared" si="0"/>
        <v>0.77815699658703075</v>
      </c>
      <c r="AF2" s="11">
        <f t="shared" si="0"/>
        <v>0.77815699658703075</v>
      </c>
      <c r="AG2" s="11">
        <f t="shared" si="0"/>
        <v>0.77815699658703075</v>
      </c>
      <c r="AH2" s="11">
        <f t="shared" si="0"/>
        <v>0.77815699658703075</v>
      </c>
    </row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F683-B316-42F2-8569-03CACCBDDB1B}">
  <sheetPr>
    <tabColor theme="7"/>
  </sheetPr>
  <dimension ref="A1:U19"/>
  <sheetViews>
    <sheetView workbookViewId="0"/>
  </sheetViews>
  <sheetFormatPr defaultRowHeight="14.25" x14ac:dyDescent="0.45"/>
  <cols>
    <col min="1" max="1" width="31.06640625" style="30" customWidth="1"/>
    <col min="2" max="2" width="10.6640625" style="30" customWidth="1"/>
    <col min="3" max="21" width="7.86328125" style="30" customWidth="1"/>
    <col min="22" max="16384" width="9.06640625" style="30"/>
  </cols>
  <sheetData>
    <row r="1" spans="1:21" x14ac:dyDescent="0.45">
      <c r="A1" s="37" t="s">
        <v>93</v>
      </c>
    </row>
    <row r="2" spans="1:21" x14ac:dyDescent="0.45">
      <c r="A2" s="50" t="s">
        <v>37</v>
      </c>
    </row>
    <row r="4" spans="1:21" x14ac:dyDescent="0.45">
      <c r="A4" s="32" t="s">
        <v>28</v>
      </c>
    </row>
    <row r="5" spans="1:21" x14ac:dyDescent="0.45">
      <c r="A5" s="31" t="s">
        <v>55</v>
      </c>
    </row>
    <row r="6" spans="1:21" x14ac:dyDescent="0.45">
      <c r="A6" s="32"/>
    </row>
    <row r="7" spans="1:21" x14ac:dyDescent="0.45">
      <c r="A7" s="32" t="s">
        <v>29</v>
      </c>
    </row>
    <row r="8" spans="1:21" x14ac:dyDescent="0.45">
      <c r="A8" s="33" t="s">
        <v>30</v>
      </c>
      <c r="B8" s="33" t="s">
        <v>31</v>
      </c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 ht="15.75" x14ac:dyDescent="0.55000000000000004">
      <c r="A9" s="34" t="s">
        <v>32</v>
      </c>
      <c r="B9" s="35" t="s">
        <v>56</v>
      </c>
      <c r="C9" s="36">
        <v>9.3000000000000007</v>
      </c>
      <c r="D9" s="36">
        <v>9.6</v>
      </c>
      <c r="E9" s="36">
        <v>10.3</v>
      </c>
      <c r="F9" s="36">
        <v>10.6</v>
      </c>
      <c r="G9" s="36">
        <v>10</v>
      </c>
      <c r="H9" s="36">
        <v>10.4</v>
      </c>
      <c r="I9" s="36">
        <v>10.7</v>
      </c>
      <c r="J9" s="36">
        <v>11.8</v>
      </c>
      <c r="K9" s="36">
        <v>12.1</v>
      </c>
      <c r="L9" s="36">
        <v>11.8</v>
      </c>
      <c r="M9" s="36">
        <v>11.9</v>
      </c>
      <c r="N9" s="36">
        <v>11.9</v>
      </c>
      <c r="O9" s="36">
        <v>12.4</v>
      </c>
      <c r="P9" s="36">
        <v>11.7</v>
      </c>
      <c r="Q9" s="36">
        <v>12</v>
      </c>
      <c r="R9" s="36">
        <v>11.7</v>
      </c>
      <c r="S9" s="36">
        <v>11.6</v>
      </c>
      <c r="T9" s="36">
        <v>11.7</v>
      </c>
      <c r="U9" s="36">
        <v>11.7</v>
      </c>
    </row>
    <row r="10" spans="1:21" ht="15.75" x14ac:dyDescent="0.55000000000000004">
      <c r="A10" s="34" t="s">
        <v>33</v>
      </c>
      <c r="B10" s="35" t="s">
        <v>56</v>
      </c>
      <c r="C10" s="36">
        <v>9.9</v>
      </c>
      <c r="D10" s="36">
        <v>9.8000000000000007</v>
      </c>
      <c r="E10" s="36">
        <v>10.4</v>
      </c>
      <c r="F10" s="36">
        <v>10.5</v>
      </c>
      <c r="G10" s="36">
        <v>10.3</v>
      </c>
      <c r="H10" s="36">
        <v>10.6</v>
      </c>
      <c r="I10" s="36">
        <v>10.6</v>
      </c>
      <c r="J10" s="36">
        <v>11.7</v>
      </c>
      <c r="K10" s="36">
        <v>11.5</v>
      </c>
      <c r="L10" s="36">
        <v>11.1</v>
      </c>
      <c r="M10" s="36">
        <v>11.6</v>
      </c>
      <c r="N10" s="36">
        <v>11.4</v>
      </c>
      <c r="O10" s="36">
        <v>11.5</v>
      </c>
      <c r="P10" s="36">
        <v>11.2</v>
      </c>
      <c r="Q10" s="36">
        <v>11.3</v>
      </c>
      <c r="R10" s="36">
        <v>11</v>
      </c>
      <c r="S10" s="36">
        <v>10.9</v>
      </c>
      <c r="T10" s="36">
        <v>11.1</v>
      </c>
      <c r="U10" s="36">
        <v>11.1</v>
      </c>
    </row>
    <row r="11" spans="1:21" ht="15.75" x14ac:dyDescent="0.55000000000000004">
      <c r="A11" s="34" t="s">
        <v>34</v>
      </c>
      <c r="B11" s="35" t="s">
        <v>56</v>
      </c>
      <c r="C11" s="36">
        <v>8</v>
      </c>
      <c r="D11" s="36">
        <v>7.9</v>
      </c>
      <c r="E11" s="36">
        <v>8.1999999999999993</v>
      </c>
      <c r="F11" s="36">
        <v>8.1999999999999993</v>
      </c>
      <c r="G11" s="36">
        <v>8</v>
      </c>
      <c r="H11" s="36">
        <v>8.1999999999999993</v>
      </c>
      <c r="I11" s="36">
        <v>8.1</v>
      </c>
      <c r="J11" s="36">
        <v>7.9</v>
      </c>
      <c r="K11" s="36">
        <v>7.4</v>
      </c>
      <c r="L11" s="36">
        <v>7.4</v>
      </c>
      <c r="M11" s="36">
        <v>7.5</v>
      </c>
      <c r="N11" s="36">
        <v>7.4</v>
      </c>
      <c r="O11" s="36">
        <v>7.7</v>
      </c>
      <c r="P11" s="36">
        <v>7.1</v>
      </c>
      <c r="Q11" s="36">
        <v>7</v>
      </c>
      <c r="R11" s="36">
        <v>6.3</v>
      </c>
      <c r="S11" s="36">
        <v>6.6</v>
      </c>
      <c r="T11" s="36">
        <v>6.3</v>
      </c>
      <c r="U11" s="36">
        <v>6.5</v>
      </c>
    </row>
    <row r="13" spans="1:21" x14ac:dyDescent="0.45">
      <c r="A13" s="38"/>
      <c r="B13" s="38"/>
      <c r="C13" s="38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</row>
    <row r="14" spans="1:21" x14ac:dyDescent="0.45">
      <c r="A14" s="38" t="str">
        <f>A9</f>
        <v>Livestock Manure Management</v>
      </c>
      <c r="B14" s="40" t="str">
        <f>B9</f>
        <v>MMT CO2e</v>
      </c>
      <c r="C14" s="41">
        <f>U9</f>
        <v>11.7</v>
      </c>
    </row>
    <row r="15" spans="1:21" x14ac:dyDescent="0.45">
      <c r="A15" s="38" t="str">
        <f t="shared" ref="A15:B16" si="0">A10</f>
        <v>Livestock Enteric Fermentation</v>
      </c>
      <c r="B15" s="40" t="str">
        <f t="shared" si="0"/>
        <v>MMT CO2e</v>
      </c>
      <c r="C15" s="41">
        <f t="shared" ref="C15:C16" si="1">U10</f>
        <v>11.1</v>
      </c>
    </row>
    <row r="16" spans="1:21" x14ac:dyDescent="0.45">
      <c r="A16" s="38" t="str">
        <f t="shared" si="0"/>
        <v>Crop Growing &amp; Harvesting</v>
      </c>
      <c r="B16" s="40" t="str">
        <f t="shared" si="0"/>
        <v>MMT CO2e</v>
      </c>
      <c r="C16" s="41">
        <f t="shared" si="1"/>
        <v>6.5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45">
      <c r="A17" s="38" t="s">
        <v>23</v>
      </c>
      <c r="B17" s="38"/>
      <c r="C17" s="38">
        <f>SUM(C14:C16)</f>
        <v>29.299999999999997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x14ac:dyDescent="0.45"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</row>
    <row r="19" spans="1:20" x14ac:dyDescent="0.45">
      <c r="A19" s="42" t="s">
        <v>35</v>
      </c>
      <c r="B19" s="42"/>
      <c r="C19" s="42">
        <f>(C14+C15)/C17</f>
        <v>0.77815699658703075</v>
      </c>
    </row>
  </sheetData>
  <hyperlinks>
    <hyperlink ref="A2" r:id="rId1" xr:uid="{E44873DC-4A99-4908-AFAD-BF1833F993EE}"/>
  </hyperlinks>
  <pageMargins left="0.7" right="0.7" top="0.75" bottom="0.75" header="0.3" footer="0.3"/>
  <pageSetup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CF42-E46D-425F-B1E1-242CF5AF0E68}">
  <sheetPr>
    <tabColor theme="7"/>
  </sheetPr>
  <dimension ref="A1:T26"/>
  <sheetViews>
    <sheetView workbookViewId="0"/>
  </sheetViews>
  <sheetFormatPr defaultRowHeight="14.25" x14ac:dyDescent="0.45"/>
  <cols>
    <col min="1" max="1" width="16.33203125" style="21" customWidth="1"/>
    <col min="2" max="2" width="11.73046875" style="21" bestFit="1" customWidth="1"/>
    <col min="3" max="16384" width="9.06640625" style="21"/>
  </cols>
  <sheetData>
    <row r="1" spans="1:20" x14ac:dyDescent="0.45">
      <c r="A1" t="s">
        <v>45</v>
      </c>
    </row>
    <row r="2" spans="1:20" s="23" customFormat="1" x14ac:dyDescent="0.45">
      <c r="A2" s="20" t="s">
        <v>43</v>
      </c>
    </row>
    <row r="3" spans="1:20" s="23" customFormat="1" x14ac:dyDescent="0.45">
      <c r="A3" t="s">
        <v>46</v>
      </c>
    </row>
    <row r="4" spans="1:20" s="23" customFormat="1" x14ac:dyDescent="0.45"/>
    <row r="5" spans="1:20" s="23" customFormat="1" x14ac:dyDescent="0.45">
      <c r="A5" s="25" t="s">
        <v>17</v>
      </c>
      <c r="B5" s="24">
        <v>2000</v>
      </c>
      <c r="C5" s="22">
        <v>2001</v>
      </c>
      <c r="D5" s="22">
        <v>2002</v>
      </c>
      <c r="E5" s="22">
        <v>2003</v>
      </c>
      <c r="F5" s="22">
        <v>2004</v>
      </c>
      <c r="G5" s="22">
        <v>2005</v>
      </c>
      <c r="H5" s="22">
        <v>2006</v>
      </c>
      <c r="I5" s="22">
        <v>2007</v>
      </c>
      <c r="J5" s="22">
        <v>2008</v>
      </c>
      <c r="K5" s="22">
        <v>2009</v>
      </c>
      <c r="L5" s="22">
        <v>2010</v>
      </c>
      <c r="M5" s="22">
        <v>2011</v>
      </c>
      <c r="N5" s="22">
        <v>2012</v>
      </c>
      <c r="O5" s="22">
        <v>2013</v>
      </c>
      <c r="P5" s="22">
        <v>2014</v>
      </c>
      <c r="Q5" s="22">
        <v>2015</v>
      </c>
      <c r="R5" s="22">
        <v>2016</v>
      </c>
      <c r="S5" s="22">
        <v>2017</v>
      </c>
      <c r="T5" s="22">
        <v>2018</v>
      </c>
    </row>
    <row r="6" spans="1:20" s="23" customFormat="1" x14ac:dyDescent="0.45">
      <c r="A6" s="25"/>
      <c r="B6" s="26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45">
      <c r="A7" s="22" t="s">
        <v>21</v>
      </c>
    </row>
    <row r="8" spans="1:20" x14ac:dyDescent="0.45">
      <c r="A8" s="21" t="s">
        <v>44</v>
      </c>
      <c r="B8" s="21">
        <v>5.52</v>
      </c>
      <c r="C8" s="21">
        <v>5.28</v>
      </c>
      <c r="D8" s="21">
        <v>5.82</v>
      </c>
      <c r="E8" s="21">
        <v>5.87</v>
      </c>
      <c r="F8" s="21">
        <v>6.03</v>
      </c>
      <c r="G8" s="21">
        <v>5.96</v>
      </c>
      <c r="H8" s="21">
        <v>5.81</v>
      </c>
      <c r="I8" s="21">
        <v>5.66</v>
      </c>
      <c r="J8" s="21">
        <v>5.28</v>
      </c>
      <c r="K8" s="21">
        <v>3.6</v>
      </c>
      <c r="L8" s="21">
        <v>3.46</v>
      </c>
      <c r="M8" s="21">
        <v>3.7</v>
      </c>
      <c r="N8" s="21">
        <v>4.22</v>
      </c>
      <c r="O8" s="21">
        <v>4.47</v>
      </c>
      <c r="P8" s="21">
        <v>4.78</v>
      </c>
      <c r="Q8" s="21">
        <v>4.6900000000000004</v>
      </c>
      <c r="R8" s="21">
        <v>4.67</v>
      </c>
      <c r="S8" s="21">
        <v>4.8499999999999996</v>
      </c>
      <c r="T8" s="21">
        <v>4.8499999999999996</v>
      </c>
    </row>
    <row r="10" spans="1:20" x14ac:dyDescent="0.45">
      <c r="A10" s="22" t="s">
        <v>47</v>
      </c>
    </row>
    <row r="11" spans="1:20" x14ac:dyDescent="0.45">
      <c r="A11" t="s">
        <v>48</v>
      </c>
      <c r="B11">
        <v>0.14000000000000001</v>
      </c>
      <c r="C11" s="21">
        <v>0.14000000000000001</v>
      </c>
      <c r="D11" s="21">
        <v>0.14000000000000001</v>
      </c>
      <c r="E11" s="21">
        <v>0.14000000000000001</v>
      </c>
      <c r="F11" s="21">
        <v>0.15</v>
      </c>
      <c r="G11" s="21">
        <v>0.15</v>
      </c>
      <c r="H11" s="21">
        <v>0.16</v>
      </c>
      <c r="I11" s="21">
        <v>0.16</v>
      </c>
      <c r="J11" s="21">
        <v>0.18</v>
      </c>
      <c r="K11" s="21">
        <v>0.18</v>
      </c>
      <c r="L11" s="21">
        <v>0.2</v>
      </c>
      <c r="M11" s="21">
        <v>0.23</v>
      </c>
      <c r="N11" s="21">
        <v>0.28000000000000003</v>
      </c>
      <c r="O11" s="21">
        <v>0.32</v>
      </c>
      <c r="P11" s="21">
        <v>0.38</v>
      </c>
      <c r="Q11" s="21">
        <v>0.41</v>
      </c>
      <c r="R11" s="21">
        <v>0.31</v>
      </c>
      <c r="S11" s="21">
        <v>0.31</v>
      </c>
      <c r="T11" s="21">
        <v>0.31</v>
      </c>
    </row>
    <row r="13" spans="1:20" s="23" customFormat="1" x14ac:dyDescent="0.45">
      <c r="A13" s="25" t="s">
        <v>60</v>
      </c>
      <c r="B13"/>
    </row>
    <row r="14" spans="1:20" s="23" customFormat="1" x14ac:dyDescent="0.45">
      <c r="A14" t="s">
        <v>65</v>
      </c>
      <c r="B14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</row>
    <row r="15" spans="1:20" s="23" customFormat="1" x14ac:dyDescent="0.45">
      <c r="A15" t="s">
        <v>59</v>
      </c>
      <c r="B15">
        <v>0.14000000000000001</v>
      </c>
      <c r="C15" s="23">
        <v>0.14000000000000001</v>
      </c>
      <c r="D15" s="23">
        <v>0.13</v>
      </c>
      <c r="E15" s="23">
        <v>0.13</v>
      </c>
      <c r="F15" s="23">
        <v>0.14000000000000001</v>
      </c>
      <c r="G15" s="23">
        <v>0.14000000000000001</v>
      </c>
      <c r="H15" s="23">
        <v>0.13</v>
      </c>
      <c r="I15" s="23">
        <v>0.12</v>
      </c>
      <c r="J15" s="23">
        <v>0.11</v>
      </c>
      <c r="K15" s="23">
        <v>0.09</v>
      </c>
      <c r="L15" s="23">
        <v>0.1</v>
      </c>
      <c r="M15" s="23">
        <v>0.11</v>
      </c>
      <c r="N15" s="23">
        <v>0.1</v>
      </c>
      <c r="O15" s="23">
        <v>0.11</v>
      </c>
      <c r="P15" s="23">
        <v>0.12</v>
      </c>
      <c r="Q15" s="23">
        <v>0.11</v>
      </c>
      <c r="R15" s="23">
        <v>0.06</v>
      </c>
      <c r="S15" s="23">
        <v>7.0000000000000007E-2</v>
      </c>
      <c r="T15" s="23">
        <v>7.0000000000000007E-2</v>
      </c>
    </row>
    <row r="16" spans="1:20" s="23" customFormat="1" x14ac:dyDescent="0.45">
      <c r="A16" t="s">
        <v>20</v>
      </c>
      <c r="B16">
        <v>1.38</v>
      </c>
      <c r="C16" s="23">
        <v>1.28</v>
      </c>
      <c r="D16" s="23">
        <v>1.31</v>
      </c>
      <c r="E16" s="23">
        <v>1.28</v>
      </c>
      <c r="F16" s="23">
        <v>1.28</v>
      </c>
      <c r="G16" s="23">
        <v>1.28</v>
      </c>
      <c r="H16" s="23">
        <v>1.34</v>
      </c>
      <c r="I16" s="23">
        <v>1.38</v>
      </c>
      <c r="J16" s="23">
        <v>1.35</v>
      </c>
      <c r="K16" s="23">
        <v>1.27</v>
      </c>
      <c r="L16" s="23">
        <v>1.22</v>
      </c>
      <c r="M16" s="23">
        <v>1.1599999999999999</v>
      </c>
      <c r="N16" s="23">
        <v>1.1200000000000001</v>
      </c>
      <c r="O16" s="23">
        <v>1.2</v>
      </c>
      <c r="P16" s="23">
        <v>1.27</v>
      </c>
      <c r="Q16" s="23">
        <v>1.24</v>
      </c>
      <c r="R16" s="23">
        <v>1.24</v>
      </c>
      <c r="S16" s="23">
        <v>1.24</v>
      </c>
      <c r="T16" s="23">
        <v>1.24</v>
      </c>
    </row>
    <row r="17" spans="1:20" s="23" customFormat="1" x14ac:dyDescent="0.45">
      <c r="A17" s="19" t="s">
        <v>94</v>
      </c>
      <c r="B17">
        <v>1.07</v>
      </c>
      <c r="C17" s="23">
        <v>1.06</v>
      </c>
      <c r="D17" s="23">
        <v>1.05</v>
      </c>
      <c r="E17" s="23">
        <v>1.05</v>
      </c>
      <c r="F17" s="23">
        <v>1.06</v>
      </c>
      <c r="G17" s="23">
        <v>1.06</v>
      </c>
      <c r="H17" s="23">
        <v>1.04</v>
      </c>
      <c r="I17" s="23">
        <v>1.06</v>
      </c>
      <c r="J17" s="23">
        <v>1.05</v>
      </c>
      <c r="K17" s="23">
        <v>1.26</v>
      </c>
      <c r="L17" s="23">
        <v>1.06</v>
      </c>
      <c r="M17" s="23">
        <v>1.04</v>
      </c>
      <c r="N17" s="23">
        <v>0.75</v>
      </c>
      <c r="O17" s="23">
        <v>0.73</v>
      </c>
      <c r="P17" s="23">
        <v>0.74</v>
      </c>
      <c r="Q17" s="23">
        <v>0.99</v>
      </c>
      <c r="R17" s="23">
        <v>1.29</v>
      </c>
      <c r="S17" s="23">
        <v>0.76</v>
      </c>
      <c r="T17" s="23">
        <v>0.76</v>
      </c>
    </row>
    <row r="18" spans="1:20" s="23" customFormat="1" x14ac:dyDescent="0.45">
      <c r="A18" s="25"/>
      <c r="B18" s="19"/>
    </row>
    <row r="19" spans="1:20" s="23" customFormat="1" x14ac:dyDescent="0.45">
      <c r="A19" s="25" t="s">
        <v>18</v>
      </c>
      <c r="B19" s="19"/>
    </row>
    <row r="20" spans="1:20" s="23" customFormat="1" x14ac:dyDescent="0.45">
      <c r="A20" s="23" t="s">
        <v>61</v>
      </c>
      <c r="B20">
        <v>0.27</v>
      </c>
      <c r="C20" s="23">
        <v>0.16</v>
      </c>
      <c r="D20" s="23">
        <v>0.23</v>
      </c>
      <c r="E20" s="23">
        <v>0.21</v>
      </c>
      <c r="F20" s="23">
        <v>0.24</v>
      </c>
      <c r="G20" s="23">
        <v>0.3</v>
      </c>
      <c r="H20" s="23">
        <v>0.48</v>
      </c>
      <c r="I20" s="23">
        <v>0.26</v>
      </c>
      <c r="J20" s="23">
        <v>0.17</v>
      </c>
      <c r="K20" s="23">
        <v>0.17</v>
      </c>
      <c r="L20" s="23">
        <v>0.18</v>
      </c>
      <c r="M20" s="23">
        <v>0.17</v>
      </c>
      <c r="N20" s="23">
        <v>0.23</v>
      </c>
      <c r="O20" s="23">
        <v>0.21</v>
      </c>
      <c r="P20" s="23">
        <v>0.17</v>
      </c>
      <c r="Q20" s="23">
        <v>0.17</v>
      </c>
      <c r="R20" s="23">
        <v>0.09</v>
      </c>
      <c r="S20" s="23">
        <v>0.09</v>
      </c>
      <c r="T20" s="23">
        <v>0.09</v>
      </c>
    </row>
    <row r="21" spans="1:20" s="23" customFormat="1" x14ac:dyDescent="0.45"/>
    <row r="22" spans="1:20" s="23" customFormat="1" x14ac:dyDescent="0.45">
      <c r="A22" s="25" t="s">
        <v>49</v>
      </c>
    </row>
    <row r="23" spans="1:20" x14ac:dyDescent="0.45">
      <c r="A23" s="27" t="s">
        <v>21</v>
      </c>
      <c r="B23" s="43">
        <f t="shared" ref="B23:S23" si="0">B8*1000000000000</f>
        <v>5520000000000</v>
      </c>
      <c r="C23" s="43">
        <f t="shared" si="0"/>
        <v>5280000000000</v>
      </c>
      <c r="D23" s="43">
        <f t="shared" si="0"/>
        <v>5820000000000</v>
      </c>
      <c r="E23" s="43">
        <f t="shared" si="0"/>
        <v>5870000000000</v>
      </c>
      <c r="F23" s="43">
        <f t="shared" si="0"/>
        <v>6030000000000</v>
      </c>
      <c r="G23" s="43">
        <f t="shared" si="0"/>
        <v>5960000000000</v>
      </c>
      <c r="H23" s="43">
        <f t="shared" si="0"/>
        <v>5810000000000</v>
      </c>
      <c r="I23" s="43">
        <f t="shared" si="0"/>
        <v>5660000000000</v>
      </c>
      <c r="J23" s="43">
        <f t="shared" si="0"/>
        <v>5280000000000</v>
      </c>
      <c r="K23" s="43">
        <f t="shared" si="0"/>
        <v>3600000000000</v>
      </c>
      <c r="L23" s="43">
        <f t="shared" si="0"/>
        <v>3460000000000</v>
      </c>
      <c r="M23" s="43">
        <f t="shared" si="0"/>
        <v>3700000000000</v>
      </c>
      <c r="N23" s="43">
        <f t="shared" si="0"/>
        <v>4219999999999.9995</v>
      </c>
      <c r="O23" s="43">
        <f t="shared" si="0"/>
        <v>4470000000000</v>
      </c>
      <c r="P23" s="43">
        <f t="shared" si="0"/>
        <v>4780000000000</v>
      </c>
      <c r="Q23" s="43">
        <f t="shared" si="0"/>
        <v>4690000000000</v>
      </c>
      <c r="R23" s="43">
        <f t="shared" si="0"/>
        <v>4670000000000</v>
      </c>
      <c r="S23" s="43">
        <f t="shared" si="0"/>
        <v>4850000000000</v>
      </c>
      <c r="T23" s="43">
        <f>T8*1000000000000</f>
        <v>4850000000000</v>
      </c>
    </row>
    <row r="24" spans="1:20" x14ac:dyDescent="0.45">
      <c r="A24" s="27" t="s">
        <v>47</v>
      </c>
      <c r="B24" s="43">
        <f>B11*1000000000000</f>
        <v>140000000000</v>
      </c>
      <c r="C24" s="43">
        <f t="shared" ref="C24:S24" si="1">C11*1000000000000</f>
        <v>140000000000</v>
      </c>
      <c r="D24" s="43">
        <f t="shared" si="1"/>
        <v>140000000000</v>
      </c>
      <c r="E24" s="43">
        <f t="shared" si="1"/>
        <v>140000000000</v>
      </c>
      <c r="F24" s="43">
        <f t="shared" si="1"/>
        <v>150000000000</v>
      </c>
      <c r="G24" s="43">
        <f t="shared" si="1"/>
        <v>150000000000</v>
      </c>
      <c r="H24" s="43">
        <f t="shared" si="1"/>
        <v>160000000000</v>
      </c>
      <c r="I24" s="43">
        <f t="shared" si="1"/>
        <v>160000000000</v>
      </c>
      <c r="J24" s="43">
        <f t="shared" si="1"/>
        <v>180000000000</v>
      </c>
      <c r="K24" s="43">
        <f t="shared" si="1"/>
        <v>180000000000</v>
      </c>
      <c r="L24" s="43">
        <f t="shared" si="1"/>
        <v>200000000000</v>
      </c>
      <c r="M24" s="43">
        <f t="shared" si="1"/>
        <v>230000000000</v>
      </c>
      <c r="N24" s="43">
        <f t="shared" si="1"/>
        <v>280000000000</v>
      </c>
      <c r="O24" s="43">
        <f t="shared" si="1"/>
        <v>320000000000</v>
      </c>
      <c r="P24" s="43">
        <f t="shared" si="1"/>
        <v>380000000000</v>
      </c>
      <c r="Q24" s="43">
        <f t="shared" si="1"/>
        <v>410000000000</v>
      </c>
      <c r="R24" s="43">
        <f t="shared" si="1"/>
        <v>310000000000</v>
      </c>
      <c r="S24" s="43">
        <f t="shared" si="1"/>
        <v>310000000000</v>
      </c>
      <c r="T24" s="43">
        <f>T11*1000000000000</f>
        <v>310000000000</v>
      </c>
    </row>
    <row r="25" spans="1:20" x14ac:dyDescent="0.45">
      <c r="A25" s="27" t="s">
        <v>62</v>
      </c>
      <c r="B25" s="43">
        <f>SUM(B14:B17)*1000000000000</f>
        <v>2590000000000</v>
      </c>
      <c r="C25" s="43">
        <f t="shared" ref="C25:T25" si="2">SUM(C14:C17)*1000000000000</f>
        <v>2480000000000</v>
      </c>
      <c r="D25" s="43">
        <f t="shared" si="2"/>
        <v>2490000000000</v>
      </c>
      <c r="E25" s="43">
        <f t="shared" si="2"/>
        <v>2460000000000</v>
      </c>
      <c r="F25" s="43">
        <f t="shared" si="2"/>
        <v>2480000000000</v>
      </c>
      <c r="G25" s="43">
        <f t="shared" si="2"/>
        <v>2480000000000</v>
      </c>
      <c r="H25" s="43">
        <f t="shared" si="2"/>
        <v>2510000000000</v>
      </c>
      <c r="I25" s="43">
        <f t="shared" si="2"/>
        <v>2560000000000</v>
      </c>
      <c r="J25" s="43">
        <f t="shared" si="2"/>
        <v>2510000000000</v>
      </c>
      <c r="K25" s="43">
        <f t="shared" si="2"/>
        <v>2620000000000</v>
      </c>
      <c r="L25" s="43">
        <f t="shared" si="2"/>
        <v>2380000000000</v>
      </c>
      <c r="M25" s="43">
        <f t="shared" si="2"/>
        <v>2310000000000</v>
      </c>
      <c r="N25" s="43">
        <f t="shared" si="2"/>
        <v>1970000000000.0002</v>
      </c>
      <c r="O25" s="43">
        <f t="shared" si="2"/>
        <v>2040000000000</v>
      </c>
      <c r="P25" s="43">
        <f t="shared" si="2"/>
        <v>2130000000000</v>
      </c>
      <c r="Q25" s="43">
        <f t="shared" si="2"/>
        <v>2340000000000</v>
      </c>
      <c r="R25" s="43">
        <f t="shared" si="2"/>
        <v>2590000000000</v>
      </c>
      <c r="S25" s="43">
        <f t="shared" si="2"/>
        <v>2070000000000.0002</v>
      </c>
      <c r="T25" s="43">
        <f t="shared" si="2"/>
        <v>2070000000000.0002</v>
      </c>
    </row>
    <row r="26" spans="1:20" x14ac:dyDescent="0.45">
      <c r="A26" s="27" t="s">
        <v>18</v>
      </c>
      <c r="B26" s="43">
        <f t="shared" ref="B26:S26" si="3">B20*1000000000000</f>
        <v>270000000000.00003</v>
      </c>
      <c r="C26" s="43">
        <f t="shared" si="3"/>
        <v>160000000000</v>
      </c>
      <c r="D26" s="43">
        <f t="shared" si="3"/>
        <v>230000000000</v>
      </c>
      <c r="E26" s="43">
        <f t="shared" si="3"/>
        <v>210000000000</v>
      </c>
      <c r="F26" s="43">
        <f t="shared" si="3"/>
        <v>240000000000</v>
      </c>
      <c r="G26" s="43">
        <f t="shared" si="3"/>
        <v>300000000000</v>
      </c>
      <c r="H26" s="43">
        <f t="shared" si="3"/>
        <v>480000000000</v>
      </c>
      <c r="I26" s="43">
        <f t="shared" si="3"/>
        <v>260000000000</v>
      </c>
      <c r="J26" s="43">
        <f t="shared" si="3"/>
        <v>170000000000</v>
      </c>
      <c r="K26" s="43">
        <f t="shared" si="3"/>
        <v>170000000000</v>
      </c>
      <c r="L26" s="43">
        <f t="shared" si="3"/>
        <v>180000000000</v>
      </c>
      <c r="M26" s="43">
        <f t="shared" si="3"/>
        <v>170000000000</v>
      </c>
      <c r="N26" s="43">
        <f t="shared" si="3"/>
        <v>230000000000</v>
      </c>
      <c r="O26" s="43">
        <f t="shared" si="3"/>
        <v>210000000000</v>
      </c>
      <c r="P26" s="43">
        <f t="shared" si="3"/>
        <v>170000000000</v>
      </c>
      <c r="Q26" s="43">
        <f t="shared" si="3"/>
        <v>170000000000</v>
      </c>
      <c r="R26" s="43">
        <f t="shared" si="3"/>
        <v>90000000000</v>
      </c>
      <c r="S26" s="43">
        <f t="shared" si="3"/>
        <v>90000000000</v>
      </c>
      <c r="T26" s="43">
        <f>T20*1000000000000</f>
        <v>90000000000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72B76-5BB4-4BC8-A8E4-39DAFFFAFE63}">
  <sheetPr>
    <tabColor theme="7"/>
  </sheetPr>
  <dimension ref="A1:T29"/>
  <sheetViews>
    <sheetView workbookViewId="0"/>
  </sheetViews>
  <sheetFormatPr defaultRowHeight="14.25" x14ac:dyDescent="0.45"/>
  <cols>
    <col min="1" max="1" width="16.796875" customWidth="1"/>
  </cols>
  <sheetData>
    <row r="1" spans="1:20" x14ac:dyDescent="0.45">
      <c r="A1" t="s">
        <v>51</v>
      </c>
    </row>
    <row r="2" spans="1:20" x14ac:dyDescent="0.45">
      <c r="A2" s="29" t="s">
        <v>52</v>
      </c>
    </row>
    <row r="3" spans="1:20" x14ac:dyDescent="0.45">
      <c r="A3" t="s">
        <v>46</v>
      </c>
    </row>
    <row r="5" spans="1:20" x14ac:dyDescent="0.45">
      <c r="A5" s="25" t="s">
        <v>17</v>
      </c>
      <c r="B5" s="24">
        <v>2000</v>
      </c>
      <c r="C5" s="22">
        <v>2001</v>
      </c>
      <c r="D5" s="22">
        <v>2002</v>
      </c>
      <c r="E5" s="22">
        <v>2003</v>
      </c>
      <c r="F5" s="22">
        <v>2004</v>
      </c>
      <c r="G5" s="22">
        <v>2005</v>
      </c>
      <c r="H5" s="22">
        <v>2006</v>
      </c>
      <c r="I5" s="22">
        <v>2007</v>
      </c>
      <c r="J5" s="22">
        <v>2008</v>
      </c>
      <c r="K5" s="22">
        <v>2009</v>
      </c>
      <c r="L5" s="22">
        <v>2010</v>
      </c>
      <c r="M5" s="22">
        <v>2011</v>
      </c>
      <c r="N5" s="22">
        <v>2012</v>
      </c>
      <c r="O5" s="22">
        <v>2013</v>
      </c>
      <c r="P5" s="22">
        <v>2014</v>
      </c>
      <c r="Q5" s="22">
        <v>2015</v>
      </c>
      <c r="R5" s="22">
        <v>2016</v>
      </c>
      <c r="S5" s="22">
        <v>2017</v>
      </c>
      <c r="T5" s="22">
        <v>2018</v>
      </c>
    </row>
    <row r="7" spans="1:20" x14ac:dyDescent="0.45">
      <c r="A7" s="24" t="s">
        <v>47</v>
      </c>
    </row>
    <row r="8" spans="1:20" x14ac:dyDescent="0.45">
      <c r="A8" t="s">
        <v>48</v>
      </c>
      <c r="B8">
        <v>1.42</v>
      </c>
      <c r="C8">
        <v>1.47</v>
      </c>
      <c r="D8">
        <v>1.48</v>
      </c>
      <c r="E8">
        <v>1.5</v>
      </c>
      <c r="F8">
        <v>1.52</v>
      </c>
      <c r="G8">
        <v>1.48</v>
      </c>
      <c r="H8">
        <v>1.59</v>
      </c>
      <c r="I8">
        <v>1.61</v>
      </c>
      <c r="J8">
        <v>1.67</v>
      </c>
      <c r="K8">
        <v>1.64</v>
      </c>
      <c r="L8">
        <v>1.61</v>
      </c>
      <c r="M8">
        <v>1.62</v>
      </c>
      <c r="N8">
        <v>1.61</v>
      </c>
      <c r="O8">
        <v>1.65</v>
      </c>
      <c r="P8">
        <v>1.65</v>
      </c>
      <c r="Q8">
        <v>1.64</v>
      </c>
      <c r="R8">
        <v>1.61</v>
      </c>
      <c r="S8">
        <v>1.61</v>
      </c>
      <c r="T8">
        <v>1.56</v>
      </c>
    </row>
    <row r="10" spans="1:20" s="19" customFormat="1" x14ac:dyDescent="0.45">
      <c r="A10" s="26" t="s">
        <v>60</v>
      </c>
      <c r="B10"/>
    </row>
    <row r="11" spans="1:20" s="19" customFormat="1" x14ac:dyDescent="0.45">
      <c r="A11" t="s">
        <v>65</v>
      </c>
      <c r="B11">
        <v>3.52</v>
      </c>
      <c r="C11" s="19">
        <v>3.57</v>
      </c>
      <c r="D11" s="19">
        <v>3.89</v>
      </c>
      <c r="E11" s="19">
        <v>3.65</v>
      </c>
      <c r="F11" s="19">
        <v>3.72</v>
      </c>
      <c r="G11" s="19">
        <v>3.76</v>
      </c>
      <c r="H11" s="19">
        <v>3.9</v>
      </c>
      <c r="I11" s="19">
        <v>3.87</v>
      </c>
      <c r="J11" s="19">
        <v>3.94</v>
      </c>
      <c r="K11" s="19">
        <v>3.98</v>
      </c>
      <c r="L11" s="19">
        <v>3.94</v>
      </c>
      <c r="M11" s="19">
        <v>3.92</v>
      </c>
      <c r="N11" s="19">
        <v>3.87</v>
      </c>
      <c r="O11" s="19">
        <v>3.81</v>
      </c>
      <c r="P11" s="19">
        <v>3.87</v>
      </c>
      <c r="Q11" s="19">
        <v>3.94</v>
      </c>
      <c r="R11" s="19">
        <v>3.99</v>
      </c>
      <c r="S11" s="19">
        <v>4.01</v>
      </c>
      <c r="T11" s="19">
        <v>4</v>
      </c>
    </row>
    <row r="12" spans="1:20" s="19" customFormat="1" x14ac:dyDescent="0.45">
      <c r="A12" t="s">
        <v>59</v>
      </c>
      <c r="B12">
        <v>0.09</v>
      </c>
      <c r="C12" s="19">
        <v>0.1</v>
      </c>
      <c r="D12" s="19">
        <v>0.06</v>
      </c>
      <c r="E12" s="19">
        <v>0.06</v>
      </c>
      <c r="F12" s="19">
        <v>0.05</v>
      </c>
      <c r="G12" s="19">
        <v>0.06</v>
      </c>
      <c r="H12" s="19">
        <v>0.05</v>
      </c>
      <c r="I12" s="19">
        <v>0.04</v>
      </c>
      <c r="J12" s="19">
        <v>0.04</v>
      </c>
      <c r="K12" s="19">
        <v>0.04</v>
      </c>
      <c r="L12" s="19">
        <v>0.05</v>
      </c>
      <c r="M12" s="19">
        <v>0.05</v>
      </c>
      <c r="N12" s="19">
        <v>0.04</v>
      </c>
      <c r="O12" s="19">
        <v>0.03</v>
      </c>
      <c r="P12" s="19">
        <v>0.04</v>
      </c>
      <c r="Q12" s="19">
        <v>0.04</v>
      </c>
      <c r="R12" s="19">
        <v>0.04</v>
      </c>
      <c r="S12" s="19">
        <v>0.04</v>
      </c>
      <c r="T12" s="19">
        <v>0.05</v>
      </c>
    </row>
    <row r="13" spans="1:20" s="19" customFormat="1" x14ac:dyDescent="0.45">
      <c r="A13" t="s">
        <v>66</v>
      </c>
      <c r="B13">
        <v>1.19</v>
      </c>
      <c r="C13" s="19">
        <v>1.17</v>
      </c>
      <c r="D13" s="19">
        <v>1.18</v>
      </c>
      <c r="E13" s="19">
        <v>1.1499999999999999</v>
      </c>
      <c r="F13" s="19">
        <v>1.1399999999999999</v>
      </c>
      <c r="G13" s="19">
        <v>1.1399999999999999</v>
      </c>
      <c r="H13" s="19">
        <v>1.1299999999999999</v>
      </c>
      <c r="I13" s="19">
        <v>1.1299999999999999</v>
      </c>
      <c r="J13" s="19">
        <v>1.1000000000000001</v>
      </c>
      <c r="K13" s="19">
        <v>1.08</v>
      </c>
      <c r="L13" s="19">
        <v>1.07</v>
      </c>
      <c r="M13" s="19">
        <v>1.06</v>
      </c>
      <c r="N13" s="19">
        <v>1.05</v>
      </c>
      <c r="O13" s="19">
        <v>1.05</v>
      </c>
      <c r="P13" s="19">
        <v>1.02</v>
      </c>
      <c r="Q13" s="19">
        <v>1</v>
      </c>
      <c r="R13" s="19">
        <v>1</v>
      </c>
      <c r="S13" s="19">
        <v>0.99</v>
      </c>
      <c r="T13" s="19">
        <v>1.03</v>
      </c>
    </row>
    <row r="14" spans="1:20" s="19" customFormat="1" x14ac:dyDescent="0.45">
      <c r="A14" t="s">
        <v>20</v>
      </c>
      <c r="B14">
        <v>0.14000000000000001</v>
      </c>
      <c r="C14" s="19">
        <v>0.15</v>
      </c>
      <c r="D14" s="19">
        <v>0.2</v>
      </c>
      <c r="E14" s="19">
        <v>0.2</v>
      </c>
      <c r="F14" s="19">
        <v>0.2</v>
      </c>
      <c r="G14" s="19">
        <v>0.48</v>
      </c>
      <c r="H14" s="19">
        <v>0.53</v>
      </c>
      <c r="I14" s="19">
        <v>0.32</v>
      </c>
      <c r="J14" s="19">
        <v>0.28000000000000003</v>
      </c>
      <c r="K14" s="19">
        <v>0.23</v>
      </c>
      <c r="L14" s="19">
        <v>0.31</v>
      </c>
      <c r="M14" s="19">
        <v>0.43</v>
      </c>
      <c r="N14" s="19">
        <v>0.39</v>
      </c>
      <c r="O14" s="19">
        <v>0.52</v>
      </c>
      <c r="P14" s="19">
        <v>0.45</v>
      </c>
      <c r="Q14" s="19">
        <v>0.45</v>
      </c>
      <c r="R14" s="19">
        <v>0.51</v>
      </c>
      <c r="S14" s="19">
        <v>0.54</v>
      </c>
      <c r="T14" s="19">
        <v>0.56999999999999995</v>
      </c>
    </row>
    <row r="15" spans="1:20" s="19" customFormat="1" x14ac:dyDescent="0.45">
      <c r="A15" s="19" t="s">
        <v>94</v>
      </c>
      <c r="B15">
        <v>0.01</v>
      </c>
      <c r="C15" s="19">
        <v>0.01</v>
      </c>
      <c r="D15" s="19">
        <v>0.01</v>
      </c>
      <c r="E15" s="19">
        <v>0.01</v>
      </c>
      <c r="F15" s="19">
        <v>0.01</v>
      </c>
      <c r="G15" s="19">
        <v>0.01</v>
      </c>
      <c r="H15" s="19">
        <v>0.01</v>
      </c>
      <c r="I15" s="19">
        <v>0.01</v>
      </c>
      <c r="J15" s="19">
        <v>0.01</v>
      </c>
      <c r="K15" s="19">
        <v>0.01</v>
      </c>
      <c r="L15" s="19">
        <v>0.01</v>
      </c>
      <c r="M15" s="19">
        <v>0.13</v>
      </c>
      <c r="N15" s="19">
        <v>0.16</v>
      </c>
      <c r="O15" s="19">
        <v>0.14000000000000001</v>
      </c>
      <c r="P15" s="19">
        <v>0.13</v>
      </c>
      <c r="Q15" s="19">
        <v>0.13</v>
      </c>
      <c r="R15" s="19">
        <v>0.13</v>
      </c>
      <c r="S15" s="19">
        <v>0.12</v>
      </c>
      <c r="T15" s="19">
        <v>0.12</v>
      </c>
    </row>
    <row r="16" spans="1:20" s="19" customFormat="1" x14ac:dyDescent="0.45"/>
    <row r="17" spans="1:20" s="19" customFormat="1" x14ac:dyDescent="0.45">
      <c r="A17" s="26" t="s">
        <v>18</v>
      </c>
    </row>
    <row r="18" spans="1:20" s="19" customFormat="1" x14ac:dyDescent="0.45">
      <c r="A18" t="s">
        <v>61</v>
      </c>
      <c r="B18">
        <v>0.7</v>
      </c>
      <c r="C18" s="19">
        <v>0.73</v>
      </c>
      <c r="D18" s="19">
        <v>0.76</v>
      </c>
      <c r="E18" s="19">
        <v>0.81</v>
      </c>
      <c r="F18" s="19">
        <v>0.79</v>
      </c>
      <c r="G18" s="19">
        <v>0.86</v>
      </c>
      <c r="H18" s="19">
        <v>0.71</v>
      </c>
      <c r="I18" s="19">
        <v>0.94</v>
      </c>
      <c r="J18" s="19">
        <v>0.71</v>
      </c>
      <c r="K18" s="19">
        <v>0.8</v>
      </c>
      <c r="L18" s="19">
        <v>0.81</v>
      </c>
      <c r="M18" s="19">
        <v>0.85</v>
      </c>
      <c r="N18" s="19">
        <v>0.83</v>
      </c>
      <c r="O18" s="19">
        <v>0.86</v>
      </c>
      <c r="P18" s="19">
        <v>0.78</v>
      </c>
      <c r="Q18" s="19">
        <v>0.67</v>
      </c>
      <c r="R18" s="19">
        <v>0.89</v>
      </c>
      <c r="S18" s="19">
        <v>0.65</v>
      </c>
      <c r="T18" s="19">
        <v>0.75</v>
      </c>
    </row>
    <row r="19" spans="1:20" s="19" customFormat="1" x14ac:dyDescent="0.45">
      <c r="A19" t="s">
        <v>64</v>
      </c>
      <c r="B19">
        <v>0.03</v>
      </c>
      <c r="C19" s="19">
        <v>0.02</v>
      </c>
      <c r="D19" s="19">
        <v>0.02</v>
      </c>
      <c r="E19" s="19">
        <v>0.02</v>
      </c>
      <c r="F19" s="19">
        <v>0.02</v>
      </c>
      <c r="G19" s="19">
        <v>0.02</v>
      </c>
      <c r="H19" s="19">
        <v>0.02</v>
      </c>
      <c r="I19" s="19">
        <v>0.02</v>
      </c>
      <c r="J19" s="19">
        <v>0.03</v>
      </c>
      <c r="K19" s="19">
        <v>0.03</v>
      </c>
      <c r="L19" s="19">
        <v>0.03</v>
      </c>
      <c r="M19" s="19">
        <v>0.03</v>
      </c>
      <c r="N19" s="19">
        <v>0.03</v>
      </c>
      <c r="O19" s="19">
        <v>0.03</v>
      </c>
      <c r="P19" s="19">
        <v>0.03</v>
      </c>
      <c r="Q19" s="19">
        <v>0.03</v>
      </c>
      <c r="R19" s="19">
        <v>0.03</v>
      </c>
      <c r="S19" s="19">
        <v>0.03</v>
      </c>
      <c r="T19" s="19">
        <v>0.03</v>
      </c>
    </row>
    <row r="21" spans="1:20" s="19" customFormat="1" x14ac:dyDescent="0.45">
      <c r="A21" s="26" t="s">
        <v>95</v>
      </c>
    </row>
    <row r="22" spans="1:20" s="19" customFormat="1" x14ac:dyDescent="0.45">
      <c r="A22" s="46" t="s">
        <v>19</v>
      </c>
      <c r="B22">
        <v>7.47</v>
      </c>
      <c r="C22" s="19">
        <v>7.62</v>
      </c>
      <c r="D22" s="19">
        <v>7.55</v>
      </c>
      <c r="E22" s="19">
        <v>7.64</v>
      </c>
      <c r="F22" s="19">
        <v>7.62</v>
      </c>
      <c r="G22" s="19">
        <v>7.8</v>
      </c>
      <c r="H22" s="19">
        <v>7.86</v>
      </c>
      <c r="I22" s="19">
        <v>7.92</v>
      </c>
      <c r="J22" s="19">
        <v>8.08</v>
      </c>
      <c r="K22" s="19">
        <v>8.1999999999999993</v>
      </c>
      <c r="L22" s="19">
        <v>8.3000000000000007</v>
      </c>
      <c r="M22" s="19">
        <v>8.36</v>
      </c>
      <c r="N22" s="19">
        <v>8.27</v>
      </c>
      <c r="O22" s="19">
        <v>8.3000000000000007</v>
      </c>
      <c r="P22" s="19">
        <v>8.35</v>
      </c>
      <c r="Q22" s="19">
        <v>8.4</v>
      </c>
      <c r="R22" s="19">
        <v>8.4700000000000006</v>
      </c>
      <c r="S22" s="19">
        <v>8.5399999999999991</v>
      </c>
      <c r="T22" s="19">
        <v>8.6300000000000008</v>
      </c>
    </row>
    <row r="23" spans="1:20" s="19" customFormat="1" x14ac:dyDescent="0.45">
      <c r="A23" s="46" t="s">
        <v>96</v>
      </c>
      <c r="B23">
        <v>0.09</v>
      </c>
      <c r="C23" s="19">
        <v>0.1</v>
      </c>
      <c r="D23" s="19">
        <v>0.11</v>
      </c>
      <c r="E23" s="19">
        <v>0.12</v>
      </c>
      <c r="F23" s="19">
        <v>0.13</v>
      </c>
      <c r="G23" s="19">
        <v>0.14000000000000001</v>
      </c>
      <c r="H23" s="19">
        <v>0.14000000000000001</v>
      </c>
      <c r="I23" s="19">
        <v>0.15</v>
      </c>
      <c r="J23" s="19">
        <v>0.16</v>
      </c>
      <c r="K23" s="19">
        <v>0.17</v>
      </c>
      <c r="L23" s="19">
        <v>0.18</v>
      </c>
      <c r="M23" s="19">
        <v>0.19</v>
      </c>
      <c r="N23" s="19">
        <v>0.2</v>
      </c>
      <c r="O23" s="19">
        <v>0.21</v>
      </c>
      <c r="P23" s="19">
        <v>0.21</v>
      </c>
      <c r="Q23" s="19">
        <v>0.22</v>
      </c>
      <c r="R23" s="19">
        <v>0.23</v>
      </c>
      <c r="S23" s="19">
        <v>0.24</v>
      </c>
      <c r="T23" s="19">
        <v>0.25</v>
      </c>
    </row>
    <row r="24" spans="1:20" s="19" customFormat="1" x14ac:dyDescent="0.45"/>
    <row r="25" spans="1:20" x14ac:dyDescent="0.45">
      <c r="A25" s="24" t="s">
        <v>53</v>
      </c>
    </row>
    <row r="26" spans="1:20" x14ac:dyDescent="0.45">
      <c r="A26" t="s">
        <v>47</v>
      </c>
      <c r="B26">
        <f t="shared" ref="B26:S26" si="0">B8*1000000000000</f>
        <v>1420000000000</v>
      </c>
      <c r="C26">
        <f t="shared" si="0"/>
        <v>1470000000000</v>
      </c>
      <c r="D26">
        <f t="shared" si="0"/>
        <v>1480000000000</v>
      </c>
      <c r="E26">
        <f t="shared" si="0"/>
        <v>1500000000000</v>
      </c>
      <c r="F26">
        <f t="shared" si="0"/>
        <v>1520000000000</v>
      </c>
      <c r="G26">
        <f t="shared" si="0"/>
        <v>1480000000000</v>
      </c>
      <c r="H26">
        <f t="shared" si="0"/>
        <v>1590000000000</v>
      </c>
      <c r="I26">
        <f t="shared" si="0"/>
        <v>1610000000000</v>
      </c>
      <c r="J26">
        <f t="shared" si="0"/>
        <v>1670000000000</v>
      </c>
      <c r="K26">
        <f t="shared" si="0"/>
        <v>1640000000000</v>
      </c>
      <c r="L26">
        <f t="shared" si="0"/>
        <v>1610000000000</v>
      </c>
      <c r="M26">
        <f t="shared" si="0"/>
        <v>1620000000000</v>
      </c>
      <c r="N26">
        <f t="shared" si="0"/>
        <v>1610000000000</v>
      </c>
      <c r="O26">
        <f t="shared" si="0"/>
        <v>1650000000000</v>
      </c>
      <c r="P26">
        <f t="shared" si="0"/>
        <v>1650000000000</v>
      </c>
      <c r="Q26">
        <f t="shared" si="0"/>
        <v>1640000000000</v>
      </c>
      <c r="R26">
        <f t="shared" si="0"/>
        <v>1610000000000</v>
      </c>
      <c r="S26">
        <f t="shared" si="0"/>
        <v>1610000000000</v>
      </c>
      <c r="T26">
        <f>T8*1000000000000</f>
        <v>1560000000000</v>
      </c>
    </row>
    <row r="27" spans="1:20" x14ac:dyDescent="0.45">
      <c r="A27" t="s">
        <v>62</v>
      </c>
      <c r="B27">
        <f>SUM(B11:B15)*1000000000000</f>
        <v>4949999999999.999</v>
      </c>
      <c r="C27">
        <f>SUM(C11:C15)*1000000000000</f>
        <v>5000000000000</v>
      </c>
      <c r="D27">
        <f>SUM(D11:D15)*1000000000000</f>
        <v>5340000000000</v>
      </c>
      <c r="E27">
        <f>SUM(E11:E15)*1000000000000</f>
        <v>5069999999999.999</v>
      </c>
      <c r="F27">
        <f>SUM(F11:F15)*1000000000000</f>
        <v>5120000000000</v>
      </c>
      <c r="G27">
        <f>SUM(G11:G15)*1000000000000</f>
        <v>5449999999999.999</v>
      </c>
      <c r="H27">
        <f>SUM(H11:H15)*1000000000000</f>
        <v>5620000000000</v>
      </c>
      <c r="I27">
        <f>SUM(I11:I15)*1000000000000</f>
        <v>5370000000000</v>
      </c>
      <c r="J27">
        <f>SUM(J11:J15)*1000000000000</f>
        <v>5370000000000</v>
      </c>
      <c r="K27">
        <f>SUM(K11:K15)*1000000000000</f>
        <v>5340000000000</v>
      </c>
      <c r="L27">
        <f>SUM(L11:L15)*1000000000000</f>
        <v>5379999999999.999</v>
      </c>
      <c r="M27">
        <f>SUM(M11:M15)*1000000000000</f>
        <v>5589999999999.999</v>
      </c>
      <c r="N27">
        <f>SUM(N11:N15)*1000000000000</f>
        <v>5510000000000</v>
      </c>
      <c r="O27">
        <f>SUM(O11:O15)*1000000000000</f>
        <v>5550000000000</v>
      </c>
      <c r="P27">
        <f>SUM(P11:P15)*1000000000000</f>
        <v>5510000000000</v>
      </c>
      <c r="Q27">
        <f>SUM(Q11:Q15)*1000000000000</f>
        <v>5560000000000.001</v>
      </c>
      <c r="R27">
        <f>SUM(R11:R15)*1000000000000</f>
        <v>5670000000000</v>
      </c>
      <c r="S27">
        <f>SUM(S11:S15)*1000000000000</f>
        <v>5700000000000</v>
      </c>
      <c r="T27">
        <f>SUM(T11:T15)*1000000000000</f>
        <v>5770000000000</v>
      </c>
    </row>
    <row r="28" spans="1:20" x14ac:dyDescent="0.45">
      <c r="A28" t="s">
        <v>18</v>
      </c>
      <c r="B28">
        <f>SUM(B18:B19)*1000000000000</f>
        <v>730000000000</v>
      </c>
      <c r="C28">
        <f t="shared" ref="C28:S28" si="1">SUM(C18:C19)*1000000000000</f>
        <v>750000000000</v>
      </c>
      <c r="D28">
        <f t="shared" si="1"/>
        <v>780000000000</v>
      </c>
      <c r="E28">
        <f t="shared" si="1"/>
        <v>830000000000.00012</v>
      </c>
      <c r="F28">
        <f t="shared" si="1"/>
        <v>810000000000</v>
      </c>
      <c r="G28">
        <f t="shared" si="1"/>
        <v>880000000000</v>
      </c>
      <c r="H28">
        <f t="shared" si="1"/>
        <v>730000000000</v>
      </c>
      <c r="I28">
        <f t="shared" si="1"/>
        <v>960000000000</v>
      </c>
      <c r="J28">
        <f t="shared" si="1"/>
        <v>740000000000</v>
      </c>
      <c r="K28">
        <f t="shared" si="1"/>
        <v>830000000000.00012</v>
      </c>
      <c r="L28">
        <f t="shared" si="1"/>
        <v>840000000000.00012</v>
      </c>
      <c r="M28">
        <f t="shared" si="1"/>
        <v>880000000000</v>
      </c>
      <c r="N28">
        <f t="shared" si="1"/>
        <v>860000000000</v>
      </c>
      <c r="O28">
        <f t="shared" si="1"/>
        <v>890000000000</v>
      </c>
      <c r="P28">
        <f t="shared" si="1"/>
        <v>810000000000</v>
      </c>
      <c r="Q28">
        <f t="shared" si="1"/>
        <v>700000000000.00012</v>
      </c>
      <c r="R28">
        <f t="shared" si="1"/>
        <v>920000000000</v>
      </c>
      <c r="S28">
        <f t="shared" si="1"/>
        <v>680000000000</v>
      </c>
      <c r="T28">
        <f>SUM(T18:T19)*1000000000000</f>
        <v>780000000000</v>
      </c>
    </row>
    <row r="29" spans="1:20" x14ac:dyDescent="0.45">
      <c r="A29" t="s">
        <v>97</v>
      </c>
      <c r="B29">
        <f>SUM(B22:B23)*1000000000000</f>
        <v>7560000000000</v>
      </c>
      <c r="C29">
        <f t="shared" ref="C29:T29" si="2">SUM(C22:C23)*1000000000000</f>
        <v>7720000000000</v>
      </c>
      <c r="D29">
        <f t="shared" si="2"/>
        <v>7660000000000</v>
      </c>
      <c r="E29">
        <f t="shared" si="2"/>
        <v>7760000000000</v>
      </c>
      <c r="F29">
        <f t="shared" si="2"/>
        <v>7750000000000</v>
      </c>
      <c r="G29">
        <f t="shared" si="2"/>
        <v>7939999999999.999</v>
      </c>
      <c r="H29">
        <f t="shared" si="2"/>
        <v>8000000000000</v>
      </c>
      <c r="I29">
        <f t="shared" si="2"/>
        <v>8070000000000</v>
      </c>
      <c r="J29">
        <f t="shared" si="2"/>
        <v>8240000000000</v>
      </c>
      <c r="K29">
        <f t="shared" si="2"/>
        <v>8369999999999.999</v>
      </c>
      <c r="L29">
        <f t="shared" si="2"/>
        <v>8480000000000</v>
      </c>
      <c r="M29">
        <f t="shared" si="2"/>
        <v>8549999999999.999</v>
      </c>
      <c r="N29">
        <f t="shared" si="2"/>
        <v>8469999999999.999</v>
      </c>
      <c r="O29">
        <f t="shared" si="2"/>
        <v>8510000000000.002</v>
      </c>
      <c r="P29">
        <f t="shared" si="2"/>
        <v>8560000000000.001</v>
      </c>
      <c r="Q29">
        <f t="shared" si="2"/>
        <v>8620000000000.001</v>
      </c>
      <c r="R29">
        <f t="shared" si="2"/>
        <v>8700000000000.001</v>
      </c>
      <c r="S29">
        <f t="shared" si="2"/>
        <v>8779999999999.999</v>
      </c>
      <c r="T29">
        <f t="shared" si="2"/>
        <v>8880000000000</v>
      </c>
    </row>
  </sheetData>
  <hyperlinks>
    <hyperlink ref="A2" r:id="rId1" xr:uid="{A272AD7F-0A68-4A7F-B857-6404F25CE5C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7338-9F52-4484-A5CC-ADC062834E5B}">
  <sheetPr>
    <tabColor theme="7"/>
  </sheetPr>
  <dimension ref="A1:T23"/>
  <sheetViews>
    <sheetView workbookViewId="0"/>
  </sheetViews>
  <sheetFormatPr defaultRowHeight="14.25" x14ac:dyDescent="0.45"/>
  <sheetData>
    <row r="1" spans="1:20" x14ac:dyDescent="0.45">
      <c r="A1" t="s">
        <v>58</v>
      </c>
    </row>
    <row r="2" spans="1:20" x14ac:dyDescent="0.45">
      <c r="A2" s="29" t="s">
        <v>57</v>
      </c>
    </row>
    <row r="3" spans="1:20" x14ac:dyDescent="0.45">
      <c r="A3" t="s">
        <v>46</v>
      </c>
    </row>
    <row r="5" spans="1:20" x14ac:dyDescent="0.45">
      <c r="A5" s="25" t="s">
        <v>17</v>
      </c>
      <c r="B5" s="24">
        <v>2000</v>
      </c>
      <c r="C5" s="22">
        <v>2001</v>
      </c>
      <c r="D5" s="22">
        <v>2002</v>
      </c>
      <c r="E5" s="22">
        <v>2003</v>
      </c>
      <c r="F5" s="22">
        <v>2004</v>
      </c>
      <c r="G5" s="22">
        <v>2005</v>
      </c>
      <c r="H5" s="22">
        <v>2006</v>
      </c>
      <c r="I5" s="22">
        <v>2007</v>
      </c>
      <c r="J5" s="22">
        <v>2008</v>
      </c>
      <c r="K5" s="22">
        <v>2009</v>
      </c>
      <c r="L5" s="22">
        <v>2010</v>
      </c>
      <c r="M5" s="22">
        <v>2011</v>
      </c>
      <c r="N5" s="22">
        <v>2012</v>
      </c>
      <c r="O5" s="22">
        <v>2013</v>
      </c>
      <c r="P5" s="22">
        <v>2014</v>
      </c>
      <c r="Q5" s="22">
        <v>2015</v>
      </c>
      <c r="R5" s="22">
        <v>2016</v>
      </c>
      <c r="S5" s="22">
        <v>2017</v>
      </c>
      <c r="T5" s="22">
        <v>2018</v>
      </c>
    </row>
    <row r="7" spans="1:20" x14ac:dyDescent="0.45">
      <c r="A7" s="24" t="s">
        <v>60</v>
      </c>
    </row>
    <row r="8" spans="1:20" x14ac:dyDescent="0.45">
      <c r="A8" t="s">
        <v>59</v>
      </c>
      <c r="B8">
        <v>0.06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0.06</v>
      </c>
      <c r="J8">
        <v>0.05</v>
      </c>
      <c r="K8">
        <v>0.04</v>
      </c>
      <c r="L8">
        <v>0.05</v>
      </c>
      <c r="M8">
        <v>0.03</v>
      </c>
      <c r="N8">
        <v>0.05</v>
      </c>
      <c r="O8">
        <v>0.05</v>
      </c>
      <c r="P8">
        <v>0.01</v>
      </c>
      <c r="Q8">
        <v>0.03</v>
      </c>
      <c r="R8">
        <v>0</v>
      </c>
      <c r="S8">
        <v>0</v>
      </c>
      <c r="T8">
        <v>0</v>
      </c>
    </row>
    <row r="9" spans="1:20" x14ac:dyDescent="0.45">
      <c r="A9" t="s">
        <v>66</v>
      </c>
      <c r="B9">
        <v>0.67</v>
      </c>
      <c r="C9">
        <v>0.67</v>
      </c>
      <c r="D9">
        <v>0.68</v>
      </c>
      <c r="E9">
        <v>0.69</v>
      </c>
      <c r="F9">
        <v>0.71</v>
      </c>
      <c r="G9">
        <v>0.7</v>
      </c>
      <c r="H9">
        <v>0.71</v>
      </c>
      <c r="I9">
        <v>0.72</v>
      </c>
      <c r="J9">
        <v>0.73</v>
      </c>
      <c r="K9">
        <v>0.74</v>
      </c>
      <c r="L9">
        <v>0.79</v>
      </c>
      <c r="M9">
        <v>0.79</v>
      </c>
      <c r="N9">
        <v>0.8</v>
      </c>
      <c r="O9">
        <v>0.81</v>
      </c>
      <c r="P9">
        <v>0.85</v>
      </c>
      <c r="Q9">
        <v>0.85</v>
      </c>
      <c r="R9">
        <v>0.85</v>
      </c>
      <c r="S9">
        <v>0.87</v>
      </c>
      <c r="T9">
        <v>0.91</v>
      </c>
    </row>
    <row r="11" spans="1:20" x14ac:dyDescent="0.45">
      <c r="A11" s="24" t="s">
        <v>18</v>
      </c>
    </row>
    <row r="12" spans="1:20" x14ac:dyDescent="0.45">
      <c r="A12" t="s">
        <v>67</v>
      </c>
      <c r="B12">
        <v>6.25</v>
      </c>
      <c r="C12">
        <v>6.23</v>
      </c>
      <c r="D12">
        <v>6.4</v>
      </c>
      <c r="E12">
        <v>6.38</v>
      </c>
      <c r="F12">
        <v>6.22</v>
      </c>
      <c r="G12">
        <v>6.24</v>
      </c>
      <c r="H12">
        <v>6.18</v>
      </c>
      <c r="I12">
        <v>5.96</v>
      </c>
      <c r="J12">
        <v>5.84</v>
      </c>
      <c r="K12">
        <v>5.73</v>
      </c>
      <c r="L12">
        <v>5.79</v>
      </c>
      <c r="M12">
        <v>5.71</v>
      </c>
      <c r="N12">
        <v>5.94</v>
      </c>
      <c r="O12">
        <v>5.52</v>
      </c>
      <c r="P12">
        <v>5.45</v>
      </c>
      <c r="Q12">
        <v>4.93</v>
      </c>
      <c r="R12">
        <v>5.04</v>
      </c>
      <c r="S12">
        <v>5.0199999999999996</v>
      </c>
      <c r="T12">
        <v>5.08</v>
      </c>
    </row>
    <row r="13" spans="1:20" x14ac:dyDescent="0.45">
      <c r="A13" t="s">
        <v>61</v>
      </c>
      <c r="B13">
        <v>0.74</v>
      </c>
      <c r="C13">
        <v>0.74</v>
      </c>
      <c r="D13">
        <v>0.76</v>
      </c>
      <c r="E13">
        <v>0.74</v>
      </c>
      <c r="F13">
        <v>0.73</v>
      </c>
      <c r="G13">
        <v>0.71</v>
      </c>
      <c r="H13">
        <v>0.7</v>
      </c>
      <c r="I13">
        <v>0.68</v>
      </c>
      <c r="J13">
        <v>0.65</v>
      </c>
      <c r="K13">
        <v>0.62</v>
      </c>
      <c r="L13">
        <v>0.64</v>
      </c>
      <c r="M13">
        <v>0.6</v>
      </c>
      <c r="N13">
        <v>0.62</v>
      </c>
      <c r="O13">
        <v>0.46</v>
      </c>
      <c r="P13">
        <v>0.56999999999999995</v>
      </c>
      <c r="Q13">
        <v>0.43</v>
      </c>
      <c r="R13">
        <v>0.51</v>
      </c>
      <c r="S13">
        <v>0.48</v>
      </c>
      <c r="T13">
        <v>0.47</v>
      </c>
    </row>
    <row r="14" spans="1:20" x14ac:dyDescent="0.45">
      <c r="A14" t="s">
        <v>64</v>
      </c>
      <c r="B14">
        <v>0.05</v>
      </c>
      <c r="C14">
        <v>0.04</v>
      </c>
      <c r="D14">
        <v>0.04</v>
      </c>
      <c r="E14">
        <v>0.04</v>
      </c>
      <c r="F14">
        <v>0.04</v>
      </c>
      <c r="G14">
        <v>0.04</v>
      </c>
      <c r="H14">
        <v>0.04</v>
      </c>
      <c r="I14">
        <v>0.05</v>
      </c>
      <c r="J14">
        <v>0.05</v>
      </c>
      <c r="K14">
        <v>0.05</v>
      </c>
      <c r="L14">
        <v>0.05</v>
      </c>
      <c r="M14">
        <v>0.05</v>
      </c>
      <c r="N14">
        <v>0.05</v>
      </c>
      <c r="O14">
        <v>0.05</v>
      </c>
      <c r="P14">
        <v>0.05</v>
      </c>
      <c r="Q14">
        <v>0.05</v>
      </c>
      <c r="R14">
        <v>0.05</v>
      </c>
      <c r="S14">
        <v>0.06</v>
      </c>
      <c r="T14">
        <v>7.0000000000000007E-2</v>
      </c>
    </row>
    <row r="16" spans="1:20" s="19" customFormat="1" x14ac:dyDescent="0.45">
      <c r="A16" s="26" t="s">
        <v>95</v>
      </c>
    </row>
    <row r="17" spans="1:20" s="19" customFormat="1" x14ac:dyDescent="0.45">
      <c r="A17" s="19" t="s">
        <v>19</v>
      </c>
      <c r="B17">
        <v>7.0000000000000007E-2</v>
      </c>
      <c r="C17" s="19">
        <v>7.0000000000000007E-2</v>
      </c>
      <c r="D17" s="19">
        <v>7.0000000000000007E-2</v>
      </c>
      <c r="E17" s="19">
        <v>0.08</v>
      </c>
      <c r="F17" s="19">
        <v>0.08</v>
      </c>
      <c r="G17" s="19">
        <v>0.08</v>
      </c>
      <c r="H17" s="19">
        <v>0.08</v>
      </c>
      <c r="I17" s="19">
        <v>0.09</v>
      </c>
      <c r="J17" s="19">
        <v>0.09</v>
      </c>
      <c r="K17" s="19">
        <v>0.09</v>
      </c>
      <c r="L17" s="19">
        <v>0.09</v>
      </c>
      <c r="M17" s="19">
        <v>0.09</v>
      </c>
      <c r="N17" s="19">
        <v>0.1</v>
      </c>
      <c r="O17" s="19">
        <v>0.1</v>
      </c>
      <c r="P17" s="19">
        <v>0.1</v>
      </c>
      <c r="Q17" s="19">
        <v>0.1</v>
      </c>
      <c r="R17" s="19">
        <v>0.1</v>
      </c>
      <c r="S17" s="19">
        <v>0.1</v>
      </c>
      <c r="T17" s="19">
        <v>0.1</v>
      </c>
    </row>
    <row r="18" spans="1:20" s="19" customFormat="1" x14ac:dyDescent="0.45">
      <c r="A18" s="19" t="s">
        <v>96</v>
      </c>
      <c r="B18">
        <v>0.04</v>
      </c>
      <c r="C18" s="19">
        <v>0.05</v>
      </c>
      <c r="D18" s="19">
        <v>0.05</v>
      </c>
      <c r="E18" s="19">
        <v>0.05</v>
      </c>
      <c r="F18" s="19">
        <v>0.06</v>
      </c>
      <c r="G18" s="19">
        <v>0.06</v>
      </c>
      <c r="H18" s="19">
        <v>7.0000000000000007E-2</v>
      </c>
      <c r="I18" s="19">
        <v>7.0000000000000007E-2</v>
      </c>
      <c r="J18" s="19">
        <v>7.0000000000000007E-2</v>
      </c>
      <c r="K18" s="19">
        <v>0.08</v>
      </c>
      <c r="L18" s="19">
        <v>0.08</v>
      </c>
      <c r="M18" s="19">
        <v>0.09</v>
      </c>
      <c r="N18" s="19">
        <v>0.09</v>
      </c>
      <c r="O18" s="19">
        <v>0.09</v>
      </c>
      <c r="P18" s="19">
        <v>0.1</v>
      </c>
      <c r="Q18" s="19">
        <v>0.1</v>
      </c>
      <c r="R18" s="19">
        <v>0.11</v>
      </c>
      <c r="S18" s="19">
        <v>0.11</v>
      </c>
      <c r="T18" s="19">
        <v>0.11</v>
      </c>
    </row>
    <row r="19" spans="1:20" s="19" customFormat="1" x14ac:dyDescent="0.45"/>
    <row r="20" spans="1:20" x14ac:dyDescent="0.45">
      <c r="A20" s="24" t="s">
        <v>68</v>
      </c>
    </row>
    <row r="21" spans="1:20" x14ac:dyDescent="0.45">
      <c r="A21" t="s">
        <v>62</v>
      </c>
      <c r="B21">
        <f>SUM(B8:B9)*1000000000000</f>
        <v>730000000000</v>
      </c>
      <c r="C21">
        <f t="shared" ref="C21:S21" si="0">SUM(C8:C9)*1000000000000</f>
        <v>720000000000.00012</v>
      </c>
      <c r="D21">
        <f t="shared" si="0"/>
        <v>730000000000.00012</v>
      </c>
      <c r="E21">
        <f t="shared" si="0"/>
        <v>740000000000</v>
      </c>
      <c r="F21">
        <f t="shared" si="0"/>
        <v>760000000000</v>
      </c>
      <c r="G21">
        <f t="shared" si="0"/>
        <v>750000000000</v>
      </c>
      <c r="H21">
        <f t="shared" si="0"/>
        <v>760000000000</v>
      </c>
      <c r="I21">
        <f t="shared" si="0"/>
        <v>780000000000</v>
      </c>
      <c r="J21">
        <f t="shared" si="0"/>
        <v>780000000000</v>
      </c>
      <c r="K21">
        <f t="shared" si="0"/>
        <v>780000000000</v>
      </c>
      <c r="L21">
        <f t="shared" si="0"/>
        <v>840000000000.00012</v>
      </c>
      <c r="M21">
        <f t="shared" si="0"/>
        <v>820000000000.00012</v>
      </c>
      <c r="N21">
        <f t="shared" si="0"/>
        <v>850000000000.00012</v>
      </c>
      <c r="O21">
        <f t="shared" si="0"/>
        <v>860000000000.00012</v>
      </c>
      <c r="P21">
        <f t="shared" si="0"/>
        <v>860000000000</v>
      </c>
      <c r="Q21">
        <f t="shared" si="0"/>
        <v>880000000000</v>
      </c>
      <c r="R21">
        <f t="shared" si="0"/>
        <v>850000000000</v>
      </c>
      <c r="S21">
        <f t="shared" si="0"/>
        <v>870000000000</v>
      </c>
      <c r="T21">
        <f>SUM(T8:T9)*1000000000000</f>
        <v>910000000000</v>
      </c>
    </row>
    <row r="22" spans="1:20" x14ac:dyDescent="0.45">
      <c r="A22" t="s">
        <v>18</v>
      </c>
      <c r="B22">
        <f t="shared" ref="B22:S22" si="1">SUM(B12:B14)*1000000000000</f>
        <v>7040000000000</v>
      </c>
      <c r="C22">
        <f t="shared" si="1"/>
        <v>7010000000000.001</v>
      </c>
      <c r="D22">
        <f t="shared" si="1"/>
        <v>7200000000000</v>
      </c>
      <c r="E22">
        <f t="shared" si="1"/>
        <v>7160000000000</v>
      </c>
      <c r="F22">
        <f t="shared" si="1"/>
        <v>6989999999999.999</v>
      </c>
      <c r="G22">
        <f t="shared" si="1"/>
        <v>6990000000000</v>
      </c>
      <c r="H22">
        <f t="shared" si="1"/>
        <v>6920000000000</v>
      </c>
      <c r="I22">
        <f t="shared" si="1"/>
        <v>6689999999999.999</v>
      </c>
      <c r="J22">
        <f t="shared" si="1"/>
        <v>6540000000000</v>
      </c>
      <c r="K22">
        <f t="shared" si="1"/>
        <v>6400000000000</v>
      </c>
      <c r="L22">
        <f t="shared" si="1"/>
        <v>6480000000000</v>
      </c>
      <c r="M22">
        <f t="shared" si="1"/>
        <v>6359999999999.999</v>
      </c>
      <c r="N22">
        <f t="shared" si="1"/>
        <v>6610000000000</v>
      </c>
      <c r="O22">
        <f t="shared" si="1"/>
        <v>6029999999999.999</v>
      </c>
      <c r="P22">
        <f t="shared" si="1"/>
        <v>6070000000000</v>
      </c>
      <c r="Q22">
        <f t="shared" si="1"/>
        <v>5409999999999.999</v>
      </c>
      <c r="R22">
        <f t="shared" si="1"/>
        <v>5600000000000</v>
      </c>
      <c r="S22">
        <f t="shared" si="1"/>
        <v>5560000000000</v>
      </c>
      <c r="T22">
        <f>SUM(T12:T14)*1000000000000</f>
        <v>5620000000000</v>
      </c>
    </row>
    <row r="23" spans="1:20" x14ac:dyDescent="0.45">
      <c r="A23" t="s">
        <v>97</v>
      </c>
      <c r="B23">
        <f>SUM(B17:B18)*1000000000000</f>
        <v>110000000000.00002</v>
      </c>
      <c r="C23">
        <f t="shared" ref="C23:T23" si="2">SUM(C17:C18)*1000000000000</f>
        <v>120000000000.00002</v>
      </c>
      <c r="D23">
        <f t="shared" si="2"/>
        <v>120000000000.00002</v>
      </c>
      <c r="E23">
        <f t="shared" si="2"/>
        <v>130000000000</v>
      </c>
      <c r="F23">
        <f t="shared" si="2"/>
        <v>140000000000</v>
      </c>
      <c r="G23">
        <f t="shared" si="2"/>
        <v>140000000000</v>
      </c>
      <c r="H23">
        <f t="shared" si="2"/>
        <v>150000000000.00003</v>
      </c>
      <c r="I23">
        <f t="shared" si="2"/>
        <v>160000000000</v>
      </c>
      <c r="J23">
        <f t="shared" si="2"/>
        <v>160000000000</v>
      </c>
      <c r="K23">
        <f t="shared" si="2"/>
        <v>169999999999.99997</v>
      </c>
      <c r="L23">
        <f t="shared" si="2"/>
        <v>169999999999.99997</v>
      </c>
      <c r="M23">
        <f t="shared" si="2"/>
        <v>180000000000</v>
      </c>
      <c r="N23">
        <f t="shared" si="2"/>
        <v>190000000000</v>
      </c>
      <c r="O23">
        <f t="shared" si="2"/>
        <v>190000000000</v>
      </c>
      <c r="P23">
        <f t="shared" si="2"/>
        <v>200000000000</v>
      </c>
      <c r="Q23">
        <f t="shared" si="2"/>
        <v>200000000000</v>
      </c>
      <c r="R23">
        <f t="shared" si="2"/>
        <v>210000000000.00003</v>
      </c>
      <c r="S23">
        <f t="shared" si="2"/>
        <v>210000000000.00003</v>
      </c>
      <c r="T23">
        <f t="shared" si="2"/>
        <v>210000000000.00003</v>
      </c>
    </row>
  </sheetData>
  <hyperlinks>
    <hyperlink ref="A2" r:id="rId1" xr:uid="{82678B73-1DEE-4F0D-8ADE-633544FD0CB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8A2A-2CEC-43EC-9731-4264F3496717}">
  <sheetPr>
    <tabColor theme="7"/>
  </sheetPr>
  <dimension ref="A1:T25"/>
  <sheetViews>
    <sheetView workbookViewId="0"/>
  </sheetViews>
  <sheetFormatPr defaultRowHeight="14.25" x14ac:dyDescent="0.45"/>
  <cols>
    <col min="1" max="1" width="27.19921875" customWidth="1"/>
    <col min="2" max="2" width="10.59765625" bestFit="1" customWidth="1"/>
  </cols>
  <sheetData>
    <row r="1" spans="1:20" x14ac:dyDescent="0.45">
      <c r="A1" t="s">
        <v>70</v>
      </c>
    </row>
    <row r="2" spans="1:20" x14ac:dyDescent="0.45">
      <c r="A2" s="29" t="s">
        <v>71</v>
      </c>
    </row>
    <row r="3" spans="1:20" x14ac:dyDescent="0.45">
      <c r="A3" t="s">
        <v>46</v>
      </c>
    </row>
    <row r="5" spans="1:20" x14ac:dyDescent="0.45">
      <c r="A5" s="25" t="s">
        <v>17</v>
      </c>
      <c r="B5" s="24">
        <v>2000</v>
      </c>
      <c r="C5" s="22">
        <v>2001</v>
      </c>
      <c r="D5" s="22">
        <v>2002</v>
      </c>
      <c r="E5" s="22">
        <v>2003</v>
      </c>
      <c r="F5" s="22">
        <v>2004</v>
      </c>
      <c r="G5" s="22">
        <v>2005</v>
      </c>
      <c r="H5" s="22">
        <v>2006</v>
      </c>
      <c r="I5" s="22">
        <v>2007</v>
      </c>
      <c r="J5" s="22">
        <v>2008</v>
      </c>
      <c r="K5" s="22">
        <v>2009</v>
      </c>
      <c r="L5" s="22">
        <v>2010</v>
      </c>
      <c r="M5" s="22">
        <v>2011</v>
      </c>
      <c r="N5" s="22">
        <v>2012</v>
      </c>
      <c r="O5" s="22">
        <v>2013</v>
      </c>
      <c r="P5" s="22">
        <v>2014</v>
      </c>
      <c r="Q5" s="22">
        <v>2015</v>
      </c>
      <c r="R5" s="22">
        <v>2016</v>
      </c>
      <c r="S5" s="22">
        <v>2017</v>
      </c>
      <c r="T5" s="22">
        <v>2018</v>
      </c>
    </row>
    <row r="7" spans="1:20" x14ac:dyDescent="0.45">
      <c r="A7" t="s">
        <v>72</v>
      </c>
      <c r="B7">
        <v>5.57</v>
      </c>
      <c r="C7">
        <v>6.01</v>
      </c>
      <c r="D7">
        <v>6.52</v>
      </c>
      <c r="E7">
        <v>7.2</v>
      </c>
      <c r="F7">
        <v>7.95</v>
      </c>
      <c r="G7">
        <v>8.75</v>
      </c>
      <c r="H7">
        <v>9.64</v>
      </c>
      <c r="I7">
        <v>10.43</v>
      </c>
      <c r="J7">
        <v>11.27</v>
      </c>
      <c r="K7">
        <v>11.96</v>
      </c>
      <c r="L7">
        <v>13.2</v>
      </c>
      <c r="M7">
        <v>14.21</v>
      </c>
      <c r="N7">
        <v>15.25</v>
      </c>
      <c r="O7">
        <v>16.38</v>
      </c>
      <c r="P7">
        <v>17.420000000000002</v>
      </c>
      <c r="Q7">
        <v>18.32</v>
      </c>
      <c r="R7">
        <v>19</v>
      </c>
      <c r="S7">
        <v>19.64</v>
      </c>
      <c r="T7">
        <v>20.149999999999999</v>
      </c>
    </row>
    <row r="8" spans="1:20" x14ac:dyDescent="0.45">
      <c r="A8" t="s">
        <v>73</v>
      </c>
      <c r="B8">
        <v>0.51</v>
      </c>
      <c r="C8">
        <v>0.49</v>
      </c>
      <c r="D8">
        <v>0.44</v>
      </c>
      <c r="E8">
        <v>0.42</v>
      </c>
      <c r="F8">
        <v>0.4</v>
      </c>
      <c r="G8">
        <v>0.37</v>
      </c>
      <c r="H8">
        <v>0.33</v>
      </c>
      <c r="I8">
        <v>0.28999999999999998</v>
      </c>
      <c r="J8">
        <v>0.3</v>
      </c>
      <c r="K8">
        <v>0.27</v>
      </c>
      <c r="L8">
        <v>0.24</v>
      </c>
      <c r="M8">
        <v>0.24</v>
      </c>
      <c r="N8">
        <v>0.24</v>
      </c>
      <c r="O8">
        <v>0.28999999999999998</v>
      </c>
      <c r="P8">
        <v>0.17</v>
      </c>
      <c r="Q8">
        <v>0.14000000000000001</v>
      </c>
      <c r="R8">
        <v>0.1</v>
      </c>
      <c r="S8">
        <v>0.18</v>
      </c>
      <c r="T8">
        <v>0.14000000000000001</v>
      </c>
    </row>
    <row r="9" spans="1:20" x14ac:dyDescent="0.45">
      <c r="A9" t="s">
        <v>74</v>
      </c>
      <c r="B9">
        <v>0.2</v>
      </c>
      <c r="C9">
        <v>0.14000000000000001</v>
      </c>
      <c r="D9">
        <v>0.12</v>
      </c>
      <c r="E9">
        <v>0.14000000000000001</v>
      </c>
      <c r="F9">
        <v>0.14000000000000001</v>
      </c>
      <c r="G9">
        <v>0.14000000000000001</v>
      </c>
      <c r="H9">
        <v>0.14000000000000001</v>
      </c>
      <c r="I9">
        <v>0.1</v>
      </c>
      <c r="J9">
        <v>0.08</v>
      </c>
      <c r="K9">
        <v>0.06</v>
      </c>
      <c r="L9">
        <v>0.08</v>
      </c>
      <c r="M9">
        <v>0.08</v>
      </c>
      <c r="N9">
        <v>0.06</v>
      </c>
      <c r="O9">
        <v>0.08</v>
      </c>
      <c r="P9">
        <v>0.14000000000000001</v>
      </c>
      <c r="Q9">
        <v>0.14000000000000001</v>
      </c>
      <c r="R9">
        <v>0.16</v>
      </c>
      <c r="S9">
        <v>0.17</v>
      </c>
      <c r="T9">
        <v>0.17</v>
      </c>
    </row>
    <row r="11" spans="1:20" x14ac:dyDescent="0.45">
      <c r="A11" s="24" t="s">
        <v>75</v>
      </c>
      <c r="B11">
        <f>SUM(B7:B9)</f>
        <v>6.28</v>
      </c>
      <c r="C11">
        <f t="shared" ref="C11:T11" si="0">SUM(C7:C9)</f>
        <v>6.64</v>
      </c>
      <c r="D11">
        <f t="shared" si="0"/>
        <v>7.08</v>
      </c>
      <c r="E11">
        <f t="shared" si="0"/>
        <v>7.76</v>
      </c>
      <c r="F11">
        <f t="shared" si="0"/>
        <v>8.49</v>
      </c>
      <c r="G11">
        <f t="shared" si="0"/>
        <v>9.26</v>
      </c>
      <c r="H11">
        <f t="shared" si="0"/>
        <v>10.110000000000001</v>
      </c>
      <c r="I11">
        <f t="shared" si="0"/>
        <v>10.819999999999999</v>
      </c>
      <c r="J11">
        <f t="shared" si="0"/>
        <v>11.65</v>
      </c>
      <c r="K11">
        <f t="shared" si="0"/>
        <v>12.290000000000001</v>
      </c>
      <c r="L11">
        <f t="shared" si="0"/>
        <v>13.52</v>
      </c>
      <c r="M11">
        <f t="shared" si="0"/>
        <v>14.530000000000001</v>
      </c>
      <c r="N11">
        <f t="shared" si="0"/>
        <v>15.55</v>
      </c>
      <c r="O11">
        <f t="shared" si="0"/>
        <v>16.749999999999996</v>
      </c>
      <c r="P11">
        <f t="shared" si="0"/>
        <v>17.730000000000004</v>
      </c>
      <c r="Q11">
        <f t="shared" si="0"/>
        <v>18.600000000000001</v>
      </c>
      <c r="R11">
        <f t="shared" si="0"/>
        <v>19.260000000000002</v>
      </c>
      <c r="S11">
        <f t="shared" si="0"/>
        <v>19.990000000000002</v>
      </c>
      <c r="T11">
        <f t="shared" si="0"/>
        <v>20.46</v>
      </c>
    </row>
    <row r="13" spans="1:20" x14ac:dyDescent="0.45">
      <c r="A13" s="24" t="s">
        <v>22</v>
      </c>
    </row>
    <row r="14" spans="1:20" s="19" customFormat="1" x14ac:dyDescent="0.45">
      <c r="A14" s="46" t="s">
        <v>80</v>
      </c>
      <c r="B14" s="19">
        <f>T7*1000000000000</f>
        <v>20150000000000</v>
      </c>
    </row>
    <row r="15" spans="1:20" x14ac:dyDescent="0.45">
      <c r="A15" t="s">
        <v>76</v>
      </c>
      <c r="B15" s="45">
        <v>0.56000000000000005</v>
      </c>
    </row>
    <row r="16" spans="1:20" x14ac:dyDescent="0.45">
      <c r="A16" t="s">
        <v>77</v>
      </c>
      <c r="B16" s="45">
        <v>0.72</v>
      </c>
    </row>
    <row r="17" spans="1:2" x14ac:dyDescent="0.45">
      <c r="A17" t="s">
        <v>81</v>
      </c>
      <c r="B17">
        <f>B14*(1+B15)</f>
        <v>31434000000000</v>
      </c>
    </row>
    <row r="18" spans="1:2" x14ac:dyDescent="0.45">
      <c r="A18" t="s">
        <v>82</v>
      </c>
      <c r="B18">
        <f>B14*(1+B16)</f>
        <v>34658000000000</v>
      </c>
    </row>
    <row r="20" spans="1:2" x14ac:dyDescent="0.45">
      <c r="A20" s="24" t="s">
        <v>98</v>
      </c>
    </row>
    <row r="21" spans="1:2" x14ac:dyDescent="0.45">
      <c r="A21" s="46" t="s">
        <v>80</v>
      </c>
      <c r="B21" s="19">
        <f>SUM(T8:T9)*1000000000000</f>
        <v>310000000000.00006</v>
      </c>
    </row>
    <row r="22" spans="1:2" x14ac:dyDescent="0.45">
      <c r="A22" t="s">
        <v>76</v>
      </c>
      <c r="B22" s="45">
        <v>0.56000000000000005</v>
      </c>
    </row>
    <row r="23" spans="1:2" x14ac:dyDescent="0.45">
      <c r="A23" t="s">
        <v>77</v>
      </c>
      <c r="B23" s="45">
        <v>0.72</v>
      </c>
    </row>
    <row r="24" spans="1:2" x14ac:dyDescent="0.45">
      <c r="A24" t="s">
        <v>81</v>
      </c>
      <c r="B24">
        <f>B21*(1+B22)</f>
        <v>483600000000.00012</v>
      </c>
    </row>
    <row r="25" spans="1:2" x14ac:dyDescent="0.45">
      <c r="A25" t="s">
        <v>82</v>
      </c>
      <c r="B25">
        <f>B21*(1+B23)</f>
        <v>533200000000.00012</v>
      </c>
    </row>
  </sheetData>
  <hyperlinks>
    <hyperlink ref="A2" r:id="rId1" xr:uid="{D91C997E-784C-4C49-AE0A-2B5AEC061DA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2F5496"/>
  </sheetPr>
  <dimension ref="A1:Z998"/>
  <sheetViews>
    <sheetView workbookViewId="0">
      <selection activeCell="I3" sqref="I3"/>
    </sheetView>
  </sheetViews>
  <sheetFormatPr defaultColWidth="12.6640625" defaultRowHeight="15" customHeight="1" x14ac:dyDescent="0.45"/>
  <cols>
    <col min="1" max="1" width="9.06640625" style="8" customWidth="1"/>
    <col min="2" max="2" width="16.6640625" style="8" customWidth="1"/>
    <col min="3" max="9" width="17.6640625" style="8" customWidth="1"/>
    <col min="10" max="26" width="9.06640625" style="8" customWidth="1"/>
  </cols>
  <sheetData>
    <row r="1" spans="1:26" ht="14.25" x14ac:dyDescent="0.45">
      <c r="A1" s="14" t="s">
        <v>25</v>
      </c>
      <c r="B1" s="15" t="s">
        <v>11</v>
      </c>
      <c r="C1" s="16" t="s">
        <v>26</v>
      </c>
      <c r="D1" s="2"/>
      <c r="E1" s="2"/>
      <c r="F1" s="2"/>
      <c r="G1" s="2"/>
      <c r="H1" s="2"/>
      <c r="I1" s="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8.5" x14ac:dyDescent="0.45">
      <c r="A2" s="5" t="s">
        <v>17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13</v>
      </c>
      <c r="G2" s="10" t="s">
        <v>14</v>
      </c>
      <c r="H2" s="10" t="s">
        <v>15</v>
      </c>
      <c r="I2" s="10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45">
      <c r="A3" s="2">
        <v>2018</v>
      </c>
      <c r="B3" s="13">
        <f>'CARB 2020_CO2'!$T$23</f>
        <v>4850000000000</v>
      </c>
      <c r="C3" s="13">
        <f>'CARB 2020_CO2'!$T$24</f>
        <v>310000000000</v>
      </c>
      <c r="D3" s="13">
        <f>About!$C$46</f>
        <v>0</v>
      </c>
      <c r="E3" s="13">
        <v>0</v>
      </c>
      <c r="F3" s="13">
        <v>0</v>
      </c>
      <c r="G3" s="13">
        <v>0</v>
      </c>
      <c r="H3" s="13">
        <f>'CARB 2020_CO2'!$T$26</f>
        <v>90000000000</v>
      </c>
      <c r="I3" s="13">
        <f>'CARB 2020_CO2'!$T$25</f>
        <v>2070000000000.0002</v>
      </c>
      <c r="J3" s="7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x14ac:dyDescent="0.45">
      <c r="A4" s="2">
        <v>2019</v>
      </c>
      <c r="B4" s="13">
        <f>'CARB 2020_CO2'!$T$23</f>
        <v>4850000000000</v>
      </c>
      <c r="C4" s="13">
        <f>'CARB 2020_CO2'!$T$24</f>
        <v>310000000000</v>
      </c>
      <c r="D4" s="13">
        <f>About!$C$46</f>
        <v>0</v>
      </c>
      <c r="E4" s="13">
        <v>0</v>
      </c>
      <c r="F4" s="13">
        <v>0</v>
      </c>
      <c r="G4" s="13">
        <v>0</v>
      </c>
      <c r="H4" s="13">
        <f>'CARB 2020_CO2'!$T$26</f>
        <v>90000000000</v>
      </c>
      <c r="I4" s="13">
        <f>'CARB 2020_CO2'!$T$25</f>
        <v>2070000000000.0002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x14ac:dyDescent="0.45">
      <c r="A5" s="2">
        <v>2020</v>
      </c>
      <c r="B5" s="13">
        <f>'CARB 2020_CO2'!$T$23</f>
        <v>4850000000000</v>
      </c>
      <c r="C5" s="13">
        <f>'CARB 2020_CO2'!$T$24</f>
        <v>310000000000</v>
      </c>
      <c r="D5" s="13">
        <f>About!$C$46</f>
        <v>0</v>
      </c>
      <c r="E5" s="13">
        <v>0</v>
      </c>
      <c r="F5" s="13">
        <v>0</v>
      </c>
      <c r="G5" s="13">
        <v>0</v>
      </c>
      <c r="H5" s="13">
        <f>'CARB 2020_CO2'!$T$26</f>
        <v>90000000000</v>
      </c>
      <c r="I5" s="13">
        <f>'CARB 2020_CO2'!$T$25</f>
        <v>2070000000000.0002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x14ac:dyDescent="0.45">
      <c r="A6" s="2">
        <v>2021</v>
      </c>
      <c r="B6" s="13">
        <f>'CARB 2020_CO2'!$T$23</f>
        <v>4850000000000</v>
      </c>
      <c r="C6" s="13">
        <f>'CARB 2020_CO2'!$T$24</f>
        <v>310000000000</v>
      </c>
      <c r="D6" s="13">
        <f>About!$C$46</f>
        <v>0</v>
      </c>
      <c r="E6" s="13">
        <v>0</v>
      </c>
      <c r="F6" s="13">
        <v>0</v>
      </c>
      <c r="G6" s="13">
        <v>0</v>
      </c>
      <c r="H6" s="13">
        <f>'CARB 2020_CO2'!$T$26</f>
        <v>90000000000</v>
      </c>
      <c r="I6" s="13">
        <f>'CARB 2020_CO2'!$T$25</f>
        <v>2070000000000.0002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x14ac:dyDescent="0.45">
      <c r="A7" s="2">
        <v>2022</v>
      </c>
      <c r="B7" s="13">
        <f>'CARB 2020_CO2'!$T$23</f>
        <v>4850000000000</v>
      </c>
      <c r="C7" s="13">
        <f>'CARB 2020_CO2'!$T$24</f>
        <v>310000000000</v>
      </c>
      <c r="D7" s="13">
        <f>About!$C$46</f>
        <v>0</v>
      </c>
      <c r="E7" s="13">
        <v>0</v>
      </c>
      <c r="F7" s="13">
        <v>0</v>
      </c>
      <c r="G7" s="13">
        <v>0</v>
      </c>
      <c r="H7" s="13">
        <f>'CARB 2020_CO2'!$T$26</f>
        <v>90000000000</v>
      </c>
      <c r="I7" s="13">
        <f>'CARB 2020_CO2'!$T$25</f>
        <v>2070000000000.0002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x14ac:dyDescent="0.45">
      <c r="A8" s="2">
        <v>2023</v>
      </c>
      <c r="B8" s="13">
        <f>'CARB 2020_CO2'!$T$23</f>
        <v>4850000000000</v>
      </c>
      <c r="C8" s="13">
        <f>'CARB 2020_CO2'!$T$24</f>
        <v>310000000000</v>
      </c>
      <c r="D8" s="13">
        <f>About!$C$46</f>
        <v>0</v>
      </c>
      <c r="E8" s="13">
        <v>0</v>
      </c>
      <c r="F8" s="13">
        <v>0</v>
      </c>
      <c r="G8" s="13">
        <v>0</v>
      </c>
      <c r="H8" s="13">
        <f>'CARB 2020_CO2'!$T$26</f>
        <v>90000000000</v>
      </c>
      <c r="I8" s="13">
        <f>'CARB 2020_CO2'!$T$25</f>
        <v>2070000000000.0002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x14ac:dyDescent="0.45">
      <c r="A9" s="2">
        <v>2024</v>
      </c>
      <c r="B9" s="13">
        <f>'CARB 2020_CO2'!$T$23</f>
        <v>4850000000000</v>
      </c>
      <c r="C9" s="13">
        <f>'CARB 2020_CO2'!$T$24</f>
        <v>310000000000</v>
      </c>
      <c r="D9" s="13">
        <f>About!$C$46</f>
        <v>0</v>
      </c>
      <c r="E9" s="13">
        <v>0</v>
      </c>
      <c r="F9" s="13">
        <v>0</v>
      </c>
      <c r="G9" s="13">
        <v>0</v>
      </c>
      <c r="H9" s="13">
        <f>'CARB 2020_CO2'!$T$26</f>
        <v>90000000000</v>
      </c>
      <c r="I9" s="13">
        <f>'CARB 2020_CO2'!$T$25</f>
        <v>2070000000000.0002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x14ac:dyDescent="0.45">
      <c r="A10" s="2">
        <v>2025</v>
      </c>
      <c r="B10" s="13">
        <f>'CARB 2020_CO2'!$T$23</f>
        <v>4850000000000</v>
      </c>
      <c r="C10" s="13">
        <f>'CARB 2020_CO2'!$T$24</f>
        <v>310000000000</v>
      </c>
      <c r="D10" s="13">
        <f>About!$C$46</f>
        <v>0</v>
      </c>
      <c r="E10" s="13">
        <v>0</v>
      </c>
      <c r="F10" s="13">
        <v>0</v>
      </c>
      <c r="G10" s="13">
        <v>0</v>
      </c>
      <c r="H10" s="13">
        <f>'CARB 2020_CO2'!$T$26</f>
        <v>90000000000</v>
      </c>
      <c r="I10" s="13">
        <f>'CARB 2020_CO2'!$T$25</f>
        <v>2070000000000.0002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x14ac:dyDescent="0.45">
      <c r="A11" s="2">
        <v>2026</v>
      </c>
      <c r="B11" s="13">
        <f>'CARB 2020_CO2'!$T$23</f>
        <v>4850000000000</v>
      </c>
      <c r="C11" s="13">
        <f>'CARB 2020_CO2'!$T$24</f>
        <v>310000000000</v>
      </c>
      <c r="D11" s="13">
        <f>About!$C$46</f>
        <v>0</v>
      </c>
      <c r="E11" s="13">
        <v>0</v>
      </c>
      <c r="F11" s="13">
        <v>0</v>
      </c>
      <c r="G11" s="13">
        <v>0</v>
      </c>
      <c r="H11" s="13">
        <f>'CARB 2020_CO2'!$T$26</f>
        <v>90000000000</v>
      </c>
      <c r="I11" s="13">
        <f>'CARB 2020_CO2'!$T$25</f>
        <v>2070000000000.0002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x14ac:dyDescent="0.45">
      <c r="A12" s="2">
        <v>2027</v>
      </c>
      <c r="B12" s="13">
        <f>'CARB 2020_CO2'!$T$23</f>
        <v>4850000000000</v>
      </c>
      <c r="C12" s="13">
        <f>'CARB 2020_CO2'!$T$24</f>
        <v>310000000000</v>
      </c>
      <c r="D12" s="13">
        <f>About!$C$46</f>
        <v>0</v>
      </c>
      <c r="E12" s="13">
        <v>0</v>
      </c>
      <c r="F12" s="13">
        <v>0</v>
      </c>
      <c r="G12" s="13">
        <v>0</v>
      </c>
      <c r="H12" s="13">
        <f>'CARB 2020_CO2'!$T$26</f>
        <v>90000000000</v>
      </c>
      <c r="I12" s="13">
        <f>'CARB 2020_CO2'!$T$25</f>
        <v>2070000000000.0002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x14ac:dyDescent="0.45">
      <c r="A13" s="2">
        <v>2028</v>
      </c>
      <c r="B13" s="13">
        <f>'CARB 2020_CO2'!$T$23</f>
        <v>4850000000000</v>
      </c>
      <c r="C13" s="13">
        <f>'CARB 2020_CO2'!$T$24</f>
        <v>310000000000</v>
      </c>
      <c r="D13" s="13">
        <f>About!$C$46</f>
        <v>0</v>
      </c>
      <c r="E13" s="13">
        <v>0</v>
      </c>
      <c r="F13" s="13">
        <v>0</v>
      </c>
      <c r="G13" s="13">
        <v>0</v>
      </c>
      <c r="H13" s="13">
        <f>'CARB 2020_CO2'!$T$26</f>
        <v>90000000000</v>
      </c>
      <c r="I13" s="13">
        <f>'CARB 2020_CO2'!$T$25</f>
        <v>2070000000000.0002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x14ac:dyDescent="0.45">
      <c r="A14" s="2">
        <v>2029</v>
      </c>
      <c r="B14" s="13">
        <f>'CARB 2020_CO2'!$T$23</f>
        <v>4850000000000</v>
      </c>
      <c r="C14" s="13">
        <f>'CARB 2020_CO2'!$T$24</f>
        <v>310000000000</v>
      </c>
      <c r="D14" s="13">
        <f>About!$C$46</f>
        <v>0</v>
      </c>
      <c r="E14" s="13">
        <v>0</v>
      </c>
      <c r="F14" s="13">
        <v>0</v>
      </c>
      <c r="G14" s="13">
        <v>0</v>
      </c>
      <c r="H14" s="13">
        <f>'CARB 2020_CO2'!$T$26</f>
        <v>90000000000</v>
      </c>
      <c r="I14" s="13">
        <f>'CARB 2020_CO2'!$T$25</f>
        <v>2070000000000.0002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x14ac:dyDescent="0.45">
      <c r="A15" s="2">
        <v>2030</v>
      </c>
      <c r="B15" s="13">
        <f>'CARB 2020_CO2'!$T$23</f>
        <v>4850000000000</v>
      </c>
      <c r="C15" s="13">
        <f>'CARB 2020_CO2'!$T$24</f>
        <v>310000000000</v>
      </c>
      <c r="D15" s="13">
        <f>About!$C$46</f>
        <v>0</v>
      </c>
      <c r="E15" s="13">
        <v>0</v>
      </c>
      <c r="F15" s="13">
        <v>0</v>
      </c>
      <c r="G15" s="13">
        <v>0</v>
      </c>
      <c r="H15" s="13">
        <f>'CARB 2020_CO2'!$T$26</f>
        <v>90000000000</v>
      </c>
      <c r="I15" s="13">
        <f>'CARB 2020_CO2'!$T$25</f>
        <v>2070000000000.0002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x14ac:dyDescent="0.45">
      <c r="A16" s="2">
        <v>2031</v>
      </c>
      <c r="B16" s="13">
        <f>'CARB 2020_CO2'!$T$23</f>
        <v>4850000000000</v>
      </c>
      <c r="C16" s="13">
        <f>'CARB 2020_CO2'!$T$24</f>
        <v>310000000000</v>
      </c>
      <c r="D16" s="13">
        <f>About!$C$46</f>
        <v>0</v>
      </c>
      <c r="E16" s="13">
        <v>0</v>
      </c>
      <c r="F16" s="13">
        <v>0</v>
      </c>
      <c r="G16" s="13">
        <v>0</v>
      </c>
      <c r="H16" s="13">
        <f>'CARB 2020_CO2'!$T$26</f>
        <v>90000000000</v>
      </c>
      <c r="I16" s="13">
        <f>'CARB 2020_CO2'!$T$25</f>
        <v>2070000000000.0002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x14ac:dyDescent="0.45">
      <c r="A17" s="2">
        <v>2032</v>
      </c>
      <c r="B17" s="13">
        <f>'CARB 2020_CO2'!$T$23</f>
        <v>4850000000000</v>
      </c>
      <c r="C17" s="13">
        <f>'CARB 2020_CO2'!$T$24</f>
        <v>310000000000</v>
      </c>
      <c r="D17" s="13">
        <f>About!$C$46</f>
        <v>0</v>
      </c>
      <c r="E17" s="13">
        <v>0</v>
      </c>
      <c r="F17" s="13">
        <v>0</v>
      </c>
      <c r="G17" s="13">
        <v>0</v>
      </c>
      <c r="H17" s="13">
        <f>'CARB 2020_CO2'!$T$26</f>
        <v>90000000000</v>
      </c>
      <c r="I17" s="13">
        <f>'CARB 2020_CO2'!$T$25</f>
        <v>2070000000000.0002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x14ac:dyDescent="0.45">
      <c r="A18" s="2">
        <v>2033</v>
      </c>
      <c r="B18" s="13">
        <f>'CARB 2020_CO2'!$T$23</f>
        <v>4850000000000</v>
      </c>
      <c r="C18" s="13">
        <f>'CARB 2020_CO2'!$T$24</f>
        <v>310000000000</v>
      </c>
      <c r="D18" s="13">
        <f>About!$C$46</f>
        <v>0</v>
      </c>
      <c r="E18" s="13">
        <v>0</v>
      </c>
      <c r="F18" s="13">
        <v>0</v>
      </c>
      <c r="G18" s="13">
        <v>0</v>
      </c>
      <c r="H18" s="13">
        <f>'CARB 2020_CO2'!$T$26</f>
        <v>90000000000</v>
      </c>
      <c r="I18" s="13">
        <f>'CARB 2020_CO2'!$T$25</f>
        <v>2070000000000.0002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45">
      <c r="A19" s="2">
        <v>2034</v>
      </c>
      <c r="B19" s="13">
        <f>'CARB 2020_CO2'!$T$23</f>
        <v>4850000000000</v>
      </c>
      <c r="C19" s="13">
        <f>'CARB 2020_CO2'!$T$24</f>
        <v>310000000000</v>
      </c>
      <c r="D19" s="13">
        <f>About!$C$46</f>
        <v>0</v>
      </c>
      <c r="E19" s="13">
        <v>0</v>
      </c>
      <c r="F19" s="13">
        <v>0</v>
      </c>
      <c r="G19" s="13">
        <v>0</v>
      </c>
      <c r="H19" s="13">
        <f>'CARB 2020_CO2'!$T$26</f>
        <v>90000000000</v>
      </c>
      <c r="I19" s="13">
        <f>'CARB 2020_CO2'!$T$25</f>
        <v>2070000000000.0002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45">
      <c r="A20" s="2">
        <v>2035</v>
      </c>
      <c r="B20" s="13">
        <f>'CARB 2020_CO2'!$T$23</f>
        <v>4850000000000</v>
      </c>
      <c r="C20" s="13">
        <f>'CARB 2020_CO2'!$T$24</f>
        <v>310000000000</v>
      </c>
      <c r="D20" s="13">
        <f>About!$C$46</f>
        <v>0</v>
      </c>
      <c r="E20" s="13">
        <v>0</v>
      </c>
      <c r="F20" s="13">
        <v>0</v>
      </c>
      <c r="G20" s="13">
        <v>0</v>
      </c>
      <c r="H20" s="13">
        <f>'CARB 2020_CO2'!$T$26</f>
        <v>90000000000</v>
      </c>
      <c r="I20" s="13">
        <f>'CARB 2020_CO2'!$T$25</f>
        <v>2070000000000.0002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45">
      <c r="A21" s="2">
        <v>2036</v>
      </c>
      <c r="B21" s="13">
        <f>'CARB 2020_CO2'!$T$23</f>
        <v>4850000000000</v>
      </c>
      <c r="C21" s="13">
        <f>'CARB 2020_CO2'!$T$24</f>
        <v>310000000000</v>
      </c>
      <c r="D21" s="13">
        <f>About!$C$46</f>
        <v>0</v>
      </c>
      <c r="E21" s="13">
        <v>0</v>
      </c>
      <c r="F21" s="13">
        <v>0</v>
      </c>
      <c r="G21" s="13">
        <v>0</v>
      </c>
      <c r="H21" s="13">
        <f>'CARB 2020_CO2'!$T$26</f>
        <v>90000000000</v>
      </c>
      <c r="I21" s="13">
        <f>'CARB 2020_CO2'!$T$25</f>
        <v>2070000000000.0002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45">
      <c r="A22" s="2">
        <v>2037</v>
      </c>
      <c r="B22" s="13">
        <f>'CARB 2020_CO2'!$T$23</f>
        <v>4850000000000</v>
      </c>
      <c r="C22" s="13">
        <f>'CARB 2020_CO2'!$T$24</f>
        <v>310000000000</v>
      </c>
      <c r="D22" s="13">
        <f>About!$C$46</f>
        <v>0</v>
      </c>
      <c r="E22" s="13">
        <v>0</v>
      </c>
      <c r="F22" s="13">
        <v>0</v>
      </c>
      <c r="G22" s="13">
        <v>0</v>
      </c>
      <c r="H22" s="13">
        <f>'CARB 2020_CO2'!$T$26</f>
        <v>90000000000</v>
      </c>
      <c r="I22" s="13">
        <f>'CARB 2020_CO2'!$T$25</f>
        <v>2070000000000.0002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45">
      <c r="A23" s="2">
        <v>2038</v>
      </c>
      <c r="B23" s="13">
        <f>'CARB 2020_CO2'!$T$23</f>
        <v>4850000000000</v>
      </c>
      <c r="C23" s="13">
        <f>'CARB 2020_CO2'!$T$24</f>
        <v>310000000000</v>
      </c>
      <c r="D23" s="13">
        <f>About!$C$46</f>
        <v>0</v>
      </c>
      <c r="E23" s="13">
        <v>0</v>
      </c>
      <c r="F23" s="13">
        <v>0</v>
      </c>
      <c r="G23" s="13">
        <v>0</v>
      </c>
      <c r="H23" s="13">
        <f>'CARB 2020_CO2'!$T$26</f>
        <v>90000000000</v>
      </c>
      <c r="I23" s="13">
        <f>'CARB 2020_CO2'!$T$25</f>
        <v>2070000000000.0002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45">
      <c r="A24" s="2">
        <v>2039</v>
      </c>
      <c r="B24" s="13">
        <f>'CARB 2020_CO2'!$T$23</f>
        <v>4850000000000</v>
      </c>
      <c r="C24" s="13">
        <f>'CARB 2020_CO2'!$T$24</f>
        <v>310000000000</v>
      </c>
      <c r="D24" s="13">
        <f>About!$C$46</f>
        <v>0</v>
      </c>
      <c r="E24" s="13">
        <v>0</v>
      </c>
      <c r="F24" s="13">
        <v>0</v>
      </c>
      <c r="G24" s="13">
        <v>0</v>
      </c>
      <c r="H24" s="13">
        <f>'CARB 2020_CO2'!$T$26</f>
        <v>90000000000</v>
      </c>
      <c r="I24" s="13">
        <f>'CARB 2020_CO2'!$T$25</f>
        <v>2070000000000.0002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45">
      <c r="A25" s="2">
        <v>2040</v>
      </c>
      <c r="B25" s="13">
        <f>'CARB 2020_CO2'!$T$23</f>
        <v>4850000000000</v>
      </c>
      <c r="C25" s="13">
        <f>'CARB 2020_CO2'!$T$24</f>
        <v>310000000000</v>
      </c>
      <c r="D25" s="13">
        <f>About!$C$46</f>
        <v>0</v>
      </c>
      <c r="E25" s="13">
        <v>0</v>
      </c>
      <c r="F25" s="13">
        <v>0</v>
      </c>
      <c r="G25" s="13">
        <v>0</v>
      </c>
      <c r="H25" s="13">
        <f>'CARB 2020_CO2'!$T$26</f>
        <v>90000000000</v>
      </c>
      <c r="I25" s="13">
        <f>'CARB 2020_CO2'!$T$25</f>
        <v>2070000000000.0002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5">
      <c r="A26" s="2">
        <v>2041</v>
      </c>
      <c r="B26" s="13">
        <f>'CARB 2020_CO2'!$T$23</f>
        <v>4850000000000</v>
      </c>
      <c r="C26" s="13">
        <f>'CARB 2020_CO2'!$T$24</f>
        <v>310000000000</v>
      </c>
      <c r="D26" s="13">
        <f>About!$C$46</f>
        <v>0</v>
      </c>
      <c r="E26" s="13">
        <v>0</v>
      </c>
      <c r="F26" s="13">
        <v>0</v>
      </c>
      <c r="G26" s="13">
        <v>0</v>
      </c>
      <c r="H26" s="13">
        <f>'CARB 2020_CO2'!$T$26</f>
        <v>90000000000</v>
      </c>
      <c r="I26" s="13">
        <f>'CARB 2020_CO2'!$T$25</f>
        <v>2070000000000.0002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5">
      <c r="A27" s="2">
        <v>2042</v>
      </c>
      <c r="B27" s="13">
        <f>'CARB 2020_CO2'!$T$23</f>
        <v>4850000000000</v>
      </c>
      <c r="C27" s="13">
        <f>'CARB 2020_CO2'!$T$24</f>
        <v>310000000000</v>
      </c>
      <c r="D27" s="13">
        <f>About!$C$46</f>
        <v>0</v>
      </c>
      <c r="E27" s="13">
        <v>0</v>
      </c>
      <c r="F27" s="13">
        <v>0</v>
      </c>
      <c r="G27" s="13">
        <v>0</v>
      </c>
      <c r="H27" s="13">
        <f>'CARB 2020_CO2'!$T$26</f>
        <v>90000000000</v>
      </c>
      <c r="I27" s="13">
        <f>'CARB 2020_CO2'!$T$25</f>
        <v>2070000000000.0002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5">
      <c r="A28" s="2">
        <v>2043</v>
      </c>
      <c r="B28" s="13">
        <f>'CARB 2020_CO2'!$T$23</f>
        <v>4850000000000</v>
      </c>
      <c r="C28" s="13">
        <f>'CARB 2020_CO2'!$T$24</f>
        <v>310000000000</v>
      </c>
      <c r="D28" s="13">
        <f>About!$C$46</f>
        <v>0</v>
      </c>
      <c r="E28" s="13">
        <v>0</v>
      </c>
      <c r="F28" s="13">
        <v>0</v>
      </c>
      <c r="G28" s="13">
        <v>0</v>
      </c>
      <c r="H28" s="13">
        <f>'CARB 2020_CO2'!$T$26</f>
        <v>90000000000</v>
      </c>
      <c r="I28" s="13">
        <f>'CARB 2020_CO2'!$T$25</f>
        <v>2070000000000.0002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5">
      <c r="A29" s="2">
        <v>2044</v>
      </c>
      <c r="B29" s="13">
        <f>'CARB 2020_CO2'!$T$23</f>
        <v>4850000000000</v>
      </c>
      <c r="C29" s="13">
        <f>'CARB 2020_CO2'!$T$24</f>
        <v>310000000000</v>
      </c>
      <c r="D29" s="13">
        <f>About!$C$46</f>
        <v>0</v>
      </c>
      <c r="E29" s="13">
        <v>0</v>
      </c>
      <c r="F29" s="13">
        <v>0</v>
      </c>
      <c r="G29" s="13">
        <v>0</v>
      </c>
      <c r="H29" s="13">
        <f>'CARB 2020_CO2'!$T$26</f>
        <v>90000000000</v>
      </c>
      <c r="I29" s="13">
        <f>'CARB 2020_CO2'!$T$25</f>
        <v>2070000000000.0002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5">
      <c r="A30" s="2">
        <v>2045</v>
      </c>
      <c r="B30" s="13">
        <f>'CARB 2020_CO2'!$T$23</f>
        <v>4850000000000</v>
      </c>
      <c r="C30" s="13">
        <f>'CARB 2020_CO2'!$T$24</f>
        <v>310000000000</v>
      </c>
      <c r="D30" s="13">
        <f>About!$C$46</f>
        <v>0</v>
      </c>
      <c r="E30" s="13">
        <v>0</v>
      </c>
      <c r="F30" s="13">
        <v>0</v>
      </c>
      <c r="G30" s="13">
        <v>0</v>
      </c>
      <c r="H30" s="13">
        <f>'CARB 2020_CO2'!$T$26</f>
        <v>90000000000</v>
      </c>
      <c r="I30" s="13">
        <f>'CARB 2020_CO2'!$T$25</f>
        <v>2070000000000.0002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5">
      <c r="A31" s="2">
        <v>2046</v>
      </c>
      <c r="B31" s="13">
        <f>'CARB 2020_CO2'!$T$23</f>
        <v>4850000000000</v>
      </c>
      <c r="C31" s="13">
        <f>'CARB 2020_CO2'!$T$24</f>
        <v>310000000000</v>
      </c>
      <c r="D31" s="13">
        <f>About!$C$46</f>
        <v>0</v>
      </c>
      <c r="E31" s="13">
        <v>0</v>
      </c>
      <c r="F31" s="13">
        <v>0</v>
      </c>
      <c r="G31" s="13">
        <v>0</v>
      </c>
      <c r="H31" s="13">
        <f>'CARB 2020_CO2'!$T$26</f>
        <v>90000000000</v>
      </c>
      <c r="I31" s="13">
        <f>'CARB 2020_CO2'!$T$25</f>
        <v>2070000000000.0002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5">
      <c r="A32" s="2">
        <v>2047</v>
      </c>
      <c r="B32" s="13">
        <f>'CARB 2020_CO2'!$T$23</f>
        <v>4850000000000</v>
      </c>
      <c r="C32" s="13">
        <f>'CARB 2020_CO2'!$T$24</f>
        <v>310000000000</v>
      </c>
      <c r="D32" s="13">
        <f>About!$C$46</f>
        <v>0</v>
      </c>
      <c r="E32" s="13">
        <v>0</v>
      </c>
      <c r="F32" s="13">
        <v>0</v>
      </c>
      <c r="G32" s="13">
        <v>0</v>
      </c>
      <c r="H32" s="13">
        <f>'CARB 2020_CO2'!$T$26</f>
        <v>90000000000</v>
      </c>
      <c r="I32" s="13">
        <f>'CARB 2020_CO2'!$T$25</f>
        <v>2070000000000.0002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5">
      <c r="A33" s="2">
        <v>2048</v>
      </c>
      <c r="B33" s="13">
        <f>'CARB 2020_CO2'!$T$23</f>
        <v>4850000000000</v>
      </c>
      <c r="C33" s="13">
        <f>'CARB 2020_CO2'!$T$24</f>
        <v>310000000000</v>
      </c>
      <c r="D33" s="13">
        <f>About!$C$46</f>
        <v>0</v>
      </c>
      <c r="E33" s="13">
        <v>0</v>
      </c>
      <c r="F33" s="13">
        <v>0</v>
      </c>
      <c r="G33" s="13">
        <v>0</v>
      </c>
      <c r="H33" s="13">
        <f>'CARB 2020_CO2'!$T$26</f>
        <v>90000000000</v>
      </c>
      <c r="I33" s="13">
        <f>'CARB 2020_CO2'!$T$25</f>
        <v>2070000000000.0002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5">
      <c r="A34" s="2">
        <v>2049</v>
      </c>
      <c r="B34" s="13">
        <f>'CARB 2020_CO2'!$T$23</f>
        <v>4850000000000</v>
      </c>
      <c r="C34" s="13">
        <f>'CARB 2020_CO2'!$T$24</f>
        <v>310000000000</v>
      </c>
      <c r="D34" s="13">
        <f>About!$C$46</f>
        <v>0</v>
      </c>
      <c r="E34" s="13">
        <v>0</v>
      </c>
      <c r="F34" s="13">
        <v>0</v>
      </c>
      <c r="G34" s="13">
        <v>0</v>
      </c>
      <c r="H34" s="13">
        <f>'CARB 2020_CO2'!$T$26</f>
        <v>90000000000</v>
      </c>
      <c r="I34" s="13">
        <f>'CARB 2020_CO2'!$T$25</f>
        <v>2070000000000.0002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5">
      <c r="A35" s="2">
        <v>2050</v>
      </c>
      <c r="B35" s="13">
        <f>'CARB 2020_CO2'!$T$23</f>
        <v>4850000000000</v>
      </c>
      <c r="C35" s="13">
        <f>'CARB 2020_CO2'!$T$24</f>
        <v>310000000000</v>
      </c>
      <c r="D35" s="13">
        <f>About!$C$46</f>
        <v>0</v>
      </c>
      <c r="E35" s="13">
        <v>0</v>
      </c>
      <c r="F35" s="13">
        <v>0</v>
      </c>
      <c r="G35" s="13">
        <v>0</v>
      </c>
      <c r="H35" s="13">
        <f>'CARB 2020_CO2'!$T$26</f>
        <v>90000000000</v>
      </c>
      <c r="I35" s="13">
        <f>'CARB 2020_CO2'!$T$25</f>
        <v>2070000000000.0002</v>
      </c>
      <c r="J35" s="7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5"/>
    <row r="237" spans="1:26" ht="15.75" customHeight="1" x14ac:dyDescent="0.45"/>
    <row r="238" spans="1:26" ht="15.75" customHeight="1" x14ac:dyDescent="0.45"/>
    <row r="239" spans="1:26" ht="15.75" customHeight="1" x14ac:dyDescent="0.45"/>
    <row r="240" spans="1:26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2F5496"/>
  </sheetPr>
  <dimension ref="A1:Z998"/>
  <sheetViews>
    <sheetView workbookViewId="0">
      <selection activeCell="K20" sqref="K20"/>
    </sheetView>
  </sheetViews>
  <sheetFormatPr defaultColWidth="12.6640625" defaultRowHeight="15" customHeight="1" x14ac:dyDescent="0.45"/>
  <cols>
    <col min="1" max="1" width="9.06640625" style="8" customWidth="1"/>
    <col min="2" max="2" width="16.6640625" style="8" customWidth="1"/>
    <col min="3" max="9" width="17.6640625" style="8" customWidth="1"/>
    <col min="10" max="26" width="9.06640625" style="8" customWidth="1"/>
  </cols>
  <sheetData>
    <row r="1" spans="1:26" ht="14.25" x14ac:dyDescent="0.45">
      <c r="A1" s="14" t="s">
        <v>25</v>
      </c>
      <c r="B1" s="15" t="s">
        <v>7</v>
      </c>
      <c r="C1" s="16" t="s">
        <v>26</v>
      </c>
      <c r="D1" s="2"/>
      <c r="E1" s="2"/>
      <c r="F1" s="2"/>
      <c r="G1" s="2"/>
      <c r="H1" s="2"/>
      <c r="I1" s="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8.5" x14ac:dyDescent="0.45">
      <c r="A2" s="5" t="s">
        <v>17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13</v>
      </c>
      <c r="G2" s="10" t="s">
        <v>14</v>
      </c>
      <c r="H2" s="10" t="s">
        <v>15</v>
      </c>
      <c r="I2" s="10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45">
      <c r="A3" s="2">
        <v>2018</v>
      </c>
      <c r="B3" s="13">
        <v>0</v>
      </c>
      <c r="C3" s="7">
        <f>'CARB 2020_CH4'!$T$26</f>
        <v>1560000000000</v>
      </c>
      <c r="D3" s="47">
        <f>About!$C$46</f>
        <v>0</v>
      </c>
      <c r="E3" s="13">
        <v>0</v>
      </c>
      <c r="F3" s="13">
        <v>0</v>
      </c>
      <c r="G3" s="13">
        <f>'CARB 2020_CH4'!$T$29</f>
        <v>8880000000000</v>
      </c>
      <c r="H3" s="7">
        <f>'CARB 2020_CH4'!$T$28</f>
        <v>780000000000</v>
      </c>
      <c r="I3" s="7">
        <f>'CARB 2020_CH4'!$T$27</f>
        <v>5770000000000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x14ac:dyDescent="0.45">
      <c r="A4" s="2">
        <v>2019</v>
      </c>
      <c r="B4" s="13">
        <v>0</v>
      </c>
      <c r="C4" s="7">
        <f>'CARB 2020_CH4'!$T$26</f>
        <v>1560000000000</v>
      </c>
      <c r="D4" s="47">
        <f>About!$C$46</f>
        <v>0</v>
      </c>
      <c r="E4" s="13">
        <v>0</v>
      </c>
      <c r="F4" s="13">
        <v>0</v>
      </c>
      <c r="G4" s="13">
        <f>'CARB 2020_CH4'!$T$29</f>
        <v>8880000000000</v>
      </c>
      <c r="H4" s="7">
        <f>'CARB 2020_CH4'!$T$28</f>
        <v>780000000000</v>
      </c>
      <c r="I4" s="7">
        <f>'CARB 2020_CH4'!$T$27</f>
        <v>5770000000000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x14ac:dyDescent="0.45">
      <c r="A5" s="2">
        <v>2020</v>
      </c>
      <c r="B5" s="13">
        <v>0</v>
      </c>
      <c r="C5" s="7">
        <f>'CARB 2020_CH4'!$T$26</f>
        <v>1560000000000</v>
      </c>
      <c r="D5" s="47">
        <f>About!$C$46</f>
        <v>0</v>
      </c>
      <c r="E5" s="13">
        <v>0</v>
      </c>
      <c r="F5" s="13">
        <v>0</v>
      </c>
      <c r="G5" s="13">
        <f>'CARB 2020_CH4'!$T$29</f>
        <v>8880000000000</v>
      </c>
      <c r="H5" s="7">
        <f>'CARB 2020_CH4'!$T$28</f>
        <v>780000000000</v>
      </c>
      <c r="I5" s="7">
        <f>'CARB 2020_CH4'!$T$27</f>
        <v>5770000000000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x14ac:dyDescent="0.45">
      <c r="A6" s="2">
        <v>2021</v>
      </c>
      <c r="B6" s="13">
        <v>0</v>
      </c>
      <c r="C6" s="7">
        <f>'CARB 2020_CH4'!$T$26</f>
        <v>1560000000000</v>
      </c>
      <c r="D6" s="47">
        <f>About!$C$46</f>
        <v>0</v>
      </c>
      <c r="E6" s="13">
        <v>0</v>
      </c>
      <c r="F6" s="13">
        <v>0</v>
      </c>
      <c r="G6" s="13">
        <f>'CARB 2020_CH4'!$T$29</f>
        <v>8880000000000</v>
      </c>
      <c r="H6" s="7">
        <f>'CARB 2020_CH4'!$T$28</f>
        <v>780000000000</v>
      </c>
      <c r="I6" s="7">
        <f>'CARB 2020_CH4'!$T$27</f>
        <v>5770000000000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x14ac:dyDescent="0.45">
      <c r="A7" s="2">
        <v>2022</v>
      </c>
      <c r="B7" s="13">
        <v>0</v>
      </c>
      <c r="C7" s="7">
        <f>'CARB 2020_CH4'!$T$26</f>
        <v>1560000000000</v>
      </c>
      <c r="D7" s="47">
        <f>About!$C$46</f>
        <v>0</v>
      </c>
      <c r="E7" s="13">
        <v>0</v>
      </c>
      <c r="F7" s="13">
        <v>0</v>
      </c>
      <c r="G7" s="13">
        <f>'CARB 2020_CH4'!$T$29</f>
        <v>8880000000000</v>
      </c>
      <c r="H7" s="7">
        <f>'CARB 2020_CH4'!$T$28</f>
        <v>780000000000</v>
      </c>
      <c r="I7" s="7">
        <f>'CARB 2020_CH4'!$T$27</f>
        <v>5770000000000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x14ac:dyDescent="0.45">
      <c r="A8" s="2">
        <v>2023</v>
      </c>
      <c r="B8" s="13">
        <v>0</v>
      </c>
      <c r="C8" s="7">
        <f>'CARB 2020_CH4'!$T$26</f>
        <v>1560000000000</v>
      </c>
      <c r="D8" s="47">
        <f>About!$C$46</f>
        <v>0</v>
      </c>
      <c r="E8" s="13">
        <v>0</v>
      </c>
      <c r="F8" s="13">
        <v>0</v>
      </c>
      <c r="G8" s="13">
        <f>'CARB 2020_CH4'!$T$29</f>
        <v>8880000000000</v>
      </c>
      <c r="H8" s="7">
        <f>'CARB 2020_CH4'!$T$28</f>
        <v>780000000000</v>
      </c>
      <c r="I8" s="7">
        <f>'CARB 2020_CH4'!$T$27</f>
        <v>5770000000000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x14ac:dyDescent="0.45">
      <c r="A9" s="2">
        <v>2024</v>
      </c>
      <c r="B9" s="13">
        <v>0</v>
      </c>
      <c r="C9" s="7">
        <f>'CARB 2020_CH4'!$T$26</f>
        <v>1560000000000</v>
      </c>
      <c r="D9" s="47">
        <f>About!$C$46</f>
        <v>0</v>
      </c>
      <c r="E9" s="13">
        <v>0</v>
      </c>
      <c r="F9" s="13">
        <v>0</v>
      </c>
      <c r="G9" s="13">
        <f>'CARB 2020_CH4'!$T$29</f>
        <v>8880000000000</v>
      </c>
      <c r="H9" s="7">
        <f>'CARB 2020_CH4'!$T$28</f>
        <v>780000000000</v>
      </c>
      <c r="I9" s="7">
        <f>'CARB 2020_CH4'!$T$27</f>
        <v>5770000000000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x14ac:dyDescent="0.45">
      <c r="A10" s="2">
        <v>2025</v>
      </c>
      <c r="B10" s="13">
        <v>0</v>
      </c>
      <c r="C10" s="7">
        <f>'CARB 2020_CH4'!$T$26</f>
        <v>1560000000000</v>
      </c>
      <c r="D10" s="47">
        <f>About!$C$46</f>
        <v>0</v>
      </c>
      <c r="E10" s="13">
        <v>0</v>
      </c>
      <c r="F10" s="13">
        <v>0</v>
      </c>
      <c r="G10" s="13">
        <f>'CARB 2020_CH4'!$T$29</f>
        <v>8880000000000</v>
      </c>
      <c r="H10" s="7">
        <f>'CARB 2020_CH4'!$T$28</f>
        <v>780000000000</v>
      </c>
      <c r="I10" s="7">
        <f>'CARB 2020_CH4'!$T$27</f>
        <v>5770000000000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x14ac:dyDescent="0.45">
      <c r="A11" s="2">
        <v>2026</v>
      </c>
      <c r="B11" s="13">
        <v>0</v>
      </c>
      <c r="C11" s="7">
        <f>'CARB 2020_CH4'!$T$26</f>
        <v>1560000000000</v>
      </c>
      <c r="D11" s="47">
        <f>About!$C$46</f>
        <v>0</v>
      </c>
      <c r="E11" s="13">
        <v>0</v>
      </c>
      <c r="F11" s="13">
        <v>0</v>
      </c>
      <c r="G11" s="13">
        <f>'CARB 2020_CH4'!$T$29</f>
        <v>8880000000000</v>
      </c>
      <c r="H11" s="7">
        <f>'CARB 2020_CH4'!$T$28</f>
        <v>780000000000</v>
      </c>
      <c r="I11" s="7">
        <f>'CARB 2020_CH4'!$T$27</f>
        <v>5770000000000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x14ac:dyDescent="0.45">
      <c r="A12" s="2">
        <v>2027</v>
      </c>
      <c r="B12" s="13">
        <v>0</v>
      </c>
      <c r="C12" s="7">
        <f>'CARB 2020_CH4'!$T$26</f>
        <v>1560000000000</v>
      </c>
      <c r="D12" s="47">
        <f>About!$C$46</f>
        <v>0</v>
      </c>
      <c r="E12" s="13">
        <v>0</v>
      </c>
      <c r="F12" s="13">
        <v>0</v>
      </c>
      <c r="G12" s="13">
        <f>'CARB 2020_CH4'!$T$29</f>
        <v>8880000000000</v>
      </c>
      <c r="H12" s="7">
        <f>'CARB 2020_CH4'!$T$28</f>
        <v>780000000000</v>
      </c>
      <c r="I12" s="7">
        <f>'CARB 2020_CH4'!$T$27</f>
        <v>5770000000000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x14ac:dyDescent="0.45">
      <c r="A13" s="2">
        <v>2028</v>
      </c>
      <c r="B13" s="13">
        <v>0</v>
      </c>
      <c r="C13" s="7">
        <f>'CARB 2020_CH4'!$T$26</f>
        <v>1560000000000</v>
      </c>
      <c r="D13" s="47">
        <f>About!$C$46</f>
        <v>0</v>
      </c>
      <c r="E13" s="13">
        <v>0</v>
      </c>
      <c r="F13" s="13">
        <v>0</v>
      </c>
      <c r="G13" s="13">
        <f>'CARB 2020_CH4'!$T$29</f>
        <v>8880000000000</v>
      </c>
      <c r="H13" s="7">
        <f>'CARB 2020_CH4'!$T$28</f>
        <v>780000000000</v>
      </c>
      <c r="I13" s="7">
        <f>'CARB 2020_CH4'!$T$27</f>
        <v>5770000000000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x14ac:dyDescent="0.45">
      <c r="A14" s="2">
        <v>2029</v>
      </c>
      <c r="B14" s="13">
        <v>0</v>
      </c>
      <c r="C14" s="7">
        <f>'CARB 2020_CH4'!$T$26</f>
        <v>1560000000000</v>
      </c>
      <c r="D14" s="47">
        <f>About!$C$46</f>
        <v>0</v>
      </c>
      <c r="E14" s="13">
        <v>0</v>
      </c>
      <c r="F14" s="13">
        <v>0</v>
      </c>
      <c r="G14" s="13">
        <f>'CARB 2020_CH4'!$T$29</f>
        <v>8880000000000</v>
      </c>
      <c r="H14" s="7">
        <f>'CARB 2020_CH4'!$T$28</f>
        <v>780000000000</v>
      </c>
      <c r="I14" s="7">
        <f>'CARB 2020_CH4'!$T$27</f>
        <v>5770000000000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x14ac:dyDescent="0.45">
      <c r="A15" s="2">
        <v>2030</v>
      </c>
      <c r="B15" s="13">
        <v>0</v>
      </c>
      <c r="C15" s="7">
        <f>'CARB 2020_CH4'!$T$26</f>
        <v>1560000000000</v>
      </c>
      <c r="D15" s="47">
        <f>About!$C$46</f>
        <v>0</v>
      </c>
      <c r="E15" s="13">
        <v>0</v>
      </c>
      <c r="F15" s="13">
        <v>0</v>
      </c>
      <c r="G15" s="13">
        <f>'CARB 2020_CH4'!$T$29</f>
        <v>8880000000000</v>
      </c>
      <c r="H15" s="7">
        <f>'CARB 2020_CH4'!$T$28</f>
        <v>780000000000</v>
      </c>
      <c r="I15" s="7">
        <f>'CARB 2020_CH4'!$T$27</f>
        <v>5770000000000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x14ac:dyDescent="0.45">
      <c r="A16" s="2">
        <v>2031</v>
      </c>
      <c r="B16" s="13">
        <v>0</v>
      </c>
      <c r="C16" s="7">
        <f>'CARB 2020_CH4'!$T$26</f>
        <v>1560000000000</v>
      </c>
      <c r="D16" s="47">
        <f>About!$C$46</f>
        <v>0</v>
      </c>
      <c r="E16" s="13">
        <v>0</v>
      </c>
      <c r="F16" s="13">
        <v>0</v>
      </c>
      <c r="G16" s="13">
        <f>'CARB 2020_CH4'!$T$29</f>
        <v>8880000000000</v>
      </c>
      <c r="H16" s="7">
        <f>'CARB 2020_CH4'!$T$28</f>
        <v>780000000000</v>
      </c>
      <c r="I16" s="7">
        <f>'CARB 2020_CH4'!$T$27</f>
        <v>5770000000000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x14ac:dyDescent="0.45">
      <c r="A17" s="2">
        <v>2032</v>
      </c>
      <c r="B17" s="13">
        <v>0</v>
      </c>
      <c r="C17" s="7">
        <f>'CARB 2020_CH4'!$T$26</f>
        <v>1560000000000</v>
      </c>
      <c r="D17" s="47">
        <f>About!$C$46</f>
        <v>0</v>
      </c>
      <c r="E17" s="13">
        <v>0</v>
      </c>
      <c r="F17" s="13">
        <v>0</v>
      </c>
      <c r="G17" s="13">
        <f>'CARB 2020_CH4'!$T$29</f>
        <v>8880000000000</v>
      </c>
      <c r="H17" s="7">
        <f>'CARB 2020_CH4'!$T$28</f>
        <v>780000000000</v>
      </c>
      <c r="I17" s="7">
        <f>'CARB 2020_CH4'!$T$27</f>
        <v>5770000000000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x14ac:dyDescent="0.45">
      <c r="A18" s="2">
        <v>2033</v>
      </c>
      <c r="B18" s="13">
        <v>0</v>
      </c>
      <c r="C18" s="7">
        <f>'CARB 2020_CH4'!$T$26</f>
        <v>1560000000000</v>
      </c>
      <c r="D18" s="47">
        <f>About!$C$46</f>
        <v>0</v>
      </c>
      <c r="E18" s="13">
        <v>0</v>
      </c>
      <c r="F18" s="13">
        <v>0</v>
      </c>
      <c r="G18" s="13">
        <f>'CARB 2020_CH4'!$T$29</f>
        <v>8880000000000</v>
      </c>
      <c r="H18" s="7">
        <f>'CARB 2020_CH4'!$T$28</f>
        <v>780000000000</v>
      </c>
      <c r="I18" s="7">
        <f>'CARB 2020_CH4'!$T$27</f>
        <v>5770000000000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45">
      <c r="A19" s="2">
        <v>2034</v>
      </c>
      <c r="B19" s="13">
        <v>0</v>
      </c>
      <c r="C19" s="7">
        <f>'CARB 2020_CH4'!$T$26</f>
        <v>1560000000000</v>
      </c>
      <c r="D19" s="47">
        <f>About!$C$46</f>
        <v>0</v>
      </c>
      <c r="E19" s="13">
        <v>0</v>
      </c>
      <c r="F19" s="13">
        <v>0</v>
      </c>
      <c r="G19" s="13">
        <f>'CARB 2020_CH4'!$T$29</f>
        <v>8880000000000</v>
      </c>
      <c r="H19" s="7">
        <f>'CARB 2020_CH4'!$T$28</f>
        <v>780000000000</v>
      </c>
      <c r="I19" s="7">
        <f>'CARB 2020_CH4'!$T$27</f>
        <v>5770000000000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45">
      <c r="A20" s="2">
        <v>2035</v>
      </c>
      <c r="B20" s="13">
        <v>0</v>
      </c>
      <c r="C20" s="7">
        <f>'CARB 2020_CH4'!$T$26</f>
        <v>1560000000000</v>
      </c>
      <c r="D20" s="47">
        <f>About!$C$46</f>
        <v>0</v>
      </c>
      <c r="E20" s="13">
        <v>0</v>
      </c>
      <c r="F20" s="13">
        <v>0</v>
      </c>
      <c r="G20" s="13">
        <f>'CARB 2020_CH4'!$T$29</f>
        <v>8880000000000</v>
      </c>
      <c r="H20" s="7">
        <f>'CARB 2020_CH4'!$T$28</f>
        <v>780000000000</v>
      </c>
      <c r="I20" s="7">
        <f>'CARB 2020_CH4'!$T$27</f>
        <v>5770000000000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45">
      <c r="A21" s="2">
        <v>2036</v>
      </c>
      <c r="B21" s="13">
        <v>0</v>
      </c>
      <c r="C21" s="7">
        <f>'CARB 2020_CH4'!$T$26</f>
        <v>1560000000000</v>
      </c>
      <c r="D21" s="47">
        <f>About!$C$46</f>
        <v>0</v>
      </c>
      <c r="E21" s="13">
        <v>0</v>
      </c>
      <c r="F21" s="13">
        <v>0</v>
      </c>
      <c r="G21" s="13">
        <f>'CARB 2020_CH4'!$T$29</f>
        <v>8880000000000</v>
      </c>
      <c r="H21" s="7">
        <f>'CARB 2020_CH4'!$T$28</f>
        <v>780000000000</v>
      </c>
      <c r="I21" s="7">
        <f>'CARB 2020_CH4'!$T$27</f>
        <v>5770000000000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45">
      <c r="A22" s="2">
        <v>2037</v>
      </c>
      <c r="B22" s="13">
        <v>0</v>
      </c>
      <c r="C22" s="7">
        <f>'CARB 2020_CH4'!$T$26</f>
        <v>1560000000000</v>
      </c>
      <c r="D22" s="47">
        <f>About!$C$46</f>
        <v>0</v>
      </c>
      <c r="E22" s="13">
        <v>0</v>
      </c>
      <c r="F22" s="13">
        <v>0</v>
      </c>
      <c r="G22" s="13">
        <f>'CARB 2020_CH4'!$T$29</f>
        <v>8880000000000</v>
      </c>
      <c r="H22" s="7">
        <f>'CARB 2020_CH4'!$T$28</f>
        <v>780000000000</v>
      </c>
      <c r="I22" s="7">
        <f>'CARB 2020_CH4'!$T$27</f>
        <v>5770000000000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45">
      <c r="A23" s="2">
        <v>2038</v>
      </c>
      <c r="B23" s="13">
        <v>0</v>
      </c>
      <c r="C23" s="7">
        <f>'CARB 2020_CH4'!$T$26</f>
        <v>1560000000000</v>
      </c>
      <c r="D23" s="47">
        <f>About!$C$46</f>
        <v>0</v>
      </c>
      <c r="E23" s="13">
        <v>0</v>
      </c>
      <c r="F23" s="13">
        <v>0</v>
      </c>
      <c r="G23" s="13">
        <f>'CARB 2020_CH4'!$T$29</f>
        <v>8880000000000</v>
      </c>
      <c r="H23" s="7">
        <f>'CARB 2020_CH4'!$T$28</f>
        <v>780000000000</v>
      </c>
      <c r="I23" s="7">
        <f>'CARB 2020_CH4'!$T$27</f>
        <v>5770000000000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45">
      <c r="A24" s="2">
        <v>2039</v>
      </c>
      <c r="B24" s="13">
        <v>0</v>
      </c>
      <c r="C24" s="7">
        <f>'CARB 2020_CH4'!$T$26</f>
        <v>1560000000000</v>
      </c>
      <c r="D24" s="47">
        <f>About!$C$46</f>
        <v>0</v>
      </c>
      <c r="E24" s="13">
        <v>0</v>
      </c>
      <c r="F24" s="13">
        <v>0</v>
      </c>
      <c r="G24" s="13">
        <f>'CARB 2020_CH4'!$T$29</f>
        <v>8880000000000</v>
      </c>
      <c r="H24" s="7">
        <f>'CARB 2020_CH4'!$T$28</f>
        <v>780000000000</v>
      </c>
      <c r="I24" s="7">
        <f>'CARB 2020_CH4'!$T$27</f>
        <v>5770000000000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45">
      <c r="A25" s="2">
        <v>2040</v>
      </c>
      <c r="B25" s="13">
        <v>0</v>
      </c>
      <c r="C25" s="7">
        <f>'CARB 2020_CH4'!$T$26</f>
        <v>1560000000000</v>
      </c>
      <c r="D25" s="47">
        <f>About!$C$46</f>
        <v>0</v>
      </c>
      <c r="E25" s="13">
        <v>0</v>
      </c>
      <c r="F25" s="13">
        <v>0</v>
      </c>
      <c r="G25" s="13">
        <f>'CARB 2020_CH4'!$T$29</f>
        <v>8880000000000</v>
      </c>
      <c r="H25" s="7">
        <f>'CARB 2020_CH4'!$T$28</f>
        <v>780000000000</v>
      </c>
      <c r="I25" s="7">
        <f>'CARB 2020_CH4'!$T$27</f>
        <v>5770000000000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5">
      <c r="A26" s="2">
        <v>2041</v>
      </c>
      <c r="B26" s="13">
        <v>0</v>
      </c>
      <c r="C26" s="7">
        <f>'CARB 2020_CH4'!$T$26</f>
        <v>1560000000000</v>
      </c>
      <c r="D26" s="47">
        <f>About!$C$46</f>
        <v>0</v>
      </c>
      <c r="E26" s="13">
        <v>0</v>
      </c>
      <c r="F26" s="13">
        <v>0</v>
      </c>
      <c r="G26" s="13">
        <f>'CARB 2020_CH4'!$T$29</f>
        <v>8880000000000</v>
      </c>
      <c r="H26" s="7">
        <f>'CARB 2020_CH4'!$T$28</f>
        <v>780000000000</v>
      </c>
      <c r="I26" s="7">
        <f>'CARB 2020_CH4'!$T$27</f>
        <v>5770000000000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5">
      <c r="A27" s="2">
        <v>2042</v>
      </c>
      <c r="B27" s="13">
        <v>0</v>
      </c>
      <c r="C27" s="7">
        <f>'CARB 2020_CH4'!$T$26</f>
        <v>1560000000000</v>
      </c>
      <c r="D27" s="47">
        <f>About!$C$46</f>
        <v>0</v>
      </c>
      <c r="E27" s="13">
        <v>0</v>
      </c>
      <c r="F27" s="13">
        <v>0</v>
      </c>
      <c r="G27" s="13">
        <f>'CARB 2020_CH4'!$T$29</f>
        <v>8880000000000</v>
      </c>
      <c r="H27" s="7">
        <f>'CARB 2020_CH4'!$T$28</f>
        <v>780000000000</v>
      </c>
      <c r="I27" s="7">
        <f>'CARB 2020_CH4'!$T$27</f>
        <v>5770000000000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5">
      <c r="A28" s="2">
        <v>2043</v>
      </c>
      <c r="B28" s="13">
        <v>0</v>
      </c>
      <c r="C28" s="7">
        <f>'CARB 2020_CH4'!$T$26</f>
        <v>1560000000000</v>
      </c>
      <c r="D28" s="47">
        <f>About!$C$46</f>
        <v>0</v>
      </c>
      <c r="E28" s="13">
        <v>0</v>
      </c>
      <c r="F28" s="13">
        <v>0</v>
      </c>
      <c r="G28" s="13">
        <f>'CARB 2020_CH4'!$T$29</f>
        <v>8880000000000</v>
      </c>
      <c r="H28" s="7">
        <f>'CARB 2020_CH4'!$T$28</f>
        <v>780000000000</v>
      </c>
      <c r="I28" s="7">
        <f>'CARB 2020_CH4'!$T$27</f>
        <v>5770000000000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5">
      <c r="A29" s="2">
        <v>2044</v>
      </c>
      <c r="B29" s="13">
        <v>0</v>
      </c>
      <c r="C29" s="7">
        <f>'CARB 2020_CH4'!$T$26</f>
        <v>1560000000000</v>
      </c>
      <c r="D29" s="47">
        <f>About!$C$46</f>
        <v>0</v>
      </c>
      <c r="E29" s="13">
        <v>0</v>
      </c>
      <c r="F29" s="13">
        <v>0</v>
      </c>
      <c r="G29" s="13">
        <f>'CARB 2020_CH4'!$T$29</f>
        <v>8880000000000</v>
      </c>
      <c r="H29" s="7">
        <f>'CARB 2020_CH4'!$T$28</f>
        <v>780000000000</v>
      </c>
      <c r="I29" s="7">
        <f>'CARB 2020_CH4'!$T$27</f>
        <v>5770000000000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5">
      <c r="A30" s="2">
        <v>2045</v>
      </c>
      <c r="B30" s="13">
        <v>0</v>
      </c>
      <c r="C30" s="7">
        <f>'CARB 2020_CH4'!$T$26</f>
        <v>1560000000000</v>
      </c>
      <c r="D30" s="47">
        <f>About!$C$46</f>
        <v>0</v>
      </c>
      <c r="E30" s="13">
        <v>0</v>
      </c>
      <c r="F30" s="13">
        <v>0</v>
      </c>
      <c r="G30" s="13">
        <f>'CARB 2020_CH4'!$T$29</f>
        <v>8880000000000</v>
      </c>
      <c r="H30" s="7">
        <f>'CARB 2020_CH4'!$T$28</f>
        <v>780000000000</v>
      </c>
      <c r="I30" s="7">
        <f>'CARB 2020_CH4'!$T$27</f>
        <v>5770000000000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5">
      <c r="A31" s="2">
        <v>2046</v>
      </c>
      <c r="B31" s="13">
        <v>0</v>
      </c>
      <c r="C31" s="7">
        <f>'CARB 2020_CH4'!$T$26</f>
        <v>1560000000000</v>
      </c>
      <c r="D31" s="47">
        <f>About!$C$46</f>
        <v>0</v>
      </c>
      <c r="E31" s="13">
        <v>0</v>
      </c>
      <c r="F31" s="13">
        <v>0</v>
      </c>
      <c r="G31" s="13">
        <f>'CARB 2020_CH4'!$T$29</f>
        <v>8880000000000</v>
      </c>
      <c r="H31" s="7">
        <f>'CARB 2020_CH4'!$T$28</f>
        <v>780000000000</v>
      </c>
      <c r="I31" s="7">
        <f>'CARB 2020_CH4'!$T$27</f>
        <v>5770000000000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5">
      <c r="A32" s="2">
        <v>2047</v>
      </c>
      <c r="B32" s="13">
        <v>0</v>
      </c>
      <c r="C32" s="7">
        <f>'CARB 2020_CH4'!$T$26</f>
        <v>1560000000000</v>
      </c>
      <c r="D32" s="47">
        <f>About!$C$46</f>
        <v>0</v>
      </c>
      <c r="E32" s="13">
        <v>0</v>
      </c>
      <c r="F32" s="13">
        <v>0</v>
      </c>
      <c r="G32" s="13">
        <f>'CARB 2020_CH4'!$T$29</f>
        <v>8880000000000</v>
      </c>
      <c r="H32" s="7">
        <f>'CARB 2020_CH4'!$T$28</f>
        <v>780000000000</v>
      </c>
      <c r="I32" s="7">
        <f>'CARB 2020_CH4'!$T$27</f>
        <v>5770000000000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5">
      <c r="A33" s="2">
        <v>2048</v>
      </c>
      <c r="B33" s="13">
        <v>0</v>
      </c>
      <c r="C33" s="7">
        <f>'CARB 2020_CH4'!$T$26</f>
        <v>1560000000000</v>
      </c>
      <c r="D33" s="47">
        <f>About!$C$46</f>
        <v>0</v>
      </c>
      <c r="E33" s="13">
        <v>0</v>
      </c>
      <c r="F33" s="13">
        <v>0</v>
      </c>
      <c r="G33" s="13">
        <f>'CARB 2020_CH4'!$T$29</f>
        <v>8880000000000</v>
      </c>
      <c r="H33" s="7">
        <f>'CARB 2020_CH4'!$T$28</f>
        <v>780000000000</v>
      </c>
      <c r="I33" s="7">
        <f>'CARB 2020_CH4'!$T$27</f>
        <v>5770000000000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5">
      <c r="A34" s="2">
        <v>2049</v>
      </c>
      <c r="B34" s="13">
        <v>0</v>
      </c>
      <c r="C34" s="7">
        <f>'CARB 2020_CH4'!$T$26</f>
        <v>1560000000000</v>
      </c>
      <c r="D34" s="47">
        <f>About!$C$46</f>
        <v>0</v>
      </c>
      <c r="E34" s="13">
        <v>0</v>
      </c>
      <c r="F34" s="13">
        <v>0</v>
      </c>
      <c r="G34" s="13">
        <f>'CARB 2020_CH4'!$T$29</f>
        <v>8880000000000</v>
      </c>
      <c r="H34" s="7">
        <f>'CARB 2020_CH4'!$T$28</f>
        <v>780000000000</v>
      </c>
      <c r="I34" s="7">
        <f>'CARB 2020_CH4'!$T$27</f>
        <v>5770000000000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5">
      <c r="A35" s="2">
        <v>2050</v>
      </c>
      <c r="B35" s="13">
        <v>0</v>
      </c>
      <c r="C35" s="7">
        <f>'CARB 2020_CH4'!$T$26</f>
        <v>1560000000000</v>
      </c>
      <c r="D35" s="47">
        <f>About!$C$46</f>
        <v>0</v>
      </c>
      <c r="E35" s="13">
        <v>0</v>
      </c>
      <c r="F35" s="13">
        <v>0</v>
      </c>
      <c r="G35" s="13">
        <f>'CARB 2020_CH4'!$T$29</f>
        <v>8880000000000</v>
      </c>
      <c r="H35" s="7">
        <f>'CARB 2020_CH4'!$T$28</f>
        <v>780000000000</v>
      </c>
      <c r="I35" s="7">
        <f>'CARB 2020_CH4'!$T$27</f>
        <v>5770000000000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5"/>
    <row r="237" spans="1:26" ht="15.75" customHeight="1" x14ac:dyDescent="0.45"/>
    <row r="238" spans="1:26" ht="15.75" customHeight="1" x14ac:dyDescent="0.45"/>
    <row r="239" spans="1:26" ht="15.75" customHeight="1" x14ac:dyDescent="0.45"/>
    <row r="240" spans="1:26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2F5496"/>
  </sheetPr>
  <dimension ref="A1:Z998"/>
  <sheetViews>
    <sheetView workbookViewId="0">
      <selection activeCell="G3" sqref="G3"/>
    </sheetView>
  </sheetViews>
  <sheetFormatPr defaultColWidth="12.6640625" defaultRowHeight="15" customHeight="1" x14ac:dyDescent="0.45"/>
  <cols>
    <col min="1" max="1" width="9.06640625" style="8" customWidth="1"/>
    <col min="2" max="2" width="16.6640625" style="8" customWidth="1"/>
    <col min="3" max="9" width="17.6640625" style="8" customWidth="1"/>
    <col min="10" max="26" width="9.06640625" style="8" customWidth="1"/>
  </cols>
  <sheetData>
    <row r="1" spans="1:26" ht="14.25" x14ac:dyDescent="0.45">
      <c r="A1" s="14" t="s">
        <v>25</v>
      </c>
      <c r="B1" s="15" t="s">
        <v>8</v>
      </c>
      <c r="C1" s="16" t="s">
        <v>26</v>
      </c>
      <c r="D1" s="2"/>
      <c r="E1" s="2"/>
      <c r="F1" s="2"/>
      <c r="G1" s="2"/>
      <c r="H1" s="2"/>
      <c r="I1" s="2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ht="28.5" x14ac:dyDescent="0.45">
      <c r="A2" s="5" t="s">
        <v>17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13</v>
      </c>
      <c r="G2" s="10" t="s">
        <v>14</v>
      </c>
      <c r="H2" s="10" t="s">
        <v>15</v>
      </c>
      <c r="I2" s="10" t="s">
        <v>16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x14ac:dyDescent="0.45">
      <c r="A3" s="2">
        <v>2018</v>
      </c>
      <c r="B3" s="13">
        <v>0</v>
      </c>
      <c r="C3" s="13">
        <v>0</v>
      </c>
      <c r="D3" s="7">
        <f>About!$C$46</f>
        <v>0</v>
      </c>
      <c r="E3" s="13">
        <v>0</v>
      </c>
      <c r="F3" s="13">
        <v>0</v>
      </c>
      <c r="G3" s="13">
        <f>'CARB 2020_N2O'!$T$23</f>
        <v>210000000000.00003</v>
      </c>
      <c r="H3" s="7">
        <f>'CARB 2020_N2O'!$T$22</f>
        <v>5620000000000</v>
      </c>
      <c r="I3" s="7">
        <f>'CARB 2020_N2O'!$T$21</f>
        <v>910000000000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x14ac:dyDescent="0.45">
      <c r="A4" s="2">
        <v>2019</v>
      </c>
      <c r="B4" s="13">
        <v>0</v>
      </c>
      <c r="C4" s="13">
        <v>0</v>
      </c>
      <c r="D4" s="7">
        <f>About!$C$46</f>
        <v>0</v>
      </c>
      <c r="E4" s="13">
        <v>0</v>
      </c>
      <c r="F4" s="13">
        <v>0</v>
      </c>
      <c r="G4" s="13">
        <f>'CARB 2020_N2O'!$T$23</f>
        <v>210000000000.00003</v>
      </c>
      <c r="H4" s="7">
        <f>'CARB 2020_N2O'!$T$22</f>
        <v>5620000000000</v>
      </c>
      <c r="I4" s="7">
        <f>'CARB 2020_N2O'!$T$21</f>
        <v>910000000000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x14ac:dyDescent="0.45">
      <c r="A5" s="2">
        <v>2020</v>
      </c>
      <c r="B5" s="13">
        <v>0</v>
      </c>
      <c r="C5" s="13">
        <v>0</v>
      </c>
      <c r="D5" s="7">
        <f>About!$C$46</f>
        <v>0</v>
      </c>
      <c r="E5" s="13">
        <v>0</v>
      </c>
      <c r="F5" s="13">
        <v>0</v>
      </c>
      <c r="G5" s="13">
        <f>'CARB 2020_N2O'!$T$23</f>
        <v>210000000000.00003</v>
      </c>
      <c r="H5" s="7">
        <f>'CARB 2020_N2O'!$T$22</f>
        <v>5620000000000</v>
      </c>
      <c r="I5" s="7">
        <f>'CARB 2020_N2O'!$T$21</f>
        <v>910000000000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x14ac:dyDescent="0.45">
      <c r="A6" s="2">
        <v>2021</v>
      </c>
      <c r="B6" s="13">
        <v>0</v>
      </c>
      <c r="C6" s="13">
        <v>0</v>
      </c>
      <c r="D6" s="7">
        <f>About!$C$46</f>
        <v>0</v>
      </c>
      <c r="E6" s="13">
        <v>0</v>
      </c>
      <c r="F6" s="13">
        <v>0</v>
      </c>
      <c r="G6" s="13">
        <f>'CARB 2020_N2O'!$T$23</f>
        <v>210000000000.00003</v>
      </c>
      <c r="H6" s="7">
        <f>'CARB 2020_N2O'!$T$22</f>
        <v>5620000000000</v>
      </c>
      <c r="I6" s="7">
        <f>'CARB 2020_N2O'!$T$21</f>
        <v>910000000000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x14ac:dyDescent="0.45">
      <c r="A7" s="2">
        <v>2022</v>
      </c>
      <c r="B7" s="13">
        <v>0</v>
      </c>
      <c r="C7" s="13">
        <v>0</v>
      </c>
      <c r="D7" s="7">
        <f>About!$C$46</f>
        <v>0</v>
      </c>
      <c r="E7" s="13">
        <v>0</v>
      </c>
      <c r="F7" s="13">
        <v>0</v>
      </c>
      <c r="G7" s="13">
        <f>'CARB 2020_N2O'!$T$23</f>
        <v>210000000000.00003</v>
      </c>
      <c r="H7" s="7">
        <f>'CARB 2020_N2O'!$T$22</f>
        <v>5620000000000</v>
      </c>
      <c r="I7" s="7">
        <f>'CARB 2020_N2O'!$T$21</f>
        <v>910000000000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x14ac:dyDescent="0.45">
      <c r="A8" s="2">
        <v>2023</v>
      </c>
      <c r="B8" s="13">
        <v>0</v>
      </c>
      <c r="C8" s="13">
        <v>0</v>
      </c>
      <c r="D8" s="7">
        <f>About!$C$46</f>
        <v>0</v>
      </c>
      <c r="E8" s="13">
        <v>0</v>
      </c>
      <c r="F8" s="13">
        <v>0</v>
      </c>
      <c r="G8" s="13">
        <f>'CARB 2020_N2O'!$T$23</f>
        <v>210000000000.00003</v>
      </c>
      <c r="H8" s="7">
        <f>'CARB 2020_N2O'!$T$22</f>
        <v>5620000000000</v>
      </c>
      <c r="I8" s="7">
        <f>'CARB 2020_N2O'!$T$21</f>
        <v>910000000000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x14ac:dyDescent="0.45">
      <c r="A9" s="2">
        <v>2024</v>
      </c>
      <c r="B9" s="13">
        <v>0</v>
      </c>
      <c r="C9" s="13">
        <v>0</v>
      </c>
      <c r="D9" s="7">
        <f>About!$C$46</f>
        <v>0</v>
      </c>
      <c r="E9" s="13">
        <v>0</v>
      </c>
      <c r="F9" s="13">
        <v>0</v>
      </c>
      <c r="G9" s="13">
        <f>'CARB 2020_N2O'!$T$23</f>
        <v>210000000000.00003</v>
      </c>
      <c r="H9" s="7">
        <f>'CARB 2020_N2O'!$T$22</f>
        <v>5620000000000</v>
      </c>
      <c r="I9" s="7">
        <f>'CARB 2020_N2O'!$T$21</f>
        <v>910000000000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x14ac:dyDescent="0.45">
      <c r="A10" s="2">
        <v>2025</v>
      </c>
      <c r="B10" s="13">
        <v>0</v>
      </c>
      <c r="C10" s="13">
        <v>0</v>
      </c>
      <c r="D10" s="7">
        <f>About!$C$46</f>
        <v>0</v>
      </c>
      <c r="E10" s="13">
        <v>0</v>
      </c>
      <c r="F10" s="13">
        <v>0</v>
      </c>
      <c r="G10" s="13">
        <f>'CARB 2020_N2O'!$T$23</f>
        <v>210000000000.00003</v>
      </c>
      <c r="H10" s="7">
        <f>'CARB 2020_N2O'!$T$22</f>
        <v>5620000000000</v>
      </c>
      <c r="I10" s="7">
        <f>'CARB 2020_N2O'!$T$21</f>
        <v>910000000000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x14ac:dyDescent="0.45">
      <c r="A11" s="2">
        <v>2026</v>
      </c>
      <c r="B11" s="13">
        <v>0</v>
      </c>
      <c r="C11" s="13">
        <v>0</v>
      </c>
      <c r="D11" s="7">
        <f>About!$C$46</f>
        <v>0</v>
      </c>
      <c r="E11" s="13">
        <v>0</v>
      </c>
      <c r="F11" s="13">
        <v>0</v>
      </c>
      <c r="G11" s="13">
        <f>'CARB 2020_N2O'!$T$23</f>
        <v>210000000000.00003</v>
      </c>
      <c r="H11" s="7">
        <f>'CARB 2020_N2O'!$T$22</f>
        <v>5620000000000</v>
      </c>
      <c r="I11" s="7">
        <f>'CARB 2020_N2O'!$T$21</f>
        <v>910000000000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x14ac:dyDescent="0.45">
      <c r="A12" s="2">
        <v>2027</v>
      </c>
      <c r="B12" s="13">
        <v>0</v>
      </c>
      <c r="C12" s="13">
        <v>0</v>
      </c>
      <c r="D12" s="7">
        <f>About!$C$46</f>
        <v>0</v>
      </c>
      <c r="E12" s="13">
        <v>0</v>
      </c>
      <c r="F12" s="13">
        <v>0</v>
      </c>
      <c r="G12" s="13">
        <f>'CARB 2020_N2O'!$T$23</f>
        <v>210000000000.00003</v>
      </c>
      <c r="H12" s="7">
        <f>'CARB 2020_N2O'!$T$22</f>
        <v>5620000000000</v>
      </c>
      <c r="I12" s="7">
        <f>'CARB 2020_N2O'!$T$21</f>
        <v>910000000000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x14ac:dyDescent="0.45">
      <c r="A13" s="2">
        <v>2028</v>
      </c>
      <c r="B13" s="13">
        <v>0</v>
      </c>
      <c r="C13" s="13">
        <v>0</v>
      </c>
      <c r="D13" s="7">
        <f>About!$C$46</f>
        <v>0</v>
      </c>
      <c r="E13" s="13">
        <v>0</v>
      </c>
      <c r="F13" s="13">
        <v>0</v>
      </c>
      <c r="G13" s="13">
        <f>'CARB 2020_N2O'!$T$23</f>
        <v>210000000000.00003</v>
      </c>
      <c r="H13" s="7">
        <f>'CARB 2020_N2O'!$T$22</f>
        <v>5620000000000</v>
      </c>
      <c r="I13" s="7">
        <f>'CARB 2020_N2O'!$T$21</f>
        <v>910000000000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x14ac:dyDescent="0.45">
      <c r="A14" s="2">
        <v>2029</v>
      </c>
      <c r="B14" s="13">
        <v>0</v>
      </c>
      <c r="C14" s="13">
        <v>0</v>
      </c>
      <c r="D14" s="7">
        <f>About!$C$46</f>
        <v>0</v>
      </c>
      <c r="E14" s="13">
        <v>0</v>
      </c>
      <c r="F14" s="13">
        <v>0</v>
      </c>
      <c r="G14" s="13">
        <f>'CARB 2020_N2O'!$T$23</f>
        <v>210000000000.00003</v>
      </c>
      <c r="H14" s="7">
        <f>'CARB 2020_N2O'!$T$22</f>
        <v>5620000000000</v>
      </c>
      <c r="I14" s="7">
        <f>'CARB 2020_N2O'!$T$21</f>
        <v>910000000000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4.25" x14ac:dyDescent="0.45">
      <c r="A15" s="2">
        <v>2030</v>
      </c>
      <c r="B15" s="13">
        <v>0</v>
      </c>
      <c r="C15" s="13">
        <v>0</v>
      </c>
      <c r="D15" s="7">
        <f>About!$C$46</f>
        <v>0</v>
      </c>
      <c r="E15" s="13">
        <v>0</v>
      </c>
      <c r="F15" s="13">
        <v>0</v>
      </c>
      <c r="G15" s="13">
        <f>'CARB 2020_N2O'!$T$23</f>
        <v>210000000000.00003</v>
      </c>
      <c r="H15" s="7">
        <f>'CARB 2020_N2O'!$T$22</f>
        <v>5620000000000</v>
      </c>
      <c r="I15" s="7">
        <f>'CARB 2020_N2O'!$T$21</f>
        <v>910000000000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4.25" x14ac:dyDescent="0.45">
      <c r="A16" s="2">
        <v>2031</v>
      </c>
      <c r="B16" s="13">
        <v>0</v>
      </c>
      <c r="C16" s="13">
        <v>0</v>
      </c>
      <c r="D16" s="7">
        <f>About!$C$46</f>
        <v>0</v>
      </c>
      <c r="E16" s="13">
        <v>0</v>
      </c>
      <c r="F16" s="13">
        <v>0</v>
      </c>
      <c r="G16" s="13">
        <f>'CARB 2020_N2O'!$T$23</f>
        <v>210000000000.00003</v>
      </c>
      <c r="H16" s="7">
        <f>'CARB 2020_N2O'!$T$22</f>
        <v>5620000000000</v>
      </c>
      <c r="I16" s="7">
        <f>'CARB 2020_N2O'!$T$21</f>
        <v>910000000000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spans="1:26" ht="14.25" x14ac:dyDescent="0.45">
      <c r="A17" s="2">
        <v>2032</v>
      </c>
      <c r="B17" s="13">
        <v>0</v>
      </c>
      <c r="C17" s="13">
        <v>0</v>
      </c>
      <c r="D17" s="7">
        <f>About!$C$46</f>
        <v>0</v>
      </c>
      <c r="E17" s="13">
        <v>0</v>
      </c>
      <c r="F17" s="13">
        <v>0</v>
      </c>
      <c r="G17" s="13">
        <f>'CARB 2020_N2O'!$T$23</f>
        <v>210000000000.00003</v>
      </c>
      <c r="H17" s="7">
        <f>'CARB 2020_N2O'!$T$22</f>
        <v>5620000000000</v>
      </c>
      <c r="I17" s="7">
        <f>'CARB 2020_N2O'!$T$21</f>
        <v>910000000000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 ht="14.25" x14ac:dyDescent="0.45">
      <c r="A18" s="2">
        <v>2033</v>
      </c>
      <c r="B18" s="13">
        <v>0</v>
      </c>
      <c r="C18" s="13">
        <v>0</v>
      </c>
      <c r="D18" s="7">
        <f>About!$C$46</f>
        <v>0</v>
      </c>
      <c r="E18" s="13">
        <v>0</v>
      </c>
      <c r="F18" s="13">
        <v>0</v>
      </c>
      <c r="G18" s="13">
        <f>'CARB 2020_N2O'!$T$23</f>
        <v>210000000000.00003</v>
      </c>
      <c r="H18" s="7">
        <f>'CARB 2020_N2O'!$T$22</f>
        <v>5620000000000</v>
      </c>
      <c r="I18" s="7">
        <f>'CARB 2020_N2O'!$T$21</f>
        <v>910000000000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 ht="15.75" customHeight="1" x14ac:dyDescent="0.45">
      <c r="A19" s="2">
        <v>2034</v>
      </c>
      <c r="B19" s="13">
        <v>0</v>
      </c>
      <c r="C19" s="13">
        <v>0</v>
      </c>
      <c r="D19" s="7">
        <f>About!$C$46</f>
        <v>0</v>
      </c>
      <c r="E19" s="13">
        <v>0</v>
      </c>
      <c r="F19" s="13">
        <v>0</v>
      </c>
      <c r="G19" s="13">
        <f>'CARB 2020_N2O'!$T$23</f>
        <v>210000000000.00003</v>
      </c>
      <c r="H19" s="7">
        <f>'CARB 2020_N2O'!$T$22</f>
        <v>5620000000000</v>
      </c>
      <c r="I19" s="7">
        <f>'CARB 2020_N2O'!$T$21</f>
        <v>910000000000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 ht="15.75" customHeight="1" x14ac:dyDescent="0.45">
      <c r="A20" s="2">
        <v>2035</v>
      </c>
      <c r="B20" s="13">
        <v>0</v>
      </c>
      <c r="C20" s="13">
        <v>0</v>
      </c>
      <c r="D20" s="7">
        <f>About!$C$46</f>
        <v>0</v>
      </c>
      <c r="E20" s="13">
        <v>0</v>
      </c>
      <c r="F20" s="13">
        <v>0</v>
      </c>
      <c r="G20" s="13">
        <f>'CARB 2020_N2O'!$T$23</f>
        <v>210000000000.00003</v>
      </c>
      <c r="H20" s="7">
        <f>'CARB 2020_N2O'!$T$22</f>
        <v>5620000000000</v>
      </c>
      <c r="I20" s="7">
        <f>'CARB 2020_N2O'!$T$21</f>
        <v>910000000000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 ht="15.75" customHeight="1" x14ac:dyDescent="0.45">
      <c r="A21" s="2">
        <v>2036</v>
      </c>
      <c r="B21" s="13">
        <v>0</v>
      </c>
      <c r="C21" s="13">
        <v>0</v>
      </c>
      <c r="D21" s="7">
        <f>About!$C$46</f>
        <v>0</v>
      </c>
      <c r="E21" s="13">
        <v>0</v>
      </c>
      <c r="F21" s="13">
        <v>0</v>
      </c>
      <c r="G21" s="13">
        <f>'CARB 2020_N2O'!$T$23</f>
        <v>210000000000.00003</v>
      </c>
      <c r="H21" s="7">
        <f>'CARB 2020_N2O'!$T$22</f>
        <v>5620000000000</v>
      </c>
      <c r="I21" s="7">
        <f>'CARB 2020_N2O'!$T$21</f>
        <v>910000000000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 ht="15.75" customHeight="1" x14ac:dyDescent="0.45">
      <c r="A22" s="2">
        <v>2037</v>
      </c>
      <c r="B22" s="13">
        <v>0</v>
      </c>
      <c r="C22" s="13">
        <v>0</v>
      </c>
      <c r="D22" s="7">
        <f>About!$C$46</f>
        <v>0</v>
      </c>
      <c r="E22" s="13">
        <v>0</v>
      </c>
      <c r="F22" s="13">
        <v>0</v>
      </c>
      <c r="G22" s="13">
        <f>'CARB 2020_N2O'!$T$23</f>
        <v>210000000000.00003</v>
      </c>
      <c r="H22" s="7">
        <f>'CARB 2020_N2O'!$T$22</f>
        <v>5620000000000</v>
      </c>
      <c r="I22" s="7">
        <f>'CARB 2020_N2O'!$T$21</f>
        <v>910000000000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5.75" customHeight="1" x14ac:dyDescent="0.45">
      <c r="A23" s="2">
        <v>2038</v>
      </c>
      <c r="B23" s="13">
        <v>0</v>
      </c>
      <c r="C23" s="13">
        <v>0</v>
      </c>
      <c r="D23" s="7">
        <f>About!$C$46</f>
        <v>0</v>
      </c>
      <c r="E23" s="13">
        <v>0</v>
      </c>
      <c r="F23" s="13">
        <v>0</v>
      </c>
      <c r="G23" s="13">
        <f>'CARB 2020_N2O'!$T$23</f>
        <v>210000000000.00003</v>
      </c>
      <c r="H23" s="7">
        <f>'CARB 2020_N2O'!$T$22</f>
        <v>5620000000000</v>
      </c>
      <c r="I23" s="7">
        <f>'CARB 2020_N2O'!$T$21</f>
        <v>910000000000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5.75" customHeight="1" x14ac:dyDescent="0.45">
      <c r="A24" s="2">
        <v>2039</v>
      </c>
      <c r="B24" s="13">
        <v>0</v>
      </c>
      <c r="C24" s="13">
        <v>0</v>
      </c>
      <c r="D24" s="7">
        <f>About!$C$46</f>
        <v>0</v>
      </c>
      <c r="E24" s="13">
        <v>0</v>
      </c>
      <c r="F24" s="13">
        <v>0</v>
      </c>
      <c r="G24" s="13">
        <f>'CARB 2020_N2O'!$T$23</f>
        <v>210000000000.00003</v>
      </c>
      <c r="H24" s="7">
        <f>'CARB 2020_N2O'!$T$22</f>
        <v>5620000000000</v>
      </c>
      <c r="I24" s="7">
        <f>'CARB 2020_N2O'!$T$21</f>
        <v>910000000000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5.75" customHeight="1" x14ac:dyDescent="0.45">
      <c r="A25" s="2">
        <v>2040</v>
      </c>
      <c r="B25" s="13">
        <v>0</v>
      </c>
      <c r="C25" s="13">
        <v>0</v>
      </c>
      <c r="D25" s="7">
        <f>About!$C$46</f>
        <v>0</v>
      </c>
      <c r="E25" s="13">
        <v>0</v>
      </c>
      <c r="F25" s="13">
        <v>0</v>
      </c>
      <c r="G25" s="13">
        <f>'CARB 2020_N2O'!$T$23</f>
        <v>210000000000.00003</v>
      </c>
      <c r="H25" s="7">
        <f>'CARB 2020_N2O'!$T$22</f>
        <v>5620000000000</v>
      </c>
      <c r="I25" s="7">
        <f>'CARB 2020_N2O'!$T$21</f>
        <v>910000000000</v>
      </c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5.75" customHeight="1" x14ac:dyDescent="0.45">
      <c r="A26" s="2">
        <v>2041</v>
      </c>
      <c r="B26" s="13">
        <v>0</v>
      </c>
      <c r="C26" s="13">
        <v>0</v>
      </c>
      <c r="D26" s="7">
        <f>About!$C$46</f>
        <v>0</v>
      </c>
      <c r="E26" s="13">
        <v>0</v>
      </c>
      <c r="F26" s="13">
        <v>0</v>
      </c>
      <c r="G26" s="13">
        <f>'CARB 2020_N2O'!$T$23</f>
        <v>210000000000.00003</v>
      </c>
      <c r="H26" s="7">
        <f>'CARB 2020_N2O'!$T$22</f>
        <v>5620000000000</v>
      </c>
      <c r="I26" s="7">
        <f>'CARB 2020_N2O'!$T$21</f>
        <v>910000000000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5.75" customHeight="1" x14ac:dyDescent="0.45">
      <c r="A27" s="2">
        <v>2042</v>
      </c>
      <c r="B27" s="13">
        <v>0</v>
      </c>
      <c r="C27" s="13">
        <v>0</v>
      </c>
      <c r="D27" s="7">
        <f>About!$C$46</f>
        <v>0</v>
      </c>
      <c r="E27" s="13">
        <v>0</v>
      </c>
      <c r="F27" s="13">
        <v>0</v>
      </c>
      <c r="G27" s="13">
        <f>'CARB 2020_N2O'!$T$23</f>
        <v>210000000000.00003</v>
      </c>
      <c r="H27" s="7">
        <f>'CARB 2020_N2O'!$T$22</f>
        <v>5620000000000</v>
      </c>
      <c r="I27" s="7">
        <f>'CARB 2020_N2O'!$T$21</f>
        <v>910000000000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5.75" customHeight="1" x14ac:dyDescent="0.45">
      <c r="A28" s="2">
        <v>2043</v>
      </c>
      <c r="B28" s="13">
        <v>0</v>
      </c>
      <c r="C28" s="13">
        <v>0</v>
      </c>
      <c r="D28" s="7">
        <f>About!$C$46</f>
        <v>0</v>
      </c>
      <c r="E28" s="13">
        <v>0</v>
      </c>
      <c r="F28" s="13">
        <v>0</v>
      </c>
      <c r="G28" s="13">
        <f>'CARB 2020_N2O'!$T$23</f>
        <v>210000000000.00003</v>
      </c>
      <c r="H28" s="7">
        <f>'CARB 2020_N2O'!$T$22</f>
        <v>5620000000000</v>
      </c>
      <c r="I28" s="7">
        <f>'CARB 2020_N2O'!$T$21</f>
        <v>910000000000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.75" customHeight="1" x14ac:dyDescent="0.45">
      <c r="A29" s="2">
        <v>2044</v>
      </c>
      <c r="B29" s="13">
        <v>0</v>
      </c>
      <c r="C29" s="13">
        <v>0</v>
      </c>
      <c r="D29" s="7">
        <f>About!$C$46</f>
        <v>0</v>
      </c>
      <c r="E29" s="13">
        <v>0</v>
      </c>
      <c r="F29" s="13">
        <v>0</v>
      </c>
      <c r="G29" s="13">
        <f>'CARB 2020_N2O'!$T$23</f>
        <v>210000000000.00003</v>
      </c>
      <c r="H29" s="7">
        <f>'CARB 2020_N2O'!$T$22</f>
        <v>5620000000000</v>
      </c>
      <c r="I29" s="7">
        <f>'CARB 2020_N2O'!$T$21</f>
        <v>910000000000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5.75" customHeight="1" x14ac:dyDescent="0.45">
      <c r="A30" s="2">
        <v>2045</v>
      </c>
      <c r="B30" s="13">
        <v>0</v>
      </c>
      <c r="C30" s="13">
        <v>0</v>
      </c>
      <c r="D30" s="7">
        <f>About!$C$46</f>
        <v>0</v>
      </c>
      <c r="E30" s="13">
        <v>0</v>
      </c>
      <c r="F30" s="13">
        <v>0</v>
      </c>
      <c r="G30" s="13">
        <f>'CARB 2020_N2O'!$T$23</f>
        <v>210000000000.00003</v>
      </c>
      <c r="H30" s="7">
        <f>'CARB 2020_N2O'!$T$22</f>
        <v>5620000000000</v>
      </c>
      <c r="I30" s="7">
        <f>'CARB 2020_N2O'!$T$21</f>
        <v>910000000000</v>
      </c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5.75" customHeight="1" x14ac:dyDescent="0.45">
      <c r="A31" s="2">
        <v>2046</v>
      </c>
      <c r="B31" s="13">
        <v>0</v>
      </c>
      <c r="C31" s="13">
        <v>0</v>
      </c>
      <c r="D31" s="7">
        <f>About!$C$46</f>
        <v>0</v>
      </c>
      <c r="E31" s="13">
        <v>0</v>
      </c>
      <c r="F31" s="13">
        <v>0</v>
      </c>
      <c r="G31" s="13">
        <f>'CARB 2020_N2O'!$T$23</f>
        <v>210000000000.00003</v>
      </c>
      <c r="H31" s="7">
        <f>'CARB 2020_N2O'!$T$22</f>
        <v>5620000000000</v>
      </c>
      <c r="I31" s="7">
        <f>'CARB 2020_N2O'!$T$21</f>
        <v>910000000000</v>
      </c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5.75" customHeight="1" x14ac:dyDescent="0.45">
      <c r="A32" s="2">
        <v>2047</v>
      </c>
      <c r="B32" s="13">
        <v>0</v>
      </c>
      <c r="C32" s="13">
        <v>0</v>
      </c>
      <c r="D32" s="7">
        <f>About!$C$46</f>
        <v>0</v>
      </c>
      <c r="E32" s="13">
        <v>0</v>
      </c>
      <c r="F32" s="13">
        <v>0</v>
      </c>
      <c r="G32" s="13">
        <f>'CARB 2020_N2O'!$T$23</f>
        <v>210000000000.00003</v>
      </c>
      <c r="H32" s="7">
        <f>'CARB 2020_N2O'!$T$22</f>
        <v>5620000000000</v>
      </c>
      <c r="I32" s="7">
        <f>'CARB 2020_N2O'!$T$21</f>
        <v>910000000000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.75" customHeight="1" x14ac:dyDescent="0.45">
      <c r="A33" s="2">
        <v>2048</v>
      </c>
      <c r="B33" s="13">
        <v>0</v>
      </c>
      <c r="C33" s="13">
        <v>0</v>
      </c>
      <c r="D33" s="7">
        <f>About!$C$46</f>
        <v>0</v>
      </c>
      <c r="E33" s="13">
        <v>0</v>
      </c>
      <c r="F33" s="13">
        <v>0</v>
      </c>
      <c r="G33" s="13">
        <f>'CARB 2020_N2O'!$T$23</f>
        <v>210000000000.00003</v>
      </c>
      <c r="H33" s="7">
        <f>'CARB 2020_N2O'!$T$22</f>
        <v>5620000000000</v>
      </c>
      <c r="I33" s="7">
        <f>'CARB 2020_N2O'!$T$21</f>
        <v>910000000000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5.75" customHeight="1" x14ac:dyDescent="0.45">
      <c r="A34" s="2">
        <v>2049</v>
      </c>
      <c r="B34" s="13">
        <v>0</v>
      </c>
      <c r="C34" s="13">
        <v>0</v>
      </c>
      <c r="D34" s="7">
        <f>About!$C$46</f>
        <v>0</v>
      </c>
      <c r="E34" s="13">
        <v>0</v>
      </c>
      <c r="F34" s="13">
        <v>0</v>
      </c>
      <c r="G34" s="13">
        <f>'CARB 2020_N2O'!$T$23</f>
        <v>210000000000.00003</v>
      </c>
      <c r="H34" s="7">
        <f>'CARB 2020_N2O'!$T$22</f>
        <v>5620000000000</v>
      </c>
      <c r="I34" s="7">
        <f>'CARB 2020_N2O'!$T$21</f>
        <v>910000000000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.75" customHeight="1" x14ac:dyDescent="0.45">
      <c r="A35" s="2">
        <v>2050</v>
      </c>
      <c r="B35" s="13">
        <v>0</v>
      </c>
      <c r="C35" s="13">
        <v>0</v>
      </c>
      <c r="D35" s="7">
        <f>About!$C$46</f>
        <v>0</v>
      </c>
      <c r="E35" s="13">
        <v>0</v>
      </c>
      <c r="F35" s="13">
        <v>0</v>
      </c>
      <c r="G35" s="13">
        <f>'CARB 2020_N2O'!$T$23</f>
        <v>210000000000.00003</v>
      </c>
      <c r="H35" s="7">
        <f>'CARB 2020_N2O'!$T$22</f>
        <v>5620000000000</v>
      </c>
      <c r="I35" s="7">
        <f>'CARB 2020_N2O'!$T$21</f>
        <v>910000000000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spans="1:26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spans="1:26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spans="1:26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6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6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6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6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spans="1:26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spans="1:26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spans="1:26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spans="1:26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spans="1:26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spans="1:26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spans="1:26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spans="1:26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spans="1:26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spans="1:26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spans="1:26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spans="1:26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spans="1:26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spans="1:26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spans="1:26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spans="1:26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spans="1:26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spans="1:26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spans="1:26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spans="1:26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spans="1:26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spans="1:26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spans="1:26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spans="1:26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1:26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spans="1:26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spans="1:26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spans="1:26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spans="1:26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spans="1:26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spans="1:26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spans="1:26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spans="1:26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spans="1:26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spans="1:26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spans="1:26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spans="1:26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spans="1:26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spans="1:26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spans="1:26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spans="1:26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spans="1:26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spans="1:26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spans="1:26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spans="1:26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spans="1:26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spans="1:26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spans="1:26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spans="1:26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spans="1:26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spans="1:26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spans="1:26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spans="1:26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spans="1:26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spans="1:26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spans="1:26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spans="1:26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spans="1:26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spans="1:26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spans="1:26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spans="1:26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spans="1:26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spans="1:26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spans="1:26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spans="1:26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spans="1:26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spans="1:26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spans="1:26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spans="1:26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spans="1:26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spans="1:26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spans="1:26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spans="1:26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spans="1:26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spans="1:26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spans="1:26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spans="1:26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spans="1:26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spans="1:26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spans="1:26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spans="1:26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spans="1:26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spans="1:26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spans="1:26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spans="1:26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spans="1:26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spans="1:26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spans="1:26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spans="1:26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spans="1:26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spans="1:26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spans="1:26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spans="1:26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spans="1:26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spans="1:26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spans="1:26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spans="1:26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spans="1:26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spans="1:26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spans="1:26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spans="1:26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spans="1:26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spans="1:26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spans="1:26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spans="1:26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spans="1:26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spans="1:26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spans="1:26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spans="1:26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spans="1:26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spans="1:26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spans="1:26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spans="1:26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spans="1:26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spans="1:26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spans="1:26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spans="1:26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spans="1:26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spans="1:26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spans="1:26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spans="1:26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spans="1:26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spans="1:26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spans="1:26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spans="1:26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spans="1:26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spans="1:26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spans="1:26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spans="1:26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spans="1:26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spans="1:26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spans="1:26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spans="1:26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spans="1:26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spans="1:26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spans="1:26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spans="1:26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spans="1:26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spans="1:26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spans="1:26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spans="1:26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spans="1:26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spans="1:26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spans="1:26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spans="1:26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spans="1:26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spans="1:26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spans="1:26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spans="1:26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spans="1:26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spans="1:26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spans="1:26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spans="1:26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spans="1:26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spans="1:26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spans="1:26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spans="1:26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spans="1:26" ht="15.75" customHeight="1" x14ac:dyDescent="0.45"/>
    <row r="237" spans="1:26" ht="15.75" customHeight="1" x14ac:dyDescent="0.45"/>
    <row r="238" spans="1:26" ht="15.75" customHeight="1" x14ac:dyDescent="0.45"/>
    <row r="239" spans="1:26" ht="15.75" customHeight="1" x14ac:dyDescent="0.45"/>
    <row r="240" spans="1:26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CARB 2020_Figure 16</vt:lpstr>
      <vt:lpstr>CARB 2020_CO2</vt:lpstr>
      <vt:lpstr>CARB 2020_CH4</vt:lpstr>
      <vt:lpstr>CARB 2020_N2O</vt:lpstr>
      <vt:lpstr>CARB 2020_F-gases</vt:lpstr>
      <vt:lpstr>BPEiC-CO2</vt:lpstr>
      <vt:lpstr>BPEiC-CH4</vt:lpstr>
      <vt:lpstr>BPEiC-N2O</vt:lpstr>
      <vt:lpstr>BPEiC-F-gases</vt:lpstr>
      <vt:lpstr>BPEiC-SoAPEfA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Minshu Deng</cp:lastModifiedBy>
  <dcterms:created xsi:type="dcterms:W3CDTF">2017-04-14T18:15:39Z</dcterms:created>
  <dcterms:modified xsi:type="dcterms:W3CDTF">2020-12-04T21:39:49Z</dcterms:modified>
</cp:coreProperties>
</file>