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california\Custom Scenarios\E3 Scenarios\"/>
    </mc:Choice>
  </mc:AlternateContent>
  <xr:revisionPtr revIDLastSave="0" documentId="13_ncr:1_{7DFAAA4C-791E-4012-BEEB-1D30C906590A}" xr6:coauthVersionLast="45" xr6:coauthVersionMax="45" xr10:uidLastSave="{00000000-0000-0000-0000-000000000000}"/>
  <bookViews>
    <workbookView xWindow="47175" yWindow="2040" windowWidth="19590" windowHeight="9960" tabRatio="797" firstSheet="2" activeTab="5" xr2:uid="{A1D3B74F-AC1B-4200-B346-3A09D68D1603}"/>
  </bookViews>
  <sheets>
    <sheet name="High CDR Scenario" sheetId="1" r:id="rId1"/>
    <sheet name="High CDR EPS settings" sheetId="4" r:id="rId2"/>
    <sheet name="Balanced Scenario" sheetId="5" r:id="rId3"/>
    <sheet name="Balanced EPS settings" sheetId="6" r:id="rId4"/>
    <sheet name="Zero-Carbon Energy Scenario" sheetId="7" r:id="rId5"/>
    <sheet name="Zero-Carbon Energy EPS setting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8" i="8" l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17" i="8"/>
  <c r="D231" i="8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30" i="8"/>
  <c r="D229" i="8"/>
  <c r="B218" i="8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17" i="8"/>
  <c r="B231" i="8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30" i="8"/>
  <c r="B229" i="8"/>
  <c r="B176" i="8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75" i="8"/>
  <c r="B189" i="8"/>
  <c r="B190" i="8"/>
  <c r="B191" i="8"/>
  <c r="B192" i="8" s="1"/>
  <c r="B193" i="8" s="1"/>
  <c r="B194" i="8" s="1"/>
  <c r="B195" i="8" s="1"/>
  <c r="B196" i="8" s="1"/>
  <c r="B197" i="8" s="1"/>
  <c r="B188" i="8"/>
  <c r="B187" i="8"/>
  <c r="E216" i="8"/>
  <c r="C216" i="8"/>
  <c r="C174" i="8"/>
  <c r="B169" i="8"/>
  <c r="C169" i="8" s="1"/>
  <c r="B164" i="8"/>
  <c r="B139" i="8"/>
  <c r="B140" i="8" s="1"/>
  <c r="C138" i="8"/>
  <c r="C137" i="8"/>
  <c r="C136" i="8"/>
  <c r="B124" i="8"/>
  <c r="C96" i="8"/>
  <c r="B87" i="8"/>
  <c r="B88" i="8" s="1"/>
  <c r="C86" i="8"/>
  <c r="B86" i="8"/>
  <c r="B71" i="8"/>
  <c r="B59" i="8"/>
  <c r="C59" i="8" s="1"/>
  <c r="C58" i="8"/>
  <c r="B43" i="8"/>
  <c r="B44" i="8" s="1"/>
  <c r="B18" i="8"/>
  <c r="B19" i="8" s="1"/>
  <c r="C17" i="8"/>
  <c r="C16" i="8"/>
  <c r="C15" i="8"/>
  <c r="C235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34" i="6"/>
  <c r="D218" i="6"/>
  <c r="D219" i="6"/>
  <c r="D220" i="6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17" i="6"/>
  <c r="D236" i="6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35" i="6"/>
  <c r="D234" i="6"/>
  <c r="B234" i="6"/>
  <c r="B235" i="6" s="1"/>
  <c r="E216" i="6"/>
  <c r="C216" i="6"/>
  <c r="B197" i="6"/>
  <c r="B198" i="6" s="1"/>
  <c r="C198" i="6" s="1"/>
  <c r="B176" i="6"/>
  <c r="B177" i="6" s="1"/>
  <c r="C177" i="6" s="1"/>
  <c r="B175" i="6"/>
  <c r="C175" i="6" s="1"/>
  <c r="C174" i="6"/>
  <c r="C169" i="6"/>
  <c r="B169" i="6"/>
  <c r="B164" i="6"/>
  <c r="B139" i="6"/>
  <c r="C139" i="6" s="1"/>
  <c r="C138" i="6"/>
  <c r="C137" i="6"/>
  <c r="C136" i="6"/>
  <c r="B124" i="6"/>
  <c r="C124" i="6" s="1"/>
  <c r="C96" i="6"/>
  <c r="C87" i="6"/>
  <c r="B87" i="6"/>
  <c r="B88" i="6" s="1"/>
  <c r="C86" i="6"/>
  <c r="B86" i="6"/>
  <c r="B72" i="6"/>
  <c r="C72" i="6" s="1"/>
  <c r="C71" i="6"/>
  <c r="B71" i="6"/>
  <c r="B60" i="6"/>
  <c r="C60" i="6" s="1"/>
  <c r="C59" i="6"/>
  <c r="B59" i="6"/>
  <c r="C58" i="6"/>
  <c r="B43" i="6"/>
  <c r="C43" i="6" s="1"/>
  <c r="B18" i="6"/>
  <c r="C18" i="6" s="1"/>
  <c r="C17" i="6"/>
  <c r="C16" i="6"/>
  <c r="C15" i="6"/>
  <c r="C240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16" i="4"/>
  <c r="D241" i="4"/>
  <c r="D242" i="4"/>
  <c r="D243" i="4" s="1"/>
  <c r="D244" i="4" s="1"/>
  <c r="D245" i="4" s="1"/>
  <c r="D246" i="4" s="1"/>
  <c r="D247" i="4" s="1"/>
  <c r="D248" i="4" s="1"/>
  <c r="D249" i="4" s="1"/>
  <c r="D240" i="4"/>
  <c r="D218" i="4"/>
  <c r="D219" i="4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17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1" i="4"/>
  <c r="C242" i="4"/>
  <c r="C243" i="4"/>
  <c r="C244" i="4"/>
  <c r="C245" i="4"/>
  <c r="C246" i="4"/>
  <c r="C247" i="4"/>
  <c r="C248" i="4"/>
  <c r="C249" i="4"/>
  <c r="C216" i="4"/>
  <c r="B236" i="4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35" i="4"/>
  <c r="B218" i="4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17" i="4"/>
  <c r="D239" i="4"/>
  <c r="B234" i="4"/>
  <c r="B198" i="8" l="1"/>
  <c r="B199" i="8" s="1"/>
  <c r="B200" i="8" s="1"/>
  <c r="B201" i="8" s="1"/>
  <c r="B202" i="8" s="1"/>
  <c r="B203" i="8" s="1"/>
  <c r="B204" i="8" s="1"/>
  <c r="B205" i="8" s="1"/>
  <c r="B206" i="8" s="1"/>
  <c r="B207" i="8" s="1"/>
  <c r="B20" i="8"/>
  <c r="C19" i="8"/>
  <c r="C44" i="8"/>
  <c r="B45" i="8"/>
  <c r="B141" i="8"/>
  <c r="C140" i="8"/>
  <c r="C235" i="8"/>
  <c r="B89" i="8"/>
  <c r="C88" i="8"/>
  <c r="E235" i="8"/>
  <c r="C234" i="8"/>
  <c r="C71" i="8"/>
  <c r="C87" i="8"/>
  <c r="C139" i="8"/>
  <c r="C18" i="8"/>
  <c r="B60" i="8"/>
  <c r="C60" i="8" s="1"/>
  <c r="B72" i="8"/>
  <c r="C72" i="8" s="1"/>
  <c r="C124" i="8"/>
  <c r="E234" i="8"/>
  <c r="B97" i="8"/>
  <c r="C97" i="8" s="1"/>
  <c r="B125" i="8"/>
  <c r="C164" i="8"/>
  <c r="C43" i="8"/>
  <c r="B61" i="8"/>
  <c r="C61" i="8" s="1"/>
  <c r="B73" i="8"/>
  <c r="C73" i="8" s="1"/>
  <c r="B165" i="8"/>
  <c r="C165" i="8" s="1"/>
  <c r="C197" i="8"/>
  <c r="B98" i="8"/>
  <c r="B74" i="8"/>
  <c r="C74" i="8" s="1"/>
  <c r="B44" i="6"/>
  <c r="B89" i="6"/>
  <c r="C88" i="6"/>
  <c r="B165" i="6"/>
  <c r="C165" i="6" s="1"/>
  <c r="C164" i="6"/>
  <c r="B98" i="6"/>
  <c r="B62" i="6"/>
  <c r="B73" i="6"/>
  <c r="C73" i="6" s="1"/>
  <c r="B61" i="6"/>
  <c r="C61" i="6" s="1"/>
  <c r="B125" i="6"/>
  <c r="B19" i="6"/>
  <c r="C19" i="6" s="1"/>
  <c r="B140" i="6"/>
  <c r="C140" i="6" s="1"/>
  <c r="C176" i="6"/>
  <c r="B199" i="6"/>
  <c r="B97" i="6"/>
  <c r="C97" i="6" s="1"/>
  <c r="B236" i="6"/>
  <c r="C234" i="6"/>
  <c r="B217" i="6"/>
  <c r="C197" i="6"/>
  <c r="B178" i="6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74" i="4"/>
  <c r="B199" i="4"/>
  <c r="B200" i="4"/>
  <c r="B201" i="4" s="1"/>
  <c r="B202" i="4" s="1"/>
  <c r="B203" i="4" s="1"/>
  <c r="B204" i="4" s="1"/>
  <c r="B205" i="4" s="1"/>
  <c r="B206" i="4" s="1"/>
  <c r="B207" i="4" s="1"/>
  <c r="B198" i="4"/>
  <c r="B176" i="4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75" i="4"/>
  <c r="B197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36" i="4"/>
  <c r="B166" i="4"/>
  <c r="B167" i="4" s="1"/>
  <c r="B168" i="4" s="1"/>
  <c r="B165" i="4"/>
  <c r="B140" i="4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39" i="4"/>
  <c r="B169" i="4"/>
  <c r="B164" i="4"/>
  <c r="C177" i="8" l="1"/>
  <c r="C178" i="8"/>
  <c r="C176" i="8"/>
  <c r="C198" i="8"/>
  <c r="C175" i="8"/>
  <c r="B142" i="8"/>
  <c r="C141" i="8"/>
  <c r="C199" i="8"/>
  <c r="C98" i="8"/>
  <c r="B99" i="8"/>
  <c r="B75" i="8"/>
  <c r="C217" i="8"/>
  <c r="E236" i="8"/>
  <c r="B90" i="8"/>
  <c r="C89" i="8"/>
  <c r="B46" i="8"/>
  <c r="C45" i="8"/>
  <c r="E217" i="8"/>
  <c r="C236" i="8"/>
  <c r="B126" i="8"/>
  <c r="C125" i="8"/>
  <c r="B166" i="8"/>
  <c r="B62" i="8"/>
  <c r="C20" i="8"/>
  <c r="B21" i="8"/>
  <c r="B20" i="6"/>
  <c r="C20" i="6" s="1"/>
  <c r="C44" i="6"/>
  <c r="B45" i="6"/>
  <c r="C217" i="6"/>
  <c r="B218" i="6"/>
  <c r="B237" i="6"/>
  <c r="C236" i="6"/>
  <c r="B141" i="6"/>
  <c r="C62" i="6"/>
  <c r="B63" i="6"/>
  <c r="C199" i="6"/>
  <c r="B200" i="6"/>
  <c r="C98" i="6"/>
  <c r="B99" i="6"/>
  <c r="C178" i="6"/>
  <c r="B179" i="6"/>
  <c r="B126" i="6"/>
  <c r="C125" i="6"/>
  <c r="B90" i="6"/>
  <c r="C89" i="6"/>
  <c r="B74" i="6"/>
  <c r="B166" i="6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96" i="4"/>
  <c r="B126" i="4"/>
  <c r="B127" i="4" s="1"/>
  <c r="B128" i="4" s="1"/>
  <c r="B129" i="4" s="1"/>
  <c r="B125" i="4"/>
  <c r="B98" i="4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97" i="4"/>
  <c r="B124" i="4"/>
  <c r="C91" i="4"/>
  <c r="C90" i="4"/>
  <c r="C89" i="4"/>
  <c r="C88" i="4"/>
  <c r="C87" i="4"/>
  <c r="C86" i="4"/>
  <c r="C58" i="4"/>
  <c r="B88" i="4"/>
  <c r="B89" i="4" s="1"/>
  <c r="B90" i="4" s="1"/>
  <c r="B91" i="4" s="1"/>
  <c r="B87" i="4"/>
  <c r="B71" i="4"/>
  <c r="B72" i="4" s="1"/>
  <c r="C72" i="4" s="1"/>
  <c r="B86" i="4"/>
  <c r="C15" i="4"/>
  <c r="C16" i="4"/>
  <c r="C17" i="4"/>
  <c r="B43" i="4"/>
  <c r="B18" i="4" s="1"/>
  <c r="C18" i="4" s="1"/>
  <c r="C75" i="8" l="1"/>
  <c r="B76" i="8"/>
  <c r="B47" i="8"/>
  <c r="C46" i="8"/>
  <c r="B100" i="8"/>
  <c r="C99" i="8"/>
  <c r="C126" i="8"/>
  <c r="B127" i="8"/>
  <c r="C237" i="8"/>
  <c r="C90" i="8"/>
  <c r="B91" i="8"/>
  <c r="C91" i="8" s="1"/>
  <c r="C218" i="8"/>
  <c r="C21" i="8"/>
  <c r="B22" i="8"/>
  <c r="C200" i="8"/>
  <c r="E237" i="8"/>
  <c r="C166" i="8"/>
  <c r="B167" i="8"/>
  <c r="C62" i="8"/>
  <c r="B63" i="8"/>
  <c r="E218" i="8"/>
  <c r="C142" i="8"/>
  <c r="B143" i="8"/>
  <c r="B21" i="6"/>
  <c r="B46" i="6"/>
  <c r="C45" i="6"/>
  <c r="B22" i="6"/>
  <c r="C21" i="6"/>
  <c r="C99" i="6"/>
  <c r="B100" i="6"/>
  <c r="B201" i="6"/>
  <c r="C200" i="6"/>
  <c r="C141" i="6"/>
  <c r="B142" i="6"/>
  <c r="C90" i="6"/>
  <c r="B91" i="6"/>
  <c r="C91" i="6" s="1"/>
  <c r="C126" i="6"/>
  <c r="B127" i="6"/>
  <c r="C218" i="6"/>
  <c r="B219" i="6"/>
  <c r="B75" i="6"/>
  <c r="C74" i="6"/>
  <c r="B64" i="6"/>
  <c r="C63" i="6"/>
  <c r="C237" i="6"/>
  <c r="B238" i="6"/>
  <c r="B167" i="6"/>
  <c r="C166" i="6"/>
  <c r="B180" i="6"/>
  <c r="C179" i="6"/>
  <c r="B73" i="4"/>
  <c r="C71" i="4"/>
  <c r="B59" i="4"/>
  <c r="C59" i="4" s="1"/>
  <c r="C43" i="4"/>
  <c r="B44" i="4"/>
  <c r="B19" i="4"/>
  <c r="C179" i="8" l="1"/>
  <c r="C219" i="8"/>
  <c r="B23" i="8"/>
  <c r="C22" i="8"/>
  <c r="C100" i="8"/>
  <c r="B101" i="8"/>
  <c r="E219" i="8"/>
  <c r="C167" i="8"/>
  <c r="B168" i="8"/>
  <c r="C168" i="8" s="1"/>
  <c r="E238" i="8"/>
  <c r="C201" i="8"/>
  <c r="B48" i="8"/>
  <c r="C48" i="8" s="1"/>
  <c r="C47" i="8"/>
  <c r="B144" i="8"/>
  <c r="C143" i="8"/>
  <c r="C63" i="8"/>
  <c r="B64" i="8"/>
  <c r="C238" i="8"/>
  <c r="C76" i="8"/>
  <c r="B77" i="8"/>
  <c r="B128" i="8"/>
  <c r="C127" i="8"/>
  <c r="C180" i="8"/>
  <c r="B47" i="6"/>
  <c r="C46" i="6"/>
  <c r="B239" i="6"/>
  <c r="C238" i="6"/>
  <c r="C64" i="6"/>
  <c r="B65" i="6"/>
  <c r="C127" i="6"/>
  <c r="B128" i="6"/>
  <c r="B202" i="6"/>
  <c r="C201" i="6"/>
  <c r="B181" i="6"/>
  <c r="C180" i="6"/>
  <c r="B76" i="6"/>
  <c r="C75" i="6"/>
  <c r="C219" i="6"/>
  <c r="B220" i="6"/>
  <c r="C142" i="6"/>
  <c r="B143" i="6"/>
  <c r="C100" i="6"/>
  <c r="B101" i="6"/>
  <c r="C167" i="6"/>
  <c r="B168" i="6"/>
  <c r="C168" i="6" s="1"/>
  <c r="B23" i="6"/>
  <c r="C22" i="6"/>
  <c r="B74" i="4"/>
  <c r="C73" i="4"/>
  <c r="B60" i="4"/>
  <c r="B45" i="4"/>
  <c r="C44" i="4"/>
  <c r="C19" i="4"/>
  <c r="B20" i="4"/>
  <c r="C101" i="8" l="1"/>
  <c r="B102" i="8"/>
  <c r="C77" i="8"/>
  <c r="B78" i="8"/>
  <c r="C239" i="8"/>
  <c r="C202" i="8"/>
  <c r="C64" i="8"/>
  <c r="B65" i="8"/>
  <c r="E220" i="8"/>
  <c r="C181" i="8"/>
  <c r="E239" i="8"/>
  <c r="B24" i="8"/>
  <c r="C23" i="8"/>
  <c r="C220" i="8"/>
  <c r="B129" i="8"/>
  <c r="C129" i="8" s="1"/>
  <c r="C128" i="8"/>
  <c r="B145" i="8"/>
  <c r="C144" i="8"/>
  <c r="C47" i="6"/>
  <c r="B48" i="6"/>
  <c r="C48" i="6" s="1"/>
  <c r="C202" i="6"/>
  <c r="B203" i="6"/>
  <c r="C101" i="6"/>
  <c r="B102" i="6"/>
  <c r="B129" i="6"/>
  <c r="C129" i="6" s="1"/>
  <c r="C128" i="6"/>
  <c r="C76" i="6"/>
  <c r="B77" i="6"/>
  <c r="C143" i="6"/>
  <c r="B144" i="6"/>
  <c r="C65" i="6"/>
  <c r="B66" i="6"/>
  <c r="C181" i="6"/>
  <c r="B182" i="6"/>
  <c r="C220" i="6"/>
  <c r="B221" i="6"/>
  <c r="C23" i="6"/>
  <c r="B24" i="6"/>
  <c r="C239" i="6"/>
  <c r="B240" i="6"/>
  <c r="B61" i="4"/>
  <c r="C60" i="4"/>
  <c r="B75" i="4"/>
  <c r="C74" i="4"/>
  <c r="C45" i="4"/>
  <c r="B46" i="4"/>
  <c r="B21" i="4"/>
  <c r="C20" i="4"/>
  <c r="C240" i="8" l="1"/>
  <c r="C203" i="8"/>
  <c r="C78" i="8"/>
  <c r="B79" i="8"/>
  <c r="E240" i="8"/>
  <c r="E221" i="8"/>
  <c r="B146" i="8"/>
  <c r="C145" i="8"/>
  <c r="C221" i="8"/>
  <c r="C65" i="8"/>
  <c r="B66" i="8"/>
  <c r="C102" i="8"/>
  <c r="B103" i="8"/>
  <c r="C182" i="8"/>
  <c r="C24" i="8"/>
  <c r="B25" i="8"/>
  <c r="C182" i="6"/>
  <c r="B183" i="6"/>
  <c r="C66" i="6"/>
  <c r="B67" i="6"/>
  <c r="C24" i="6"/>
  <c r="B25" i="6"/>
  <c r="C144" i="6"/>
  <c r="B145" i="6"/>
  <c r="C102" i="6"/>
  <c r="B103" i="6"/>
  <c r="B241" i="6"/>
  <c r="C240" i="6"/>
  <c r="C221" i="6"/>
  <c r="B222" i="6"/>
  <c r="C77" i="6"/>
  <c r="B78" i="6"/>
  <c r="C203" i="6"/>
  <c r="B204" i="6"/>
  <c r="B76" i="4"/>
  <c r="C75" i="4"/>
  <c r="B62" i="4"/>
  <c r="C61" i="4"/>
  <c r="B47" i="4"/>
  <c r="C46" i="4"/>
  <c r="C21" i="4"/>
  <c r="B22" i="4"/>
  <c r="E241" i="8" l="1"/>
  <c r="C79" i="8"/>
  <c r="B80" i="8"/>
  <c r="C66" i="8"/>
  <c r="B67" i="8"/>
  <c r="B26" i="8"/>
  <c r="C25" i="8"/>
  <c r="C146" i="8"/>
  <c r="B147" i="8"/>
  <c r="C204" i="8"/>
  <c r="C222" i="8"/>
  <c r="B104" i="8"/>
  <c r="C103" i="8"/>
  <c r="E222" i="8"/>
  <c r="C183" i="8"/>
  <c r="C241" i="8"/>
  <c r="B26" i="6"/>
  <c r="C25" i="6"/>
  <c r="C222" i="6"/>
  <c r="B223" i="6"/>
  <c r="C241" i="6"/>
  <c r="B242" i="6"/>
  <c r="B68" i="6"/>
  <c r="C67" i="6"/>
  <c r="B205" i="6"/>
  <c r="C204" i="6"/>
  <c r="C103" i="6"/>
  <c r="B104" i="6"/>
  <c r="B79" i="6"/>
  <c r="C78" i="6"/>
  <c r="C145" i="6"/>
  <c r="B146" i="6"/>
  <c r="C183" i="6"/>
  <c r="B184" i="6"/>
  <c r="B63" i="4"/>
  <c r="C62" i="4"/>
  <c r="B77" i="4"/>
  <c r="C76" i="4"/>
  <c r="C47" i="4"/>
  <c r="B48" i="4"/>
  <c r="C48" i="4" s="1"/>
  <c r="C22" i="4"/>
  <c r="B23" i="4"/>
  <c r="B27" i="8" l="1"/>
  <c r="C26" i="8"/>
  <c r="C67" i="8"/>
  <c r="B68" i="8"/>
  <c r="C80" i="8"/>
  <c r="B81" i="8"/>
  <c r="C104" i="8"/>
  <c r="B105" i="8"/>
  <c r="C184" i="8"/>
  <c r="C205" i="8"/>
  <c r="C223" i="8"/>
  <c r="B148" i="8"/>
  <c r="C147" i="8"/>
  <c r="E242" i="8"/>
  <c r="C242" i="8"/>
  <c r="E223" i="8"/>
  <c r="C79" i="6"/>
  <c r="B80" i="6"/>
  <c r="C68" i="6"/>
  <c r="B69" i="6"/>
  <c r="B243" i="6"/>
  <c r="C242" i="6"/>
  <c r="B185" i="6"/>
  <c r="C184" i="6"/>
  <c r="C223" i="6"/>
  <c r="B224" i="6"/>
  <c r="C104" i="6"/>
  <c r="B105" i="6"/>
  <c r="C146" i="6"/>
  <c r="B147" i="6"/>
  <c r="B206" i="6"/>
  <c r="C205" i="6"/>
  <c r="C26" i="6"/>
  <c r="B27" i="6"/>
  <c r="B78" i="4"/>
  <c r="C77" i="4"/>
  <c r="B64" i="4"/>
  <c r="C63" i="4"/>
  <c r="B24" i="4"/>
  <c r="C23" i="4"/>
  <c r="C148" i="8" l="1"/>
  <c r="B149" i="8"/>
  <c r="C81" i="8"/>
  <c r="B82" i="8"/>
  <c r="C68" i="8"/>
  <c r="B69" i="8"/>
  <c r="E224" i="8"/>
  <c r="C243" i="8"/>
  <c r="C206" i="8"/>
  <c r="C207" i="8"/>
  <c r="C224" i="8"/>
  <c r="C105" i="8"/>
  <c r="B106" i="8"/>
  <c r="E243" i="8"/>
  <c r="C185" i="8"/>
  <c r="B28" i="8"/>
  <c r="C27" i="8"/>
  <c r="C185" i="6"/>
  <c r="B186" i="6"/>
  <c r="C243" i="6"/>
  <c r="B244" i="6"/>
  <c r="B148" i="6"/>
  <c r="C147" i="6"/>
  <c r="C27" i="6"/>
  <c r="B28" i="6"/>
  <c r="C105" i="6"/>
  <c r="B106" i="6"/>
  <c r="C69" i="6"/>
  <c r="B70" i="6"/>
  <c r="C70" i="6" s="1"/>
  <c r="C224" i="6"/>
  <c r="B225" i="6"/>
  <c r="C80" i="6"/>
  <c r="B81" i="6"/>
  <c r="C206" i="6"/>
  <c r="B207" i="6"/>
  <c r="C207" i="6" s="1"/>
  <c r="B65" i="4"/>
  <c r="C64" i="4"/>
  <c r="B79" i="4"/>
  <c r="C78" i="4"/>
  <c r="B25" i="4"/>
  <c r="C24" i="4"/>
  <c r="C69" i="8" l="1"/>
  <c r="B70" i="8"/>
  <c r="C70" i="8" s="1"/>
  <c r="C28" i="8"/>
  <c r="B29" i="8"/>
  <c r="C106" i="8"/>
  <c r="B107" i="8"/>
  <c r="C82" i="8"/>
  <c r="B83" i="8"/>
  <c r="C225" i="8"/>
  <c r="E225" i="8"/>
  <c r="E244" i="8"/>
  <c r="C244" i="8"/>
  <c r="B150" i="8"/>
  <c r="C149" i="8"/>
  <c r="C186" i="8"/>
  <c r="C148" i="6"/>
  <c r="B149" i="6"/>
  <c r="C106" i="6"/>
  <c r="B107" i="6"/>
  <c r="C186" i="6"/>
  <c r="B187" i="6"/>
  <c r="B245" i="6"/>
  <c r="C244" i="6"/>
  <c r="C81" i="6"/>
  <c r="B82" i="6"/>
  <c r="C28" i="6"/>
  <c r="B29" i="6"/>
  <c r="C225" i="6"/>
  <c r="B226" i="6"/>
  <c r="B80" i="4"/>
  <c r="C79" i="4"/>
  <c r="B66" i="4"/>
  <c r="C65" i="4"/>
  <c r="C25" i="4"/>
  <c r="B26" i="4"/>
  <c r="B108" i="8" l="1"/>
  <c r="C107" i="8"/>
  <c r="C245" i="8"/>
  <c r="E245" i="8"/>
  <c r="C83" i="8"/>
  <c r="B84" i="8"/>
  <c r="B30" i="8"/>
  <c r="C29" i="8"/>
  <c r="C187" i="8"/>
  <c r="C226" i="8"/>
  <c r="E226" i="8"/>
  <c r="B151" i="8"/>
  <c r="C150" i="8"/>
  <c r="C226" i="6"/>
  <c r="B227" i="6"/>
  <c r="C245" i="6"/>
  <c r="B246" i="6"/>
  <c r="C107" i="6"/>
  <c r="B108" i="6"/>
  <c r="C187" i="6"/>
  <c r="B188" i="6"/>
  <c r="C29" i="6"/>
  <c r="B30" i="6"/>
  <c r="C149" i="6"/>
  <c r="B150" i="6"/>
  <c r="B83" i="6"/>
  <c r="C82" i="6"/>
  <c r="B67" i="4"/>
  <c r="C66" i="4"/>
  <c r="B81" i="4"/>
  <c r="C80" i="4"/>
  <c r="C26" i="4"/>
  <c r="B27" i="4"/>
  <c r="E246" i="8" l="1"/>
  <c r="C84" i="8"/>
  <c r="B85" i="8"/>
  <c r="C85" i="8" s="1"/>
  <c r="C227" i="8"/>
  <c r="C188" i="8"/>
  <c r="C246" i="8"/>
  <c r="E227" i="8"/>
  <c r="B152" i="8"/>
  <c r="C151" i="8"/>
  <c r="B31" i="8"/>
  <c r="C30" i="8"/>
  <c r="C108" i="8"/>
  <c r="B109" i="8"/>
  <c r="C108" i="6"/>
  <c r="B109" i="6"/>
  <c r="C83" i="6"/>
  <c r="B84" i="6"/>
  <c r="C150" i="6"/>
  <c r="B151" i="6"/>
  <c r="B189" i="6"/>
  <c r="C188" i="6"/>
  <c r="B31" i="6"/>
  <c r="C30" i="6"/>
  <c r="C227" i="6"/>
  <c r="B228" i="6"/>
  <c r="B247" i="6"/>
  <c r="C246" i="6"/>
  <c r="B82" i="4"/>
  <c r="C81" i="4"/>
  <c r="B68" i="4"/>
  <c r="C67" i="4"/>
  <c r="B28" i="4"/>
  <c r="C27" i="4"/>
  <c r="C189" i="8" l="1"/>
  <c r="C152" i="8"/>
  <c r="B153" i="8"/>
  <c r="C228" i="8"/>
  <c r="C109" i="8"/>
  <c r="B110" i="8"/>
  <c r="C31" i="8"/>
  <c r="B32" i="8"/>
  <c r="E228" i="8"/>
  <c r="C247" i="8"/>
  <c r="E247" i="8"/>
  <c r="C247" i="6"/>
  <c r="B248" i="6"/>
  <c r="C84" i="6"/>
  <c r="B85" i="6"/>
  <c r="C85" i="6" s="1"/>
  <c r="C151" i="6"/>
  <c r="B152" i="6"/>
  <c r="C109" i="6"/>
  <c r="B110" i="6"/>
  <c r="C189" i="6"/>
  <c r="B190" i="6"/>
  <c r="C228" i="6"/>
  <c r="B229" i="6"/>
  <c r="C31" i="6"/>
  <c r="B32" i="6"/>
  <c r="B69" i="4"/>
  <c r="C68" i="4"/>
  <c r="B83" i="4"/>
  <c r="C82" i="4"/>
  <c r="B29" i="4"/>
  <c r="C28" i="4"/>
  <c r="C153" i="8" l="1"/>
  <c r="B154" i="8"/>
  <c r="E249" i="8"/>
  <c r="E248" i="8"/>
  <c r="E229" i="8"/>
  <c r="C110" i="8"/>
  <c r="B111" i="8"/>
  <c r="C249" i="8"/>
  <c r="C248" i="8"/>
  <c r="C190" i="8"/>
  <c r="C229" i="8"/>
  <c r="C32" i="8"/>
  <c r="B33" i="8"/>
  <c r="C152" i="6"/>
  <c r="B153" i="6"/>
  <c r="C32" i="6"/>
  <c r="B33" i="6"/>
  <c r="C229" i="6"/>
  <c r="B230" i="6"/>
  <c r="C190" i="6"/>
  <c r="B191" i="6"/>
  <c r="C110" i="6"/>
  <c r="B111" i="6"/>
  <c r="B249" i="6"/>
  <c r="C249" i="6" s="1"/>
  <c r="C248" i="6"/>
  <c r="B84" i="4"/>
  <c r="C83" i="4"/>
  <c r="B70" i="4"/>
  <c r="C70" i="4" s="1"/>
  <c r="C69" i="4"/>
  <c r="C29" i="4"/>
  <c r="B30" i="4"/>
  <c r="B112" i="8" l="1"/>
  <c r="C111" i="8"/>
  <c r="B34" i="8"/>
  <c r="C33" i="8"/>
  <c r="E230" i="8"/>
  <c r="C191" i="8"/>
  <c r="C154" i="8"/>
  <c r="B155" i="8"/>
  <c r="C230" i="8"/>
  <c r="B34" i="6"/>
  <c r="C33" i="6"/>
  <c r="C191" i="6"/>
  <c r="B192" i="6"/>
  <c r="C230" i="6"/>
  <c r="B231" i="6"/>
  <c r="C111" i="6"/>
  <c r="B112" i="6"/>
  <c r="C153" i="6"/>
  <c r="B154" i="6"/>
  <c r="B85" i="4"/>
  <c r="C85" i="4" s="1"/>
  <c r="C84" i="4"/>
  <c r="C30" i="4"/>
  <c r="B31" i="4"/>
  <c r="C192" i="8" l="1"/>
  <c r="E231" i="8"/>
  <c r="C231" i="8"/>
  <c r="B35" i="8"/>
  <c r="C34" i="8"/>
  <c r="B156" i="8"/>
  <c r="C155" i="8"/>
  <c r="C112" i="8"/>
  <c r="B113" i="8"/>
  <c r="B193" i="6"/>
  <c r="C192" i="6"/>
  <c r="B155" i="6"/>
  <c r="C154" i="6"/>
  <c r="B113" i="6"/>
  <c r="C112" i="6"/>
  <c r="C231" i="6"/>
  <c r="B232" i="6"/>
  <c r="C34" i="6"/>
  <c r="B35" i="6"/>
  <c r="B32" i="4"/>
  <c r="C31" i="4"/>
  <c r="C35" i="8" l="1"/>
  <c r="B36" i="8"/>
  <c r="C232" i="8"/>
  <c r="C233" i="8"/>
  <c r="E232" i="8"/>
  <c r="E233" i="8"/>
  <c r="C113" i="8"/>
  <c r="B114" i="8"/>
  <c r="C156" i="8"/>
  <c r="B157" i="8"/>
  <c r="C193" i="8"/>
  <c r="C113" i="6"/>
  <c r="B114" i="6"/>
  <c r="C155" i="6"/>
  <c r="B156" i="6"/>
  <c r="C35" i="6"/>
  <c r="B36" i="6"/>
  <c r="C232" i="6"/>
  <c r="B233" i="6"/>
  <c r="C233" i="6" s="1"/>
  <c r="C193" i="6"/>
  <c r="B194" i="6"/>
  <c r="B33" i="4"/>
  <c r="C32" i="4"/>
  <c r="C114" i="8" l="1"/>
  <c r="B115" i="8"/>
  <c r="C194" i="8"/>
  <c r="C36" i="8"/>
  <c r="B37" i="8"/>
  <c r="C157" i="8"/>
  <c r="B158" i="8"/>
  <c r="C36" i="6"/>
  <c r="B37" i="6"/>
  <c r="C194" i="6"/>
  <c r="B195" i="6"/>
  <c r="C114" i="6"/>
  <c r="B115" i="6"/>
  <c r="C156" i="6"/>
  <c r="B157" i="6"/>
  <c r="C33" i="4"/>
  <c r="B34" i="4"/>
  <c r="B38" i="8" l="1"/>
  <c r="C37" i="8"/>
  <c r="B116" i="8"/>
  <c r="C115" i="8"/>
  <c r="C158" i="8"/>
  <c r="B159" i="8"/>
  <c r="C196" i="8"/>
  <c r="C195" i="8"/>
  <c r="C115" i="6"/>
  <c r="B116" i="6"/>
  <c r="C195" i="6"/>
  <c r="B196" i="6"/>
  <c r="C196" i="6" s="1"/>
  <c r="C157" i="6"/>
  <c r="B158" i="6"/>
  <c r="C37" i="6"/>
  <c r="B38" i="6"/>
  <c r="C34" i="4"/>
  <c r="B35" i="4"/>
  <c r="C116" i="8" l="1"/>
  <c r="B117" i="8"/>
  <c r="B160" i="8"/>
  <c r="C159" i="8"/>
  <c r="B39" i="8"/>
  <c r="C38" i="8"/>
  <c r="B159" i="6"/>
  <c r="C158" i="6"/>
  <c r="C116" i="6"/>
  <c r="B117" i="6"/>
  <c r="C38" i="6"/>
  <c r="B39" i="6"/>
  <c r="C35" i="4"/>
  <c r="B36" i="4"/>
  <c r="C39" i="8" l="1"/>
  <c r="B40" i="8"/>
  <c r="C117" i="8"/>
  <c r="B118" i="8"/>
  <c r="C160" i="8"/>
  <c r="B161" i="8"/>
  <c r="C117" i="6"/>
  <c r="B118" i="6"/>
  <c r="C39" i="6"/>
  <c r="B40" i="6"/>
  <c r="C159" i="6"/>
  <c r="B160" i="6"/>
  <c r="B37" i="4"/>
  <c r="C36" i="4"/>
  <c r="C161" i="8" l="1"/>
  <c r="B162" i="8"/>
  <c r="C40" i="8"/>
  <c r="B41" i="8"/>
  <c r="C118" i="8"/>
  <c r="B119" i="8"/>
  <c r="C40" i="6"/>
  <c r="B41" i="6"/>
  <c r="C160" i="6"/>
  <c r="B161" i="6"/>
  <c r="C118" i="6"/>
  <c r="B119" i="6"/>
  <c r="C37" i="4"/>
  <c r="B38" i="4"/>
  <c r="B120" i="8" l="1"/>
  <c r="C119" i="8"/>
  <c r="B42" i="8"/>
  <c r="C42" i="8" s="1"/>
  <c r="C41" i="8"/>
  <c r="C162" i="8"/>
  <c r="B163" i="8"/>
  <c r="C163" i="8" s="1"/>
  <c r="C161" i="6"/>
  <c r="B162" i="6"/>
  <c r="B42" i="6"/>
  <c r="C42" i="6" s="1"/>
  <c r="C41" i="6"/>
  <c r="B120" i="6"/>
  <c r="C119" i="6"/>
  <c r="C38" i="4"/>
  <c r="B39" i="4"/>
  <c r="C120" i="8" l="1"/>
  <c r="B121" i="8"/>
  <c r="C120" i="6"/>
  <c r="B121" i="6"/>
  <c r="C162" i="6"/>
  <c r="B163" i="6"/>
  <c r="C163" i="6" s="1"/>
  <c r="C39" i="4"/>
  <c r="B40" i="4"/>
  <c r="C121" i="8" l="1"/>
  <c r="B122" i="8"/>
  <c r="C121" i="6"/>
  <c r="B122" i="6"/>
  <c r="B41" i="4"/>
  <c r="C40" i="4"/>
  <c r="C122" i="8" l="1"/>
  <c r="B123" i="8"/>
  <c r="C123" i="8" s="1"/>
  <c r="C122" i="6"/>
  <c r="B123" i="6"/>
  <c r="C123" i="6" s="1"/>
  <c r="C41" i="4"/>
  <c r="B42" i="4"/>
  <c r="C42" i="4" s="1"/>
  <c r="E218" i="6" l="1"/>
  <c r="E217" i="6"/>
  <c r="E219" i="6" l="1"/>
  <c r="E220" i="6" l="1"/>
  <c r="E221" i="6" l="1"/>
  <c r="E222" i="6" l="1"/>
  <c r="E223" i="6" l="1"/>
  <c r="E224" i="6" l="1"/>
  <c r="E225" i="6" l="1"/>
  <c r="E226" i="6" l="1"/>
  <c r="E227" i="6" l="1"/>
  <c r="E228" i="6" l="1"/>
  <c r="E229" i="6" l="1"/>
  <c r="E230" i="6" l="1"/>
  <c r="E231" i="6" l="1"/>
  <c r="E233" i="6" l="1"/>
  <c r="E232" i="6"/>
</calcChain>
</file>

<file path=xl/sharedStrings.xml><?xml version="1.0" encoding="utf-8"?>
<sst xmlns="http://schemas.openxmlformats.org/spreadsheetml/2006/main" count="445" uniqueCount="118">
  <si>
    <t>Building Sector Assumptions</t>
  </si>
  <si>
    <t>100% sales of electric appliances by 2040</t>
  </si>
  <si>
    <t>5% hydrogen in the gas pipeline by 2045</t>
  </si>
  <si>
    <t>12% biomethane in the pipeline by 2045</t>
  </si>
  <si>
    <t>100% sales of electric appliances by 2035</t>
  </si>
  <si>
    <t>100% sales of electric appliances by 2030</t>
  </si>
  <si>
    <t>Complete retirement of the low-pressure gas distribution system in 2045</t>
  </si>
  <si>
    <t>Transportation Sector Assumptions</t>
  </si>
  <si>
    <t>100% BEV sales for LDV by 2035</t>
  </si>
  <si>
    <t>100% BEV sales for MDV by 2040</t>
  </si>
  <si>
    <t>45%/48% BEV/CNG sales for HDV by 2040, 7% diesel sales remaining for long-haul</t>
  </si>
  <si>
    <t>50% rail electrification, no aviation electrification</t>
  </si>
  <si>
    <t>100% BEV sales by MDV by 2035</t>
  </si>
  <si>
    <t>45%/48% BEV/HFCV sales for HDV by 2035, 7% diesel sales remaining for long-haul</t>
  </si>
  <si>
    <t>75% rail electrification, no aviation electrification</t>
  </si>
  <si>
    <t>100% BEV sales for LDV by 2030</t>
  </si>
  <si>
    <t>50%/50% BEV/HFCV sales for HDV by 2030</t>
  </si>
  <si>
    <t>100% BEV sales for MDV by 2030</t>
  </si>
  <si>
    <t>75%/25% rail electrification/hydrogen, 50% of in-state aviation electrified</t>
  </si>
  <si>
    <t>Renewable Diesel</t>
  </si>
  <si>
    <t>Electricity</t>
  </si>
  <si>
    <t>Hydrogen</t>
  </si>
  <si>
    <t>Lighting</t>
  </si>
  <si>
    <t>HVAC</t>
  </si>
  <si>
    <t>Machine Drive</t>
  </si>
  <si>
    <t>Process Heating</t>
  </si>
  <si>
    <t>Industrial Sector Assumptions</t>
  </si>
  <si>
    <t>No incremental industry electrification</t>
  </si>
  <si>
    <t>80% reduction in energy emissions from agriculture (mainly due to electricity decarbonization; renewable diesel used to fulfill diesel demand)</t>
  </si>
  <si>
    <t>90% reduction in energy demand from oil &amp; gas extraction and petroleum refining due to decreased demand for fossil fuels</t>
  </si>
  <si>
    <t>100% reduction in energy emissions from agriculture (remaining diesel demand is transitioned to electricity)</t>
  </si>
  <si>
    <t>High industry electrification, direct hydrogen combustion, and CCS</t>
  </si>
  <si>
    <t>100% reduction in energy demand from oil &amp; gas extraction and petroleum refining due to zero remaining liquid fossil fuel demand due to eliminated demand for fossil fuels</t>
  </si>
  <si>
    <t>Share of final energy demand by end use for industrial manufacturing:</t>
  </si>
  <si>
    <t>Conventional Boiler</t>
  </si>
  <si>
    <t>Process Cooling and Refrigeration</t>
  </si>
  <si>
    <t>Other</t>
  </si>
  <si>
    <t>NG w/ CCS</t>
  </si>
  <si>
    <t>CO2 Removal Assumptions</t>
  </si>
  <si>
    <t>80 MtCO2e/year</t>
  </si>
  <si>
    <t>56 MtCO2e/year</t>
  </si>
  <si>
    <t>33 MtCO2e/year</t>
  </si>
  <si>
    <t>Perc New Nonelec Component Sales Shifted to Elec</t>
  </si>
  <si>
    <t>Additional Minimum Required EV Sales Percentage</t>
  </si>
  <si>
    <t>Additional Minimum Required EV Sales Percentage
Policy lever for fuels?</t>
  </si>
  <si>
    <t>Electricity Assumptions</t>
  </si>
  <si>
    <t>Energy Efficiency Assumptions</t>
  </si>
  <si>
    <t>Methane and HFCs Assumptions</t>
  </si>
  <si>
    <t>Near phase-out of HFCs by 2050</t>
  </si>
  <si>
    <t>40% reduction in methane emissions by 2045</t>
  </si>
  <si>
    <t>75% reduction in HFC emissions by 2045</t>
  </si>
  <si>
    <t>Industry CCS adoption cost range: $100 - $120/tCO2</t>
  </si>
  <si>
    <t>Electrification and switch to hydrogen cost range: $140 - $360/tCO2</t>
  </si>
  <si>
    <t>Average cost range for decarbonization: $380 - $540/tCO2</t>
  </si>
  <si>
    <t>Adoption of synthetic natural gas use and electrification of industrial boilers, cost range: $520 - $700/tCO2 mitigated and $430 - $ 890/tCO2</t>
  </si>
  <si>
    <t>24% of building stock retrofitted or constructed with high efficiency shell by 2030, 52% by 2045</t>
  </si>
  <si>
    <t>95% zero carbon electricity by 2045</t>
  </si>
  <si>
    <t>100% zero carbon electricity by 2045</t>
  </si>
  <si>
    <t>Additional Renewable Portfolio Std Percentage</t>
  </si>
  <si>
    <t>Doubled Additional Achievable Energy Efficiency (AAEE) by 2030</t>
  </si>
  <si>
    <t>Reduction in E Use Allowed by Component Eff Std</t>
  </si>
  <si>
    <t>Fraction of Methane Capture Opportunities Achieved</t>
  </si>
  <si>
    <t>Fraction of F Gases Avoided</t>
  </si>
  <si>
    <t>Fraction of Natural Gas Use Converted to Other Fuels?</t>
  </si>
  <si>
    <t>Fraction of Hard Coal Use Converted to Other Fuels
Fraction of Natural Gas Use Converted to Other Fuels</t>
  </si>
  <si>
    <t>How to modify ag fuel demands?</t>
  </si>
  <si>
    <t>RnD CCS Capital Cost Perc Reduction
What is starting cost assumption in EPS?</t>
  </si>
  <si>
    <t>Fraction of Potential Additional CCS Achieved
What is starting assumption?</t>
  </si>
  <si>
    <t>How to modify demand for oil and gas?</t>
  </si>
  <si>
    <t>Policy Schedule</t>
  </si>
  <si>
    <t>Renewable Share</t>
  </si>
  <si>
    <t>Year</t>
  </si>
  <si>
    <t>Source for historic values: https://www.energy.ca.gov/sites/default/files/2019-12/renewable_ada.pdf</t>
  </si>
  <si>
    <t>EPS Policy Lever</t>
  </si>
  <si>
    <t>Policy Setting</t>
  </si>
  <si>
    <t>None - included in BAU</t>
  </si>
  <si>
    <t>Fraction of Commercial Components Replaced Annually due to Retrofitting Policy</t>
  </si>
  <si>
    <t>by 2045</t>
  </si>
  <si>
    <t>by 2030</t>
  </si>
  <si>
    <t>Historic/starting values?</t>
  </si>
  <si>
    <t>Retrofit Rate</t>
  </si>
  <si>
    <t>Is this setting required? Or is this already in BAU?</t>
  </si>
  <si>
    <t>CH4 Capture</t>
  </si>
  <si>
    <t>Historic values based on difference between reference and scoping plan in PERAC input file</t>
  </si>
  <si>
    <t>F-Gases Avoided</t>
  </si>
  <si>
    <t>by 2050</t>
  </si>
  <si>
    <t>What is a reasonable value to represent "near phase-out"?</t>
  </si>
  <si>
    <t>Correct assumptions for historic values?</t>
  </si>
  <si>
    <t>by 2040</t>
  </si>
  <si>
    <t>Electric Sales</t>
  </si>
  <si>
    <t>Subscript: envelope</t>
  </si>
  <si>
    <t>Subscripts:</t>
  </si>
  <si>
    <t>passenger, LDVs</t>
  </si>
  <si>
    <t>freight, LDVs</t>
  </si>
  <si>
    <t>by 2035</t>
  </si>
  <si>
    <t>LDV EV Sales</t>
  </si>
  <si>
    <t>LDV Policy Schedule</t>
  </si>
  <si>
    <t>MDV EV Sales</t>
  </si>
  <si>
    <t>MDV Policy Schedule</t>
  </si>
  <si>
    <t>Subscripts may not fully encompass LDVs and MDVs</t>
  </si>
  <si>
    <t>Notes</t>
  </si>
  <si>
    <t>CA EPS policy lever capable of modeling assumption</t>
  </si>
  <si>
    <t>CA EPS policy lever only partially models assumption</t>
  </si>
  <si>
    <t>CA EPS is unable to model assumption</t>
  </si>
  <si>
    <t xml:space="preserve">Color Legend:  </t>
  </si>
  <si>
    <t>n/a</t>
  </si>
  <si>
    <t>No hydrogen policies in CA EPS</t>
  </si>
  <si>
    <t>CA EPS only has policy lever for commercial buildings</t>
  </si>
  <si>
    <t>E3 High CDR Scenario Assumptions</t>
  </si>
  <si>
    <t>EPS Policy Levers - Quick Links</t>
  </si>
  <si>
    <t>CA EPS Policy Lever</t>
  </si>
  <si>
    <t>Policy lever only applies to new and not existing stock</t>
  </si>
  <si>
    <t>Policy lever only applies to new and not existing stock. No hydrogen in CA EPS.</t>
  </si>
  <si>
    <t>See table below with shares of final energy demand by end use for industrial manufacturing. No hydrogen in CA EPS.</t>
  </si>
  <si>
    <t>No hydrogen in CA EPS</t>
  </si>
  <si>
    <t>Built into BAU CA EPS settings</t>
  </si>
  <si>
    <t>E3 Balanced Scenario Assumptions</t>
  </si>
  <si>
    <t>E3 Zero-Carbon Energy Scenario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</si>
</sst>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1" applyFont="1"/>
    <xf numFmtId="0" fontId="7" fillId="0" borderId="0" xfId="5"/>
    <xf numFmtId="9" fontId="0" fillId="0" borderId="0" xfId="1" applyFont="1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6" fillId="0" borderId="0" xfId="0" applyFont="1"/>
    <xf numFmtId="9" fontId="1" fillId="0" borderId="0" xfId="1" applyFont="1"/>
    <xf numFmtId="0" fontId="1" fillId="0" borderId="0" xfId="0" applyFont="1" applyAlignment="1">
      <alignment horizontal="center"/>
    </xf>
    <xf numFmtId="0" fontId="3" fillId="3" borderId="0" xfId="2"/>
    <xf numFmtId="0" fontId="5" fillId="5" borderId="0" xfId="4" applyAlignment="1">
      <alignment wrapText="1"/>
    </xf>
    <xf numFmtId="0" fontId="4" fillId="4" borderId="0" xfId="3"/>
    <xf numFmtId="0" fontId="5" fillId="5" borderId="0" xfId="4"/>
    <xf numFmtId="0" fontId="4" fillId="4" borderId="0" xfId="3" applyAlignment="1">
      <alignment wrapText="1"/>
    </xf>
    <xf numFmtId="0" fontId="1" fillId="0" borderId="0" xfId="0" applyFont="1" applyAlignment="1">
      <alignment horizontal="right" wrapText="1" indent="1"/>
    </xf>
    <xf numFmtId="0" fontId="3" fillId="3" borderId="1" xfId="2" applyBorder="1" applyAlignment="1">
      <alignment horizontal="center" wrapText="1"/>
    </xf>
    <xf numFmtId="0" fontId="5" fillId="5" borderId="2" xfId="4" applyBorder="1" applyAlignment="1">
      <alignment horizontal="center" wrapText="1"/>
    </xf>
    <xf numFmtId="0" fontId="4" fillId="4" borderId="3" xfId="3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</cellXfs>
  <cellStyles count="7">
    <cellStyle name="Bad" xfId="3" builtinId="27"/>
    <cellStyle name="Followed Hyperlink" xfId="6" builtinId="9" customBuiltin="1"/>
    <cellStyle name="Good" xfId="2" builtinId="26"/>
    <cellStyle name="Hyperlink" xfId="5" builtinId="8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ca.gov/sites/default/files/2019-12/renewable_ada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ca.gov/sites/default/files/2019-12/renewable_ad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ca.gov/sites/default/files/2019-12/renewable_ad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3A73-399F-4CCA-85E3-B869CEE5DE9E}">
  <dimension ref="A1:F36"/>
  <sheetViews>
    <sheetView zoomScale="90" zoomScaleNormal="90" workbookViewId="0"/>
  </sheetViews>
  <sheetFormatPr defaultRowHeight="14.25" x14ac:dyDescent="0.45"/>
  <cols>
    <col min="1" max="1" width="53.33203125" style="7" customWidth="1"/>
    <col min="2" max="2" width="53.33203125" customWidth="1"/>
    <col min="3" max="3" width="36.1328125" style="3" customWidth="1"/>
    <col min="4" max="6" width="9.06640625" style="2"/>
  </cols>
  <sheetData>
    <row r="1" spans="1:5" ht="30" customHeight="1" x14ac:dyDescent="0.45">
      <c r="A1" s="30" t="s">
        <v>108</v>
      </c>
    </row>
    <row r="2" spans="1:5" x14ac:dyDescent="0.45">
      <c r="B2" s="25" t="s">
        <v>101</v>
      </c>
    </row>
    <row r="3" spans="1:5" x14ac:dyDescent="0.45">
      <c r="A3" s="24" t="s">
        <v>104</v>
      </c>
      <c r="B3" s="26" t="s">
        <v>102</v>
      </c>
    </row>
    <row r="4" spans="1:5" x14ac:dyDescent="0.45">
      <c r="B4" s="27" t="s">
        <v>103</v>
      </c>
    </row>
    <row r="6" spans="1:5" x14ac:dyDescent="0.45">
      <c r="A6" s="5" t="s">
        <v>45</v>
      </c>
      <c r="B6" s="8" t="s">
        <v>110</v>
      </c>
      <c r="C6" s="8" t="s">
        <v>100</v>
      </c>
      <c r="D6" s="4"/>
      <c r="E6" s="4"/>
    </row>
    <row r="7" spans="1:5" x14ac:dyDescent="0.45">
      <c r="A7" s="6" t="s">
        <v>56</v>
      </c>
      <c r="B7" s="19" t="s">
        <v>58</v>
      </c>
    </row>
    <row r="9" spans="1:5" x14ac:dyDescent="0.45">
      <c r="A9" s="5" t="s">
        <v>46</v>
      </c>
      <c r="B9" s="8" t="s">
        <v>110</v>
      </c>
      <c r="C9" s="8" t="s">
        <v>100</v>
      </c>
      <c r="D9" s="4"/>
      <c r="E9" s="4"/>
    </row>
    <row r="10" spans="1:5" x14ac:dyDescent="0.45">
      <c r="A10" s="7" t="s">
        <v>59</v>
      </c>
      <c r="B10" s="19" t="s">
        <v>60</v>
      </c>
    </row>
    <row r="11" spans="1:5" ht="28.5" x14ac:dyDescent="0.45">
      <c r="A11" s="7" t="s">
        <v>55</v>
      </c>
      <c r="B11" s="20" t="s">
        <v>76</v>
      </c>
      <c r="C11" s="3" t="s">
        <v>107</v>
      </c>
    </row>
    <row r="13" spans="1:5" x14ac:dyDescent="0.45">
      <c r="A13" s="5" t="s">
        <v>47</v>
      </c>
      <c r="B13" s="8" t="s">
        <v>110</v>
      </c>
      <c r="C13" s="8" t="s">
        <v>100</v>
      </c>
      <c r="D13" s="4"/>
      <c r="E13" s="4"/>
    </row>
    <row r="14" spans="1:5" x14ac:dyDescent="0.45">
      <c r="A14" s="7" t="s">
        <v>49</v>
      </c>
      <c r="B14" s="19" t="s">
        <v>61</v>
      </c>
    </row>
    <row r="15" spans="1:5" x14ac:dyDescent="0.45">
      <c r="A15" s="7" t="s">
        <v>50</v>
      </c>
      <c r="B15" s="19" t="s">
        <v>62</v>
      </c>
    </row>
    <row r="16" spans="1:5" x14ac:dyDescent="0.45">
      <c r="A16" s="7" t="s">
        <v>48</v>
      </c>
      <c r="B16" s="19" t="s">
        <v>62</v>
      </c>
    </row>
    <row r="18" spans="1:5" x14ac:dyDescent="0.45">
      <c r="A18" s="5" t="s">
        <v>0</v>
      </c>
      <c r="B18" s="8" t="s">
        <v>110</v>
      </c>
      <c r="C18" s="8" t="s">
        <v>100</v>
      </c>
      <c r="D18" s="4"/>
      <c r="E18" s="4"/>
    </row>
    <row r="19" spans="1:5" x14ac:dyDescent="0.45">
      <c r="A19" s="7" t="s">
        <v>1</v>
      </c>
      <c r="B19" s="19" t="s">
        <v>42</v>
      </c>
      <c r="C19" s="3" t="s">
        <v>115</v>
      </c>
    </row>
    <row r="20" spans="1:5" x14ac:dyDescent="0.45">
      <c r="A20" s="7" t="s">
        <v>2</v>
      </c>
      <c r="B20" s="21" t="s">
        <v>105</v>
      </c>
      <c r="C20" s="3" t="s">
        <v>106</v>
      </c>
    </row>
    <row r="21" spans="1:5" x14ac:dyDescent="0.45">
      <c r="A21" s="7" t="s">
        <v>3</v>
      </c>
      <c r="B21" s="21" t="s">
        <v>63</v>
      </c>
    </row>
    <row r="23" spans="1:5" x14ac:dyDescent="0.45">
      <c r="A23" s="5" t="s">
        <v>7</v>
      </c>
      <c r="B23" s="8" t="s">
        <v>110</v>
      </c>
      <c r="C23" s="8" t="s">
        <v>100</v>
      </c>
      <c r="D23" s="4"/>
      <c r="E23" s="4"/>
    </row>
    <row r="24" spans="1:5" x14ac:dyDescent="0.45">
      <c r="A24" s="7" t="s">
        <v>8</v>
      </c>
      <c r="B24" s="19" t="s">
        <v>43</v>
      </c>
    </row>
    <row r="25" spans="1:5" x14ac:dyDescent="0.45">
      <c r="A25" s="7" t="s">
        <v>9</v>
      </c>
      <c r="B25" s="19" t="s">
        <v>43</v>
      </c>
    </row>
    <row r="26" spans="1:5" ht="42.75" x14ac:dyDescent="0.45">
      <c r="A26" s="7" t="s">
        <v>10</v>
      </c>
      <c r="B26" s="20" t="s">
        <v>44</v>
      </c>
    </row>
    <row r="27" spans="1:5" ht="28.5" x14ac:dyDescent="0.45">
      <c r="A27" s="7" t="s">
        <v>11</v>
      </c>
      <c r="B27" s="22" t="s">
        <v>43</v>
      </c>
      <c r="C27" s="3" t="s">
        <v>111</v>
      </c>
    </row>
    <row r="29" spans="1:5" x14ac:dyDescent="0.45">
      <c r="A29" s="5" t="s">
        <v>26</v>
      </c>
      <c r="B29" s="8" t="s">
        <v>110</v>
      </c>
      <c r="C29" s="8" t="s">
        <v>100</v>
      </c>
      <c r="D29" s="4"/>
      <c r="E29" s="4"/>
    </row>
    <row r="30" spans="1:5" ht="28.5" x14ac:dyDescent="0.45">
      <c r="A30" s="7" t="s">
        <v>27</v>
      </c>
      <c r="B30" s="23" t="s">
        <v>64</v>
      </c>
    </row>
    <row r="31" spans="1:5" ht="42.75" x14ac:dyDescent="0.45">
      <c r="A31" s="7" t="s">
        <v>28</v>
      </c>
      <c r="B31" s="21" t="s">
        <v>65</v>
      </c>
    </row>
    <row r="32" spans="1:5" ht="28.5" x14ac:dyDescent="0.45">
      <c r="A32" s="7" t="s">
        <v>29</v>
      </c>
      <c r="B32" s="21" t="s">
        <v>68</v>
      </c>
    </row>
    <row r="34" spans="1:5" x14ac:dyDescent="0.45">
      <c r="A34" s="5" t="s">
        <v>38</v>
      </c>
      <c r="B34" s="8" t="s">
        <v>110</v>
      </c>
      <c r="C34" s="8" t="s">
        <v>100</v>
      </c>
      <c r="D34" s="4"/>
      <c r="E34" s="4"/>
    </row>
    <row r="35" spans="1:5" ht="42.75" x14ac:dyDescent="0.45">
      <c r="A35" s="7" t="s">
        <v>39</v>
      </c>
      <c r="B35" s="23" t="s">
        <v>67</v>
      </c>
    </row>
    <row r="36" spans="1:5" ht="42.75" x14ac:dyDescent="0.45">
      <c r="A36" s="7" t="s">
        <v>51</v>
      </c>
      <c r="B36" s="23" t="s">
        <v>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80E0-BED1-459F-839D-2DCDD397CEDE}">
  <dimension ref="A1:G249"/>
  <sheetViews>
    <sheetView zoomScale="90" zoomScaleNormal="90" workbookViewId="0"/>
  </sheetViews>
  <sheetFormatPr defaultRowHeight="14.25" x14ac:dyDescent="0.45"/>
  <cols>
    <col min="1" max="1" width="14.265625" customWidth="1"/>
    <col min="2" max="2" width="14.33203125" style="9" bestFit="1" customWidth="1"/>
    <col min="3" max="3" width="16.6640625" customWidth="1"/>
    <col min="4" max="4" width="13.33203125" customWidth="1"/>
    <col min="5" max="5" width="16.796875" customWidth="1"/>
  </cols>
  <sheetData>
    <row r="1" spans="1:3" x14ac:dyDescent="0.45">
      <c r="A1" s="14" t="s">
        <v>109</v>
      </c>
    </row>
    <row r="2" spans="1:3" x14ac:dyDescent="0.45">
      <c r="A2" s="12" t="s">
        <v>58</v>
      </c>
    </row>
    <row r="3" spans="1:3" x14ac:dyDescent="0.45">
      <c r="A3" s="12" t="s">
        <v>60</v>
      </c>
    </row>
    <row r="4" spans="1:3" x14ac:dyDescent="0.45">
      <c r="A4" s="12" t="s">
        <v>76</v>
      </c>
    </row>
    <row r="5" spans="1:3" x14ac:dyDescent="0.45">
      <c r="A5" s="12" t="s">
        <v>61</v>
      </c>
    </row>
    <row r="6" spans="1:3" x14ac:dyDescent="0.45">
      <c r="A6" s="12" t="s">
        <v>62</v>
      </c>
    </row>
    <row r="7" spans="1:3" x14ac:dyDescent="0.45">
      <c r="A7" s="12" t="s">
        <v>42</v>
      </c>
    </row>
    <row r="8" spans="1:3" x14ac:dyDescent="0.45">
      <c r="A8" s="12" t="s">
        <v>43</v>
      </c>
    </row>
    <row r="11" spans="1:3" x14ac:dyDescent="0.45">
      <c r="A11" s="17" t="s">
        <v>73</v>
      </c>
      <c r="B11" t="s">
        <v>58</v>
      </c>
    </row>
    <row r="12" spans="1:3" x14ac:dyDescent="0.45">
      <c r="A12" s="17" t="s">
        <v>74</v>
      </c>
      <c r="B12" s="1">
        <v>0.95</v>
      </c>
      <c r="C12" t="s">
        <v>77</v>
      </c>
    </row>
    <row r="13" spans="1:3" x14ac:dyDescent="0.45">
      <c r="A13" s="12" t="s">
        <v>72</v>
      </c>
      <c r="B13" s="1"/>
    </row>
    <row r="14" spans="1:3" x14ac:dyDescent="0.45">
      <c r="A14" s="18" t="s">
        <v>71</v>
      </c>
      <c r="B14" s="18" t="s">
        <v>70</v>
      </c>
      <c r="C14" s="18" t="s">
        <v>69</v>
      </c>
    </row>
    <row r="15" spans="1:3" x14ac:dyDescent="0.45">
      <c r="A15" s="9">
        <v>2017</v>
      </c>
      <c r="B15" s="1">
        <v>0.32</v>
      </c>
      <c r="C15" s="10">
        <f>B15/$B$12</f>
        <v>0.33684210526315794</v>
      </c>
    </row>
    <row r="16" spans="1:3" x14ac:dyDescent="0.45">
      <c r="A16" s="9">
        <v>2018</v>
      </c>
      <c r="B16" s="1">
        <v>0.34</v>
      </c>
      <c r="C16" s="10">
        <f>B16/$B$12</f>
        <v>0.35789473684210532</v>
      </c>
    </row>
    <row r="17" spans="1:3" x14ac:dyDescent="0.45">
      <c r="A17" s="9">
        <v>2019</v>
      </c>
      <c r="B17" s="1">
        <v>0.36</v>
      </c>
      <c r="C17" s="10">
        <f>B17/$B$12</f>
        <v>0.37894736842105264</v>
      </c>
    </row>
    <row r="18" spans="1:3" x14ac:dyDescent="0.45">
      <c r="A18" s="9">
        <v>2020</v>
      </c>
      <c r="B18" s="1">
        <f>($B$43-$B$17)/COUNT($A$18:$A$43)+B17</f>
        <v>0.38269230769230766</v>
      </c>
      <c r="C18" s="10">
        <f>B18/$B$12</f>
        <v>0.40283400809716596</v>
      </c>
    </row>
    <row r="19" spans="1:3" x14ac:dyDescent="0.45">
      <c r="A19" s="9">
        <v>2021</v>
      </c>
      <c r="B19" s="1">
        <f>($B$43-$B$17)/COUNT($A$18:$A$43)+B18</f>
        <v>0.40538461538461534</v>
      </c>
      <c r="C19" s="10">
        <f>B19/$B$12</f>
        <v>0.42672064777327934</v>
      </c>
    </row>
    <row r="20" spans="1:3" x14ac:dyDescent="0.45">
      <c r="A20" s="9">
        <v>2022</v>
      </c>
      <c r="B20" s="1">
        <f>($B$43-$B$17)/COUNT($A$18:$A$43)+B19</f>
        <v>0.42807692307692302</v>
      </c>
      <c r="C20" s="10">
        <f>B20/$B$12</f>
        <v>0.45060728744939266</v>
      </c>
    </row>
    <row r="21" spans="1:3" x14ac:dyDescent="0.45">
      <c r="A21" s="9">
        <v>2023</v>
      </c>
      <c r="B21" s="1">
        <f>($B$43-$B$17)/COUNT($A$18:$A$43)+B20</f>
        <v>0.4507692307692307</v>
      </c>
      <c r="C21" s="10">
        <f>B21/$B$12</f>
        <v>0.47449392712550603</v>
      </c>
    </row>
    <row r="22" spans="1:3" x14ac:dyDescent="0.45">
      <c r="A22" s="9">
        <v>2024</v>
      </c>
      <c r="B22" s="1">
        <f>($B$43-$B$17)/COUNT($A$18:$A$43)+B21</f>
        <v>0.47346153846153838</v>
      </c>
      <c r="C22" s="10">
        <f>B22/$B$12</f>
        <v>0.49838056680161935</v>
      </c>
    </row>
    <row r="23" spans="1:3" x14ac:dyDescent="0.45">
      <c r="A23" s="9">
        <v>2025</v>
      </c>
      <c r="B23" s="1">
        <f>($B$43-$B$17)/COUNT($A$18:$A$43)+B22</f>
        <v>0.49615384615384606</v>
      </c>
      <c r="C23" s="10">
        <f>B23/$B$12</f>
        <v>0.52226720647773273</v>
      </c>
    </row>
    <row r="24" spans="1:3" x14ac:dyDescent="0.45">
      <c r="A24" s="9">
        <v>2026</v>
      </c>
      <c r="B24" s="1">
        <f>($B$43-$B$17)/COUNT($A$18:$A$43)+B23</f>
        <v>0.51884615384615373</v>
      </c>
      <c r="C24" s="10">
        <f>B24/$B$12</f>
        <v>0.5461538461538461</v>
      </c>
    </row>
    <row r="25" spans="1:3" x14ac:dyDescent="0.45">
      <c r="A25" s="9">
        <v>2027</v>
      </c>
      <c r="B25" s="1">
        <f>($B$43-$B$17)/COUNT($A$18:$A$43)+B24</f>
        <v>0.54153846153846141</v>
      </c>
      <c r="C25" s="10">
        <f>B25/$B$12</f>
        <v>0.57004048582995936</v>
      </c>
    </row>
    <row r="26" spans="1:3" x14ac:dyDescent="0.45">
      <c r="A26" s="9">
        <v>2028</v>
      </c>
      <c r="B26" s="1">
        <f>($B$43-$B$17)/COUNT($A$18:$A$43)+B25</f>
        <v>0.56423076923076909</v>
      </c>
      <c r="C26" s="10">
        <f>B26/$B$12</f>
        <v>0.59392712550607274</v>
      </c>
    </row>
    <row r="27" spans="1:3" x14ac:dyDescent="0.45">
      <c r="A27" s="9">
        <v>2029</v>
      </c>
      <c r="B27" s="1">
        <f>($B$43-$B$17)/COUNT($A$18:$A$43)+B26</f>
        <v>0.58692307692307677</v>
      </c>
      <c r="C27" s="10">
        <f>B27/$B$12</f>
        <v>0.61781376518218611</v>
      </c>
    </row>
    <row r="28" spans="1:3" x14ac:dyDescent="0.45">
      <c r="A28" s="9">
        <v>2030</v>
      </c>
      <c r="B28" s="1">
        <f>($B$43-$B$17)/COUNT($A$18:$A$43)+B27</f>
        <v>0.60961538461538445</v>
      </c>
      <c r="C28" s="10">
        <f>B28/$B$12</f>
        <v>0.64170040485829949</v>
      </c>
    </row>
    <row r="29" spans="1:3" x14ac:dyDescent="0.45">
      <c r="A29" s="9">
        <v>2031</v>
      </c>
      <c r="B29" s="1">
        <f>($B$43-$B$17)/COUNT($A$18:$A$43)+B28</f>
        <v>0.63230769230769213</v>
      </c>
      <c r="C29" s="10">
        <f>B29/$B$12</f>
        <v>0.66558704453441275</v>
      </c>
    </row>
    <row r="30" spans="1:3" x14ac:dyDescent="0.45">
      <c r="A30" s="9">
        <v>2032</v>
      </c>
      <c r="B30" s="1">
        <f>($B$43-$B$17)/COUNT($A$18:$A$43)+B29</f>
        <v>0.6549999999999998</v>
      </c>
      <c r="C30" s="10">
        <f>B30/$B$12</f>
        <v>0.68947368421052613</v>
      </c>
    </row>
    <row r="31" spans="1:3" x14ac:dyDescent="0.45">
      <c r="A31" s="9">
        <v>2033</v>
      </c>
      <c r="B31" s="1">
        <f>($B$43-$B$17)/COUNT($A$18:$A$43)+B30</f>
        <v>0.67769230769230748</v>
      </c>
      <c r="C31" s="10">
        <f>B31/$B$12</f>
        <v>0.7133603238866395</v>
      </c>
    </row>
    <row r="32" spans="1:3" x14ac:dyDescent="0.45">
      <c r="A32" s="9">
        <v>2034</v>
      </c>
      <c r="B32" s="1">
        <f>($B$43-$B$17)/COUNT($A$18:$A$43)+B31</f>
        <v>0.70038461538461516</v>
      </c>
      <c r="C32" s="10">
        <f>B32/$B$12</f>
        <v>0.73724696356275288</v>
      </c>
    </row>
    <row r="33" spans="1:3" x14ac:dyDescent="0.45">
      <c r="A33" s="9">
        <v>2035</v>
      </c>
      <c r="B33" s="1">
        <f>($B$43-$B$17)/COUNT($A$18:$A$43)+B32</f>
        <v>0.72307692307692284</v>
      </c>
      <c r="C33" s="10">
        <f>B33/$B$12</f>
        <v>0.76113360323886614</v>
      </c>
    </row>
    <row r="34" spans="1:3" x14ac:dyDescent="0.45">
      <c r="A34" s="9">
        <v>2036</v>
      </c>
      <c r="B34" s="1">
        <f>($B$43-$B$17)/COUNT($A$18:$A$43)+B33</f>
        <v>0.74576923076923052</v>
      </c>
      <c r="C34" s="10">
        <f>B34/$B$12</f>
        <v>0.78502024291497952</v>
      </c>
    </row>
    <row r="35" spans="1:3" x14ac:dyDescent="0.45">
      <c r="A35" s="9">
        <v>2037</v>
      </c>
      <c r="B35" s="1">
        <f>($B$43-$B$17)/COUNT($A$18:$A$43)+B34</f>
        <v>0.7684615384615382</v>
      </c>
      <c r="C35" s="10">
        <f>B35/$B$12</f>
        <v>0.80890688259109289</v>
      </c>
    </row>
    <row r="36" spans="1:3" x14ac:dyDescent="0.45">
      <c r="A36" s="9">
        <v>2038</v>
      </c>
      <c r="B36" s="1">
        <f>($B$43-$B$17)/COUNT($A$18:$A$43)+B35</f>
        <v>0.79115384615384587</v>
      </c>
      <c r="C36" s="10">
        <f>B36/$B$12</f>
        <v>0.83279352226720627</v>
      </c>
    </row>
    <row r="37" spans="1:3" x14ac:dyDescent="0.45">
      <c r="A37" s="9">
        <v>2039</v>
      </c>
      <c r="B37" s="1">
        <f>($B$43-$B$17)/COUNT($A$18:$A$43)+B36</f>
        <v>0.81384615384615355</v>
      </c>
      <c r="C37" s="10">
        <f>B37/$B$12</f>
        <v>0.85668016194331953</v>
      </c>
    </row>
    <row r="38" spans="1:3" x14ac:dyDescent="0.45">
      <c r="A38" s="9">
        <v>2040</v>
      </c>
      <c r="B38" s="1">
        <f>($B$43-$B$17)/COUNT($A$18:$A$43)+B37</f>
        <v>0.83653846153846123</v>
      </c>
      <c r="C38" s="10">
        <f>B38/$B$12</f>
        <v>0.8805668016194329</v>
      </c>
    </row>
    <row r="39" spans="1:3" x14ac:dyDescent="0.45">
      <c r="A39" s="9">
        <v>2041</v>
      </c>
      <c r="B39" s="1">
        <f>($B$43-$B$17)/COUNT($A$18:$A$43)+B38</f>
        <v>0.85923076923076891</v>
      </c>
      <c r="C39" s="10">
        <f>B39/$B$12</f>
        <v>0.90445344129554628</v>
      </c>
    </row>
    <row r="40" spans="1:3" x14ac:dyDescent="0.45">
      <c r="A40" s="9">
        <v>2042</v>
      </c>
      <c r="B40" s="1">
        <f>($B$43-$B$17)/COUNT($A$18:$A$43)+B39</f>
        <v>0.88192307692307659</v>
      </c>
      <c r="C40" s="10">
        <f>B40/$B$12</f>
        <v>0.92834008097165965</v>
      </c>
    </row>
    <row r="41" spans="1:3" x14ac:dyDescent="0.45">
      <c r="A41" s="9">
        <v>2043</v>
      </c>
      <c r="B41" s="1">
        <f>($B$43-$B$17)/COUNT($A$18:$A$43)+B40</f>
        <v>0.90461538461538427</v>
      </c>
      <c r="C41" s="10">
        <f>B41/$B$12</f>
        <v>0.95222672064777292</v>
      </c>
    </row>
    <row r="42" spans="1:3" x14ac:dyDescent="0.45">
      <c r="A42" s="9">
        <v>2044</v>
      </c>
      <c r="B42" s="1">
        <f>($B$43-$B$17)/COUNT($A$18:$A$43)+B41</f>
        <v>0.92730769230769194</v>
      </c>
      <c r="C42" s="10">
        <f>B42/$B$12</f>
        <v>0.97611336032388629</v>
      </c>
    </row>
    <row r="43" spans="1:3" x14ac:dyDescent="0.45">
      <c r="A43" s="9">
        <v>2045</v>
      </c>
      <c r="B43" s="1">
        <f>B12</f>
        <v>0.95</v>
      </c>
      <c r="C43" s="10">
        <f>B43/$B$12</f>
        <v>1</v>
      </c>
    </row>
    <row r="44" spans="1:3" x14ac:dyDescent="0.45">
      <c r="A44" s="9">
        <v>2046</v>
      </c>
      <c r="B44" s="1">
        <f>B43</f>
        <v>0.95</v>
      </c>
      <c r="C44" s="10">
        <f>B44/$B$12</f>
        <v>1</v>
      </c>
    </row>
    <row r="45" spans="1:3" x14ac:dyDescent="0.45">
      <c r="A45" s="9">
        <v>2047</v>
      </c>
      <c r="B45" s="1">
        <f>B44</f>
        <v>0.95</v>
      </c>
      <c r="C45" s="10">
        <f>B45/$B$12</f>
        <v>1</v>
      </c>
    </row>
    <row r="46" spans="1:3" x14ac:dyDescent="0.45">
      <c r="A46" s="9">
        <v>2048</v>
      </c>
      <c r="B46" s="1">
        <f>B45</f>
        <v>0.95</v>
      </c>
      <c r="C46" s="10">
        <f>B46/$B$12</f>
        <v>1</v>
      </c>
    </row>
    <row r="47" spans="1:3" x14ac:dyDescent="0.45">
      <c r="A47" s="9">
        <v>2049</v>
      </c>
      <c r="B47" s="1">
        <f>B46</f>
        <v>0.95</v>
      </c>
      <c r="C47" s="10">
        <f>B47/$B$12</f>
        <v>1</v>
      </c>
    </row>
    <row r="48" spans="1:3" x14ac:dyDescent="0.45">
      <c r="A48" s="9">
        <v>2050</v>
      </c>
      <c r="B48" s="1">
        <f>B47</f>
        <v>0.95</v>
      </c>
      <c r="C48" s="10">
        <f>B48/$B$12</f>
        <v>1</v>
      </c>
    </row>
    <row r="50" spans="1:4" x14ac:dyDescent="0.45">
      <c r="A50" s="17" t="s">
        <v>73</v>
      </c>
      <c r="B50" t="s">
        <v>60</v>
      </c>
    </row>
    <row r="51" spans="1:4" x14ac:dyDescent="0.45">
      <c r="A51" s="17" t="s">
        <v>74</v>
      </c>
      <c r="B51" s="13" t="s">
        <v>75</v>
      </c>
    </row>
    <row r="53" spans="1:4" x14ac:dyDescent="0.45">
      <c r="A53" s="17" t="s">
        <v>73</v>
      </c>
      <c r="B53" t="s">
        <v>76</v>
      </c>
    </row>
    <row r="54" spans="1:4" x14ac:dyDescent="0.45">
      <c r="A54" s="11"/>
      <c r="B54" t="s">
        <v>90</v>
      </c>
    </row>
    <row r="55" spans="1:4" x14ac:dyDescent="0.45">
      <c r="A55" s="17" t="s">
        <v>74</v>
      </c>
      <c r="B55" s="15">
        <v>0.24</v>
      </c>
      <c r="C55" t="s">
        <v>78</v>
      </c>
      <c r="D55" s="16" t="s">
        <v>81</v>
      </c>
    </row>
    <row r="56" spans="1:4" x14ac:dyDescent="0.45">
      <c r="A56" s="11"/>
      <c r="B56" s="1">
        <v>0.52</v>
      </c>
      <c r="C56" t="s">
        <v>77</v>
      </c>
    </row>
    <row r="57" spans="1:4" x14ac:dyDescent="0.45">
      <c r="A57" s="18" t="s">
        <v>71</v>
      </c>
      <c r="B57" s="18" t="s">
        <v>80</v>
      </c>
      <c r="C57" s="18" t="s">
        <v>69</v>
      </c>
    </row>
    <row r="58" spans="1:4" x14ac:dyDescent="0.45">
      <c r="A58" s="9">
        <v>2017</v>
      </c>
      <c r="B58" s="1">
        <v>0</v>
      </c>
      <c r="C58" s="10">
        <f>B58/$B$56</f>
        <v>0</v>
      </c>
      <c r="D58" s="16" t="s">
        <v>79</v>
      </c>
    </row>
    <row r="59" spans="1:4" x14ac:dyDescent="0.45">
      <c r="A59" s="9">
        <v>2018</v>
      </c>
      <c r="B59" s="1">
        <f>($B$71-$B$58)/COUNT($A$59:$A$71)+B58</f>
        <v>1.846153846153846E-2</v>
      </c>
      <c r="C59" s="10">
        <f t="shared" ref="C59:C91" si="0">B59/$B$56</f>
        <v>3.5502958579881651E-2</v>
      </c>
    </row>
    <row r="60" spans="1:4" x14ac:dyDescent="0.45">
      <c r="A60" s="9">
        <v>2019</v>
      </c>
      <c r="B60" s="1">
        <f t="shared" ref="B60:B70" si="1">($B$71-$B$58)/COUNT($A$59:$A$71)+B59</f>
        <v>3.692307692307692E-2</v>
      </c>
      <c r="C60" s="10">
        <f t="shared" si="0"/>
        <v>7.1005917159763302E-2</v>
      </c>
    </row>
    <row r="61" spans="1:4" x14ac:dyDescent="0.45">
      <c r="A61" s="9">
        <v>2020</v>
      </c>
      <c r="B61" s="1">
        <f t="shared" si="1"/>
        <v>5.5384615384615379E-2</v>
      </c>
      <c r="C61" s="10">
        <f t="shared" si="0"/>
        <v>0.10650887573964496</v>
      </c>
    </row>
    <row r="62" spans="1:4" x14ac:dyDescent="0.45">
      <c r="A62" s="9">
        <v>2021</v>
      </c>
      <c r="B62" s="1">
        <f t="shared" si="1"/>
        <v>7.3846153846153839E-2</v>
      </c>
      <c r="C62" s="10">
        <f t="shared" si="0"/>
        <v>0.1420118343195266</v>
      </c>
    </row>
    <row r="63" spans="1:4" x14ac:dyDescent="0.45">
      <c r="A63" s="9">
        <v>2022</v>
      </c>
      <c r="B63" s="1">
        <f t="shared" si="1"/>
        <v>9.2307692307692299E-2</v>
      </c>
      <c r="C63" s="10">
        <f t="shared" si="0"/>
        <v>0.17751479289940827</v>
      </c>
    </row>
    <row r="64" spans="1:4" x14ac:dyDescent="0.45">
      <c r="A64" s="9">
        <v>2023</v>
      </c>
      <c r="B64" s="1">
        <f t="shared" si="1"/>
        <v>0.11076923076923076</v>
      </c>
      <c r="C64" s="10">
        <f t="shared" si="0"/>
        <v>0.21301775147928992</v>
      </c>
    </row>
    <row r="65" spans="1:3" x14ac:dyDescent="0.45">
      <c r="A65" s="9">
        <v>2024</v>
      </c>
      <c r="B65" s="1">
        <f t="shared" si="1"/>
        <v>0.1292307692307692</v>
      </c>
      <c r="C65" s="10">
        <f t="shared" si="0"/>
        <v>0.24852071005917153</v>
      </c>
    </row>
    <row r="66" spans="1:3" x14ac:dyDescent="0.45">
      <c r="A66" s="9">
        <v>2025</v>
      </c>
      <c r="B66" s="1">
        <f t="shared" si="1"/>
        <v>0.14769230769230768</v>
      </c>
      <c r="C66" s="10">
        <f t="shared" si="0"/>
        <v>0.28402366863905321</v>
      </c>
    </row>
    <row r="67" spans="1:3" x14ac:dyDescent="0.45">
      <c r="A67" s="9">
        <v>2026</v>
      </c>
      <c r="B67" s="1">
        <f t="shared" si="1"/>
        <v>0.16615384615384615</v>
      </c>
      <c r="C67" s="10">
        <f t="shared" si="0"/>
        <v>0.31952662721893488</v>
      </c>
    </row>
    <row r="68" spans="1:3" x14ac:dyDescent="0.45">
      <c r="A68" s="9">
        <v>2027</v>
      </c>
      <c r="B68" s="1">
        <f t="shared" si="1"/>
        <v>0.18461538461538463</v>
      </c>
      <c r="C68" s="10">
        <f t="shared" si="0"/>
        <v>0.35502958579881655</v>
      </c>
    </row>
    <row r="69" spans="1:3" x14ac:dyDescent="0.45">
      <c r="A69" s="9">
        <v>2028</v>
      </c>
      <c r="B69" s="1">
        <f t="shared" si="1"/>
        <v>0.2030769230769231</v>
      </c>
      <c r="C69" s="10">
        <f t="shared" si="0"/>
        <v>0.39053254437869828</v>
      </c>
    </row>
    <row r="70" spans="1:3" x14ac:dyDescent="0.45">
      <c r="A70" s="9">
        <v>2029</v>
      </c>
      <c r="B70" s="1">
        <f t="shared" si="1"/>
        <v>0.22153846153846157</v>
      </c>
      <c r="C70" s="10">
        <f t="shared" si="0"/>
        <v>0.42603550295857995</v>
      </c>
    </row>
    <row r="71" spans="1:3" x14ac:dyDescent="0.45">
      <c r="A71" s="9">
        <v>2030</v>
      </c>
      <c r="B71" s="1">
        <f>B55</f>
        <v>0.24</v>
      </c>
      <c r="C71" s="10">
        <f t="shared" si="0"/>
        <v>0.46153846153846151</v>
      </c>
    </row>
    <row r="72" spans="1:3" x14ac:dyDescent="0.45">
      <c r="A72" s="9">
        <v>2031</v>
      </c>
      <c r="B72" s="1">
        <f>($B$86-$B$71)/COUNT($A$72:$A$86)+B71</f>
        <v>0.25866666666666666</v>
      </c>
      <c r="C72" s="10">
        <f t="shared" si="0"/>
        <v>0.49743589743589739</v>
      </c>
    </row>
    <row r="73" spans="1:3" x14ac:dyDescent="0.45">
      <c r="A73" s="9">
        <v>2032</v>
      </c>
      <c r="B73" s="1">
        <f t="shared" ref="B73:B85" si="2">($B$86-$B$71)/COUNT($A$72:$A$86)+B72</f>
        <v>0.27733333333333332</v>
      </c>
      <c r="C73" s="10">
        <f t="shared" si="0"/>
        <v>0.53333333333333333</v>
      </c>
    </row>
    <row r="74" spans="1:3" x14ac:dyDescent="0.45">
      <c r="A74" s="9">
        <v>2033</v>
      </c>
      <c r="B74" s="1">
        <f t="shared" si="2"/>
        <v>0.29599999999999999</v>
      </c>
      <c r="C74" s="10">
        <f t="shared" si="0"/>
        <v>0.56923076923076921</v>
      </c>
    </row>
    <row r="75" spans="1:3" x14ac:dyDescent="0.45">
      <c r="A75" s="9">
        <v>2034</v>
      </c>
      <c r="B75" s="1">
        <f t="shared" si="2"/>
        <v>0.31466666666666665</v>
      </c>
      <c r="C75" s="10">
        <f t="shared" si="0"/>
        <v>0.60512820512820509</v>
      </c>
    </row>
    <row r="76" spans="1:3" x14ac:dyDescent="0.45">
      <c r="A76" s="9">
        <v>2035</v>
      </c>
      <c r="B76" s="1">
        <f t="shared" si="2"/>
        <v>0.33333333333333331</v>
      </c>
      <c r="C76" s="10">
        <f t="shared" si="0"/>
        <v>0.64102564102564097</v>
      </c>
    </row>
    <row r="77" spans="1:3" x14ac:dyDescent="0.45">
      <c r="A77" s="9">
        <v>2036</v>
      </c>
      <c r="B77" s="1">
        <f t="shared" si="2"/>
        <v>0.35199999999999998</v>
      </c>
      <c r="C77" s="10">
        <f t="shared" si="0"/>
        <v>0.67692307692307685</v>
      </c>
    </row>
    <row r="78" spans="1:3" x14ac:dyDescent="0.45">
      <c r="A78" s="9">
        <v>2037</v>
      </c>
      <c r="B78" s="1">
        <f t="shared" si="2"/>
        <v>0.37066666666666664</v>
      </c>
      <c r="C78" s="10">
        <f t="shared" si="0"/>
        <v>0.71282051282051273</v>
      </c>
    </row>
    <row r="79" spans="1:3" x14ac:dyDescent="0.45">
      <c r="A79" s="9">
        <v>2038</v>
      </c>
      <c r="B79" s="1">
        <f t="shared" si="2"/>
        <v>0.38933333333333331</v>
      </c>
      <c r="C79" s="10">
        <f t="shared" si="0"/>
        <v>0.74871794871794861</v>
      </c>
    </row>
    <row r="80" spans="1:3" x14ac:dyDescent="0.45">
      <c r="A80" s="9">
        <v>2039</v>
      </c>
      <c r="B80" s="1">
        <f t="shared" si="2"/>
        <v>0.40799999999999997</v>
      </c>
      <c r="C80" s="10">
        <f t="shared" si="0"/>
        <v>0.78461538461538449</v>
      </c>
    </row>
    <row r="81" spans="1:4" x14ac:dyDescent="0.45">
      <c r="A81" s="9">
        <v>2040</v>
      </c>
      <c r="B81" s="1">
        <f t="shared" si="2"/>
        <v>0.42666666666666664</v>
      </c>
      <c r="C81" s="10">
        <f t="shared" si="0"/>
        <v>0.82051282051282048</v>
      </c>
    </row>
    <row r="82" spans="1:4" x14ac:dyDescent="0.45">
      <c r="A82" s="9">
        <v>2041</v>
      </c>
      <c r="B82" s="1">
        <f t="shared" si="2"/>
        <v>0.4453333333333333</v>
      </c>
      <c r="C82" s="10">
        <f t="shared" si="0"/>
        <v>0.85641025641025637</v>
      </c>
    </row>
    <row r="83" spans="1:4" x14ac:dyDescent="0.45">
      <c r="A83" s="9">
        <v>2042</v>
      </c>
      <c r="B83" s="1">
        <f t="shared" si="2"/>
        <v>0.46399999999999997</v>
      </c>
      <c r="C83" s="10">
        <f t="shared" si="0"/>
        <v>0.89230769230769225</v>
      </c>
    </row>
    <row r="84" spans="1:4" x14ac:dyDescent="0.45">
      <c r="A84" s="9">
        <v>2043</v>
      </c>
      <c r="B84" s="1">
        <f t="shared" si="2"/>
        <v>0.48266666666666663</v>
      </c>
      <c r="C84" s="10">
        <f t="shared" si="0"/>
        <v>0.92820512820512813</v>
      </c>
    </row>
    <row r="85" spans="1:4" x14ac:dyDescent="0.45">
      <c r="A85" s="9">
        <v>2044</v>
      </c>
      <c r="B85" s="1">
        <f t="shared" si="2"/>
        <v>0.5013333333333333</v>
      </c>
      <c r="C85" s="10">
        <f t="shared" si="0"/>
        <v>0.96410256410256401</v>
      </c>
    </row>
    <row r="86" spans="1:4" x14ac:dyDescent="0.45">
      <c r="A86" s="9">
        <v>2045</v>
      </c>
      <c r="B86" s="1">
        <f>B56</f>
        <v>0.52</v>
      </c>
      <c r="C86" s="10">
        <f t="shared" si="0"/>
        <v>1</v>
      </c>
    </row>
    <row r="87" spans="1:4" x14ac:dyDescent="0.45">
      <c r="A87" s="9">
        <v>2046</v>
      </c>
      <c r="B87" s="1">
        <f>B86</f>
        <v>0.52</v>
      </c>
      <c r="C87" s="10">
        <f t="shared" si="0"/>
        <v>1</v>
      </c>
    </row>
    <row r="88" spans="1:4" x14ac:dyDescent="0.45">
      <c r="A88" s="9">
        <v>2047</v>
      </c>
      <c r="B88" s="1">
        <f t="shared" ref="B88:B91" si="3">B87</f>
        <v>0.52</v>
      </c>
      <c r="C88" s="10">
        <f t="shared" si="0"/>
        <v>1</v>
      </c>
    </row>
    <row r="89" spans="1:4" x14ac:dyDescent="0.45">
      <c r="A89" s="9">
        <v>2048</v>
      </c>
      <c r="B89" s="1">
        <f t="shared" si="3"/>
        <v>0.52</v>
      </c>
      <c r="C89" s="10">
        <f t="shared" si="0"/>
        <v>1</v>
      </c>
    </row>
    <row r="90" spans="1:4" x14ac:dyDescent="0.45">
      <c r="A90" s="9">
        <v>2049</v>
      </c>
      <c r="B90" s="1">
        <f t="shared" si="3"/>
        <v>0.52</v>
      </c>
      <c r="C90" s="10">
        <f t="shared" si="0"/>
        <v>1</v>
      </c>
    </row>
    <row r="91" spans="1:4" x14ac:dyDescent="0.45">
      <c r="A91" s="9">
        <v>2050</v>
      </c>
      <c r="B91" s="1">
        <f t="shared" si="3"/>
        <v>0.52</v>
      </c>
      <c r="C91" s="10">
        <f t="shared" si="0"/>
        <v>1</v>
      </c>
    </row>
    <row r="93" spans="1:4" x14ac:dyDescent="0.45">
      <c r="A93" s="17" t="s">
        <v>73</v>
      </c>
      <c r="B93" t="s">
        <v>61</v>
      </c>
    </row>
    <row r="94" spans="1:4" x14ac:dyDescent="0.45">
      <c r="A94" s="17" t="s">
        <v>74</v>
      </c>
      <c r="B94" s="15">
        <v>0.4</v>
      </c>
      <c r="C94" t="s">
        <v>77</v>
      </c>
    </row>
    <row r="95" spans="1:4" x14ac:dyDescent="0.45">
      <c r="A95" s="18" t="s">
        <v>71</v>
      </c>
      <c r="B95" s="18" t="s">
        <v>82</v>
      </c>
      <c r="C95" s="18" t="s">
        <v>69</v>
      </c>
    </row>
    <row r="96" spans="1:4" x14ac:dyDescent="0.45">
      <c r="A96" s="9">
        <v>2017</v>
      </c>
      <c r="B96" s="1">
        <v>0</v>
      </c>
      <c r="C96" s="10">
        <f>B96/$B$94</f>
        <v>0</v>
      </c>
      <c r="D96" s="16" t="s">
        <v>79</v>
      </c>
    </row>
    <row r="97" spans="1:3" x14ac:dyDescent="0.45">
      <c r="A97" s="9">
        <v>2018</v>
      </c>
      <c r="B97" s="1">
        <f>($B$124-$B$96)/COUNT($A$97:$A$124)+B96</f>
        <v>1.4285714285714287E-2</v>
      </c>
      <c r="C97" s="10">
        <f t="shared" ref="C97:C129" si="4">B97/$B$94</f>
        <v>3.5714285714285712E-2</v>
      </c>
    </row>
    <row r="98" spans="1:3" x14ac:dyDescent="0.45">
      <c r="A98" s="9">
        <v>2019</v>
      </c>
      <c r="B98" s="1">
        <f t="shared" ref="B98:B123" si="5">($B$124-$B$96)/COUNT($A$97:$A$124)+B97</f>
        <v>2.8571428571428574E-2</v>
      </c>
      <c r="C98" s="10">
        <f t="shared" si="4"/>
        <v>7.1428571428571425E-2</v>
      </c>
    </row>
    <row r="99" spans="1:3" x14ac:dyDescent="0.45">
      <c r="A99" s="9">
        <v>2020</v>
      </c>
      <c r="B99" s="1">
        <f t="shared" si="5"/>
        <v>4.2857142857142858E-2</v>
      </c>
      <c r="C99" s="10">
        <f t="shared" si="4"/>
        <v>0.10714285714285714</v>
      </c>
    </row>
    <row r="100" spans="1:3" x14ac:dyDescent="0.45">
      <c r="A100" s="9">
        <v>2021</v>
      </c>
      <c r="B100" s="1">
        <f t="shared" si="5"/>
        <v>5.7142857142857148E-2</v>
      </c>
      <c r="C100" s="10">
        <f t="shared" si="4"/>
        <v>0.14285714285714285</v>
      </c>
    </row>
    <row r="101" spans="1:3" x14ac:dyDescent="0.45">
      <c r="A101" s="9">
        <v>2022</v>
      </c>
      <c r="B101" s="1">
        <f t="shared" si="5"/>
        <v>7.1428571428571438E-2</v>
      </c>
      <c r="C101" s="10">
        <f t="shared" si="4"/>
        <v>0.17857142857142858</v>
      </c>
    </row>
    <row r="102" spans="1:3" x14ac:dyDescent="0.45">
      <c r="A102" s="9">
        <v>2023</v>
      </c>
      <c r="B102" s="1">
        <f t="shared" si="5"/>
        <v>8.5714285714285729E-2</v>
      </c>
      <c r="C102" s="10">
        <f t="shared" si="4"/>
        <v>0.2142857142857143</v>
      </c>
    </row>
    <row r="103" spans="1:3" x14ac:dyDescent="0.45">
      <c r="A103" s="9">
        <v>2024</v>
      </c>
      <c r="B103" s="1">
        <f t="shared" si="5"/>
        <v>0.10000000000000002</v>
      </c>
      <c r="C103" s="10">
        <f t="shared" si="4"/>
        <v>0.25000000000000006</v>
      </c>
    </row>
    <row r="104" spans="1:3" x14ac:dyDescent="0.45">
      <c r="A104" s="9">
        <v>2025</v>
      </c>
      <c r="B104" s="1">
        <f t="shared" si="5"/>
        <v>0.11428571428571431</v>
      </c>
      <c r="C104" s="10">
        <f t="shared" si="4"/>
        <v>0.28571428571428575</v>
      </c>
    </row>
    <row r="105" spans="1:3" x14ac:dyDescent="0.45">
      <c r="A105" s="9">
        <v>2026</v>
      </c>
      <c r="B105" s="1">
        <f t="shared" si="5"/>
        <v>0.12857142857142859</v>
      </c>
      <c r="C105" s="10">
        <f t="shared" si="4"/>
        <v>0.32142857142857145</v>
      </c>
    </row>
    <row r="106" spans="1:3" x14ac:dyDescent="0.45">
      <c r="A106" s="9">
        <v>2027</v>
      </c>
      <c r="B106" s="1">
        <f t="shared" si="5"/>
        <v>0.14285714285714288</v>
      </c>
      <c r="C106" s="10">
        <f t="shared" si="4"/>
        <v>0.35714285714285715</v>
      </c>
    </row>
    <row r="107" spans="1:3" x14ac:dyDescent="0.45">
      <c r="A107" s="9">
        <v>2028</v>
      </c>
      <c r="B107" s="1">
        <f t="shared" si="5"/>
        <v>0.15714285714285717</v>
      </c>
      <c r="C107" s="10">
        <f t="shared" si="4"/>
        <v>0.3928571428571429</v>
      </c>
    </row>
    <row r="108" spans="1:3" x14ac:dyDescent="0.45">
      <c r="A108" s="9">
        <v>2029</v>
      </c>
      <c r="B108" s="1">
        <f t="shared" si="5"/>
        <v>0.17142857142857146</v>
      </c>
      <c r="C108" s="10">
        <f t="shared" si="4"/>
        <v>0.4285714285714286</v>
      </c>
    </row>
    <row r="109" spans="1:3" x14ac:dyDescent="0.45">
      <c r="A109" s="9">
        <v>2030</v>
      </c>
      <c r="B109" s="1">
        <f t="shared" si="5"/>
        <v>0.18571428571428575</v>
      </c>
      <c r="C109" s="10">
        <f t="shared" si="4"/>
        <v>0.46428571428571436</v>
      </c>
    </row>
    <row r="110" spans="1:3" x14ac:dyDescent="0.45">
      <c r="A110" s="9">
        <v>2031</v>
      </c>
      <c r="B110" s="1">
        <f t="shared" si="5"/>
        <v>0.20000000000000004</v>
      </c>
      <c r="C110" s="10">
        <f t="shared" si="4"/>
        <v>0.50000000000000011</v>
      </c>
    </row>
    <row r="111" spans="1:3" x14ac:dyDescent="0.45">
      <c r="A111" s="9">
        <v>2032</v>
      </c>
      <c r="B111" s="1">
        <f t="shared" si="5"/>
        <v>0.21428571428571433</v>
      </c>
      <c r="C111" s="10">
        <f t="shared" si="4"/>
        <v>0.53571428571428581</v>
      </c>
    </row>
    <row r="112" spans="1:3" x14ac:dyDescent="0.45">
      <c r="A112" s="9">
        <v>2033</v>
      </c>
      <c r="B112" s="1">
        <f t="shared" si="5"/>
        <v>0.22857142857142862</v>
      </c>
      <c r="C112" s="10">
        <f t="shared" si="4"/>
        <v>0.57142857142857151</v>
      </c>
    </row>
    <row r="113" spans="1:3" x14ac:dyDescent="0.45">
      <c r="A113" s="9">
        <v>2034</v>
      </c>
      <c r="B113" s="1">
        <f t="shared" si="5"/>
        <v>0.24285714285714291</v>
      </c>
      <c r="C113" s="10">
        <f t="shared" si="4"/>
        <v>0.60714285714285721</v>
      </c>
    </row>
    <row r="114" spans="1:3" x14ac:dyDescent="0.45">
      <c r="A114" s="9">
        <v>2035</v>
      </c>
      <c r="B114" s="1">
        <f t="shared" si="5"/>
        <v>0.25714285714285717</v>
      </c>
      <c r="C114" s="10">
        <f t="shared" si="4"/>
        <v>0.6428571428571429</v>
      </c>
    </row>
    <row r="115" spans="1:3" x14ac:dyDescent="0.45">
      <c r="A115" s="9">
        <v>2036</v>
      </c>
      <c r="B115" s="1">
        <f t="shared" si="5"/>
        <v>0.27142857142857146</v>
      </c>
      <c r="C115" s="10">
        <f t="shared" si="4"/>
        <v>0.6785714285714286</v>
      </c>
    </row>
    <row r="116" spans="1:3" x14ac:dyDescent="0.45">
      <c r="A116" s="9">
        <v>2037</v>
      </c>
      <c r="B116" s="1">
        <f t="shared" si="5"/>
        <v>0.28571428571428575</v>
      </c>
      <c r="C116" s="10">
        <f t="shared" si="4"/>
        <v>0.7142857142857143</v>
      </c>
    </row>
    <row r="117" spans="1:3" x14ac:dyDescent="0.45">
      <c r="A117" s="9">
        <v>2038</v>
      </c>
      <c r="B117" s="1">
        <f t="shared" si="5"/>
        <v>0.30000000000000004</v>
      </c>
      <c r="C117" s="10">
        <f t="shared" si="4"/>
        <v>0.75000000000000011</v>
      </c>
    </row>
    <row r="118" spans="1:3" x14ac:dyDescent="0.45">
      <c r="A118" s="9">
        <v>2039</v>
      </c>
      <c r="B118" s="1">
        <f t="shared" si="5"/>
        <v>0.31428571428571433</v>
      </c>
      <c r="C118" s="10">
        <f t="shared" si="4"/>
        <v>0.78571428571428581</v>
      </c>
    </row>
    <row r="119" spans="1:3" x14ac:dyDescent="0.45">
      <c r="A119" s="9">
        <v>2040</v>
      </c>
      <c r="B119" s="1">
        <f t="shared" si="5"/>
        <v>0.32857142857142863</v>
      </c>
      <c r="C119" s="10">
        <f t="shared" si="4"/>
        <v>0.82142857142857151</v>
      </c>
    </row>
    <row r="120" spans="1:3" x14ac:dyDescent="0.45">
      <c r="A120" s="9">
        <v>2041</v>
      </c>
      <c r="B120" s="1">
        <f t="shared" si="5"/>
        <v>0.34285714285714292</v>
      </c>
      <c r="C120" s="10">
        <f t="shared" si="4"/>
        <v>0.85714285714285721</v>
      </c>
    </row>
    <row r="121" spans="1:3" x14ac:dyDescent="0.45">
      <c r="A121" s="9">
        <v>2042</v>
      </c>
      <c r="B121" s="1">
        <f t="shared" si="5"/>
        <v>0.35714285714285721</v>
      </c>
      <c r="C121" s="10">
        <f t="shared" si="4"/>
        <v>0.89285714285714302</v>
      </c>
    </row>
    <row r="122" spans="1:3" x14ac:dyDescent="0.45">
      <c r="A122" s="9">
        <v>2043</v>
      </c>
      <c r="B122" s="1">
        <f t="shared" si="5"/>
        <v>0.3714285714285715</v>
      </c>
      <c r="C122" s="10">
        <f t="shared" si="4"/>
        <v>0.92857142857142871</v>
      </c>
    </row>
    <row r="123" spans="1:3" x14ac:dyDescent="0.45">
      <c r="A123" s="9">
        <v>2044</v>
      </c>
      <c r="B123" s="1">
        <f t="shared" si="5"/>
        <v>0.38571428571428579</v>
      </c>
      <c r="C123" s="10">
        <f t="shared" si="4"/>
        <v>0.96428571428571441</v>
      </c>
    </row>
    <row r="124" spans="1:3" x14ac:dyDescent="0.45">
      <c r="A124" s="9">
        <v>2045</v>
      </c>
      <c r="B124" s="1">
        <f>B94</f>
        <v>0.4</v>
      </c>
      <c r="C124" s="10">
        <f t="shared" si="4"/>
        <v>1</v>
      </c>
    </row>
    <row r="125" spans="1:3" x14ac:dyDescent="0.45">
      <c r="A125" s="9">
        <v>2046</v>
      </c>
      <c r="B125" s="1">
        <f>B124</f>
        <v>0.4</v>
      </c>
      <c r="C125" s="10">
        <f t="shared" si="4"/>
        <v>1</v>
      </c>
    </row>
    <row r="126" spans="1:3" x14ac:dyDescent="0.45">
      <c r="A126" s="9">
        <v>2047</v>
      </c>
      <c r="B126" s="1">
        <f t="shared" ref="B126:B129" si="6">B125</f>
        <v>0.4</v>
      </c>
      <c r="C126" s="10">
        <f t="shared" si="4"/>
        <v>1</v>
      </c>
    </row>
    <row r="127" spans="1:3" x14ac:dyDescent="0.45">
      <c r="A127" s="9">
        <v>2048</v>
      </c>
      <c r="B127" s="1">
        <f t="shared" si="6"/>
        <v>0.4</v>
      </c>
      <c r="C127" s="10">
        <f t="shared" si="4"/>
        <v>1</v>
      </c>
    </row>
    <row r="128" spans="1:3" x14ac:dyDescent="0.45">
      <c r="A128" s="9">
        <v>2049</v>
      </c>
      <c r="B128" s="1">
        <f t="shared" si="6"/>
        <v>0.4</v>
      </c>
      <c r="C128" s="10">
        <f t="shared" si="4"/>
        <v>1</v>
      </c>
    </row>
    <row r="129" spans="1:7" x14ac:dyDescent="0.45">
      <c r="A129" s="9">
        <v>2050</v>
      </c>
      <c r="B129" s="1">
        <f t="shared" si="6"/>
        <v>0.4</v>
      </c>
      <c r="C129" s="10">
        <f t="shared" si="4"/>
        <v>1</v>
      </c>
    </row>
    <row r="131" spans="1:7" x14ac:dyDescent="0.45">
      <c r="A131" s="17" t="s">
        <v>73</v>
      </c>
      <c r="B131" t="s">
        <v>62</v>
      </c>
    </row>
    <row r="132" spans="1:7" x14ac:dyDescent="0.45">
      <c r="A132" s="17" t="s">
        <v>74</v>
      </c>
      <c r="B132" s="15">
        <v>0.75</v>
      </c>
      <c r="C132" t="s">
        <v>77</v>
      </c>
    </row>
    <row r="133" spans="1:7" x14ac:dyDescent="0.45">
      <c r="A133" s="17"/>
      <c r="B133" s="15">
        <v>0.97</v>
      </c>
      <c r="C133" t="s">
        <v>85</v>
      </c>
      <c r="D133" s="16" t="s">
        <v>86</v>
      </c>
    </row>
    <row r="134" spans="1:7" x14ac:dyDescent="0.45">
      <c r="A134" s="11" t="s">
        <v>83</v>
      </c>
    </row>
    <row r="135" spans="1:7" x14ac:dyDescent="0.45">
      <c r="A135" s="18" t="s">
        <v>71</v>
      </c>
      <c r="B135" s="18" t="s">
        <v>84</v>
      </c>
      <c r="C135" s="18" t="s">
        <v>69</v>
      </c>
    </row>
    <row r="136" spans="1:7" x14ac:dyDescent="0.45">
      <c r="A136" s="9">
        <v>2017</v>
      </c>
      <c r="B136" s="1">
        <v>4.4692985311445312E-2</v>
      </c>
      <c r="C136" s="10">
        <f>B136/$B$133</f>
        <v>4.6075242589118881E-2</v>
      </c>
      <c r="D136" s="16" t="s">
        <v>87</v>
      </c>
    </row>
    <row r="137" spans="1:7" x14ac:dyDescent="0.45">
      <c r="A137" s="9">
        <v>2018</v>
      </c>
      <c r="B137" s="1">
        <v>8.9409769533407332E-2</v>
      </c>
      <c r="C137" s="10">
        <f t="shared" ref="C137:C169" si="7">B137/$B$133</f>
        <v>9.2175020137533328E-2</v>
      </c>
    </row>
    <row r="138" spans="1:7" x14ac:dyDescent="0.45">
      <c r="A138" s="9">
        <v>2019</v>
      </c>
      <c r="B138" s="1">
        <v>0.13415872711499746</v>
      </c>
      <c r="C138" s="10">
        <f t="shared" si="7"/>
        <v>0.13830796609793553</v>
      </c>
      <c r="E138" s="11"/>
      <c r="F138" s="11"/>
      <c r="G138" s="11"/>
    </row>
    <row r="139" spans="1:7" x14ac:dyDescent="0.45">
      <c r="A139" s="9">
        <v>2020</v>
      </c>
      <c r="B139" s="1">
        <f>($B$164-$B$138)/COUNT($A$139:$A$164)+B138</f>
        <v>0.15784492991826679</v>
      </c>
      <c r="C139" s="10">
        <f t="shared" si="7"/>
        <v>0.16272673187450185</v>
      </c>
    </row>
    <row r="140" spans="1:7" x14ac:dyDescent="0.45">
      <c r="A140" s="9">
        <v>2021</v>
      </c>
      <c r="B140" s="1">
        <f t="shared" ref="B140:B163" si="8">($B$164-$B$138)/COUNT($A$139:$A$164)+B139</f>
        <v>0.18153113272153612</v>
      </c>
      <c r="C140" s="10">
        <f t="shared" si="7"/>
        <v>0.18714549765106817</v>
      </c>
    </row>
    <row r="141" spans="1:7" x14ac:dyDescent="0.45">
      <c r="A141" s="9">
        <v>2022</v>
      </c>
      <c r="B141" s="1">
        <f t="shared" si="8"/>
        <v>0.20521733552480545</v>
      </c>
      <c r="C141" s="10">
        <f t="shared" si="7"/>
        <v>0.21156426342763449</v>
      </c>
    </row>
    <row r="142" spans="1:7" x14ac:dyDescent="0.45">
      <c r="A142" s="9">
        <v>2023</v>
      </c>
      <c r="B142" s="1">
        <f t="shared" si="8"/>
        <v>0.22890353832807478</v>
      </c>
      <c r="C142" s="10">
        <f t="shared" si="7"/>
        <v>0.23598302920420081</v>
      </c>
    </row>
    <row r="143" spans="1:7" x14ac:dyDescent="0.45">
      <c r="A143" s="9">
        <v>2024</v>
      </c>
      <c r="B143" s="1">
        <f t="shared" si="8"/>
        <v>0.25258974113134414</v>
      </c>
      <c r="C143" s="10">
        <f t="shared" si="7"/>
        <v>0.26040179498076715</v>
      </c>
    </row>
    <row r="144" spans="1:7" x14ac:dyDescent="0.45">
      <c r="A144" s="9">
        <v>2025</v>
      </c>
      <c r="B144" s="1">
        <f t="shared" si="8"/>
        <v>0.27627594393461347</v>
      </c>
      <c r="C144" s="10">
        <f t="shared" si="7"/>
        <v>0.28482056075733347</v>
      </c>
    </row>
    <row r="145" spans="1:3" x14ac:dyDescent="0.45">
      <c r="A145" s="9">
        <v>2026</v>
      </c>
      <c r="B145" s="1">
        <f t="shared" si="8"/>
        <v>0.2999621467378828</v>
      </c>
      <c r="C145" s="10">
        <f t="shared" si="7"/>
        <v>0.30923932653389979</v>
      </c>
    </row>
    <row r="146" spans="1:3" x14ac:dyDescent="0.45">
      <c r="A146" s="9">
        <v>2027</v>
      </c>
      <c r="B146" s="1">
        <f t="shared" si="8"/>
        <v>0.32364834954115212</v>
      </c>
      <c r="C146" s="10">
        <f t="shared" si="7"/>
        <v>0.33365809231046611</v>
      </c>
    </row>
    <row r="147" spans="1:3" x14ac:dyDescent="0.45">
      <c r="A147" s="9">
        <v>2028</v>
      </c>
      <c r="B147" s="1">
        <f t="shared" si="8"/>
        <v>0.34733455234442145</v>
      </c>
      <c r="C147" s="10">
        <f t="shared" si="7"/>
        <v>0.35807685808703243</v>
      </c>
    </row>
    <row r="148" spans="1:3" x14ac:dyDescent="0.45">
      <c r="A148" s="9">
        <v>2029</v>
      </c>
      <c r="B148" s="1">
        <f t="shared" si="8"/>
        <v>0.37102075514769078</v>
      </c>
      <c r="C148" s="10">
        <f t="shared" si="7"/>
        <v>0.38249562386359875</v>
      </c>
    </row>
    <row r="149" spans="1:3" x14ac:dyDescent="0.45">
      <c r="A149" s="9">
        <v>2030</v>
      </c>
      <c r="B149" s="1">
        <f t="shared" si="8"/>
        <v>0.39470695795096011</v>
      </c>
      <c r="C149" s="10">
        <f t="shared" si="7"/>
        <v>0.40691438964016508</v>
      </c>
    </row>
    <row r="150" spans="1:3" x14ac:dyDescent="0.45">
      <c r="A150" s="9">
        <v>2031</v>
      </c>
      <c r="B150" s="1">
        <f t="shared" si="8"/>
        <v>0.41839316075422944</v>
      </c>
      <c r="C150" s="10">
        <f t="shared" si="7"/>
        <v>0.4313331554167314</v>
      </c>
    </row>
    <row r="151" spans="1:3" x14ac:dyDescent="0.45">
      <c r="A151" s="9">
        <v>2032</v>
      </c>
      <c r="B151" s="1">
        <f t="shared" si="8"/>
        <v>0.44207936355749877</v>
      </c>
      <c r="C151" s="10">
        <f t="shared" si="7"/>
        <v>0.45575192119329772</v>
      </c>
    </row>
    <row r="152" spans="1:3" x14ac:dyDescent="0.45">
      <c r="A152" s="9">
        <v>2033</v>
      </c>
      <c r="B152" s="1">
        <f t="shared" si="8"/>
        <v>0.4657655663607681</v>
      </c>
      <c r="C152" s="10">
        <f t="shared" si="7"/>
        <v>0.48017068696986404</v>
      </c>
    </row>
    <row r="153" spans="1:3" x14ac:dyDescent="0.45">
      <c r="A153" s="9">
        <v>2034</v>
      </c>
      <c r="B153" s="1">
        <f t="shared" si="8"/>
        <v>0.48945176916403743</v>
      </c>
      <c r="C153" s="10">
        <f t="shared" si="7"/>
        <v>0.5045894527464303</v>
      </c>
    </row>
    <row r="154" spans="1:3" x14ac:dyDescent="0.45">
      <c r="A154" s="9">
        <v>2035</v>
      </c>
      <c r="B154" s="1">
        <f t="shared" si="8"/>
        <v>0.51313797196730682</v>
      </c>
      <c r="C154" s="10">
        <f t="shared" si="7"/>
        <v>0.52900821852299673</v>
      </c>
    </row>
    <row r="155" spans="1:3" x14ac:dyDescent="0.45">
      <c r="A155" s="9">
        <v>2036</v>
      </c>
      <c r="B155" s="1">
        <f t="shared" si="8"/>
        <v>0.5368241747705762</v>
      </c>
      <c r="C155" s="10">
        <f t="shared" si="7"/>
        <v>0.55342698429956316</v>
      </c>
    </row>
    <row r="156" spans="1:3" x14ac:dyDescent="0.45">
      <c r="A156" s="9">
        <v>2037</v>
      </c>
      <c r="B156" s="1">
        <f t="shared" si="8"/>
        <v>0.56051037757384559</v>
      </c>
      <c r="C156" s="10">
        <f t="shared" si="7"/>
        <v>0.57784575007612948</v>
      </c>
    </row>
    <row r="157" spans="1:3" x14ac:dyDescent="0.45">
      <c r="A157" s="9">
        <v>2038</v>
      </c>
      <c r="B157" s="1">
        <f t="shared" si="8"/>
        <v>0.58419658037711497</v>
      </c>
      <c r="C157" s="10">
        <f t="shared" si="7"/>
        <v>0.60226451585269591</v>
      </c>
    </row>
    <row r="158" spans="1:3" x14ac:dyDescent="0.45">
      <c r="A158" s="9">
        <v>2039</v>
      </c>
      <c r="B158" s="1">
        <f t="shared" si="8"/>
        <v>0.60788278318038436</v>
      </c>
      <c r="C158" s="10">
        <f t="shared" si="7"/>
        <v>0.62668328162926223</v>
      </c>
    </row>
    <row r="159" spans="1:3" x14ac:dyDescent="0.45">
      <c r="A159" s="9">
        <v>2040</v>
      </c>
      <c r="B159" s="1">
        <f t="shared" si="8"/>
        <v>0.63156898598365374</v>
      </c>
      <c r="C159" s="10">
        <f t="shared" si="7"/>
        <v>0.65110204740582867</v>
      </c>
    </row>
    <row r="160" spans="1:3" x14ac:dyDescent="0.45">
      <c r="A160" s="9">
        <v>2041</v>
      </c>
      <c r="B160" s="1">
        <f t="shared" si="8"/>
        <v>0.65525518878692313</v>
      </c>
      <c r="C160" s="10">
        <f t="shared" si="7"/>
        <v>0.67552081318239499</v>
      </c>
    </row>
    <row r="161" spans="1:4" x14ac:dyDescent="0.45">
      <c r="A161" s="9">
        <v>2042</v>
      </c>
      <c r="B161" s="1">
        <f t="shared" si="8"/>
        <v>0.67894139159019251</v>
      </c>
      <c r="C161" s="10">
        <f t="shared" si="7"/>
        <v>0.69993957895896142</v>
      </c>
    </row>
    <row r="162" spans="1:4" x14ac:dyDescent="0.45">
      <c r="A162" s="9">
        <v>2043</v>
      </c>
      <c r="B162" s="1">
        <f t="shared" si="8"/>
        <v>0.7026275943934619</v>
      </c>
      <c r="C162" s="10">
        <f t="shared" si="7"/>
        <v>0.72435834473552774</v>
      </c>
    </row>
    <row r="163" spans="1:4" x14ac:dyDescent="0.45">
      <c r="A163" s="9">
        <v>2044</v>
      </c>
      <c r="B163" s="1">
        <f t="shared" si="8"/>
        <v>0.72631379719673128</v>
      </c>
      <c r="C163" s="10">
        <f t="shared" si="7"/>
        <v>0.74877711051209417</v>
      </c>
    </row>
    <row r="164" spans="1:4" x14ac:dyDescent="0.45">
      <c r="A164" s="9">
        <v>2045</v>
      </c>
      <c r="B164" s="1">
        <f>B132</f>
        <v>0.75</v>
      </c>
      <c r="C164" s="10">
        <f t="shared" si="7"/>
        <v>0.77319587628865982</v>
      </c>
    </row>
    <row r="165" spans="1:4" x14ac:dyDescent="0.45">
      <c r="A165" s="9">
        <v>2046</v>
      </c>
      <c r="B165" s="1">
        <f>($B$169-$B$164)/COUNT($A$165:$A$169)+B164</f>
        <v>0.79400000000000004</v>
      </c>
      <c r="C165" s="10">
        <f t="shared" si="7"/>
        <v>0.81855670103092792</v>
      </c>
    </row>
    <row r="166" spans="1:4" x14ac:dyDescent="0.45">
      <c r="A166" s="9">
        <v>2047</v>
      </c>
      <c r="B166" s="1">
        <f t="shared" ref="B166:B168" si="9">($B$169-$B$164)/COUNT($A$165:$A$169)+B165</f>
        <v>0.83800000000000008</v>
      </c>
      <c r="C166" s="10">
        <f t="shared" si="7"/>
        <v>0.86391752577319603</v>
      </c>
    </row>
    <row r="167" spans="1:4" x14ac:dyDescent="0.45">
      <c r="A167" s="9">
        <v>2048</v>
      </c>
      <c r="B167" s="1">
        <f t="shared" si="9"/>
        <v>0.88200000000000012</v>
      </c>
      <c r="C167" s="10">
        <f t="shared" si="7"/>
        <v>0.90927835051546402</v>
      </c>
    </row>
    <row r="168" spans="1:4" x14ac:dyDescent="0.45">
      <c r="A168" s="9">
        <v>2049</v>
      </c>
      <c r="B168" s="1">
        <f t="shared" si="9"/>
        <v>0.92600000000000016</v>
      </c>
      <c r="C168" s="10">
        <f t="shared" si="7"/>
        <v>0.95463917525773212</v>
      </c>
    </row>
    <row r="169" spans="1:4" x14ac:dyDescent="0.45">
      <c r="A169" s="9">
        <v>2050</v>
      </c>
      <c r="B169" s="1">
        <f>B133</f>
        <v>0.97</v>
      </c>
      <c r="C169" s="10">
        <f t="shared" si="7"/>
        <v>1</v>
      </c>
    </row>
    <row r="171" spans="1:4" x14ac:dyDescent="0.45">
      <c r="A171" s="17" t="s">
        <v>73</v>
      </c>
      <c r="B171" t="s">
        <v>42</v>
      </c>
    </row>
    <row r="172" spans="1:4" x14ac:dyDescent="0.45">
      <c r="A172" s="17" t="s">
        <v>74</v>
      </c>
      <c r="B172" s="15">
        <v>1</v>
      </c>
      <c r="C172" t="s">
        <v>88</v>
      </c>
    </row>
    <row r="173" spans="1:4" x14ac:dyDescent="0.45">
      <c r="A173" s="18" t="s">
        <v>71</v>
      </c>
      <c r="B173" s="18" t="s">
        <v>89</v>
      </c>
      <c r="C173" s="18" t="s">
        <v>69</v>
      </c>
    </row>
    <row r="174" spans="1:4" x14ac:dyDescent="0.45">
      <c r="A174" s="9">
        <v>2017</v>
      </c>
      <c r="B174" s="1">
        <v>0</v>
      </c>
      <c r="C174" s="10">
        <f>B174/$B$172</f>
        <v>0</v>
      </c>
      <c r="D174" s="16" t="s">
        <v>79</v>
      </c>
    </row>
    <row r="175" spans="1:4" x14ac:dyDescent="0.45">
      <c r="A175" s="9">
        <v>2018</v>
      </c>
      <c r="B175" s="1">
        <f>($B$197-$B$174)/COUNT($A$175:$A$197)+B174</f>
        <v>4.3478260869565216E-2</v>
      </c>
      <c r="C175" s="10">
        <f t="shared" ref="C175:C207" si="10">B175/$B$172</f>
        <v>4.3478260869565216E-2</v>
      </c>
    </row>
    <row r="176" spans="1:4" x14ac:dyDescent="0.45">
      <c r="A176" s="9">
        <v>2019</v>
      </c>
      <c r="B176" s="1">
        <f t="shared" ref="B176:B196" si="11">($B$197-$B$174)/COUNT($A$175:$A$197)+B175</f>
        <v>8.6956521739130432E-2</v>
      </c>
      <c r="C176" s="10">
        <f t="shared" si="10"/>
        <v>8.6956521739130432E-2</v>
      </c>
    </row>
    <row r="177" spans="1:3" x14ac:dyDescent="0.45">
      <c r="A177" s="9">
        <v>2020</v>
      </c>
      <c r="B177" s="1">
        <f t="shared" si="11"/>
        <v>0.13043478260869565</v>
      </c>
      <c r="C177" s="10">
        <f t="shared" si="10"/>
        <v>0.13043478260869565</v>
      </c>
    </row>
    <row r="178" spans="1:3" x14ac:dyDescent="0.45">
      <c r="A178" s="9">
        <v>2021</v>
      </c>
      <c r="B178" s="1">
        <f t="shared" si="11"/>
        <v>0.17391304347826086</v>
      </c>
      <c r="C178" s="10">
        <f t="shared" si="10"/>
        <v>0.17391304347826086</v>
      </c>
    </row>
    <row r="179" spans="1:3" x14ac:dyDescent="0.45">
      <c r="A179" s="9">
        <v>2022</v>
      </c>
      <c r="B179" s="1">
        <f t="shared" si="11"/>
        <v>0.21739130434782608</v>
      </c>
      <c r="C179" s="10">
        <f t="shared" si="10"/>
        <v>0.21739130434782608</v>
      </c>
    </row>
    <row r="180" spans="1:3" x14ac:dyDescent="0.45">
      <c r="A180" s="9">
        <v>2023</v>
      </c>
      <c r="B180" s="1">
        <f t="shared" si="11"/>
        <v>0.2608695652173913</v>
      </c>
      <c r="C180" s="10">
        <f t="shared" si="10"/>
        <v>0.2608695652173913</v>
      </c>
    </row>
    <row r="181" spans="1:3" x14ac:dyDescent="0.45">
      <c r="A181" s="9">
        <v>2024</v>
      </c>
      <c r="B181" s="1">
        <f t="shared" si="11"/>
        <v>0.30434782608695654</v>
      </c>
      <c r="C181" s="10">
        <f t="shared" si="10"/>
        <v>0.30434782608695654</v>
      </c>
    </row>
    <row r="182" spans="1:3" x14ac:dyDescent="0.45">
      <c r="A182" s="9">
        <v>2025</v>
      </c>
      <c r="B182" s="1">
        <f t="shared" si="11"/>
        <v>0.34782608695652173</v>
      </c>
      <c r="C182" s="10">
        <f t="shared" si="10"/>
        <v>0.34782608695652173</v>
      </c>
    </row>
    <row r="183" spans="1:3" x14ac:dyDescent="0.45">
      <c r="A183" s="9">
        <v>2026</v>
      </c>
      <c r="B183" s="1">
        <f t="shared" si="11"/>
        <v>0.39130434782608692</v>
      </c>
      <c r="C183" s="10">
        <f t="shared" si="10"/>
        <v>0.39130434782608692</v>
      </c>
    </row>
    <row r="184" spans="1:3" x14ac:dyDescent="0.45">
      <c r="A184" s="9">
        <v>2027</v>
      </c>
      <c r="B184" s="1">
        <f t="shared" si="11"/>
        <v>0.43478260869565211</v>
      </c>
      <c r="C184" s="10">
        <f t="shared" si="10"/>
        <v>0.43478260869565211</v>
      </c>
    </row>
    <row r="185" spans="1:3" x14ac:dyDescent="0.45">
      <c r="A185" s="9">
        <v>2028</v>
      </c>
      <c r="B185" s="1">
        <f t="shared" si="11"/>
        <v>0.47826086956521729</v>
      </c>
      <c r="C185" s="10">
        <f t="shared" si="10"/>
        <v>0.47826086956521729</v>
      </c>
    </row>
    <row r="186" spans="1:3" x14ac:dyDescent="0.45">
      <c r="A186" s="9">
        <v>2029</v>
      </c>
      <c r="B186" s="1">
        <f t="shared" si="11"/>
        <v>0.52173913043478248</v>
      </c>
      <c r="C186" s="10">
        <f t="shared" si="10"/>
        <v>0.52173913043478248</v>
      </c>
    </row>
    <row r="187" spans="1:3" x14ac:dyDescent="0.45">
      <c r="A187" s="9">
        <v>2030</v>
      </c>
      <c r="B187" s="1">
        <f t="shared" si="11"/>
        <v>0.56521739130434767</v>
      </c>
      <c r="C187" s="10">
        <f t="shared" si="10"/>
        <v>0.56521739130434767</v>
      </c>
    </row>
    <row r="188" spans="1:3" x14ac:dyDescent="0.45">
      <c r="A188" s="9">
        <v>2031</v>
      </c>
      <c r="B188" s="1">
        <f t="shared" si="11"/>
        <v>0.60869565217391286</v>
      </c>
      <c r="C188" s="10">
        <f t="shared" si="10"/>
        <v>0.60869565217391286</v>
      </c>
    </row>
    <row r="189" spans="1:3" x14ac:dyDescent="0.45">
      <c r="A189" s="9">
        <v>2032</v>
      </c>
      <c r="B189" s="1">
        <f t="shared" si="11"/>
        <v>0.65217391304347805</v>
      </c>
      <c r="C189" s="10">
        <f t="shared" si="10"/>
        <v>0.65217391304347805</v>
      </c>
    </row>
    <row r="190" spans="1:3" x14ac:dyDescent="0.45">
      <c r="A190" s="9">
        <v>2033</v>
      </c>
      <c r="B190" s="1">
        <f t="shared" si="11"/>
        <v>0.69565217391304324</v>
      </c>
      <c r="C190" s="10">
        <f t="shared" si="10"/>
        <v>0.69565217391304324</v>
      </c>
    </row>
    <row r="191" spans="1:3" x14ac:dyDescent="0.45">
      <c r="A191" s="9">
        <v>2034</v>
      </c>
      <c r="B191" s="1">
        <f t="shared" si="11"/>
        <v>0.73913043478260843</v>
      </c>
      <c r="C191" s="10">
        <f t="shared" si="10"/>
        <v>0.73913043478260843</v>
      </c>
    </row>
    <row r="192" spans="1:3" x14ac:dyDescent="0.45">
      <c r="A192" s="9">
        <v>2035</v>
      </c>
      <c r="B192" s="1">
        <f t="shared" si="11"/>
        <v>0.78260869565217361</v>
      </c>
      <c r="C192" s="10">
        <f t="shared" si="10"/>
        <v>0.78260869565217361</v>
      </c>
    </row>
    <row r="193" spans="1:3" x14ac:dyDescent="0.45">
      <c r="A193" s="9">
        <v>2036</v>
      </c>
      <c r="B193" s="1">
        <f t="shared" si="11"/>
        <v>0.8260869565217388</v>
      </c>
      <c r="C193" s="10">
        <f t="shared" si="10"/>
        <v>0.8260869565217388</v>
      </c>
    </row>
    <row r="194" spans="1:3" x14ac:dyDescent="0.45">
      <c r="A194" s="9">
        <v>2037</v>
      </c>
      <c r="B194" s="1">
        <f t="shared" si="11"/>
        <v>0.86956521739130399</v>
      </c>
      <c r="C194" s="10">
        <f t="shared" si="10"/>
        <v>0.86956521739130399</v>
      </c>
    </row>
    <row r="195" spans="1:3" x14ac:dyDescent="0.45">
      <c r="A195" s="9">
        <v>2038</v>
      </c>
      <c r="B195" s="1">
        <f t="shared" si="11"/>
        <v>0.91304347826086918</v>
      </c>
      <c r="C195" s="10">
        <f t="shared" si="10"/>
        <v>0.91304347826086918</v>
      </c>
    </row>
    <row r="196" spans="1:3" x14ac:dyDescent="0.45">
      <c r="A196" s="9">
        <v>2039</v>
      </c>
      <c r="B196" s="1">
        <f t="shared" si="11"/>
        <v>0.95652173913043437</v>
      </c>
      <c r="C196" s="10">
        <f t="shared" si="10"/>
        <v>0.95652173913043437</v>
      </c>
    </row>
    <row r="197" spans="1:3" x14ac:dyDescent="0.45">
      <c r="A197" s="9">
        <v>2040</v>
      </c>
      <c r="B197" s="1">
        <f>B172</f>
        <v>1</v>
      </c>
      <c r="C197" s="10">
        <f t="shared" si="10"/>
        <v>1</v>
      </c>
    </row>
    <row r="198" spans="1:3" x14ac:dyDescent="0.45">
      <c r="A198" s="9">
        <v>2041</v>
      </c>
      <c r="B198" s="1">
        <f>B197</f>
        <v>1</v>
      </c>
      <c r="C198" s="10">
        <f t="shared" si="10"/>
        <v>1</v>
      </c>
    </row>
    <row r="199" spans="1:3" x14ac:dyDescent="0.45">
      <c r="A199" s="9">
        <v>2042</v>
      </c>
      <c r="B199" s="1">
        <f t="shared" ref="B199:B207" si="12">B198</f>
        <v>1</v>
      </c>
      <c r="C199" s="10">
        <f t="shared" si="10"/>
        <v>1</v>
      </c>
    </row>
    <row r="200" spans="1:3" x14ac:dyDescent="0.45">
      <c r="A200" s="9">
        <v>2043</v>
      </c>
      <c r="B200" s="1">
        <f t="shared" si="12"/>
        <v>1</v>
      </c>
      <c r="C200" s="10">
        <f t="shared" si="10"/>
        <v>1</v>
      </c>
    </row>
    <row r="201" spans="1:3" x14ac:dyDescent="0.45">
      <c r="A201" s="9">
        <v>2044</v>
      </c>
      <c r="B201" s="1">
        <f t="shared" si="12"/>
        <v>1</v>
      </c>
      <c r="C201" s="10">
        <f t="shared" si="10"/>
        <v>1</v>
      </c>
    </row>
    <row r="202" spans="1:3" x14ac:dyDescent="0.45">
      <c r="A202" s="9">
        <v>2045</v>
      </c>
      <c r="B202" s="1">
        <f t="shared" si="12"/>
        <v>1</v>
      </c>
      <c r="C202" s="10">
        <f t="shared" si="10"/>
        <v>1</v>
      </c>
    </row>
    <row r="203" spans="1:3" x14ac:dyDescent="0.45">
      <c r="A203" s="9">
        <v>2046</v>
      </c>
      <c r="B203" s="1">
        <f t="shared" si="12"/>
        <v>1</v>
      </c>
      <c r="C203" s="10">
        <f t="shared" si="10"/>
        <v>1</v>
      </c>
    </row>
    <row r="204" spans="1:3" x14ac:dyDescent="0.45">
      <c r="A204" s="9">
        <v>2047</v>
      </c>
      <c r="B204" s="1">
        <f t="shared" si="12"/>
        <v>1</v>
      </c>
      <c r="C204" s="10">
        <f t="shared" si="10"/>
        <v>1</v>
      </c>
    </row>
    <row r="205" spans="1:3" x14ac:dyDescent="0.45">
      <c r="A205" s="9">
        <v>2048</v>
      </c>
      <c r="B205" s="1">
        <f t="shared" si="12"/>
        <v>1</v>
      </c>
      <c r="C205" s="10">
        <f t="shared" si="10"/>
        <v>1</v>
      </c>
    </row>
    <row r="206" spans="1:3" x14ac:dyDescent="0.45">
      <c r="A206" s="9">
        <v>2049</v>
      </c>
      <c r="B206" s="1">
        <f t="shared" si="12"/>
        <v>1</v>
      </c>
      <c r="C206" s="10">
        <f t="shared" si="10"/>
        <v>1</v>
      </c>
    </row>
    <row r="207" spans="1:3" x14ac:dyDescent="0.45">
      <c r="A207" s="9">
        <v>2050</v>
      </c>
      <c r="B207" s="1">
        <f t="shared" si="12"/>
        <v>1</v>
      </c>
      <c r="C207" s="10">
        <f t="shared" si="10"/>
        <v>1</v>
      </c>
    </row>
    <row r="209" spans="1:6" x14ac:dyDescent="0.45">
      <c r="A209" s="17" t="s">
        <v>73</v>
      </c>
      <c r="B209" t="s">
        <v>43</v>
      </c>
    </row>
    <row r="210" spans="1:6" x14ac:dyDescent="0.45">
      <c r="A210" s="17"/>
      <c r="B210" t="s">
        <v>91</v>
      </c>
    </row>
    <row r="211" spans="1:6" x14ac:dyDescent="0.45">
      <c r="A211" s="17"/>
      <c r="B211" t="s">
        <v>92</v>
      </c>
      <c r="C211" s="16" t="s">
        <v>99</v>
      </c>
    </row>
    <row r="212" spans="1:6" x14ac:dyDescent="0.45">
      <c r="A212" s="17"/>
      <c r="B212" t="s">
        <v>93</v>
      </c>
    </row>
    <row r="213" spans="1:6" x14ac:dyDescent="0.45">
      <c r="A213" s="17" t="s">
        <v>74</v>
      </c>
      <c r="B213" s="15">
        <v>1</v>
      </c>
      <c r="C213" t="s">
        <v>94</v>
      </c>
      <c r="D213" t="s">
        <v>92</v>
      </c>
    </row>
    <row r="214" spans="1:6" x14ac:dyDescent="0.45">
      <c r="B214" s="15">
        <v>1</v>
      </c>
      <c r="C214" t="s">
        <v>88</v>
      </c>
      <c r="D214" t="s">
        <v>93</v>
      </c>
    </row>
    <row r="215" spans="1:6" x14ac:dyDescent="0.45">
      <c r="A215" s="18" t="s">
        <v>71</v>
      </c>
      <c r="B215" s="18" t="s">
        <v>95</v>
      </c>
      <c r="C215" s="18" t="s">
        <v>96</v>
      </c>
      <c r="D215" s="18" t="s">
        <v>97</v>
      </c>
      <c r="E215" s="18" t="s">
        <v>98</v>
      </c>
    </row>
    <row r="216" spans="1:6" x14ac:dyDescent="0.45">
      <c r="A216" s="9">
        <v>2017</v>
      </c>
      <c r="B216" s="1">
        <v>0</v>
      </c>
      <c r="C216" s="10">
        <f>B216/$B$213</f>
        <v>0</v>
      </c>
      <c r="D216" s="1">
        <v>0</v>
      </c>
      <c r="E216" s="10">
        <f>D216/$B$214</f>
        <v>0</v>
      </c>
      <c r="F216" s="16" t="s">
        <v>79</v>
      </c>
    </row>
    <row r="217" spans="1:6" x14ac:dyDescent="0.45">
      <c r="A217" s="9">
        <v>2018</v>
      </c>
      <c r="B217" s="1">
        <f>($B$234-$B$216)/COUNT($A$217:$A$234)+B216</f>
        <v>5.5555555555555552E-2</v>
      </c>
      <c r="C217" s="10">
        <f t="shared" ref="C217:C249" si="13">B217/$B$213</f>
        <v>5.5555555555555552E-2</v>
      </c>
      <c r="D217" s="1">
        <f>($D$239-$D$216)/COUNT($A$217:$A$239)+D216</f>
        <v>4.3478260869565216E-2</v>
      </c>
      <c r="E217" s="10">
        <f t="shared" ref="E217:E249" si="14">D217/$B$214</f>
        <v>4.3478260869565216E-2</v>
      </c>
    </row>
    <row r="218" spans="1:6" x14ac:dyDescent="0.45">
      <c r="A218" s="9">
        <v>2019</v>
      </c>
      <c r="B218" s="1">
        <f t="shared" ref="B218:B233" si="15">($B$234-$B$216)/COUNT($A$217:$A$234)+B217</f>
        <v>0.1111111111111111</v>
      </c>
      <c r="C218" s="10">
        <f t="shared" si="13"/>
        <v>0.1111111111111111</v>
      </c>
      <c r="D218" s="1">
        <f t="shared" ref="D218:D238" si="16">($D$239-$D$216)/COUNT($A$217:$A$239)+D217</f>
        <v>8.6956521739130432E-2</v>
      </c>
      <c r="E218" s="10">
        <f t="shared" si="14"/>
        <v>8.6956521739130432E-2</v>
      </c>
    </row>
    <row r="219" spans="1:6" x14ac:dyDescent="0.45">
      <c r="A219" s="9">
        <v>2020</v>
      </c>
      <c r="B219" s="1">
        <f t="shared" si="15"/>
        <v>0.16666666666666666</v>
      </c>
      <c r="C219" s="10">
        <f t="shared" si="13"/>
        <v>0.16666666666666666</v>
      </c>
      <c r="D219" s="1">
        <f t="shared" si="16"/>
        <v>0.13043478260869565</v>
      </c>
      <c r="E219" s="10">
        <f t="shared" si="14"/>
        <v>0.13043478260869565</v>
      </c>
    </row>
    <row r="220" spans="1:6" x14ac:dyDescent="0.45">
      <c r="A220" s="9">
        <v>2021</v>
      </c>
      <c r="B220" s="1">
        <f t="shared" si="15"/>
        <v>0.22222222222222221</v>
      </c>
      <c r="C220" s="10">
        <f t="shared" si="13"/>
        <v>0.22222222222222221</v>
      </c>
      <c r="D220" s="1">
        <f t="shared" si="16"/>
        <v>0.17391304347826086</v>
      </c>
      <c r="E220" s="10">
        <f t="shared" si="14"/>
        <v>0.17391304347826086</v>
      </c>
    </row>
    <row r="221" spans="1:6" x14ac:dyDescent="0.45">
      <c r="A221" s="9">
        <v>2022</v>
      </c>
      <c r="B221" s="1">
        <f t="shared" si="15"/>
        <v>0.27777777777777779</v>
      </c>
      <c r="C221" s="10">
        <f t="shared" si="13"/>
        <v>0.27777777777777779</v>
      </c>
      <c r="D221" s="1">
        <f t="shared" si="16"/>
        <v>0.21739130434782608</v>
      </c>
      <c r="E221" s="10">
        <f t="shared" si="14"/>
        <v>0.21739130434782608</v>
      </c>
    </row>
    <row r="222" spans="1:6" x14ac:dyDescent="0.45">
      <c r="A222" s="9">
        <v>2023</v>
      </c>
      <c r="B222" s="1">
        <f t="shared" si="15"/>
        <v>0.33333333333333337</v>
      </c>
      <c r="C222" s="10">
        <f t="shared" si="13"/>
        <v>0.33333333333333337</v>
      </c>
      <c r="D222" s="1">
        <f t="shared" si="16"/>
        <v>0.2608695652173913</v>
      </c>
      <c r="E222" s="10">
        <f t="shared" si="14"/>
        <v>0.2608695652173913</v>
      </c>
    </row>
    <row r="223" spans="1:6" x14ac:dyDescent="0.45">
      <c r="A223" s="9">
        <v>2024</v>
      </c>
      <c r="B223" s="1">
        <f t="shared" si="15"/>
        <v>0.38888888888888895</v>
      </c>
      <c r="C223" s="10">
        <f t="shared" si="13"/>
        <v>0.38888888888888895</v>
      </c>
      <c r="D223" s="1">
        <f t="shared" si="16"/>
        <v>0.30434782608695654</v>
      </c>
      <c r="E223" s="10">
        <f t="shared" si="14"/>
        <v>0.30434782608695654</v>
      </c>
    </row>
    <row r="224" spans="1:6" x14ac:dyDescent="0.45">
      <c r="A224" s="9">
        <v>2025</v>
      </c>
      <c r="B224" s="1">
        <f t="shared" si="15"/>
        <v>0.44444444444444453</v>
      </c>
      <c r="C224" s="10">
        <f t="shared" si="13"/>
        <v>0.44444444444444453</v>
      </c>
      <c r="D224" s="1">
        <f t="shared" si="16"/>
        <v>0.34782608695652173</v>
      </c>
      <c r="E224" s="10">
        <f t="shared" si="14"/>
        <v>0.34782608695652173</v>
      </c>
    </row>
    <row r="225" spans="1:5" x14ac:dyDescent="0.45">
      <c r="A225" s="9">
        <v>2026</v>
      </c>
      <c r="B225" s="1">
        <f t="shared" si="15"/>
        <v>0.50000000000000011</v>
      </c>
      <c r="C225" s="10">
        <f t="shared" si="13"/>
        <v>0.50000000000000011</v>
      </c>
      <c r="D225" s="1">
        <f t="shared" si="16"/>
        <v>0.39130434782608692</v>
      </c>
      <c r="E225" s="10">
        <f t="shared" si="14"/>
        <v>0.39130434782608692</v>
      </c>
    </row>
    <row r="226" spans="1:5" x14ac:dyDescent="0.45">
      <c r="A226" s="9">
        <v>2027</v>
      </c>
      <c r="B226" s="1">
        <f t="shared" si="15"/>
        <v>0.55555555555555569</v>
      </c>
      <c r="C226" s="10">
        <f t="shared" si="13"/>
        <v>0.55555555555555569</v>
      </c>
      <c r="D226" s="1">
        <f t="shared" si="16"/>
        <v>0.43478260869565211</v>
      </c>
      <c r="E226" s="10">
        <f t="shared" si="14"/>
        <v>0.43478260869565211</v>
      </c>
    </row>
    <row r="227" spans="1:5" x14ac:dyDescent="0.45">
      <c r="A227" s="9">
        <v>2028</v>
      </c>
      <c r="B227" s="1">
        <f t="shared" si="15"/>
        <v>0.61111111111111127</v>
      </c>
      <c r="C227" s="10">
        <f t="shared" si="13"/>
        <v>0.61111111111111127</v>
      </c>
      <c r="D227" s="1">
        <f t="shared" si="16"/>
        <v>0.47826086956521729</v>
      </c>
      <c r="E227" s="10">
        <f t="shared" si="14"/>
        <v>0.47826086956521729</v>
      </c>
    </row>
    <row r="228" spans="1:5" x14ac:dyDescent="0.45">
      <c r="A228" s="9">
        <v>2029</v>
      </c>
      <c r="B228" s="1">
        <f t="shared" si="15"/>
        <v>0.66666666666666685</v>
      </c>
      <c r="C228" s="10">
        <f t="shared" si="13"/>
        <v>0.66666666666666685</v>
      </c>
      <c r="D228" s="1">
        <f t="shared" si="16"/>
        <v>0.52173913043478248</v>
      </c>
      <c r="E228" s="10">
        <f t="shared" si="14"/>
        <v>0.52173913043478248</v>
      </c>
    </row>
    <row r="229" spans="1:5" x14ac:dyDescent="0.45">
      <c r="A229" s="9">
        <v>2030</v>
      </c>
      <c r="B229" s="1">
        <f t="shared" si="15"/>
        <v>0.72222222222222243</v>
      </c>
      <c r="C229" s="10">
        <f t="shared" si="13"/>
        <v>0.72222222222222243</v>
      </c>
      <c r="D229" s="1">
        <f t="shared" si="16"/>
        <v>0.56521739130434767</v>
      </c>
      <c r="E229" s="10">
        <f t="shared" si="14"/>
        <v>0.56521739130434767</v>
      </c>
    </row>
    <row r="230" spans="1:5" x14ac:dyDescent="0.45">
      <c r="A230" s="9">
        <v>2031</v>
      </c>
      <c r="B230" s="1">
        <f t="shared" si="15"/>
        <v>0.77777777777777801</v>
      </c>
      <c r="C230" s="10">
        <f t="shared" si="13"/>
        <v>0.77777777777777801</v>
      </c>
      <c r="D230" s="1">
        <f t="shared" si="16"/>
        <v>0.60869565217391286</v>
      </c>
      <c r="E230" s="10">
        <f t="shared" si="14"/>
        <v>0.60869565217391286</v>
      </c>
    </row>
    <row r="231" spans="1:5" x14ac:dyDescent="0.45">
      <c r="A231" s="9">
        <v>2032</v>
      </c>
      <c r="B231" s="1">
        <f t="shared" si="15"/>
        <v>0.83333333333333359</v>
      </c>
      <c r="C231" s="10">
        <f t="shared" si="13"/>
        <v>0.83333333333333359</v>
      </c>
      <c r="D231" s="1">
        <f t="shared" si="16"/>
        <v>0.65217391304347805</v>
      </c>
      <c r="E231" s="10">
        <f t="shared" si="14"/>
        <v>0.65217391304347805</v>
      </c>
    </row>
    <row r="232" spans="1:5" x14ac:dyDescent="0.45">
      <c r="A232" s="9">
        <v>2033</v>
      </c>
      <c r="B232" s="1">
        <f t="shared" si="15"/>
        <v>0.88888888888888917</v>
      </c>
      <c r="C232" s="10">
        <f t="shared" si="13"/>
        <v>0.88888888888888917</v>
      </c>
      <c r="D232" s="1">
        <f t="shared" si="16"/>
        <v>0.69565217391304324</v>
      </c>
      <c r="E232" s="10">
        <f t="shared" si="14"/>
        <v>0.69565217391304324</v>
      </c>
    </row>
    <row r="233" spans="1:5" x14ac:dyDescent="0.45">
      <c r="A233" s="9">
        <v>2034</v>
      </c>
      <c r="B233" s="1">
        <f t="shared" si="15"/>
        <v>0.94444444444444475</v>
      </c>
      <c r="C233" s="10">
        <f t="shared" si="13"/>
        <v>0.94444444444444475</v>
      </c>
      <c r="D233" s="1">
        <f t="shared" si="16"/>
        <v>0.73913043478260843</v>
      </c>
      <c r="E233" s="10">
        <f t="shared" si="14"/>
        <v>0.73913043478260843</v>
      </c>
    </row>
    <row r="234" spans="1:5" x14ac:dyDescent="0.45">
      <c r="A234" s="9">
        <v>2035</v>
      </c>
      <c r="B234" s="1">
        <f>B213</f>
        <v>1</v>
      </c>
      <c r="C234" s="10">
        <f t="shared" si="13"/>
        <v>1</v>
      </c>
      <c r="D234" s="1">
        <f t="shared" si="16"/>
        <v>0.78260869565217361</v>
      </c>
      <c r="E234" s="10">
        <f t="shared" si="14"/>
        <v>0.78260869565217361</v>
      </c>
    </row>
    <row r="235" spans="1:5" x14ac:dyDescent="0.45">
      <c r="A235" s="9">
        <v>2036</v>
      </c>
      <c r="B235" s="1">
        <f>B234</f>
        <v>1</v>
      </c>
      <c r="C235" s="10">
        <f t="shared" si="13"/>
        <v>1</v>
      </c>
      <c r="D235" s="1">
        <f t="shared" si="16"/>
        <v>0.8260869565217388</v>
      </c>
      <c r="E235" s="10">
        <f t="shared" si="14"/>
        <v>0.8260869565217388</v>
      </c>
    </row>
    <row r="236" spans="1:5" x14ac:dyDescent="0.45">
      <c r="A236" s="9">
        <v>2037</v>
      </c>
      <c r="B236" s="1">
        <f t="shared" ref="B236:C249" si="17">B235</f>
        <v>1</v>
      </c>
      <c r="C236" s="10">
        <f t="shared" si="13"/>
        <v>1</v>
      </c>
      <c r="D236" s="1">
        <f t="shared" si="16"/>
        <v>0.86956521739130399</v>
      </c>
      <c r="E236" s="10">
        <f t="shared" si="14"/>
        <v>0.86956521739130399</v>
      </c>
    </row>
    <row r="237" spans="1:5" x14ac:dyDescent="0.45">
      <c r="A237" s="9">
        <v>2038</v>
      </c>
      <c r="B237" s="1">
        <f t="shared" si="17"/>
        <v>1</v>
      </c>
      <c r="C237" s="10">
        <f t="shared" si="13"/>
        <v>1</v>
      </c>
      <c r="D237" s="1">
        <f t="shared" si="16"/>
        <v>0.91304347826086918</v>
      </c>
      <c r="E237" s="10">
        <f t="shared" si="14"/>
        <v>0.91304347826086918</v>
      </c>
    </row>
    <row r="238" spans="1:5" x14ac:dyDescent="0.45">
      <c r="A238" s="9">
        <v>2039</v>
      </c>
      <c r="B238" s="1">
        <f t="shared" si="17"/>
        <v>1</v>
      </c>
      <c r="C238" s="10">
        <f t="shared" si="13"/>
        <v>1</v>
      </c>
      <c r="D238" s="1">
        <f t="shared" si="16"/>
        <v>0.95652173913043437</v>
      </c>
      <c r="E238" s="10">
        <f t="shared" si="14"/>
        <v>0.95652173913043437</v>
      </c>
    </row>
    <row r="239" spans="1:5" x14ac:dyDescent="0.45">
      <c r="A239" s="9">
        <v>2040</v>
      </c>
      <c r="B239" s="1">
        <f t="shared" si="17"/>
        <v>1</v>
      </c>
      <c r="C239" s="10">
        <f t="shared" si="13"/>
        <v>1</v>
      </c>
      <c r="D239" s="1">
        <f>B214</f>
        <v>1</v>
      </c>
      <c r="E239" s="10">
        <f t="shared" si="14"/>
        <v>1</v>
      </c>
    </row>
    <row r="240" spans="1:5" x14ac:dyDescent="0.45">
      <c r="A240" s="9">
        <v>2041</v>
      </c>
      <c r="B240" s="1">
        <f t="shared" si="17"/>
        <v>1</v>
      </c>
      <c r="C240" s="10">
        <f>B240/$B$213</f>
        <v>1</v>
      </c>
      <c r="D240" s="1">
        <f>D239</f>
        <v>1</v>
      </c>
      <c r="E240" s="10">
        <f t="shared" si="14"/>
        <v>1</v>
      </c>
    </row>
    <row r="241" spans="1:5" x14ac:dyDescent="0.45">
      <c r="A241" s="9">
        <v>2042</v>
      </c>
      <c r="B241" s="1">
        <f t="shared" si="17"/>
        <v>1</v>
      </c>
      <c r="C241" s="10">
        <f t="shared" si="13"/>
        <v>1</v>
      </c>
      <c r="D241" s="1">
        <f t="shared" ref="D241:D249" si="18">D240</f>
        <v>1</v>
      </c>
      <c r="E241" s="10">
        <f t="shared" si="14"/>
        <v>1</v>
      </c>
    </row>
    <row r="242" spans="1:5" x14ac:dyDescent="0.45">
      <c r="A242" s="9">
        <v>2043</v>
      </c>
      <c r="B242" s="1">
        <f t="shared" si="17"/>
        <v>1</v>
      </c>
      <c r="C242" s="10">
        <f t="shared" si="13"/>
        <v>1</v>
      </c>
      <c r="D242" s="1">
        <f t="shared" si="18"/>
        <v>1</v>
      </c>
      <c r="E242" s="10">
        <f t="shared" si="14"/>
        <v>1</v>
      </c>
    </row>
    <row r="243" spans="1:5" x14ac:dyDescent="0.45">
      <c r="A243" s="9">
        <v>2044</v>
      </c>
      <c r="B243" s="1">
        <f t="shared" si="17"/>
        <v>1</v>
      </c>
      <c r="C243" s="10">
        <f t="shared" si="13"/>
        <v>1</v>
      </c>
      <c r="D243" s="1">
        <f t="shared" si="18"/>
        <v>1</v>
      </c>
      <c r="E243" s="10">
        <f t="shared" si="14"/>
        <v>1</v>
      </c>
    </row>
    <row r="244" spans="1:5" x14ac:dyDescent="0.45">
      <c r="A244" s="9">
        <v>2045</v>
      </c>
      <c r="B244" s="1">
        <f t="shared" si="17"/>
        <v>1</v>
      </c>
      <c r="C244" s="10">
        <f t="shared" si="13"/>
        <v>1</v>
      </c>
      <c r="D244" s="1">
        <f t="shared" si="18"/>
        <v>1</v>
      </c>
      <c r="E244" s="10">
        <f t="shared" si="14"/>
        <v>1</v>
      </c>
    </row>
    <row r="245" spans="1:5" x14ac:dyDescent="0.45">
      <c r="A245" s="9">
        <v>2046</v>
      </c>
      <c r="B245" s="1">
        <f t="shared" si="17"/>
        <v>1</v>
      </c>
      <c r="C245" s="10">
        <f t="shared" si="13"/>
        <v>1</v>
      </c>
      <c r="D245" s="1">
        <f t="shared" si="18"/>
        <v>1</v>
      </c>
      <c r="E245" s="10">
        <f t="shared" si="14"/>
        <v>1</v>
      </c>
    </row>
    <row r="246" spans="1:5" x14ac:dyDescent="0.45">
      <c r="A246" s="9">
        <v>2047</v>
      </c>
      <c r="B246" s="1">
        <f t="shared" si="17"/>
        <v>1</v>
      </c>
      <c r="C246" s="10">
        <f t="shared" si="13"/>
        <v>1</v>
      </c>
      <c r="D246" s="1">
        <f t="shared" si="18"/>
        <v>1</v>
      </c>
      <c r="E246" s="10">
        <f t="shared" si="14"/>
        <v>1</v>
      </c>
    </row>
    <row r="247" spans="1:5" x14ac:dyDescent="0.45">
      <c r="A247" s="9">
        <v>2048</v>
      </c>
      <c r="B247" s="1">
        <f t="shared" si="17"/>
        <v>1</v>
      </c>
      <c r="C247" s="10">
        <f t="shared" si="13"/>
        <v>1</v>
      </c>
      <c r="D247" s="1">
        <f t="shared" si="18"/>
        <v>1</v>
      </c>
      <c r="E247" s="10">
        <f t="shared" si="14"/>
        <v>1</v>
      </c>
    </row>
    <row r="248" spans="1:5" x14ac:dyDescent="0.45">
      <c r="A248" s="9">
        <v>2049</v>
      </c>
      <c r="B248" s="1">
        <f t="shared" si="17"/>
        <v>1</v>
      </c>
      <c r="C248" s="10">
        <f t="shared" si="13"/>
        <v>1</v>
      </c>
      <c r="D248" s="1">
        <f t="shared" si="18"/>
        <v>1</v>
      </c>
      <c r="E248" s="10">
        <f t="shared" si="14"/>
        <v>1</v>
      </c>
    </row>
    <row r="249" spans="1:5" x14ac:dyDescent="0.45">
      <c r="A249" s="9">
        <v>2050</v>
      </c>
      <c r="B249" s="1">
        <f t="shared" si="17"/>
        <v>1</v>
      </c>
      <c r="C249" s="10">
        <f t="shared" si="13"/>
        <v>1</v>
      </c>
      <c r="D249" s="1">
        <f t="shared" si="18"/>
        <v>1</v>
      </c>
      <c r="E249" s="10">
        <f t="shared" si="14"/>
        <v>1</v>
      </c>
    </row>
  </sheetData>
  <hyperlinks>
    <hyperlink ref="A13" r:id="rId1" display="https://www.energy.ca.gov/sites/default/files/2019-12/renewable_ada.pdf" xr:uid="{F15C418B-8F76-486C-95C1-BBA7C4B8CC2C}"/>
    <hyperlink ref="A2" location="'High CDR EPS settings'!B11" display="Additional Renewable Portfolio Std Percentage" xr:uid="{F43D0CA7-3F55-4EF0-ABB6-80A307F013CA}"/>
    <hyperlink ref="A3" location="'High CDR EPS settings'!B50" display="Reduction in E Use Allowed by Component Eff Std" xr:uid="{2D5A3C6E-1F4F-4482-BE47-AF328FDC752F}"/>
    <hyperlink ref="A4" location="'High CDR EPS settings'!B53" display="Fraction of Commercial Components Replaced Annually due to Retrofitting Policy" xr:uid="{1891A977-0FD6-47CE-B271-77770D704E2B}"/>
    <hyperlink ref="A5" location="'High CDR EPS settings'!B93" display="Fraction of Methane Capture Opportunities Achieved" xr:uid="{C78C0E32-A19A-44AE-B45F-A0B77EF540BB}"/>
    <hyperlink ref="A6" location="'High CDR EPS settings'!B131" display="Fraction of F Gases Avoided" xr:uid="{7DC9ED84-530C-48BE-8638-81AC81D1FE03}"/>
    <hyperlink ref="A7" location="'High CDR EPS settings'!B171" display="Perc New Nonelec Component Sales Shifted to Elec" xr:uid="{FA7AC35B-A18E-4CB4-B61D-44021D216480}"/>
    <hyperlink ref="A8" location="'High CDR EPS settings'!B209" display="Additional Minimum Required EV Sales Percentage" xr:uid="{84F31DCC-B9E1-4045-9C59-28F929C60B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A7DE-3F74-4E7D-AE20-8A6FE1F357BE}">
  <dimension ref="A1:F47"/>
  <sheetViews>
    <sheetView zoomScale="90" zoomScaleNormal="90" workbookViewId="0"/>
  </sheetViews>
  <sheetFormatPr defaultRowHeight="14.25" x14ac:dyDescent="0.45"/>
  <cols>
    <col min="1" max="1" width="53.33203125" style="7" customWidth="1"/>
    <col min="2" max="2" width="53.33203125" customWidth="1"/>
    <col min="3" max="3" width="36.1328125" style="3" customWidth="1"/>
    <col min="4" max="6" width="9.06640625" style="2"/>
  </cols>
  <sheetData>
    <row r="1" spans="1:5" ht="30" customHeight="1" x14ac:dyDescent="0.45">
      <c r="A1" s="30" t="s">
        <v>116</v>
      </c>
    </row>
    <row r="2" spans="1:5" x14ac:dyDescent="0.45">
      <c r="B2" s="25" t="s">
        <v>101</v>
      </c>
    </row>
    <row r="3" spans="1:5" x14ac:dyDescent="0.45">
      <c r="A3" s="24" t="s">
        <v>104</v>
      </c>
      <c r="B3" s="26" t="s">
        <v>102</v>
      </c>
    </row>
    <row r="4" spans="1:5" x14ac:dyDescent="0.45">
      <c r="B4" s="27" t="s">
        <v>103</v>
      </c>
    </row>
    <row r="6" spans="1:5" x14ac:dyDescent="0.45">
      <c r="A6" s="5" t="s">
        <v>45</v>
      </c>
      <c r="B6" s="8" t="s">
        <v>110</v>
      </c>
      <c r="C6" s="8" t="s">
        <v>100</v>
      </c>
      <c r="D6" s="4"/>
      <c r="E6" s="4"/>
    </row>
    <row r="7" spans="1:5" x14ac:dyDescent="0.45">
      <c r="A7" s="6" t="s">
        <v>57</v>
      </c>
      <c r="B7" s="19" t="s">
        <v>58</v>
      </c>
    </row>
    <row r="8" spans="1:5" x14ac:dyDescent="0.45">
      <c r="A8" s="7" t="s">
        <v>53</v>
      </c>
      <c r="B8" s="22"/>
    </row>
    <row r="10" spans="1:5" s="2" customFormat="1" x14ac:dyDescent="0.45">
      <c r="A10" s="5" t="s">
        <v>46</v>
      </c>
      <c r="B10" s="8" t="s">
        <v>110</v>
      </c>
      <c r="C10" s="8" t="s">
        <v>100</v>
      </c>
      <c r="D10" s="4"/>
      <c r="E10" s="4"/>
    </row>
    <row r="11" spans="1:5" s="2" customFormat="1" x14ac:dyDescent="0.45">
      <c r="A11" s="7" t="s">
        <v>59</v>
      </c>
      <c r="B11" s="19" t="s">
        <v>60</v>
      </c>
      <c r="C11" s="3" t="s">
        <v>115</v>
      </c>
    </row>
    <row r="12" spans="1:5" s="2" customFormat="1" ht="28.5" x14ac:dyDescent="0.45">
      <c r="A12" s="7" t="s">
        <v>55</v>
      </c>
      <c r="B12" s="20" t="s">
        <v>76</v>
      </c>
      <c r="C12" s="3" t="s">
        <v>107</v>
      </c>
    </row>
    <row r="14" spans="1:5" s="2" customFormat="1" x14ac:dyDescent="0.45">
      <c r="A14" s="5" t="s">
        <v>47</v>
      </c>
      <c r="B14" s="8" t="s">
        <v>110</v>
      </c>
      <c r="C14" s="8" t="s">
        <v>100</v>
      </c>
      <c r="D14" s="4"/>
      <c r="E14" s="4"/>
    </row>
    <row r="15" spans="1:5" s="2" customFormat="1" x14ac:dyDescent="0.45">
      <c r="A15" s="7" t="s">
        <v>49</v>
      </c>
      <c r="B15" s="19" t="s">
        <v>61</v>
      </c>
      <c r="C15" s="3"/>
    </row>
    <row r="16" spans="1:5" s="2" customFormat="1" x14ac:dyDescent="0.45">
      <c r="A16" s="7" t="s">
        <v>50</v>
      </c>
      <c r="B16" s="19" t="s">
        <v>62</v>
      </c>
      <c r="C16" s="3"/>
    </row>
    <row r="17" spans="1:5" s="2" customFormat="1" x14ac:dyDescent="0.45">
      <c r="A17" s="7" t="s">
        <v>48</v>
      </c>
      <c r="B17" s="19" t="s">
        <v>62</v>
      </c>
      <c r="C17" s="3"/>
    </row>
    <row r="19" spans="1:5" s="2" customFormat="1" x14ac:dyDescent="0.45">
      <c r="A19" s="5" t="s">
        <v>0</v>
      </c>
      <c r="B19" s="8" t="s">
        <v>110</v>
      </c>
      <c r="C19" s="8" t="s">
        <v>100</v>
      </c>
      <c r="D19" s="4"/>
      <c r="E19" s="4"/>
    </row>
    <row r="20" spans="1:5" s="2" customFormat="1" x14ac:dyDescent="0.45">
      <c r="A20" s="7" t="s">
        <v>4</v>
      </c>
      <c r="B20" s="19" t="s">
        <v>42</v>
      </c>
      <c r="C20" s="3"/>
    </row>
    <row r="21" spans="1:5" s="2" customFormat="1" x14ac:dyDescent="0.45">
      <c r="A21" s="7" t="s">
        <v>2</v>
      </c>
      <c r="B21" s="21" t="s">
        <v>105</v>
      </c>
      <c r="C21" s="3" t="s">
        <v>106</v>
      </c>
    </row>
    <row r="23" spans="1:5" s="2" customFormat="1" x14ac:dyDescent="0.45">
      <c r="A23" s="5" t="s">
        <v>7</v>
      </c>
      <c r="B23" s="8" t="s">
        <v>110</v>
      </c>
      <c r="C23" s="8" t="s">
        <v>100</v>
      </c>
      <c r="D23" s="4"/>
      <c r="E23" s="4"/>
    </row>
    <row r="24" spans="1:5" s="2" customFormat="1" x14ac:dyDescent="0.45">
      <c r="A24" s="7" t="s">
        <v>8</v>
      </c>
      <c r="B24" s="19" t="s">
        <v>43</v>
      </c>
      <c r="C24" s="3"/>
    </row>
    <row r="25" spans="1:5" s="2" customFormat="1" x14ac:dyDescent="0.45">
      <c r="A25" s="7" t="s">
        <v>12</v>
      </c>
      <c r="B25" s="19" t="s">
        <v>43</v>
      </c>
      <c r="C25" s="3"/>
    </row>
    <row r="26" spans="1:5" s="2" customFormat="1" ht="42.75" x14ac:dyDescent="0.45">
      <c r="A26" s="7" t="s">
        <v>13</v>
      </c>
      <c r="B26" s="20" t="s">
        <v>44</v>
      </c>
      <c r="C26" s="3"/>
    </row>
    <row r="27" spans="1:5" s="2" customFormat="1" ht="28.5" x14ac:dyDescent="0.45">
      <c r="A27" s="7" t="s">
        <v>14</v>
      </c>
      <c r="B27" s="22" t="s">
        <v>43</v>
      </c>
      <c r="C27" s="3" t="s">
        <v>111</v>
      </c>
    </row>
    <row r="29" spans="1:5" s="2" customFormat="1" x14ac:dyDescent="0.45">
      <c r="A29" s="5" t="s">
        <v>26</v>
      </c>
      <c r="B29" s="8" t="s">
        <v>110</v>
      </c>
      <c r="C29" s="8" t="s">
        <v>100</v>
      </c>
      <c r="D29" s="4"/>
      <c r="E29" s="4"/>
    </row>
    <row r="30" spans="1:5" s="2" customFormat="1" ht="42.75" x14ac:dyDescent="0.45">
      <c r="A30" s="7" t="s">
        <v>31</v>
      </c>
      <c r="B30" s="23" t="s">
        <v>105</v>
      </c>
      <c r="C30" s="3" t="s">
        <v>113</v>
      </c>
    </row>
    <row r="31" spans="1:5" s="2" customFormat="1" ht="28.5" x14ac:dyDescent="0.45">
      <c r="A31" s="7" t="s">
        <v>30</v>
      </c>
      <c r="B31" s="21"/>
      <c r="C31" s="3"/>
    </row>
    <row r="32" spans="1:5" s="2" customFormat="1" ht="28.5" x14ac:dyDescent="0.45">
      <c r="A32" s="7" t="s">
        <v>29</v>
      </c>
      <c r="B32" s="21"/>
      <c r="C32" s="3"/>
    </row>
    <row r="33" spans="1:5" s="2" customFormat="1" ht="28.5" x14ac:dyDescent="0.45">
      <c r="A33" s="7" t="s">
        <v>52</v>
      </c>
      <c r="B33" s="21"/>
      <c r="C33" s="3"/>
    </row>
    <row r="35" spans="1:5" s="2" customFormat="1" x14ac:dyDescent="0.45">
      <c r="A35" s="5" t="s">
        <v>38</v>
      </c>
      <c r="B35" s="8" t="s">
        <v>110</v>
      </c>
      <c r="C35" s="8" t="s">
        <v>100</v>
      </c>
      <c r="D35" s="4"/>
      <c r="E35" s="4"/>
    </row>
    <row r="36" spans="1:5" s="2" customFormat="1" ht="42.75" x14ac:dyDescent="0.45">
      <c r="A36" s="7" t="s">
        <v>40</v>
      </c>
      <c r="B36" s="23" t="s">
        <v>67</v>
      </c>
      <c r="C36" s="3"/>
    </row>
    <row r="37" spans="1:5" s="2" customFormat="1" ht="42.75" x14ac:dyDescent="0.45">
      <c r="A37" s="7" t="s">
        <v>51</v>
      </c>
      <c r="B37" s="23" t="s">
        <v>66</v>
      </c>
      <c r="C37" s="3"/>
    </row>
    <row r="39" spans="1:5" ht="28.5" x14ac:dyDescent="0.45">
      <c r="A39" s="28" t="s">
        <v>33</v>
      </c>
      <c r="B39" s="5"/>
      <c r="C39" s="5"/>
      <c r="D39" s="5"/>
      <c r="E39" s="5"/>
    </row>
    <row r="40" spans="1:5" x14ac:dyDescent="0.45">
      <c r="B40" s="9" t="s">
        <v>19</v>
      </c>
      <c r="C40" s="9" t="s">
        <v>37</v>
      </c>
      <c r="D40" s="9" t="s">
        <v>20</v>
      </c>
      <c r="E40" s="9" t="s">
        <v>21</v>
      </c>
    </row>
    <row r="41" spans="1:5" x14ac:dyDescent="0.45">
      <c r="A41" s="7" t="s">
        <v>34</v>
      </c>
      <c r="B41" s="1">
        <v>0</v>
      </c>
      <c r="C41" s="1">
        <v>0</v>
      </c>
      <c r="D41" s="1">
        <v>0</v>
      </c>
      <c r="E41" s="1">
        <v>1</v>
      </c>
    </row>
    <row r="42" spans="1:5" x14ac:dyDescent="0.45">
      <c r="A42" s="7" t="s">
        <v>22</v>
      </c>
      <c r="B42" s="1">
        <v>0</v>
      </c>
      <c r="C42" s="1">
        <v>0</v>
      </c>
      <c r="D42" s="1">
        <v>1</v>
      </c>
      <c r="E42" s="1">
        <v>0</v>
      </c>
    </row>
    <row r="43" spans="1:5" x14ac:dyDescent="0.45">
      <c r="A43" s="7" t="s">
        <v>23</v>
      </c>
      <c r="B43" s="1">
        <v>0</v>
      </c>
      <c r="C43" s="1">
        <v>0</v>
      </c>
      <c r="D43" s="1">
        <v>1</v>
      </c>
      <c r="E43" s="1">
        <v>0</v>
      </c>
    </row>
    <row r="44" spans="1:5" x14ac:dyDescent="0.45">
      <c r="A44" s="7" t="s">
        <v>24</v>
      </c>
      <c r="B44" s="1">
        <v>0</v>
      </c>
      <c r="C44" s="1">
        <v>0</v>
      </c>
      <c r="D44" s="1">
        <v>1</v>
      </c>
      <c r="E44" s="1">
        <v>0</v>
      </c>
    </row>
    <row r="45" spans="1:5" x14ac:dyDescent="0.45">
      <c r="A45" s="7" t="s">
        <v>25</v>
      </c>
      <c r="B45" s="1">
        <v>0</v>
      </c>
      <c r="C45" s="1">
        <v>0.53</v>
      </c>
      <c r="D45" s="1">
        <v>0.47</v>
      </c>
      <c r="E45" s="1">
        <v>0</v>
      </c>
    </row>
    <row r="46" spans="1:5" x14ac:dyDescent="0.45">
      <c r="A46" s="7" t="s">
        <v>35</v>
      </c>
      <c r="B46" s="1">
        <v>0</v>
      </c>
      <c r="C46" s="1">
        <v>0</v>
      </c>
      <c r="D46" s="1">
        <v>1</v>
      </c>
      <c r="E46" s="1">
        <v>0</v>
      </c>
    </row>
    <row r="47" spans="1:5" x14ac:dyDescent="0.45">
      <c r="A47" s="7" t="s">
        <v>36</v>
      </c>
      <c r="B47" s="1">
        <v>7.0000000000000007E-2</v>
      </c>
      <c r="C47" s="1">
        <v>0.31</v>
      </c>
      <c r="D47" s="1">
        <v>0.31</v>
      </c>
      <c r="E47" s="1">
        <v>0.31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2F65-75C1-4CBC-BBBA-D2AC19A4195F}">
  <dimension ref="A1:G249"/>
  <sheetViews>
    <sheetView zoomScale="90" zoomScaleNormal="90" workbookViewId="0"/>
  </sheetViews>
  <sheetFormatPr defaultRowHeight="14.25" x14ac:dyDescent="0.45"/>
  <cols>
    <col min="1" max="1" width="14.265625" customWidth="1"/>
    <col min="2" max="2" width="14.33203125" style="9" bestFit="1" customWidth="1"/>
    <col min="3" max="3" width="16.6640625" customWidth="1"/>
    <col min="4" max="4" width="13.33203125" customWidth="1"/>
    <col min="5" max="5" width="16.796875" customWidth="1"/>
  </cols>
  <sheetData>
    <row r="1" spans="1:3" x14ac:dyDescent="0.45">
      <c r="A1" s="14" t="s">
        <v>109</v>
      </c>
    </row>
    <row r="2" spans="1:3" x14ac:dyDescent="0.45">
      <c r="A2" s="12" t="s">
        <v>58</v>
      </c>
    </row>
    <row r="3" spans="1:3" x14ac:dyDescent="0.45">
      <c r="A3" s="12" t="s">
        <v>60</v>
      </c>
    </row>
    <row r="4" spans="1:3" x14ac:dyDescent="0.45">
      <c r="A4" s="12" t="s">
        <v>76</v>
      </c>
    </row>
    <row r="5" spans="1:3" x14ac:dyDescent="0.45">
      <c r="A5" s="12" t="s">
        <v>61</v>
      </c>
    </row>
    <row r="6" spans="1:3" x14ac:dyDescent="0.45">
      <c r="A6" s="12" t="s">
        <v>62</v>
      </c>
    </row>
    <row r="7" spans="1:3" x14ac:dyDescent="0.45">
      <c r="A7" s="12" t="s">
        <v>42</v>
      </c>
    </row>
    <row r="8" spans="1:3" x14ac:dyDescent="0.45">
      <c r="A8" s="12" t="s">
        <v>43</v>
      </c>
    </row>
    <row r="11" spans="1:3" x14ac:dyDescent="0.45">
      <c r="A11" s="17" t="s">
        <v>73</v>
      </c>
      <c r="B11" t="s">
        <v>58</v>
      </c>
    </row>
    <row r="12" spans="1:3" x14ac:dyDescent="0.45">
      <c r="A12" s="17" t="s">
        <v>74</v>
      </c>
      <c r="B12" s="1">
        <v>1</v>
      </c>
      <c r="C12" t="s">
        <v>77</v>
      </c>
    </row>
    <row r="13" spans="1:3" x14ac:dyDescent="0.45">
      <c r="A13" s="12" t="s">
        <v>72</v>
      </c>
      <c r="B13" s="1"/>
    </row>
    <row r="14" spans="1:3" x14ac:dyDescent="0.45">
      <c r="A14" s="18" t="s">
        <v>71</v>
      </c>
      <c r="B14" s="18" t="s">
        <v>70</v>
      </c>
      <c r="C14" s="18" t="s">
        <v>69</v>
      </c>
    </row>
    <row r="15" spans="1:3" x14ac:dyDescent="0.45">
      <c r="A15" s="9">
        <v>2017</v>
      </c>
      <c r="B15" s="1">
        <v>0.32</v>
      </c>
      <c r="C15" s="10">
        <f>B15/$B$12</f>
        <v>0.32</v>
      </c>
    </row>
    <row r="16" spans="1:3" x14ac:dyDescent="0.45">
      <c r="A16" s="9">
        <v>2018</v>
      </c>
      <c r="B16" s="1">
        <v>0.34</v>
      </c>
      <c r="C16" s="10">
        <f>B16/$B$12</f>
        <v>0.34</v>
      </c>
    </row>
    <row r="17" spans="1:3" x14ac:dyDescent="0.45">
      <c r="A17" s="9">
        <v>2019</v>
      </c>
      <c r="B17" s="1">
        <v>0.36</v>
      </c>
      <c r="C17" s="10">
        <f>B17/$B$12</f>
        <v>0.36</v>
      </c>
    </row>
    <row r="18" spans="1:3" x14ac:dyDescent="0.45">
      <c r="A18" s="9">
        <v>2020</v>
      </c>
      <c r="B18" s="1">
        <f>($B$43-$B$17)/COUNT($A$18:$A$43)+B17</f>
        <v>0.38461538461538458</v>
      </c>
      <c r="C18" s="10">
        <f>B18/$B$12</f>
        <v>0.38461538461538458</v>
      </c>
    </row>
    <row r="19" spans="1:3" x14ac:dyDescent="0.45">
      <c r="A19" s="9">
        <v>2021</v>
      </c>
      <c r="B19" s="1">
        <f>($B$43-$B$17)/COUNT($A$18:$A$43)+B18</f>
        <v>0.40923076923076918</v>
      </c>
      <c r="C19" s="10">
        <f>B19/$B$12</f>
        <v>0.40923076923076918</v>
      </c>
    </row>
    <row r="20" spans="1:3" x14ac:dyDescent="0.45">
      <c r="A20" s="9">
        <v>2022</v>
      </c>
      <c r="B20" s="1">
        <f>($B$43-$B$17)/COUNT($A$18:$A$43)+B19</f>
        <v>0.43384615384615377</v>
      </c>
      <c r="C20" s="10">
        <f>B20/$B$12</f>
        <v>0.43384615384615377</v>
      </c>
    </row>
    <row r="21" spans="1:3" x14ac:dyDescent="0.45">
      <c r="A21" s="9">
        <v>2023</v>
      </c>
      <c r="B21" s="1">
        <f>($B$43-$B$17)/COUNT($A$18:$A$43)+B20</f>
        <v>0.45846153846153836</v>
      </c>
      <c r="C21" s="10">
        <f>B21/$B$12</f>
        <v>0.45846153846153836</v>
      </c>
    </row>
    <row r="22" spans="1:3" x14ac:dyDescent="0.45">
      <c r="A22" s="9">
        <v>2024</v>
      </c>
      <c r="B22" s="1">
        <f>($B$43-$B$17)/COUNT($A$18:$A$43)+B21</f>
        <v>0.48307692307692296</v>
      </c>
      <c r="C22" s="10">
        <f>B22/$B$12</f>
        <v>0.48307692307692296</v>
      </c>
    </row>
    <row r="23" spans="1:3" x14ac:dyDescent="0.45">
      <c r="A23" s="9">
        <v>2025</v>
      </c>
      <c r="B23" s="1">
        <f>($B$43-$B$17)/COUNT($A$18:$A$43)+B22</f>
        <v>0.50769230769230755</v>
      </c>
      <c r="C23" s="10">
        <f>B23/$B$12</f>
        <v>0.50769230769230755</v>
      </c>
    </row>
    <row r="24" spans="1:3" x14ac:dyDescent="0.45">
      <c r="A24" s="9">
        <v>2026</v>
      </c>
      <c r="B24" s="1">
        <f>($B$43-$B$17)/COUNT($A$18:$A$43)+B23</f>
        <v>0.53230769230769215</v>
      </c>
      <c r="C24" s="10">
        <f>B24/$B$12</f>
        <v>0.53230769230769215</v>
      </c>
    </row>
    <row r="25" spans="1:3" x14ac:dyDescent="0.45">
      <c r="A25" s="9">
        <v>2027</v>
      </c>
      <c r="B25" s="1">
        <f>($B$43-$B$17)/COUNT($A$18:$A$43)+B24</f>
        <v>0.55692307692307674</v>
      </c>
      <c r="C25" s="10">
        <f>B25/$B$12</f>
        <v>0.55692307692307674</v>
      </c>
    </row>
    <row r="26" spans="1:3" x14ac:dyDescent="0.45">
      <c r="A26" s="9">
        <v>2028</v>
      </c>
      <c r="B26" s="1">
        <f>($B$43-$B$17)/COUNT($A$18:$A$43)+B25</f>
        <v>0.58153846153846134</v>
      </c>
      <c r="C26" s="10">
        <f>B26/$B$12</f>
        <v>0.58153846153846134</v>
      </c>
    </row>
    <row r="27" spans="1:3" x14ac:dyDescent="0.45">
      <c r="A27" s="9">
        <v>2029</v>
      </c>
      <c r="B27" s="1">
        <f>($B$43-$B$17)/COUNT($A$18:$A$43)+B26</f>
        <v>0.60615384615384593</v>
      </c>
      <c r="C27" s="10">
        <f>B27/$B$12</f>
        <v>0.60615384615384593</v>
      </c>
    </row>
    <row r="28" spans="1:3" x14ac:dyDescent="0.45">
      <c r="A28" s="9">
        <v>2030</v>
      </c>
      <c r="B28" s="1">
        <f>($B$43-$B$17)/COUNT($A$18:$A$43)+B27</f>
        <v>0.63076923076923053</v>
      </c>
      <c r="C28" s="10">
        <f>B28/$B$12</f>
        <v>0.63076923076923053</v>
      </c>
    </row>
    <row r="29" spans="1:3" x14ac:dyDescent="0.45">
      <c r="A29" s="9">
        <v>2031</v>
      </c>
      <c r="B29" s="1">
        <f>($B$43-$B$17)/COUNT($A$18:$A$43)+B28</f>
        <v>0.65538461538461512</v>
      </c>
      <c r="C29" s="10">
        <f>B29/$B$12</f>
        <v>0.65538461538461512</v>
      </c>
    </row>
    <row r="30" spans="1:3" x14ac:dyDescent="0.45">
      <c r="A30" s="9">
        <v>2032</v>
      </c>
      <c r="B30" s="1">
        <f>($B$43-$B$17)/COUNT($A$18:$A$43)+B29</f>
        <v>0.67999999999999972</v>
      </c>
      <c r="C30" s="10">
        <f>B30/$B$12</f>
        <v>0.67999999999999972</v>
      </c>
    </row>
    <row r="31" spans="1:3" x14ac:dyDescent="0.45">
      <c r="A31" s="9">
        <v>2033</v>
      </c>
      <c r="B31" s="1">
        <f>($B$43-$B$17)/COUNT($A$18:$A$43)+B30</f>
        <v>0.70461538461538431</v>
      </c>
      <c r="C31" s="10">
        <f>B31/$B$12</f>
        <v>0.70461538461538431</v>
      </c>
    </row>
    <row r="32" spans="1:3" x14ac:dyDescent="0.45">
      <c r="A32" s="9">
        <v>2034</v>
      </c>
      <c r="B32" s="1">
        <f>($B$43-$B$17)/COUNT($A$18:$A$43)+B31</f>
        <v>0.7292307692307689</v>
      </c>
      <c r="C32" s="10">
        <f>B32/$B$12</f>
        <v>0.7292307692307689</v>
      </c>
    </row>
    <row r="33" spans="1:3" x14ac:dyDescent="0.45">
      <c r="A33" s="9">
        <v>2035</v>
      </c>
      <c r="B33" s="1">
        <f>($B$43-$B$17)/COUNT($A$18:$A$43)+B32</f>
        <v>0.7538461538461535</v>
      </c>
      <c r="C33" s="10">
        <f>B33/$B$12</f>
        <v>0.7538461538461535</v>
      </c>
    </row>
    <row r="34" spans="1:3" x14ac:dyDescent="0.45">
      <c r="A34" s="9">
        <v>2036</v>
      </c>
      <c r="B34" s="1">
        <f>($B$43-$B$17)/COUNT($A$18:$A$43)+B33</f>
        <v>0.77846153846153809</v>
      </c>
      <c r="C34" s="10">
        <f>B34/$B$12</f>
        <v>0.77846153846153809</v>
      </c>
    </row>
    <row r="35" spans="1:3" x14ac:dyDescent="0.45">
      <c r="A35" s="9">
        <v>2037</v>
      </c>
      <c r="B35" s="1">
        <f>($B$43-$B$17)/COUNT($A$18:$A$43)+B34</f>
        <v>0.80307692307692269</v>
      </c>
      <c r="C35" s="10">
        <f>B35/$B$12</f>
        <v>0.80307692307692269</v>
      </c>
    </row>
    <row r="36" spans="1:3" x14ac:dyDescent="0.45">
      <c r="A36" s="9">
        <v>2038</v>
      </c>
      <c r="B36" s="1">
        <f>($B$43-$B$17)/COUNT($A$18:$A$43)+B35</f>
        <v>0.82769230769230728</v>
      </c>
      <c r="C36" s="10">
        <f>B36/$B$12</f>
        <v>0.82769230769230728</v>
      </c>
    </row>
    <row r="37" spans="1:3" x14ac:dyDescent="0.45">
      <c r="A37" s="9">
        <v>2039</v>
      </c>
      <c r="B37" s="1">
        <f>($B$43-$B$17)/COUNT($A$18:$A$43)+B36</f>
        <v>0.85230769230769188</v>
      </c>
      <c r="C37" s="10">
        <f>B37/$B$12</f>
        <v>0.85230769230769188</v>
      </c>
    </row>
    <row r="38" spans="1:3" x14ac:dyDescent="0.45">
      <c r="A38" s="9">
        <v>2040</v>
      </c>
      <c r="B38" s="1">
        <f>($B$43-$B$17)/COUNT($A$18:$A$43)+B37</f>
        <v>0.87692307692307647</v>
      </c>
      <c r="C38" s="10">
        <f>B38/$B$12</f>
        <v>0.87692307692307647</v>
      </c>
    </row>
    <row r="39" spans="1:3" x14ac:dyDescent="0.45">
      <c r="A39" s="9">
        <v>2041</v>
      </c>
      <c r="B39" s="1">
        <f>($B$43-$B$17)/COUNT($A$18:$A$43)+B38</f>
        <v>0.90153846153846107</v>
      </c>
      <c r="C39" s="10">
        <f>B39/$B$12</f>
        <v>0.90153846153846107</v>
      </c>
    </row>
    <row r="40" spans="1:3" x14ac:dyDescent="0.45">
      <c r="A40" s="9">
        <v>2042</v>
      </c>
      <c r="B40" s="1">
        <f>($B$43-$B$17)/COUNT($A$18:$A$43)+B39</f>
        <v>0.92615384615384566</v>
      </c>
      <c r="C40" s="10">
        <f>B40/$B$12</f>
        <v>0.92615384615384566</v>
      </c>
    </row>
    <row r="41" spans="1:3" x14ac:dyDescent="0.45">
      <c r="A41" s="9">
        <v>2043</v>
      </c>
      <c r="B41" s="1">
        <f>($B$43-$B$17)/COUNT($A$18:$A$43)+B40</f>
        <v>0.95076923076923026</v>
      </c>
      <c r="C41" s="10">
        <f>B41/$B$12</f>
        <v>0.95076923076923026</v>
      </c>
    </row>
    <row r="42" spans="1:3" x14ac:dyDescent="0.45">
      <c r="A42" s="9">
        <v>2044</v>
      </c>
      <c r="B42" s="1">
        <f>($B$43-$B$17)/COUNT($A$18:$A$43)+B41</f>
        <v>0.97538461538461485</v>
      </c>
      <c r="C42" s="10">
        <f>B42/$B$12</f>
        <v>0.97538461538461485</v>
      </c>
    </row>
    <row r="43" spans="1:3" x14ac:dyDescent="0.45">
      <c r="A43" s="9">
        <v>2045</v>
      </c>
      <c r="B43" s="1">
        <f>B12</f>
        <v>1</v>
      </c>
      <c r="C43" s="10">
        <f>B43/$B$12</f>
        <v>1</v>
      </c>
    </row>
    <row r="44" spans="1:3" x14ac:dyDescent="0.45">
      <c r="A44" s="9">
        <v>2046</v>
      </c>
      <c r="B44" s="1">
        <f>B43</f>
        <v>1</v>
      </c>
      <c r="C44" s="10">
        <f>B44/$B$12</f>
        <v>1</v>
      </c>
    </row>
    <row r="45" spans="1:3" x14ac:dyDescent="0.45">
      <c r="A45" s="9">
        <v>2047</v>
      </c>
      <c r="B45" s="1">
        <f>B44</f>
        <v>1</v>
      </c>
      <c r="C45" s="10">
        <f>B45/$B$12</f>
        <v>1</v>
      </c>
    </row>
    <row r="46" spans="1:3" x14ac:dyDescent="0.45">
      <c r="A46" s="9">
        <v>2048</v>
      </c>
      <c r="B46" s="1">
        <f>B45</f>
        <v>1</v>
      </c>
      <c r="C46" s="10">
        <f>B46/$B$12</f>
        <v>1</v>
      </c>
    </row>
    <row r="47" spans="1:3" x14ac:dyDescent="0.45">
      <c r="A47" s="9">
        <v>2049</v>
      </c>
      <c r="B47" s="1">
        <f>B46</f>
        <v>1</v>
      </c>
      <c r="C47" s="10">
        <f>B47/$B$12</f>
        <v>1</v>
      </c>
    </row>
    <row r="48" spans="1:3" x14ac:dyDescent="0.45">
      <c r="A48" s="9">
        <v>2050</v>
      </c>
      <c r="B48" s="1">
        <f>B47</f>
        <v>1</v>
      </c>
      <c r="C48" s="10">
        <f>B48/$B$12</f>
        <v>1</v>
      </c>
    </row>
    <row r="50" spans="1:4" x14ac:dyDescent="0.45">
      <c r="A50" s="17" t="s">
        <v>73</v>
      </c>
      <c r="B50" t="s">
        <v>60</v>
      </c>
    </row>
    <row r="51" spans="1:4" x14ac:dyDescent="0.45">
      <c r="A51" s="17" t="s">
        <v>74</v>
      </c>
      <c r="B51" s="13" t="s">
        <v>75</v>
      </c>
    </row>
    <row r="53" spans="1:4" x14ac:dyDescent="0.45">
      <c r="A53" s="17" t="s">
        <v>73</v>
      </c>
      <c r="B53" t="s">
        <v>76</v>
      </c>
    </row>
    <row r="54" spans="1:4" x14ac:dyDescent="0.45">
      <c r="A54" s="11"/>
      <c r="B54" t="s">
        <v>90</v>
      </c>
    </row>
    <row r="55" spans="1:4" x14ac:dyDescent="0.45">
      <c r="A55" s="17" t="s">
        <v>74</v>
      </c>
      <c r="B55" s="15">
        <v>0.24</v>
      </c>
      <c r="C55" t="s">
        <v>78</v>
      </c>
      <c r="D55" s="16" t="s">
        <v>81</v>
      </c>
    </row>
    <row r="56" spans="1:4" x14ac:dyDescent="0.45">
      <c r="A56" s="11"/>
      <c r="B56" s="1">
        <v>0.52</v>
      </c>
      <c r="C56" t="s">
        <v>77</v>
      </c>
    </row>
    <row r="57" spans="1:4" x14ac:dyDescent="0.45">
      <c r="A57" s="18" t="s">
        <v>71</v>
      </c>
      <c r="B57" s="18" t="s">
        <v>80</v>
      </c>
      <c r="C57" s="18" t="s">
        <v>69</v>
      </c>
    </row>
    <row r="58" spans="1:4" x14ac:dyDescent="0.45">
      <c r="A58" s="9">
        <v>2017</v>
      </c>
      <c r="B58" s="1">
        <v>0</v>
      </c>
      <c r="C58" s="10">
        <f>B58/$B$56</f>
        <v>0</v>
      </c>
      <c r="D58" s="16" t="s">
        <v>79</v>
      </c>
    </row>
    <row r="59" spans="1:4" x14ac:dyDescent="0.45">
      <c r="A59" s="9">
        <v>2018</v>
      </c>
      <c r="B59" s="1">
        <f>($B$71-$B$58)/COUNT($A$59:$A$71)+B58</f>
        <v>1.846153846153846E-2</v>
      </c>
      <c r="C59" s="10">
        <f t="shared" ref="C59:C91" si="0">B59/$B$56</f>
        <v>3.5502958579881651E-2</v>
      </c>
    </row>
    <row r="60" spans="1:4" x14ac:dyDescent="0.45">
      <c r="A60" s="9">
        <v>2019</v>
      </c>
      <c r="B60" s="1">
        <f t="shared" ref="B60:B70" si="1">($B$71-$B$58)/COUNT($A$59:$A$71)+B59</f>
        <v>3.692307692307692E-2</v>
      </c>
      <c r="C60" s="10">
        <f t="shared" si="0"/>
        <v>7.1005917159763302E-2</v>
      </c>
    </row>
    <row r="61" spans="1:4" x14ac:dyDescent="0.45">
      <c r="A61" s="9">
        <v>2020</v>
      </c>
      <c r="B61" s="1">
        <f t="shared" si="1"/>
        <v>5.5384615384615379E-2</v>
      </c>
      <c r="C61" s="10">
        <f t="shared" si="0"/>
        <v>0.10650887573964496</v>
      </c>
    </row>
    <row r="62" spans="1:4" x14ac:dyDescent="0.45">
      <c r="A62" s="9">
        <v>2021</v>
      </c>
      <c r="B62" s="1">
        <f t="shared" si="1"/>
        <v>7.3846153846153839E-2</v>
      </c>
      <c r="C62" s="10">
        <f t="shared" si="0"/>
        <v>0.1420118343195266</v>
      </c>
    </row>
    <row r="63" spans="1:4" x14ac:dyDescent="0.45">
      <c r="A63" s="9">
        <v>2022</v>
      </c>
      <c r="B63" s="1">
        <f t="shared" si="1"/>
        <v>9.2307692307692299E-2</v>
      </c>
      <c r="C63" s="10">
        <f t="shared" si="0"/>
        <v>0.17751479289940827</v>
      </c>
    </row>
    <row r="64" spans="1:4" x14ac:dyDescent="0.45">
      <c r="A64" s="9">
        <v>2023</v>
      </c>
      <c r="B64" s="1">
        <f t="shared" si="1"/>
        <v>0.11076923076923076</v>
      </c>
      <c r="C64" s="10">
        <f t="shared" si="0"/>
        <v>0.21301775147928992</v>
      </c>
    </row>
    <row r="65" spans="1:3" x14ac:dyDescent="0.45">
      <c r="A65" s="9">
        <v>2024</v>
      </c>
      <c r="B65" s="1">
        <f t="shared" si="1"/>
        <v>0.1292307692307692</v>
      </c>
      <c r="C65" s="10">
        <f t="shared" si="0"/>
        <v>0.24852071005917153</v>
      </c>
    </row>
    <row r="66" spans="1:3" x14ac:dyDescent="0.45">
      <c r="A66" s="9">
        <v>2025</v>
      </c>
      <c r="B66" s="1">
        <f t="shared" si="1"/>
        <v>0.14769230769230768</v>
      </c>
      <c r="C66" s="10">
        <f t="shared" si="0"/>
        <v>0.28402366863905321</v>
      </c>
    </row>
    <row r="67" spans="1:3" x14ac:dyDescent="0.45">
      <c r="A67" s="9">
        <v>2026</v>
      </c>
      <c r="B67" s="1">
        <f t="shared" si="1"/>
        <v>0.16615384615384615</v>
      </c>
      <c r="C67" s="10">
        <f t="shared" si="0"/>
        <v>0.31952662721893488</v>
      </c>
    </row>
    <row r="68" spans="1:3" x14ac:dyDescent="0.45">
      <c r="A68" s="9">
        <v>2027</v>
      </c>
      <c r="B68" s="1">
        <f t="shared" si="1"/>
        <v>0.18461538461538463</v>
      </c>
      <c r="C68" s="10">
        <f t="shared" si="0"/>
        <v>0.35502958579881655</v>
      </c>
    </row>
    <row r="69" spans="1:3" x14ac:dyDescent="0.45">
      <c r="A69" s="9">
        <v>2028</v>
      </c>
      <c r="B69" s="1">
        <f t="shared" si="1"/>
        <v>0.2030769230769231</v>
      </c>
      <c r="C69" s="10">
        <f t="shared" si="0"/>
        <v>0.39053254437869828</v>
      </c>
    </row>
    <row r="70" spans="1:3" x14ac:dyDescent="0.45">
      <c r="A70" s="9">
        <v>2029</v>
      </c>
      <c r="B70" s="1">
        <f t="shared" si="1"/>
        <v>0.22153846153846157</v>
      </c>
      <c r="C70" s="10">
        <f t="shared" si="0"/>
        <v>0.42603550295857995</v>
      </c>
    </row>
    <row r="71" spans="1:3" x14ac:dyDescent="0.45">
      <c r="A71" s="9">
        <v>2030</v>
      </c>
      <c r="B71" s="1">
        <f>B55</f>
        <v>0.24</v>
      </c>
      <c r="C71" s="10">
        <f t="shared" si="0"/>
        <v>0.46153846153846151</v>
      </c>
    </row>
    <row r="72" spans="1:3" x14ac:dyDescent="0.45">
      <c r="A72" s="9">
        <v>2031</v>
      </c>
      <c r="B72" s="1">
        <f>($B$86-$B$71)/COUNT($A$72:$A$86)+B71</f>
        <v>0.25866666666666666</v>
      </c>
      <c r="C72" s="10">
        <f t="shared" si="0"/>
        <v>0.49743589743589739</v>
      </c>
    </row>
    <row r="73" spans="1:3" x14ac:dyDescent="0.45">
      <c r="A73" s="9">
        <v>2032</v>
      </c>
      <c r="B73" s="1">
        <f t="shared" ref="B73:B85" si="2">($B$86-$B$71)/COUNT($A$72:$A$86)+B72</f>
        <v>0.27733333333333332</v>
      </c>
      <c r="C73" s="10">
        <f t="shared" si="0"/>
        <v>0.53333333333333333</v>
      </c>
    </row>
    <row r="74" spans="1:3" x14ac:dyDescent="0.45">
      <c r="A74" s="9">
        <v>2033</v>
      </c>
      <c r="B74" s="1">
        <f t="shared" si="2"/>
        <v>0.29599999999999999</v>
      </c>
      <c r="C74" s="10">
        <f t="shared" si="0"/>
        <v>0.56923076923076921</v>
      </c>
    </row>
    <row r="75" spans="1:3" x14ac:dyDescent="0.45">
      <c r="A75" s="9">
        <v>2034</v>
      </c>
      <c r="B75" s="1">
        <f t="shared" si="2"/>
        <v>0.31466666666666665</v>
      </c>
      <c r="C75" s="10">
        <f t="shared" si="0"/>
        <v>0.60512820512820509</v>
      </c>
    </row>
    <row r="76" spans="1:3" x14ac:dyDescent="0.45">
      <c r="A76" s="9">
        <v>2035</v>
      </c>
      <c r="B76" s="1">
        <f t="shared" si="2"/>
        <v>0.33333333333333331</v>
      </c>
      <c r="C76" s="10">
        <f t="shared" si="0"/>
        <v>0.64102564102564097</v>
      </c>
    </row>
    <row r="77" spans="1:3" x14ac:dyDescent="0.45">
      <c r="A77" s="9">
        <v>2036</v>
      </c>
      <c r="B77" s="1">
        <f t="shared" si="2"/>
        <v>0.35199999999999998</v>
      </c>
      <c r="C77" s="10">
        <f t="shared" si="0"/>
        <v>0.67692307692307685</v>
      </c>
    </row>
    <row r="78" spans="1:3" x14ac:dyDescent="0.45">
      <c r="A78" s="9">
        <v>2037</v>
      </c>
      <c r="B78" s="1">
        <f t="shared" si="2"/>
        <v>0.37066666666666664</v>
      </c>
      <c r="C78" s="10">
        <f t="shared" si="0"/>
        <v>0.71282051282051273</v>
      </c>
    </row>
    <row r="79" spans="1:3" x14ac:dyDescent="0.45">
      <c r="A79" s="9">
        <v>2038</v>
      </c>
      <c r="B79" s="1">
        <f t="shared" si="2"/>
        <v>0.38933333333333331</v>
      </c>
      <c r="C79" s="10">
        <f t="shared" si="0"/>
        <v>0.74871794871794861</v>
      </c>
    </row>
    <row r="80" spans="1:3" x14ac:dyDescent="0.45">
      <c r="A80" s="9">
        <v>2039</v>
      </c>
      <c r="B80" s="1">
        <f t="shared" si="2"/>
        <v>0.40799999999999997</v>
      </c>
      <c r="C80" s="10">
        <f t="shared" si="0"/>
        <v>0.78461538461538449</v>
      </c>
    </row>
    <row r="81" spans="1:4" x14ac:dyDescent="0.45">
      <c r="A81" s="9">
        <v>2040</v>
      </c>
      <c r="B81" s="1">
        <f t="shared" si="2"/>
        <v>0.42666666666666664</v>
      </c>
      <c r="C81" s="10">
        <f t="shared" si="0"/>
        <v>0.82051282051282048</v>
      </c>
    </row>
    <row r="82" spans="1:4" x14ac:dyDescent="0.45">
      <c r="A82" s="9">
        <v>2041</v>
      </c>
      <c r="B82" s="1">
        <f t="shared" si="2"/>
        <v>0.4453333333333333</v>
      </c>
      <c r="C82" s="10">
        <f t="shared" si="0"/>
        <v>0.85641025641025637</v>
      </c>
    </row>
    <row r="83" spans="1:4" x14ac:dyDescent="0.45">
      <c r="A83" s="9">
        <v>2042</v>
      </c>
      <c r="B83" s="1">
        <f t="shared" si="2"/>
        <v>0.46399999999999997</v>
      </c>
      <c r="C83" s="10">
        <f t="shared" si="0"/>
        <v>0.89230769230769225</v>
      </c>
    </row>
    <row r="84" spans="1:4" x14ac:dyDescent="0.45">
      <c r="A84" s="9">
        <v>2043</v>
      </c>
      <c r="B84" s="1">
        <f t="shared" si="2"/>
        <v>0.48266666666666663</v>
      </c>
      <c r="C84" s="10">
        <f t="shared" si="0"/>
        <v>0.92820512820512813</v>
      </c>
    </row>
    <row r="85" spans="1:4" x14ac:dyDescent="0.45">
      <c r="A85" s="9">
        <v>2044</v>
      </c>
      <c r="B85" s="1">
        <f t="shared" si="2"/>
        <v>0.5013333333333333</v>
      </c>
      <c r="C85" s="10">
        <f t="shared" si="0"/>
        <v>0.96410256410256401</v>
      </c>
    </row>
    <row r="86" spans="1:4" x14ac:dyDescent="0.45">
      <c r="A86" s="9">
        <v>2045</v>
      </c>
      <c r="B86" s="1">
        <f>B56</f>
        <v>0.52</v>
      </c>
      <c r="C86" s="10">
        <f t="shared" si="0"/>
        <v>1</v>
      </c>
    </row>
    <row r="87" spans="1:4" x14ac:dyDescent="0.45">
      <c r="A87" s="9">
        <v>2046</v>
      </c>
      <c r="B87" s="1">
        <f>B86</f>
        <v>0.52</v>
      </c>
      <c r="C87" s="10">
        <f t="shared" si="0"/>
        <v>1</v>
      </c>
    </row>
    <row r="88" spans="1:4" x14ac:dyDescent="0.45">
      <c r="A88" s="9">
        <v>2047</v>
      </c>
      <c r="B88" s="1">
        <f t="shared" ref="B88:B91" si="3">B87</f>
        <v>0.52</v>
      </c>
      <c r="C88" s="10">
        <f t="shared" si="0"/>
        <v>1</v>
      </c>
    </row>
    <row r="89" spans="1:4" x14ac:dyDescent="0.45">
      <c r="A89" s="9">
        <v>2048</v>
      </c>
      <c r="B89" s="1">
        <f t="shared" si="3"/>
        <v>0.52</v>
      </c>
      <c r="C89" s="10">
        <f t="shared" si="0"/>
        <v>1</v>
      </c>
    </row>
    <row r="90" spans="1:4" x14ac:dyDescent="0.45">
      <c r="A90" s="9">
        <v>2049</v>
      </c>
      <c r="B90" s="1">
        <f t="shared" si="3"/>
        <v>0.52</v>
      </c>
      <c r="C90" s="10">
        <f t="shared" si="0"/>
        <v>1</v>
      </c>
    </row>
    <row r="91" spans="1:4" x14ac:dyDescent="0.45">
      <c r="A91" s="9">
        <v>2050</v>
      </c>
      <c r="B91" s="1">
        <f t="shared" si="3"/>
        <v>0.52</v>
      </c>
      <c r="C91" s="10">
        <f t="shared" si="0"/>
        <v>1</v>
      </c>
    </row>
    <row r="93" spans="1:4" x14ac:dyDescent="0.45">
      <c r="A93" s="17" t="s">
        <v>73</v>
      </c>
      <c r="B93" t="s">
        <v>61</v>
      </c>
    </row>
    <row r="94" spans="1:4" x14ac:dyDescent="0.45">
      <c r="A94" s="17" t="s">
        <v>74</v>
      </c>
      <c r="B94" s="15">
        <v>0.4</v>
      </c>
      <c r="C94" t="s">
        <v>77</v>
      </c>
    </row>
    <row r="95" spans="1:4" x14ac:dyDescent="0.45">
      <c r="A95" s="18" t="s">
        <v>71</v>
      </c>
      <c r="B95" s="18" t="s">
        <v>82</v>
      </c>
      <c r="C95" s="18" t="s">
        <v>69</v>
      </c>
    </row>
    <row r="96" spans="1:4" x14ac:dyDescent="0.45">
      <c r="A96" s="9">
        <v>2017</v>
      </c>
      <c r="B96" s="1">
        <v>0</v>
      </c>
      <c r="C96" s="10">
        <f>B96/$B$94</f>
        <v>0</v>
      </c>
      <c r="D96" s="16" t="s">
        <v>79</v>
      </c>
    </row>
    <row r="97" spans="1:3" x14ac:dyDescent="0.45">
      <c r="A97" s="9">
        <v>2018</v>
      </c>
      <c r="B97" s="1">
        <f>($B$124-$B$96)/COUNT($A$97:$A$124)+B96</f>
        <v>1.4285714285714287E-2</v>
      </c>
      <c r="C97" s="10">
        <f t="shared" ref="C97:C129" si="4">B97/$B$94</f>
        <v>3.5714285714285712E-2</v>
      </c>
    </row>
    <row r="98" spans="1:3" x14ac:dyDescent="0.45">
      <c r="A98" s="9">
        <v>2019</v>
      </c>
      <c r="B98" s="1">
        <f t="shared" ref="B98:B123" si="5">($B$124-$B$96)/COUNT($A$97:$A$124)+B97</f>
        <v>2.8571428571428574E-2</v>
      </c>
      <c r="C98" s="10">
        <f t="shared" si="4"/>
        <v>7.1428571428571425E-2</v>
      </c>
    </row>
    <row r="99" spans="1:3" x14ac:dyDescent="0.45">
      <c r="A99" s="9">
        <v>2020</v>
      </c>
      <c r="B99" s="1">
        <f t="shared" si="5"/>
        <v>4.2857142857142858E-2</v>
      </c>
      <c r="C99" s="10">
        <f t="shared" si="4"/>
        <v>0.10714285714285714</v>
      </c>
    </row>
    <row r="100" spans="1:3" x14ac:dyDescent="0.45">
      <c r="A100" s="9">
        <v>2021</v>
      </c>
      <c r="B100" s="1">
        <f t="shared" si="5"/>
        <v>5.7142857142857148E-2</v>
      </c>
      <c r="C100" s="10">
        <f t="shared" si="4"/>
        <v>0.14285714285714285</v>
      </c>
    </row>
    <row r="101" spans="1:3" x14ac:dyDescent="0.45">
      <c r="A101" s="9">
        <v>2022</v>
      </c>
      <c r="B101" s="1">
        <f t="shared" si="5"/>
        <v>7.1428571428571438E-2</v>
      </c>
      <c r="C101" s="10">
        <f t="shared" si="4"/>
        <v>0.17857142857142858</v>
      </c>
    </row>
    <row r="102" spans="1:3" x14ac:dyDescent="0.45">
      <c r="A102" s="9">
        <v>2023</v>
      </c>
      <c r="B102" s="1">
        <f t="shared" si="5"/>
        <v>8.5714285714285729E-2</v>
      </c>
      <c r="C102" s="10">
        <f t="shared" si="4"/>
        <v>0.2142857142857143</v>
      </c>
    </row>
    <row r="103" spans="1:3" x14ac:dyDescent="0.45">
      <c r="A103" s="9">
        <v>2024</v>
      </c>
      <c r="B103" s="1">
        <f t="shared" si="5"/>
        <v>0.10000000000000002</v>
      </c>
      <c r="C103" s="10">
        <f t="shared" si="4"/>
        <v>0.25000000000000006</v>
      </c>
    </row>
    <row r="104" spans="1:3" x14ac:dyDescent="0.45">
      <c r="A104" s="9">
        <v>2025</v>
      </c>
      <c r="B104" s="1">
        <f t="shared" si="5"/>
        <v>0.11428571428571431</v>
      </c>
      <c r="C104" s="10">
        <f t="shared" si="4"/>
        <v>0.28571428571428575</v>
      </c>
    </row>
    <row r="105" spans="1:3" x14ac:dyDescent="0.45">
      <c r="A105" s="9">
        <v>2026</v>
      </c>
      <c r="B105" s="1">
        <f t="shared" si="5"/>
        <v>0.12857142857142859</v>
      </c>
      <c r="C105" s="10">
        <f t="shared" si="4"/>
        <v>0.32142857142857145</v>
      </c>
    </row>
    <row r="106" spans="1:3" x14ac:dyDescent="0.45">
      <c r="A106" s="9">
        <v>2027</v>
      </c>
      <c r="B106" s="1">
        <f t="shared" si="5"/>
        <v>0.14285714285714288</v>
      </c>
      <c r="C106" s="10">
        <f t="shared" si="4"/>
        <v>0.35714285714285715</v>
      </c>
    </row>
    <row r="107" spans="1:3" x14ac:dyDescent="0.45">
      <c r="A107" s="9">
        <v>2028</v>
      </c>
      <c r="B107" s="1">
        <f t="shared" si="5"/>
        <v>0.15714285714285717</v>
      </c>
      <c r="C107" s="10">
        <f t="shared" si="4"/>
        <v>0.3928571428571429</v>
      </c>
    </row>
    <row r="108" spans="1:3" x14ac:dyDescent="0.45">
      <c r="A108" s="9">
        <v>2029</v>
      </c>
      <c r="B108" s="1">
        <f t="shared" si="5"/>
        <v>0.17142857142857146</v>
      </c>
      <c r="C108" s="10">
        <f t="shared" si="4"/>
        <v>0.4285714285714286</v>
      </c>
    </row>
    <row r="109" spans="1:3" x14ac:dyDescent="0.45">
      <c r="A109" s="9">
        <v>2030</v>
      </c>
      <c r="B109" s="1">
        <f t="shared" si="5"/>
        <v>0.18571428571428575</v>
      </c>
      <c r="C109" s="10">
        <f t="shared" si="4"/>
        <v>0.46428571428571436</v>
      </c>
    </row>
    <row r="110" spans="1:3" x14ac:dyDescent="0.45">
      <c r="A110" s="9">
        <v>2031</v>
      </c>
      <c r="B110" s="1">
        <f t="shared" si="5"/>
        <v>0.20000000000000004</v>
      </c>
      <c r="C110" s="10">
        <f t="shared" si="4"/>
        <v>0.50000000000000011</v>
      </c>
    </row>
    <row r="111" spans="1:3" x14ac:dyDescent="0.45">
      <c r="A111" s="9">
        <v>2032</v>
      </c>
      <c r="B111" s="1">
        <f t="shared" si="5"/>
        <v>0.21428571428571433</v>
      </c>
      <c r="C111" s="10">
        <f t="shared" si="4"/>
        <v>0.53571428571428581</v>
      </c>
    </row>
    <row r="112" spans="1:3" x14ac:dyDescent="0.45">
      <c r="A112" s="9">
        <v>2033</v>
      </c>
      <c r="B112" s="1">
        <f t="shared" si="5"/>
        <v>0.22857142857142862</v>
      </c>
      <c r="C112" s="10">
        <f t="shared" si="4"/>
        <v>0.57142857142857151</v>
      </c>
    </row>
    <row r="113" spans="1:3" x14ac:dyDescent="0.45">
      <c r="A113" s="9">
        <v>2034</v>
      </c>
      <c r="B113" s="1">
        <f t="shared" si="5"/>
        <v>0.24285714285714291</v>
      </c>
      <c r="C113" s="10">
        <f t="shared" si="4"/>
        <v>0.60714285714285721</v>
      </c>
    </row>
    <row r="114" spans="1:3" x14ac:dyDescent="0.45">
      <c r="A114" s="9">
        <v>2035</v>
      </c>
      <c r="B114" s="1">
        <f t="shared" si="5"/>
        <v>0.25714285714285717</v>
      </c>
      <c r="C114" s="10">
        <f t="shared" si="4"/>
        <v>0.6428571428571429</v>
      </c>
    </row>
    <row r="115" spans="1:3" x14ac:dyDescent="0.45">
      <c r="A115" s="9">
        <v>2036</v>
      </c>
      <c r="B115" s="1">
        <f t="shared" si="5"/>
        <v>0.27142857142857146</v>
      </c>
      <c r="C115" s="10">
        <f t="shared" si="4"/>
        <v>0.6785714285714286</v>
      </c>
    </row>
    <row r="116" spans="1:3" x14ac:dyDescent="0.45">
      <c r="A116" s="9">
        <v>2037</v>
      </c>
      <c r="B116" s="1">
        <f t="shared" si="5"/>
        <v>0.28571428571428575</v>
      </c>
      <c r="C116" s="10">
        <f t="shared" si="4"/>
        <v>0.7142857142857143</v>
      </c>
    </row>
    <row r="117" spans="1:3" x14ac:dyDescent="0.45">
      <c r="A117" s="9">
        <v>2038</v>
      </c>
      <c r="B117" s="1">
        <f t="shared" si="5"/>
        <v>0.30000000000000004</v>
      </c>
      <c r="C117" s="10">
        <f t="shared" si="4"/>
        <v>0.75000000000000011</v>
      </c>
    </row>
    <row r="118" spans="1:3" x14ac:dyDescent="0.45">
      <c r="A118" s="9">
        <v>2039</v>
      </c>
      <c r="B118" s="1">
        <f t="shared" si="5"/>
        <v>0.31428571428571433</v>
      </c>
      <c r="C118" s="10">
        <f t="shared" si="4"/>
        <v>0.78571428571428581</v>
      </c>
    </row>
    <row r="119" spans="1:3" x14ac:dyDescent="0.45">
      <c r="A119" s="9">
        <v>2040</v>
      </c>
      <c r="B119" s="1">
        <f t="shared" si="5"/>
        <v>0.32857142857142863</v>
      </c>
      <c r="C119" s="10">
        <f t="shared" si="4"/>
        <v>0.82142857142857151</v>
      </c>
    </row>
    <row r="120" spans="1:3" x14ac:dyDescent="0.45">
      <c r="A120" s="9">
        <v>2041</v>
      </c>
      <c r="B120" s="1">
        <f t="shared" si="5"/>
        <v>0.34285714285714292</v>
      </c>
      <c r="C120" s="10">
        <f t="shared" si="4"/>
        <v>0.85714285714285721</v>
      </c>
    </row>
    <row r="121" spans="1:3" x14ac:dyDescent="0.45">
      <c r="A121" s="9">
        <v>2042</v>
      </c>
      <c r="B121" s="1">
        <f t="shared" si="5"/>
        <v>0.35714285714285721</v>
      </c>
      <c r="C121" s="10">
        <f t="shared" si="4"/>
        <v>0.89285714285714302</v>
      </c>
    </row>
    <row r="122" spans="1:3" x14ac:dyDescent="0.45">
      <c r="A122" s="9">
        <v>2043</v>
      </c>
      <c r="B122" s="1">
        <f t="shared" si="5"/>
        <v>0.3714285714285715</v>
      </c>
      <c r="C122" s="10">
        <f t="shared" si="4"/>
        <v>0.92857142857142871</v>
      </c>
    </row>
    <row r="123" spans="1:3" x14ac:dyDescent="0.45">
      <c r="A123" s="9">
        <v>2044</v>
      </c>
      <c r="B123" s="1">
        <f t="shared" si="5"/>
        <v>0.38571428571428579</v>
      </c>
      <c r="C123" s="10">
        <f t="shared" si="4"/>
        <v>0.96428571428571441</v>
      </c>
    </row>
    <row r="124" spans="1:3" x14ac:dyDescent="0.45">
      <c r="A124" s="9">
        <v>2045</v>
      </c>
      <c r="B124" s="1">
        <f>B94</f>
        <v>0.4</v>
      </c>
      <c r="C124" s="10">
        <f t="shared" si="4"/>
        <v>1</v>
      </c>
    </row>
    <row r="125" spans="1:3" x14ac:dyDescent="0.45">
      <c r="A125" s="9">
        <v>2046</v>
      </c>
      <c r="B125" s="1">
        <f>B124</f>
        <v>0.4</v>
      </c>
      <c r="C125" s="10">
        <f t="shared" si="4"/>
        <v>1</v>
      </c>
    </row>
    <row r="126" spans="1:3" x14ac:dyDescent="0.45">
      <c r="A126" s="9">
        <v>2047</v>
      </c>
      <c r="B126" s="1">
        <f t="shared" ref="B126:B129" si="6">B125</f>
        <v>0.4</v>
      </c>
      <c r="C126" s="10">
        <f t="shared" si="4"/>
        <v>1</v>
      </c>
    </row>
    <row r="127" spans="1:3" x14ac:dyDescent="0.45">
      <c r="A127" s="9">
        <v>2048</v>
      </c>
      <c r="B127" s="1">
        <f t="shared" si="6"/>
        <v>0.4</v>
      </c>
      <c r="C127" s="10">
        <f t="shared" si="4"/>
        <v>1</v>
      </c>
    </row>
    <row r="128" spans="1:3" x14ac:dyDescent="0.45">
      <c r="A128" s="9">
        <v>2049</v>
      </c>
      <c r="B128" s="1">
        <f t="shared" si="6"/>
        <v>0.4</v>
      </c>
      <c r="C128" s="10">
        <f t="shared" si="4"/>
        <v>1</v>
      </c>
    </row>
    <row r="129" spans="1:7" x14ac:dyDescent="0.45">
      <c r="A129" s="9">
        <v>2050</v>
      </c>
      <c r="B129" s="1">
        <f t="shared" si="6"/>
        <v>0.4</v>
      </c>
      <c r="C129" s="10">
        <f t="shared" si="4"/>
        <v>1</v>
      </c>
    </row>
    <row r="131" spans="1:7" x14ac:dyDescent="0.45">
      <c r="A131" s="17" t="s">
        <v>73</v>
      </c>
      <c r="B131" t="s">
        <v>62</v>
      </c>
    </row>
    <row r="132" spans="1:7" x14ac:dyDescent="0.45">
      <c r="A132" s="17" t="s">
        <v>74</v>
      </c>
      <c r="B132" s="15">
        <v>0.75</v>
      </c>
      <c r="C132" t="s">
        <v>77</v>
      </c>
    </row>
    <row r="133" spans="1:7" x14ac:dyDescent="0.45">
      <c r="A133" s="17"/>
      <c r="B133" s="15">
        <v>0.97</v>
      </c>
      <c r="C133" t="s">
        <v>85</v>
      </c>
      <c r="D133" s="16" t="s">
        <v>86</v>
      </c>
    </row>
    <row r="134" spans="1:7" x14ac:dyDescent="0.45">
      <c r="A134" s="11" t="s">
        <v>83</v>
      </c>
    </row>
    <row r="135" spans="1:7" x14ac:dyDescent="0.45">
      <c r="A135" s="18" t="s">
        <v>71</v>
      </c>
      <c r="B135" s="18" t="s">
        <v>84</v>
      </c>
      <c r="C135" s="18" t="s">
        <v>69</v>
      </c>
    </row>
    <row r="136" spans="1:7" x14ac:dyDescent="0.45">
      <c r="A136" s="9">
        <v>2017</v>
      </c>
      <c r="B136" s="1">
        <v>4.4692985311445312E-2</v>
      </c>
      <c r="C136" s="10">
        <f>B136/$B$133</f>
        <v>4.6075242589118881E-2</v>
      </c>
      <c r="D136" s="16" t="s">
        <v>87</v>
      </c>
    </row>
    <row r="137" spans="1:7" x14ac:dyDescent="0.45">
      <c r="A137" s="9">
        <v>2018</v>
      </c>
      <c r="B137" s="1">
        <v>8.9409769533407332E-2</v>
      </c>
      <c r="C137" s="10">
        <f t="shared" ref="C137:C169" si="7">B137/$B$133</f>
        <v>9.2175020137533328E-2</v>
      </c>
    </row>
    <row r="138" spans="1:7" x14ac:dyDescent="0.45">
      <c r="A138" s="9">
        <v>2019</v>
      </c>
      <c r="B138" s="1">
        <v>0.13415872711499746</v>
      </c>
      <c r="C138" s="10">
        <f t="shared" si="7"/>
        <v>0.13830796609793553</v>
      </c>
      <c r="E138" s="11"/>
      <c r="F138" s="11"/>
      <c r="G138" s="11"/>
    </row>
    <row r="139" spans="1:7" x14ac:dyDescent="0.45">
      <c r="A139" s="9">
        <v>2020</v>
      </c>
      <c r="B139" s="1">
        <f>($B$164-$B$138)/COUNT($A$139:$A$164)+B138</f>
        <v>0.15784492991826679</v>
      </c>
      <c r="C139" s="10">
        <f t="shared" si="7"/>
        <v>0.16272673187450185</v>
      </c>
    </row>
    <row r="140" spans="1:7" x14ac:dyDescent="0.45">
      <c r="A140" s="9">
        <v>2021</v>
      </c>
      <c r="B140" s="1">
        <f t="shared" ref="B140:B163" si="8">($B$164-$B$138)/COUNT($A$139:$A$164)+B139</f>
        <v>0.18153113272153612</v>
      </c>
      <c r="C140" s="10">
        <f t="shared" si="7"/>
        <v>0.18714549765106817</v>
      </c>
    </row>
    <row r="141" spans="1:7" x14ac:dyDescent="0.45">
      <c r="A141" s="9">
        <v>2022</v>
      </c>
      <c r="B141" s="1">
        <f t="shared" si="8"/>
        <v>0.20521733552480545</v>
      </c>
      <c r="C141" s="10">
        <f t="shared" si="7"/>
        <v>0.21156426342763449</v>
      </c>
    </row>
    <row r="142" spans="1:7" x14ac:dyDescent="0.45">
      <c r="A142" s="9">
        <v>2023</v>
      </c>
      <c r="B142" s="1">
        <f t="shared" si="8"/>
        <v>0.22890353832807478</v>
      </c>
      <c r="C142" s="10">
        <f t="shared" si="7"/>
        <v>0.23598302920420081</v>
      </c>
    </row>
    <row r="143" spans="1:7" x14ac:dyDescent="0.45">
      <c r="A143" s="9">
        <v>2024</v>
      </c>
      <c r="B143" s="1">
        <f t="shared" si="8"/>
        <v>0.25258974113134414</v>
      </c>
      <c r="C143" s="10">
        <f t="shared" si="7"/>
        <v>0.26040179498076715</v>
      </c>
    </row>
    <row r="144" spans="1:7" x14ac:dyDescent="0.45">
      <c r="A144" s="9">
        <v>2025</v>
      </c>
      <c r="B144" s="1">
        <f t="shared" si="8"/>
        <v>0.27627594393461347</v>
      </c>
      <c r="C144" s="10">
        <f t="shared" si="7"/>
        <v>0.28482056075733347</v>
      </c>
    </row>
    <row r="145" spans="1:3" x14ac:dyDescent="0.45">
      <c r="A145" s="9">
        <v>2026</v>
      </c>
      <c r="B145" s="1">
        <f t="shared" si="8"/>
        <v>0.2999621467378828</v>
      </c>
      <c r="C145" s="10">
        <f t="shared" si="7"/>
        <v>0.30923932653389979</v>
      </c>
    </row>
    <row r="146" spans="1:3" x14ac:dyDescent="0.45">
      <c r="A146" s="9">
        <v>2027</v>
      </c>
      <c r="B146" s="1">
        <f t="shared" si="8"/>
        <v>0.32364834954115212</v>
      </c>
      <c r="C146" s="10">
        <f t="shared" si="7"/>
        <v>0.33365809231046611</v>
      </c>
    </row>
    <row r="147" spans="1:3" x14ac:dyDescent="0.45">
      <c r="A147" s="9">
        <v>2028</v>
      </c>
      <c r="B147" s="1">
        <f t="shared" si="8"/>
        <v>0.34733455234442145</v>
      </c>
      <c r="C147" s="10">
        <f t="shared" si="7"/>
        <v>0.35807685808703243</v>
      </c>
    </row>
    <row r="148" spans="1:3" x14ac:dyDescent="0.45">
      <c r="A148" s="9">
        <v>2029</v>
      </c>
      <c r="B148" s="1">
        <f t="shared" si="8"/>
        <v>0.37102075514769078</v>
      </c>
      <c r="C148" s="10">
        <f t="shared" si="7"/>
        <v>0.38249562386359875</v>
      </c>
    </row>
    <row r="149" spans="1:3" x14ac:dyDescent="0.45">
      <c r="A149" s="9">
        <v>2030</v>
      </c>
      <c r="B149" s="1">
        <f t="shared" si="8"/>
        <v>0.39470695795096011</v>
      </c>
      <c r="C149" s="10">
        <f t="shared" si="7"/>
        <v>0.40691438964016508</v>
      </c>
    </row>
    <row r="150" spans="1:3" x14ac:dyDescent="0.45">
      <c r="A150" s="9">
        <v>2031</v>
      </c>
      <c r="B150" s="1">
        <f t="shared" si="8"/>
        <v>0.41839316075422944</v>
      </c>
      <c r="C150" s="10">
        <f t="shared" si="7"/>
        <v>0.4313331554167314</v>
      </c>
    </row>
    <row r="151" spans="1:3" x14ac:dyDescent="0.45">
      <c r="A151" s="9">
        <v>2032</v>
      </c>
      <c r="B151" s="1">
        <f t="shared" si="8"/>
        <v>0.44207936355749877</v>
      </c>
      <c r="C151" s="10">
        <f t="shared" si="7"/>
        <v>0.45575192119329772</v>
      </c>
    </row>
    <row r="152" spans="1:3" x14ac:dyDescent="0.45">
      <c r="A152" s="9">
        <v>2033</v>
      </c>
      <c r="B152" s="1">
        <f t="shared" si="8"/>
        <v>0.4657655663607681</v>
      </c>
      <c r="C152" s="10">
        <f t="shared" si="7"/>
        <v>0.48017068696986404</v>
      </c>
    </row>
    <row r="153" spans="1:3" x14ac:dyDescent="0.45">
      <c r="A153" s="9">
        <v>2034</v>
      </c>
      <c r="B153" s="1">
        <f t="shared" si="8"/>
        <v>0.48945176916403743</v>
      </c>
      <c r="C153" s="10">
        <f t="shared" si="7"/>
        <v>0.5045894527464303</v>
      </c>
    </row>
    <row r="154" spans="1:3" x14ac:dyDescent="0.45">
      <c r="A154" s="9">
        <v>2035</v>
      </c>
      <c r="B154" s="1">
        <f t="shared" si="8"/>
        <v>0.51313797196730682</v>
      </c>
      <c r="C154" s="10">
        <f t="shared" si="7"/>
        <v>0.52900821852299673</v>
      </c>
    </row>
    <row r="155" spans="1:3" x14ac:dyDescent="0.45">
      <c r="A155" s="9">
        <v>2036</v>
      </c>
      <c r="B155" s="1">
        <f t="shared" si="8"/>
        <v>0.5368241747705762</v>
      </c>
      <c r="C155" s="10">
        <f t="shared" si="7"/>
        <v>0.55342698429956316</v>
      </c>
    </row>
    <row r="156" spans="1:3" x14ac:dyDescent="0.45">
      <c r="A156" s="9">
        <v>2037</v>
      </c>
      <c r="B156" s="1">
        <f t="shared" si="8"/>
        <v>0.56051037757384559</v>
      </c>
      <c r="C156" s="10">
        <f t="shared" si="7"/>
        <v>0.57784575007612948</v>
      </c>
    </row>
    <row r="157" spans="1:3" x14ac:dyDescent="0.45">
      <c r="A157" s="9">
        <v>2038</v>
      </c>
      <c r="B157" s="1">
        <f t="shared" si="8"/>
        <v>0.58419658037711497</v>
      </c>
      <c r="C157" s="10">
        <f t="shared" si="7"/>
        <v>0.60226451585269591</v>
      </c>
    </row>
    <row r="158" spans="1:3" x14ac:dyDescent="0.45">
      <c r="A158" s="9">
        <v>2039</v>
      </c>
      <c r="B158" s="1">
        <f t="shared" si="8"/>
        <v>0.60788278318038436</v>
      </c>
      <c r="C158" s="10">
        <f t="shared" si="7"/>
        <v>0.62668328162926223</v>
      </c>
    </row>
    <row r="159" spans="1:3" x14ac:dyDescent="0.45">
      <c r="A159" s="9">
        <v>2040</v>
      </c>
      <c r="B159" s="1">
        <f t="shared" si="8"/>
        <v>0.63156898598365374</v>
      </c>
      <c r="C159" s="10">
        <f t="shared" si="7"/>
        <v>0.65110204740582867</v>
      </c>
    </row>
    <row r="160" spans="1:3" x14ac:dyDescent="0.45">
      <c r="A160" s="9">
        <v>2041</v>
      </c>
      <c r="B160" s="1">
        <f t="shared" si="8"/>
        <v>0.65525518878692313</v>
      </c>
      <c r="C160" s="10">
        <f t="shared" si="7"/>
        <v>0.67552081318239499</v>
      </c>
    </row>
    <row r="161" spans="1:4" x14ac:dyDescent="0.45">
      <c r="A161" s="9">
        <v>2042</v>
      </c>
      <c r="B161" s="1">
        <f t="shared" si="8"/>
        <v>0.67894139159019251</v>
      </c>
      <c r="C161" s="10">
        <f t="shared" si="7"/>
        <v>0.69993957895896142</v>
      </c>
    </row>
    <row r="162" spans="1:4" x14ac:dyDescent="0.45">
      <c r="A162" s="9">
        <v>2043</v>
      </c>
      <c r="B162" s="1">
        <f t="shared" si="8"/>
        <v>0.7026275943934619</v>
      </c>
      <c r="C162" s="10">
        <f t="shared" si="7"/>
        <v>0.72435834473552774</v>
      </c>
    </row>
    <row r="163" spans="1:4" x14ac:dyDescent="0.45">
      <c r="A163" s="9">
        <v>2044</v>
      </c>
      <c r="B163" s="1">
        <f t="shared" si="8"/>
        <v>0.72631379719673128</v>
      </c>
      <c r="C163" s="10">
        <f t="shared" si="7"/>
        <v>0.74877711051209417</v>
      </c>
    </row>
    <row r="164" spans="1:4" x14ac:dyDescent="0.45">
      <c r="A164" s="9">
        <v>2045</v>
      </c>
      <c r="B164" s="1">
        <f>B132</f>
        <v>0.75</v>
      </c>
      <c r="C164" s="10">
        <f t="shared" si="7"/>
        <v>0.77319587628865982</v>
      </c>
    </row>
    <row r="165" spans="1:4" x14ac:dyDescent="0.45">
      <c r="A165" s="9">
        <v>2046</v>
      </c>
      <c r="B165" s="1">
        <f>($B$169-$B$164)/COUNT($A$165:$A$169)+B164</f>
        <v>0.79400000000000004</v>
      </c>
      <c r="C165" s="10">
        <f t="shared" si="7"/>
        <v>0.81855670103092792</v>
      </c>
    </row>
    <row r="166" spans="1:4" x14ac:dyDescent="0.45">
      <c r="A166" s="9">
        <v>2047</v>
      </c>
      <c r="B166" s="1">
        <f t="shared" ref="B166:B168" si="9">($B$169-$B$164)/COUNT($A$165:$A$169)+B165</f>
        <v>0.83800000000000008</v>
      </c>
      <c r="C166" s="10">
        <f t="shared" si="7"/>
        <v>0.86391752577319603</v>
      </c>
    </row>
    <row r="167" spans="1:4" x14ac:dyDescent="0.45">
      <c r="A167" s="9">
        <v>2048</v>
      </c>
      <c r="B167" s="1">
        <f t="shared" si="9"/>
        <v>0.88200000000000012</v>
      </c>
      <c r="C167" s="10">
        <f t="shared" si="7"/>
        <v>0.90927835051546402</v>
      </c>
    </row>
    <row r="168" spans="1:4" x14ac:dyDescent="0.45">
      <c r="A168" s="9">
        <v>2049</v>
      </c>
      <c r="B168" s="1">
        <f t="shared" si="9"/>
        <v>0.92600000000000016</v>
      </c>
      <c r="C168" s="10">
        <f t="shared" si="7"/>
        <v>0.95463917525773212</v>
      </c>
    </row>
    <row r="169" spans="1:4" x14ac:dyDescent="0.45">
      <c r="A169" s="9">
        <v>2050</v>
      </c>
      <c r="B169" s="1">
        <f>B133</f>
        <v>0.97</v>
      </c>
      <c r="C169" s="10">
        <f t="shared" si="7"/>
        <v>1</v>
      </c>
    </row>
    <row r="171" spans="1:4" x14ac:dyDescent="0.45">
      <c r="A171" s="17" t="s">
        <v>73</v>
      </c>
      <c r="B171" t="s">
        <v>42</v>
      </c>
    </row>
    <row r="172" spans="1:4" x14ac:dyDescent="0.45">
      <c r="A172" s="17" t="s">
        <v>74</v>
      </c>
      <c r="B172" s="15">
        <v>1</v>
      </c>
      <c r="C172" t="s">
        <v>88</v>
      </c>
    </row>
    <row r="173" spans="1:4" x14ac:dyDescent="0.45">
      <c r="A173" s="18" t="s">
        <v>71</v>
      </c>
      <c r="B173" s="18" t="s">
        <v>89</v>
      </c>
      <c r="C173" s="18" t="s">
        <v>69</v>
      </c>
    </row>
    <row r="174" spans="1:4" x14ac:dyDescent="0.45">
      <c r="A174" s="9">
        <v>2017</v>
      </c>
      <c r="B174" s="1">
        <v>0</v>
      </c>
      <c r="C174" s="10">
        <f>B174/$B$172</f>
        <v>0</v>
      </c>
      <c r="D174" s="16" t="s">
        <v>79</v>
      </c>
    </row>
    <row r="175" spans="1:4" x14ac:dyDescent="0.45">
      <c r="A175" s="9">
        <v>2018</v>
      </c>
      <c r="B175" s="1">
        <f>($B$197-$B$174)/COUNT($A$175:$A$197)+B174</f>
        <v>4.3478260869565216E-2</v>
      </c>
      <c r="C175" s="10">
        <f t="shared" ref="C175:C207" si="10">B175/$B$172</f>
        <v>4.3478260869565216E-2</v>
      </c>
    </row>
    <row r="176" spans="1:4" x14ac:dyDescent="0.45">
      <c r="A176" s="9">
        <v>2019</v>
      </c>
      <c r="B176" s="1">
        <f t="shared" ref="B176:B196" si="11">($B$197-$B$174)/COUNT($A$175:$A$197)+B175</f>
        <v>8.6956521739130432E-2</v>
      </c>
      <c r="C176" s="10">
        <f t="shared" si="10"/>
        <v>8.6956521739130432E-2</v>
      </c>
    </row>
    <row r="177" spans="1:3" x14ac:dyDescent="0.45">
      <c r="A177" s="9">
        <v>2020</v>
      </c>
      <c r="B177" s="1">
        <f t="shared" si="11"/>
        <v>0.13043478260869565</v>
      </c>
      <c r="C177" s="10">
        <f t="shared" si="10"/>
        <v>0.13043478260869565</v>
      </c>
    </row>
    <row r="178" spans="1:3" x14ac:dyDescent="0.45">
      <c r="A178" s="9">
        <v>2021</v>
      </c>
      <c r="B178" s="1">
        <f t="shared" si="11"/>
        <v>0.17391304347826086</v>
      </c>
      <c r="C178" s="10">
        <f t="shared" si="10"/>
        <v>0.17391304347826086</v>
      </c>
    </row>
    <row r="179" spans="1:3" x14ac:dyDescent="0.45">
      <c r="A179" s="9">
        <v>2022</v>
      </c>
      <c r="B179" s="1">
        <f t="shared" si="11"/>
        <v>0.21739130434782608</v>
      </c>
      <c r="C179" s="10">
        <f t="shared" si="10"/>
        <v>0.21739130434782608</v>
      </c>
    </row>
    <row r="180" spans="1:3" x14ac:dyDescent="0.45">
      <c r="A180" s="9">
        <v>2023</v>
      </c>
      <c r="B180" s="1">
        <f t="shared" si="11"/>
        <v>0.2608695652173913</v>
      </c>
      <c r="C180" s="10">
        <f t="shared" si="10"/>
        <v>0.2608695652173913</v>
      </c>
    </row>
    <row r="181" spans="1:3" x14ac:dyDescent="0.45">
      <c r="A181" s="9">
        <v>2024</v>
      </c>
      <c r="B181" s="1">
        <f t="shared" si="11"/>
        <v>0.30434782608695654</v>
      </c>
      <c r="C181" s="10">
        <f t="shared" si="10"/>
        <v>0.30434782608695654</v>
      </c>
    </row>
    <row r="182" spans="1:3" x14ac:dyDescent="0.45">
      <c r="A182" s="9">
        <v>2025</v>
      </c>
      <c r="B182" s="1">
        <f t="shared" si="11"/>
        <v>0.34782608695652173</v>
      </c>
      <c r="C182" s="10">
        <f t="shared" si="10"/>
        <v>0.34782608695652173</v>
      </c>
    </row>
    <row r="183" spans="1:3" x14ac:dyDescent="0.45">
      <c r="A183" s="9">
        <v>2026</v>
      </c>
      <c r="B183" s="1">
        <f t="shared" si="11"/>
        <v>0.39130434782608692</v>
      </c>
      <c r="C183" s="10">
        <f t="shared" si="10"/>
        <v>0.39130434782608692</v>
      </c>
    </row>
    <row r="184" spans="1:3" x14ac:dyDescent="0.45">
      <c r="A184" s="9">
        <v>2027</v>
      </c>
      <c r="B184" s="1">
        <f t="shared" si="11"/>
        <v>0.43478260869565211</v>
      </c>
      <c r="C184" s="10">
        <f t="shared" si="10"/>
        <v>0.43478260869565211</v>
      </c>
    </row>
    <row r="185" spans="1:3" x14ac:dyDescent="0.45">
      <c r="A185" s="9">
        <v>2028</v>
      </c>
      <c r="B185" s="1">
        <f t="shared" si="11"/>
        <v>0.47826086956521729</v>
      </c>
      <c r="C185" s="10">
        <f t="shared" si="10"/>
        <v>0.47826086956521729</v>
      </c>
    </row>
    <row r="186" spans="1:3" x14ac:dyDescent="0.45">
      <c r="A186" s="9">
        <v>2029</v>
      </c>
      <c r="B186" s="1">
        <f t="shared" si="11"/>
        <v>0.52173913043478248</v>
      </c>
      <c r="C186" s="10">
        <f t="shared" si="10"/>
        <v>0.52173913043478248</v>
      </c>
    </row>
    <row r="187" spans="1:3" x14ac:dyDescent="0.45">
      <c r="A187" s="9">
        <v>2030</v>
      </c>
      <c r="B187" s="1">
        <f t="shared" si="11"/>
        <v>0.56521739130434767</v>
      </c>
      <c r="C187" s="10">
        <f t="shared" si="10"/>
        <v>0.56521739130434767</v>
      </c>
    </row>
    <row r="188" spans="1:3" x14ac:dyDescent="0.45">
      <c r="A188" s="9">
        <v>2031</v>
      </c>
      <c r="B188" s="1">
        <f t="shared" si="11"/>
        <v>0.60869565217391286</v>
      </c>
      <c r="C188" s="10">
        <f t="shared" si="10"/>
        <v>0.60869565217391286</v>
      </c>
    </row>
    <row r="189" spans="1:3" x14ac:dyDescent="0.45">
      <c r="A189" s="9">
        <v>2032</v>
      </c>
      <c r="B189" s="1">
        <f t="shared" si="11"/>
        <v>0.65217391304347805</v>
      </c>
      <c r="C189" s="10">
        <f t="shared" si="10"/>
        <v>0.65217391304347805</v>
      </c>
    </row>
    <row r="190" spans="1:3" x14ac:dyDescent="0.45">
      <c r="A190" s="9">
        <v>2033</v>
      </c>
      <c r="B190" s="1">
        <f t="shared" si="11"/>
        <v>0.69565217391304324</v>
      </c>
      <c r="C190" s="10">
        <f t="shared" si="10"/>
        <v>0.69565217391304324</v>
      </c>
    </row>
    <row r="191" spans="1:3" x14ac:dyDescent="0.45">
      <c r="A191" s="9">
        <v>2034</v>
      </c>
      <c r="B191" s="1">
        <f t="shared" si="11"/>
        <v>0.73913043478260843</v>
      </c>
      <c r="C191" s="10">
        <f t="shared" si="10"/>
        <v>0.73913043478260843</v>
      </c>
    </row>
    <row r="192" spans="1:3" x14ac:dyDescent="0.45">
      <c r="A192" s="9">
        <v>2035</v>
      </c>
      <c r="B192" s="1">
        <f t="shared" si="11"/>
        <v>0.78260869565217361</v>
      </c>
      <c r="C192" s="10">
        <f t="shared" si="10"/>
        <v>0.78260869565217361</v>
      </c>
    </row>
    <row r="193" spans="1:3" x14ac:dyDescent="0.45">
      <c r="A193" s="9">
        <v>2036</v>
      </c>
      <c r="B193" s="1">
        <f t="shared" si="11"/>
        <v>0.8260869565217388</v>
      </c>
      <c r="C193" s="10">
        <f t="shared" si="10"/>
        <v>0.8260869565217388</v>
      </c>
    </row>
    <row r="194" spans="1:3" x14ac:dyDescent="0.45">
      <c r="A194" s="9">
        <v>2037</v>
      </c>
      <c r="B194" s="1">
        <f t="shared" si="11"/>
        <v>0.86956521739130399</v>
      </c>
      <c r="C194" s="10">
        <f t="shared" si="10"/>
        <v>0.86956521739130399</v>
      </c>
    </row>
    <row r="195" spans="1:3" x14ac:dyDescent="0.45">
      <c r="A195" s="9">
        <v>2038</v>
      </c>
      <c r="B195" s="1">
        <f t="shared" si="11"/>
        <v>0.91304347826086918</v>
      </c>
      <c r="C195" s="10">
        <f t="shared" si="10"/>
        <v>0.91304347826086918</v>
      </c>
    </row>
    <row r="196" spans="1:3" x14ac:dyDescent="0.45">
      <c r="A196" s="9">
        <v>2039</v>
      </c>
      <c r="B196" s="1">
        <f t="shared" si="11"/>
        <v>0.95652173913043437</v>
      </c>
      <c r="C196" s="10">
        <f t="shared" si="10"/>
        <v>0.95652173913043437</v>
      </c>
    </row>
    <row r="197" spans="1:3" x14ac:dyDescent="0.45">
      <c r="A197" s="9">
        <v>2040</v>
      </c>
      <c r="B197" s="1">
        <f>B172</f>
        <v>1</v>
      </c>
      <c r="C197" s="10">
        <f t="shared" si="10"/>
        <v>1</v>
      </c>
    </row>
    <row r="198" spans="1:3" x14ac:dyDescent="0.45">
      <c r="A198" s="9">
        <v>2041</v>
      </c>
      <c r="B198" s="1">
        <f>B197</f>
        <v>1</v>
      </c>
      <c r="C198" s="10">
        <f t="shared" si="10"/>
        <v>1</v>
      </c>
    </row>
    <row r="199" spans="1:3" x14ac:dyDescent="0.45">
      <c r="A199" s="9">
        <v>2042</v>
      </c>
      <c r="B199" s="1">
        <f t="shared" ref="B199:B207" si="12">B198</f>
        <v>1</v>
      </c>
      <c r="C199" s="10">
        <f t="shared" si="10"/>
        <v>1</v>
      </c>
    </row>
    <row r="200" spans="1:3" x14ac:dyDescent="0.45">
      <c r="A200" s="9">
        <v>2043</v>
      </c>
      <c r="B200" s="1">
        <f t="shared" si="12"/>
        <v>1</v>
      </c>
      <c r="C200" s="10">
        <f t="shared" si="10"/>
        <v>1</v>
      </c>
    </row>
    <row r="201" spans="1:3" x14ac:dyDescent="0.45">
      <c r="A201" s="9">
        <v>2044</v>
      </c>
      <c r="B201" s="1">
        <f t="shared" si="12"/>
        <v>1</v>
      </c>
      <c r="C201" s="10">
        <f t="shared" si="10"/>
        <v>1</v>
      </c>
    </row>
    <row r="202" spans="1:3" x14ac:dyDescent="0.45">
      <c r="A202" s="9">
        <v>2045</v>
      </c>
      <c r="B202" s="1">
        <f t="shared" si="12"/>
        <v>1</v>
      </c>
      <c r="C202" s="10">
        <f t="shared" si="10"/>
        <v>1</v>
      </c>
    </row>
    <row r="203" spans="1:3" x14ac:dyDescent="0.45">
      <c r="A203" s="9">
        <v>2046</v>
      </c>
      <c r="B203" s="1">
        <f t="shared" si="12"/>
        <v>1</v>
      </c>
      <c r="C203" s="10">
        <f t="shared" si="10"/>
        <v>1</v>
      </c>
    </row>
    <row r="204" spans="1:3" x14ac:dyDescent="0.45">
      <c r="A204" s="9">
        <v>2047</v>
      </c>
      <c r="B204" s="1">
        <f t="shared" si="12"/>
        <v>1</v>
      </c>
      <c r="C204" s="10">
        <f t="shared" si="10"/>
        <v>1</v>
      </c>
    </row>
    <row r="205" spans="1:3" x14ac:dyDescent="0.45">
      <c r="A205" s="9">
        <v>2048</v>
      </c>
      <c r="B205" s="1">
        <f t="shared" si="12"/>
        <v>1</v>
      </c>
      <c r="C205" s="10">
        <f t="shared" si="10"/>
        <v>1</v>
      </c>
    </row>
    <row r="206" spans="1:3" x14ac:dyDescent="0.45">
      <c r="A206" s="9">
        <v>2049</v>
      </c>
      <c r="B206" s="1">
        <f t="shared" si="12"/>
        <v>1</v>
      </c>
      <c r="C206" s="10">
        <f t="shared" si="10"/>
        <v>1</v>
      </c>
    </row>
    <row r="207" spans="1:3" x14ac:dyDescent="0.45">
      <c r="A207" s="9">
        <v>2050</v>
      </c>
      <c r="B207" s="1">
        <f t="shared" si="12"/>
        <v>1</v>
      </c>
      <c r="C207" s="10">
        <f t="shared" si="10"/>
        <v>1</v>
      </c>
    </row>
    <row r="209" spans="1:6" x14ac:dyDescent="0.45">
      <c r="A209" s="17" t="s">
        <v>73</v>
      </c>
      <c r="B209" t="s">
        <v>43</v>
      </c>
    </row>
    <row r="210" spans="1:6" x14ac:dyDescent="0.45">
      <c r="A210" s="17"/>
      <c r="B210" t="s">
        <v>91</v>
      </c>
    </row>
    <row r="211" spans="1:6" x14ac:dyDescent="0.45">
      <c r="A211" s="17"/>
      <c r="B211" t="s">
        <v>92</v>
      </c>
      <c r="C211" s="16" t="s">
        <v>99</v>
      </c>
    </row>
    <row r="212" spans="1:6" x14ac:dyDescent="0.45">
      <c r="A212" s="17"/>
      <c r="B212" t="s">
        <v>93</v>
      </c>
    </row>
    <row r="213" spans="1:6" x14ac:dyDescent="0.45">
      <c r="A213" s="17" t="s">
        <v>74</v>
      </c>
      <c r="B213" s="15">
        <v>1</v>
      </c>
      <c r="C213" t="s">
        <v>94</v>
      </c>
      <c r="D213" t="s">
        <v>92</v>
      </c>
    </row>
    <row r="214" spans="1:6" x14ac:dyDescent="0.45">
      <c r="B214" s="15">
        <v>1</v>
      </c>
      <c r="C214" t="s">
        <v>94</v>
      </c>
      <c r="D214" t="s">
        <v>93</v>
      </c>
    </row>
    <row r="215" spans="1:6" x14ac:dyDescent="0.45">
      <c r="A215" s="18" t="s">
        <v>71</v>
      </c>
      <c r="B215" s="18" t="s">
        <v>95</v>
      </c>
      <c r="C215" s="18" t="s">
        <v>96</v>
      </c>
      <c r="D215" s="18" t="s">
        <v>97</v>
      </c>
      <c r="E215" s="18" t="s">
        <v>98</v>
      </c>
    </row>
    <row r="216" spans="1:6" x14ac:dyDescent="0.45">
      <c r="A216" s="9">
        <v>2017</v>
      </c>
      <c r="B216" s="1">
        <v>0</v>
      </c>
      <c r="C216" s="10">
        <f>B216/$B$213</f>
        <v>0</v>
      </c>
      <c r="D216" s="1">
        <v>0</v>
      </c>
      <c r="E216" s="10">
        <f>D216/$B$214</f>
        <v>0</v>
      </c>
      <c r="F216" s="16" t="s">
        <v>79</v>
      </c>
    </row>
    <row r="217" spans="1:6" x14ac:dyDescent="0.45">
      <c r="A217" s="9">
        <v>2018</v>
      </c>
      <c r="B217" s="1">
        <f>($B$234-$B$216)/COUNT($A$217:$A$234)+B216</f>
        <v>5.5555555555555552E-2</v>
      </c>
      <c r="C217" s="10">
        <f t="shared" ref="C217:C249" si="13">B217/$B$213</f>
        <v>5.5555555555555552E-2</v>
      </c>
      <c r="D217" s="1">
        <f>($D$234-$D$216)/COUNT($A$217:$A$234)+D216</f>
        <v>5.5555555555555552E-2</v>
      </c>
      <c r="E217" s="10">
        <f t="shared" ref="E217:E249" si="14">D217/$B$214</f>
        <v>5.5555555555555552E-2</v>
      </c>
    </row>
    <row r="218" spans="1:6" x14ac:dyDescent="0.45">
      <c r="A218" s="9">
        <v>2019</v>
      </c>
      <c r="B218" s="1">
        <f t="shared" ref="B218:B233" si="15">($B$234-$B$216)/COUNT($A$217:$A$234)+B217</f>
        <v>0.1111111111111111</v>
      </c>
      <c r="C218" s="10">
        <f t="shared" si="13"/>
        <v>0.1111111111111111</v>
      </c>
      <c r="D218" s="1">
        <f t="shared" ref="D218:D233" si="16">($D$234-$D$216)/COUNT($A$217:$A$234)+D217</f>
        <v>0.1111111111111111</v>
      </c>
      <c r="E218" s="10">
        <f t="shared" si="14"/>
        <v>0.1111111111111111</v>
      </c>
    </row>
    <row r="219" spans="1:6" x14ac:dyDescent="0.45">
      <c r="A219" s="9">
        <v>2020</v>
      </c>
      <c r="B219" s="1">
        <f t="shared" si="15"/>
        <v>0.16666666666666666</v>
      </c>
      <c r="C219" s="10">
        <f t="shared" si="13"/>
        <v>0.16666666666666666</v>
      </c>
      <c r="D219" s="1">
        <f t="shared" si="16"/>
        <v>0.16666666666666666</v>
      </c>
      <c r="E219" s="10">
        <f t="shared" si="14"/>
        <v>0.16666666666666666</v>
      </c>
    </row>
    <row r="220" spans="1:6" x14ac:dyDescent="0.45">
      <c r="A220" s="9">
        <v>2021</v>
      </c>
      <c r="B220" s="1">
        <f t="shared" si="15"/>
        <v>0.22222222222222221</v>
      </c>
      <c r="C220" s="10">
        <f t="shared" si="13"/>
        <v>0.22222222222222221</v>
      </c>
      <c r="D220" s="1">
        <f t="shared" si="16"/>
        <v>0.22222222222222221</v>
      </c>
      <c r="E220" s="10">
        <f t="shared" si="14"/>
        <v>0.22222222222222221</v>
      </c>
    </row>
    <row r="221" spans="1:6" x14ac:dyDescent="0.45">
      <c r="A221" s="9">
        <v>2022</v>
      </c>
      <c r="B221" s="1">
        <f t="shared" si="15"/>
        <v>0.27777777777777779</v>
      </c>
      <c r="C221" s="10">
        <f t="shared" si="13"/>
        <v>0.27777777777777779</v>
      </c>
      <c r="D221" s="1">
        <f t="shared" si="16"/>
        <v>0.27777777777777779</v>
      </c>
      <c r="E221" s="10">
        <f t="shared" si="14"/>
        <v>0.27777777777777779</v>
      </c>
    </row>
    <row r="222" spans="1:6" x14ac:dyDescent="0.45">
      <c r="A222" s="9">
        <v>2023</v>
      </c>
      <c r="B222" s="1">
        <f t="shared" si="15"/>
        <v>0.33333333333333337</v>
      </c>
      <c r="C222" s="10">
        <f t="shared" si="13"/>
        <v>0.33333333333333337</v>
      </c>
      <c r="D222" s="1">
        <f t="shared" si="16"/>
        <v>0.33333333333333337</v>
      </c>
      <c r="E222" s="10">
        <f t="shared" si="14"/>
        <v>0.33333333333333337</v>
      </c>
    </row>
    <row r="223" spans="1:6" x14ac:dyDescent="0.45">
      <c r="A223" s="9">
        <v>2024</v>
      </c>
      <c r="B223" s="1">
        <f t="shared" si="15"/>
        <v>0.38888888888888895</v>
      </c>
      <c r="C223" s="10">
        <f t="shared" si="13"/>
        <v>0.38888888888888895</v>
      </c>
      <c r="D223" s="1">
        <f t="shared" si="16"/>
        <v>0.38888888888888895</v>
      </c>
      <c r="E223" s="10">
        <f t="shared" si="14"/>
        <v>0.38888888888888895</v>
      </c>
    </row>
    <row r="224" spans="1:6" x14ac:dyDescent="0.45">
      <c r="A224" s="9">
        <v>2025</v>
      </c>
      <c r="B224" s="1">
        <f t="shared" si="15"/>
        <v>0.44444444444444453</v>
      </c>
      <c r="C224" s="10">
        <f t="shared" si="13"/>
        <v>0.44444444444444453</v>
      </c>
      <c r="D224" s="1">
        <f t="shared" si="16"/>
        <v>0.44444444444444453</v>
      </c>
      <c r="E224" s="10">
        <f t="shared" si="14"/>
        <v>0.44444444444444453</v>
      </c>
    </row>
    <row r="225" spans="1:5" x14ac:dyDescent="0.45">
      <c r="A225" s="9">
        <v>2026</v>
      </c>
      <c r="B225" s="1">
        <f t="shared" si="15"/>
        <v>0.50000000000000011</v>
      </c>
      <c r="C225" s="10">
        <f t="shared" si="13"/>
        <v>0.50000000000000011</v>
      </c>
      <c r="D225" s="1">
        <f t="shared" si="16"/>
        <v>0.50000000000000011</v>
      </c>
      <c r="E225" s="10">
        <f t="shared" si="14"/>
        <v>0.50000000000000011</v>
      </c>
    </row>
    <row r="226" spans="1:5" x14ac:dyDescent="0.45">
      <c r="A226" s="9">
        <v>2027</v>
      </c>
      <c r="B226" s="1">
        <f t="shared" si="15"/>
        <v>0.55555555555555569</v>
      </c>
      <c r="C226" s="10">
        <f t="shared" si="13"/>
        <v>0.55555555555555569</v>
      </c>
      <c r="D226" s="1">
        <f t="shared" si="16"/>
        <v>0.55555555555555569</v>
      </c>
      <c r="E226" s="10">
        <f t="shared" si="14"/>
        <v>0.55555555555555569</v>
      </c>
    </row>
    <row r="227" spans="1:5" x14ac:dyDescent="0.45">
      <c r="A227" s="9">
        <v>2028</v>
      </c>
      <c r="B227" s="1">
        <f t="shared" si="15"/>
        <v>0.61111111111111127</v>
      </c>
      <c r="C227" s="10">
        <f t="shared" si="13"/>
        <v>0.61111111111111127</v>
      </c>
      <c r="D227" s="1">
        <f t="shared" si="16"/>
        <v>0.61111111111111127</v>
      </c>
      <c r="E227" s="10">
        <f t="shared" si="14"/>
        <v>0.61111111111111127</v>
      </c>
    </row>
    <row r="228" spans="1:5" x14ac:dyDescent="0.45">
      <c r="A228" s="9">
        <v>2029</v>
      </c>
      <c r="B228" s="1">
        <f t="shared" si="15"/>
        <v>0.66666666666666685</v>
      </c>
      <c r="C228" s="10">
        <f t="shared" si="13"/>
        <v>0.66666666666666685</v>
      </c>
      <c r="D228" s="1">
        <f t="shared" si="16"/>
        <v>0.66666666666666685</v>
      </c>
      <c r="E228" s="10">
        <f t="shared" si="14"/>
        <v>0.66666666666666685</v>
      </c>
    </row>
    <row r="229" spans="1:5" x14ac:dyDescent="0.45">
      <c r="A229" s="9">
        <v>2030</v>
      </c>
      <c r="B229" s="1">
        <f t="shared" si="15"/>
        <v>0.72222222222222243</v>
      </c>
      <c r="C229" s="10">
        <f t="shared" si="13"/>
        <v>0.72222222222222243</v>
      </c>
      <c r="D229" s="1">
        <f t="shared" si="16"/>
        <v>0.72222222222222243</v>
      </c>
      <c r="E229" s="10">
        <f t="shared" si="14"/>
        <v>0.72222222222222243</v>
      </c>
    </row>
    <row r="230" spans="1:5" x14ac:dyDescent="0.45">
      <c r="A230" s="9">
        <v>2031</v>
      </c>
      <c r="B230" s="1">
        <f t="shared" si="15"/>
        <v>0.77777777777777801</v>
      </c>
      <c r="C230" s="10">
        <f t="shared" si="13"/>
        <v>0.77777777777777801</v>
      </c>
      <c r="D230" s="1">
        <f t="shared" si="16"/>
        <v>0.77777777777777801</v>
      </c>
      <c r="E230" s="10">
        <f t="shared" si="14"/>
        <v>0.77777777777777801</v>
      </c>
    </row>
    <row r="231" spans="1:5" x14ac:dyDescent="0.45">
      <c r="A231" s="9">
        <v>2032</v>
      </c>
      <c r="B231" s="1">
        <f t="shared" si="15"/>
        <v>0.83333333333333359</v>
      </c>
      <c r="C231" s="10">
        <f t="shared" si="13"/>
        <v>0.83333333333333359</v>
      </c>
      <c r="D231" s="1">
        <f t="shared" si="16"/>
        <v>0.83333333333333359</v>
      </c>
      <c r="E231" s="10">
        <f t="shared" si="14"/>
        <v>0.83333333333333359</v>
      </c>
    </row>
    <row r="232" spans="1:5" x14ac:dyDescent="0.45">
      <c r="A232" s="9">
        <v>2033</v>
      </c>
      <c r="B232" s="1">
        <f t="shared" si="15"/>
        <v>0.88888888888888917</v>
      </c>
      <c r="C232" s="10">
        <f t="shared" si="13"/>
        <v>0.88888888888888917</v>
      </c>
      <c r="D232" s="1">
        <f t="shared" si="16"/>
        <v>0.88888888888888917</v>
      </c>
      <c r="E232" s="10">
        <f t="shared" si="14"/>
        <v>0.88888888888888917</v>
      </c>
    </row>
    <row r="233" spans="1:5" x14ac:dyDescent="0.45">
      <c r="A233" s="9">
        <v>2034</v>
      </c>
      <c r="B233" s="1">
        <f t="shared" si="15"/>
        <v>0.94444444444444475</v>
      </c>
      <c r="C233" s="10">
        <f t="shared" si="13"/>
        <v>0.94444444444444475</v>
      </c>
      <c r="D233" s="1">
        <f t="shared" si="16"/>
        <v>0.94444444444444475</v>
      </c>
      <c r="E233" s="10">
        <f t="shared" si="14"/>
        <v>0.94444444444444475</v>
      </c>
    </row>
    <row r="234" spans="1:5" x14ac:dyDescent="0.45">
      <c r="A234" s="9">
        <v>2035</v>
      </c>
      <c r="B234" s="1">
        <f>B213</f>
        <v>1</v>
      </c>
      <c r="C234" s="10">
        <f t="shared" si="13"/>
        <v>1</v>
      </c>
      <c r="D234" s="1">
        <f>B214</f>
        <v>1</v>
      </c>
      <c r="E234" s="10">
        <f>D234/$B$214</f>
        <v>1</v>
      </c>
    </row>
    <row r="235" spans="1:5" x14ac:dyDescent="0.45">
      <c r="A235" s="9">
        <v>2036</v>
      </c>
      <c r="B235" s="1">
        <f>B234</f>
        <v>1</v>
      </c>
      <c r="C235" s="10">
        <f>B235/$B$213</f>
        <v>1</v>
      </c>
      <c r="D235" s="1">
        <f>D234</f>
        <v>1</v>
      </c>
      <c r="E235" s="10">
        <f t="shared" ref="E235:E249" si="17">D235/$B$214</f>
        <v>1</v>
      </c>
    </row>
    <row r="236" spans="1:5" x14ac:dyDescent="0.45">
      <c r="A236" s="9">
        <v>2037</v>
      </c>
      <c r="B236" s="1">
        <f t="shared" ref="B236:B249" si="18">B235</f>
        <v>1</v>
      </c>
      <c r="C236" s="10">
        <f t="shared" si="13"/>
        <v>1</v>
      </c>
      <c r="D236" s="1">
        <f t="shared" ref="D236:D249" si="19">D235</f>
        <v>1</v>
      </c>
      <c r="E236" s="10">
        <f t="shared" si="17"/>
        <v>1</v>
      </c>
    </row>
    <row r="237" spans="1:5" x14ac:dyDescent="0.45">
      <c r="A237" s="9">
        <v>2038</v>
      </c>
      <c r="B237" s="1">
        <f t="shared" si="18"/>
        <v>1</v>
      </c>
      <c r="C237" s="10">
        <f t="shared" si="13"/>
        <v>1</v>
      </c>
      <c r="D237" s="1">
        <f t="shared" si="19"/>
        <v>1</v>
      </c>
      <c r="E237" s="10">
        <f t="shared" si="17"/>
        <v>1</v>
      </c>
    </row>
    <row r="238" spans="1:5" x14ac:dyDescent="0.45">
      <c r="A238" s="9">
        <v>2039</v>
      </c>
      <c r="B238" s="1">
        <f t="shared" si="18"/>
        <v>1</v>
      </c>
      <c r="C238" s="10">
        <f t="shared" si="13"/>
        <v>1</v>
      </c>
      <c r="D238" s="1">
        <f t="shared" si="19"/>
        <v>1</v>
      </c>
      <c r="E238" s="10">
        <f t="shared" si="17"/>
        <v>1</v>
      </c>
    </row>
    <row r="239" spans="1:5" x14ac:dyDescent="0.45">
      <c r="A239" s="9">
        <v>2040</v>
      </c>
      <c r="B239" s="1">
        <f t="shared" si="18"/>
        <v>1</v>
      </c>
      <c r="C239" s="10">
        <f t="shared" si="13"/>
        <v>1</v>
      </c>
      <c r="D239" s="1">
        <f t="shared" si="19"/>
        <v>1</v>
      </c>
      <c r="E239" s="10">
        <f t="shared" si="17"/>
        <v>1</v>
      </c>
    </row>
    <row r="240" spans="1:5" x14ac:dyDescent="0.45">
      <c r="A240" s="9">
        <v>2041</v>
      </c>
      <c r="B240" s="1">
        <f t="shared" si="18"/>
        <v>1</v>
      </c>
      <c r="C240" s="10">
        <f>B240/$B$213</f>
        <v>1</v>
      </c>
      <c r="D240" s="1">
        <f t="shared" si="19"/>
        <v>1</v>
      </c>
      <c r="E240" s="10">
        <f t="shared" si="17"/>
        <v>1</v>
      </c>
    </row>
    <row r="241" spans="1:5" x14ac:dyDescent="0.45">
      <c r="A241" s="9">
        <v>2042</v>
      </c>
      <c r="B241" s="1">
        <f t="shared" si="18"/>
        <v>1</v>
      </c>
      <c r="C241" s="10">
        <f t="shared" si="13"/>
        <v>1</v>
      </c>
      <c r="D241" s="1">
        <f t="shared" si="19"/>
        <v>1</v>
      </c>
      <c r="E241" s="10">
        <f t="shared" si="17"/>
        <v>1</v>
      </c>
    </row>
    <row r="242" spans="1:5" x14ac:dyDescent="0.45">
      <c r="A242" s="9">
        <v>2043</v>
      </c>
      <c r="B242" s="1">
        <f t="shared" si="18"/>
        <v>1</v>
      </c>
      <c r="C242" s="10">
        <f t="shared" si="13"/>
        <v>1</v>
      </c>
      <c r="D242" s="1">
        <f t="shared" si="19"/>
        <v>1</v>
      </c>
      <c r="E242" s="10">
        <f t="shared" si="17"/>
        <v>1</v>
      </c>
    </row>
    <row r="243" spans="1:5" x14ac:dyDescent="0.45">
      <c r="A243" s="9">
        <v>2044</v>
      </c>
      <c r="B243" s="1">
        <f t="shared" si="18"/>
        <v>1</v>
      </c>
      <c r="C243" s="10">
        <f t="shared" si="13"/>
        <v>1</v>
      </c>
      <c r="D243" s="1">
        <f t="shared" si="19"/>
        <v>1</v>
      </c>
      <c r="E243" s="10">
        <f t="shared" si="17"/>
        <v>1</v>
      </c>
    </row>
    <row r="244" spans="1:5" x14ac:dyDescent="0.45">
      <c r="A244" s="9">
        <v>2045</v>
      </c>
      <c r="B244" s="1">
        <f t="shared" si="18"/>
        <v>1</v>
      </c>
      <c r="C244" s="10">
        <f t="shared" si="13"/>
        <v>1</v>
      </c>
      <c r="D244" s="1">
        <f t="shared" si="19"/>
        <v>1</v>
      </c>
      <c r="E244" s="10">
        <f t="shared" si="17"/>
        <v>1</v>
      </c>
    </row>
    <row r="245" spans="1:5" x14ac:dyDescent="0.45">
      <c r="A245" s="9">
        <v>2046</v>
      </c>
      <c r="B245" s="1">
        <f t="shared" si="18"/>
        <v>1</v>
      </c>
      <c r="C245" s="10">
        <f t="shared" si="13"/>
        <v>1</v>
      </c>
      <c r="D245" s="1">
        <f t="shared" si="19"/>
        <v>1</v>
      </c>
      <c r="E245" s="10">
        <f t="shared" si="17"/>
        <v>1</v>
      </c>
    </row>
    <row r="246" spans="1:5" x14ac:dyDescent="0.45">
      <c r="A246" s="9">
        <v>2047</v>
      </c>
      <c r="B246" s="1">
        <f t="shared" si="18"/>
        <v>1</v>
      </c>
      <c r="C246" s="10">
        <f t="shared" si="13"/>
        <v>1</v>
      </c>
      <c r="D246" s="1">
        <f t="shared" si="19"/>
        <v>1</v>
      </c>
      <c r="E246" s="10">
        <f t="shared" si="17"/>
        <v>1</v>
      </c>
    </row>
    <row r="247" spans="1:5" x14ac:dyDescent="0.45">
      <c r="A247" s="9">
        <v>2048</v>
      </c>
      <c r="B247" s="1">
        <f t="shared" si="18"/>
        <v>1</v>
      </c>
      <c r="C247" s="10">
        <f t="shared" si="13"/>
        <v>1</v>
      </c>
      <c r="D247" s="1">
        <f t="shared" si="19"/>
        <v>1</v>
      </c>
      <c r="E247" s="10">
        <f t="shared" si="17"/>
        <v>1</v>
      </c>
    </row>
    <row r="248" spans="1:5" x14ac:dyDescent="0.45">
      <c r="A248" s="9">
        <v>2049</v>
      </c>
      <c r="B248" s="1">
        <f t="shared" si="18"/>
        <v>1</v>
      </c>
      <c r="C248" s="10">
        <f t="shared" si="13"/>
        <v>1</v>
      </c>
      <c r="D248" s="1">
        <f t="shared" si="19"/>
        <v>1</v>
      </c>
      <c r="E248" s="10">
        <f t="shared" si="17"/>
        <v>1</v>
      </c>
    </row>
    <row r="249" spans="1:5" x14ac:dyDescent="0.45">
      <c r="A249" s="9">
        <v>2050</v>
      </c>
      <c r="B249" s="1">
        <f t="shared" si="18"/>
        <v>1</v>
      </c>
      <c r="C249" s="10">
        <f t="shared" si="13"/>
        <v>1</v>
      </c>
      <c r="D249" s="1">
        <f t="shared" si="19"/>
        <v>1</v>
      </c>
      <c r="E249" s="10">
        <f t="shared" si="17"/>
        <v>1</v>
      </c>
    </row>
  </sheetData>
  <hyperlinks>
    <hyperlink ref="A13" r:id="rId1" display="https://www.energy.ca.gov/sites/default/files/2019-12/renewable_ada.pdf" xr:uid="{F90957C9-AA3B-47AC-B0C9-EA9CC0512C54}"/>
    <hyperlink ref="A2" location="'Balanced EPS settings'!B11" display="Additional Renewable Portfolio Std Percentage" xr:uid="{E64EEB94-BB76-4588-9D21-BFE57A94A9D9}"/>
    <hyperlink ref="A3" location="'Balanced EPS settings'!B50" display="Reduction in E Use Allowed by Component Eff Std" xr:uid="{4F177F07-3F1B-4DC3-BE63-0A56EC1560AB}"/>
    <hyperlink ref="A4" location="'Balanced EPS settings'!B53" display="Fraction of Commercial Components Replaced Annually due to Retrofitting Policy" xr:uid="{0DD5869A-058F-4C05-85E7-7FE354878CE2}"/>
    <hyperlink ref="A5" location="'Balanced EPS settings'!B93" display="Fraction of Methane Capture Opportunities Achieved" xr:uid="{8F0DCAF3-6F9E-4990-AC18-A1E325C96AC5}"/>
    <hyperlink ref="A6" location="'Balanced EPS settings'!B131" display="Fraction of F Gases Avoided" xr:uid="{32ED1D62-2598-429F-902E-3E80FBD41F58}"/>
    <hyperlink ref="A7" location="'Balanced EPS settings'!B171" display="Perc New Nonelec Component Sales Shifted to Elec" xr:uid="{074E5081-635B-40EB-9D9B-E4FB22602BAB}"/>
    <hyperlink ref="A8" location="'Balanced EPS settings'!B209" display="Additional Minimum Required EV Sales Percentage" xr:uid="{15F6FFC3-B61D-4F86-B797-B32054F7952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6F6C-279B-4B4C-99B1-53F45B32AF47}">
  <dimension ref="A1:F48"/>
  <sheetViews>
    <sheetView zoomScale="90" zoomScaleNormal="90" workbookViewId="0"/>
  </sheetViews>
  <sheetFormatPr defaultRowHeight="14.25" x14ac:dyDescent="0.45"/>
  <cols>
    <col min="1" max="1" width="53.33203125" style="7" customWidth="1"/>
    <col min="2" max="2" width="53.33203125" customWidth="1"/>
    <col min="3" max="3" width="36.1328125" style="3" customWidth="1"/>
    <col min="4" max="6" width="9.06640625" style="2"/>
  </cols>
  <sheetData>
    <row r="1" spans="1:5" ht="30" customHeight="1" x14ac:dyDescent="0.45">
      <c r="A1" s="29" t="s">
        <v>117</v>
      </c>
    </row>
    <row r="2" spans="1:5" x14ac:dyDescent="0.45">
      <c r="B2" s="25" t="s">
        <v>101</v>
      </c>
    </row>
    <row r="3" spans="1:5" x14ac:dyDescent="0.45">
      <c r="A3" s="24" t="s">
        <v>104</v>
      </c>
      <c r="B3" s="26" t="s">
        <v>102</v>
      </c>
    </row>
    <row r="4" spans="1:5" x14ac:dyDescent="0.45">
      <c r="B4" s="27" t="s">
        <v>103</v>
      </c>
    </row>
    <row r="6" spans="1:5" x14ac:dyDescent="0.45">
      <c r="A6" s="5" t="s">
        <v>45</v>
      </c>
      <c r="B6" s="8" t="s">
        <v>110</v>
      </c>
      <c r="C6" s="8" t="s">
        <v>100</v>
      </c>
      <c r="D6" s="4"/>
      <c r="E6" s="4"/>
    </row>
    <row r="7" spans="1:5" x14ac:dyDescent="0.45">
      <c r="A7" s="6" t="s">
        <v>57</v>
      </c>
      <c r="B7" s="19" t="s">
        <v>58</v>
      </c>
    </row>
    <row r="8" spans="1:5" x14ac:dyDescent="0.45">
      <c r="A8" s="7" t="s">
        <v>53</v>
      </c>
      <c r="B8" s="22"/>
    </row>
    <row r="10" spans="1:5" s="2" customFormat="1" x14ac:dyDescent="0.45">
      <c r="A10" s="5" t="s">
        <v>46</v>
      </c>
      <c r="B10" s="8" t="s">
        <v>110</v>
      </c>
      <c r="C10" s="8" t="s">
        <v>100</v>
      </c>
      <c r="D10" s="4"/>
      <c r="E10" s="4"/>
    </row>
    <row r="11" spans="1:5" s="2" customFormat="1" x14ac:dyDescent="0.45">
      <c r="A11" s="7" t="s">
        <v>59</v>
      </c>
      <c r="B11" s="19" t="s">
        <v>60</v>
      </c>
      <c r="C11" s="3" t="s">
        <v>115</v>
      </c>
    </row>
    <row r="12" spans="1:5" s="2" customFormat="1" ht="28.5" x14ac:dyDescent="0.45">
      <c r="A12" s="7" t="s">
        <v>55</v>
      </c>
      <c r="B12" s="20" t="s">
        <v>76</v>
      </c>
      <c r="C12" s="3" t="s">
        <v>107</v>
      </c>
    </row>
    <row r="14" spans="1:5" s="2" customFormat="1" x14ac:dyDescent="0.45">
      <c r="A14" s="5" t="s">
        <v>47</v>
      </c>
      <c r="B14" s="8" t="s">
        <v>110</v>
      </c>
      <c r="C14" s="8" t="s">
        <v>100</v>
      </c>
      <c r="D14" s="4"/>
      <c r="E14" s="4"/>
    </row>
    <row r="15" spans="1:5" s="2" customFormat="1" x14ac:dyDescent="0.45">
      <c r="A15" s="7" t="s">
        <v>49</v>
      </c>
      <c r="B15" s="19" t="s">
        <v>61</v>
      </c>
      <c r="C15" s="3"/>
    </row>
    <row r="16" spans="1:5" s="2" customFormat="1" x14ac:dyDescent="0.45">
      <c r="A16" s="7" t="s">
        <v>50</v>
      </c>
      <c r="B16" s="19" t="s">
        <v>62</v>
      </c>
      <c r="C16" s="3"/>
    </row>
    <row r="17" spans="1:5" s="2" customFormat="1" x14ac:dyDescent="0.45">
      <c r="A17" s="7" t="s">
        <v>48</v>
      </c>
      <c r="B17" s="19" t="s">
        <v>62</v>
      </c>
      <c r="C17" s="3"/>
    </row>
    <row r="19" spans="1:5" s="2" customFormat="1" x14ac:dyDescent="0.45">
      <c r="A19" s="5" t="s">
        <v>0</v>
      </c>
      <c r="B19" s="8" t="s">
        <v>110</v>
      </c>
      <c r="C19" s="8" t="s">
        <v>100</v>
      </c>
      <c r="D19" s="4"/>
      <c r="E19" s="4"/>
    </row>
    <row r="20" spans="1:5" s="2" customFormat="1" x14ac:dyDescent="0.45">
      <c r="A20" s="7" t="s">
        <v>5</v>
      </c>
      <c r="B20" s="19" t="s">
        <v>42</v>
      </c>
      <c r="C20" s="3"/>
    </row>
    <row r="21" spans="1:5" s="2" customFormat="1" ht="28.5" x14ac:dyDescent="0.45">
      <c r="A21" s="7" t="s">
        <v>6</v>
      </c>
      <c r="B21" s="22" t="s">
        <v>63</v>
      </c>
      <c r="C21" s="3"/>
    </row>
    <row r="23" spans="1:5" s="2" customFormat="1" x14ac:dyDescent="0.45">
      <c r="A23" s="5" t="s">
        <v>7</v>
      </c>
      <c r="B23" s="8" t="s">
        <v>110</v>
      </c>
      <c r="C23" s="8" t="s">
        <v>100</v>
      </c>
      <c r="D23" s="4"/>
      <c r="E23" s="4"/>
    </row>
    <row r="24" spans="1:5" s="2" customFormat="1" x14ac:dyDescent="0.45">
      <c r="A24" s="7" t="s">
        <v>15</v>
      </c>
      <c r="B24" s="19" t="s">
        <v>43</v>
      </c>
      <c r="C24" s="3"/>
    </row>
    <row r="25" spans="1:5" s="2" customFormat="1" x14ac:dyDescent="0.45">
      <c r="A25" s="7" t="s">
        <v>17</v>
      </c>
      <c r="B25" s="19" t="s">
        <v>43</v>
      </c>
      <c r="C25" s="3"/>
    </row>
    <row r="26" spans="1:5" s="2" customFormat="1" ht="42.75" x14ac:dyDescent="0.45">
      <c r="A26" s="7" t="s">
        <v>16</v>
      </c>
      <c r="B26" s="20" t="s">
        <v>44</v>
      </c>
      <c r="C26" s="3"/>
    </row>
    <row r="27" spans="1:5" s="2" customFormat="1" ht="28.5" x14ac:dyDescent="0.45">
      <c r="A27" s="7" t="s">
        <v>18</v>
      </c>
      <c r="B27" s="22" t="s">
        <v>43</v>
      </c>
      <c r="C27" s="3" t="s">
        <v>112</v>
      </c>
    </row>
    <row r="29" spans="1:5" s="2" customFormat="1" x14ac:dyDescent="0.45">
      <c r="A29" s="5" t="s">
        <v>26</v>
      </c>
      <c r="B29" s="8" t="s">
        <v>110</v>
      </c>
      <c r="C29" s="8" t="s">
        <v>100</v>
      </c>
      <c r="D29" s="4"/>
      <c r="E29" s="4"/>
    </row>
    <row r="30" spans="1:5" s="2" customFormat="1" ht="42.75" x14ac:dyDescent="0.45">
      <c r="A30" s="7" t="s">
        <v>31</v>
      </c>
      <c r="B30" s="23"/>
      <c r="C30" s="3" t="s">
        <v>113</v>
      </c>
    </row>
    <row r="31" spans="1:5" s="2" customFormat="1" ht="28.5" x14ac:dyDescent="0.45">
      <c r="A31" s="7" t="s">
        <v>30</v>
      </c>
      <c r="B31" s="21"/>
      <c r="C31" s="3"/>
    </row>
    <row r="32" spans="1:5" s="2" customFormat="1" ht="42.75" x14ac:dyDescent="0.45">
      <c r="A32" s="7" t="s">
        <v>32</v>
      </c>
      <c r="B32" s="21"/>
      <c r="C32" s="3"/>
    </row>
    <row r="33" spans="1:5" s="2" customFormat="1" ht="28.5" x14ac:dyDescent="0.45">
      <c r="A33" s="7" t="s">
        <v>52</v>
      </c>
      <c r="B33" s="21"/>
      <c r="C33" s="3" t="s">
        <v>114</v>
      </c>
    </row>
    <row r="34" spans="1:5" s="2" customFormat="1" ht="42.75" x14ac:dyDescent="0.45">
      <c r="A34" s="7" t="s">
        <v>54</v>
      </c>
      <c r="B34" s="21"/>
      <c r="C34" s="3"/>
    </row>
    <row r="36" spans="1:5" s="2" customFormat="1" x14ac:dyDescent="0.45">
      <c r="A36" s="5" t="s">
        <v>38</v>
      </c>
      <c r="B36" s="8" t="s">
        <v>110</v>
      </c>
      <c r="C36" s="8" t="s">
        <v>100</v>
      </c>
      <c r="D36" s="4"/>
      <c r="E36" s="4"/>
    </row>
    <row r="37" spans="1:5" s="2" customFormat="1" ht="42.75" x14ac:dyDescent="0.45">
      <c r="A37" s="7" t="s">
        <v>41</v>
      </c>
      <c r="B37" s="23" t="s">
        <v>67</v>
      </c>
      <c r="C37" s="3"/>
    </row>
    <row r="38" spans="1:5" s="2" customFormat="1" ht="42.75" x14ac:dyDescent="0.45">
      <c r="A38" s="7" t="s">
        <v>51</v>
      </c>
      <c r="B38" s="23" t="s">
        <v>66</v>
      </c>
      <c r="C38" s="3"/>
    </row>
    <row r="40" spans="1:5" s="2" customFormat="1" ht="28.5" x14ac:dyDescent="0.45">
      <c r="A40" s="28" t="s">
        <v>33</v>
      </c>
      <c r="B40" s="5"/>
      <c r="C40" s="5"/>
      <c r="D40" s="5"/>
      <c r="E40" s="5"/>
    </row>
    <row r="41" spans="1:5" s="2" customFormat="1" x14ac:dyDescent="0.45">
      <c r="A41" s="7"/>
      <c r="B41" s="9" t="s">
        <v>19</v>
      </c>
      <c r="C41" s="9" t="s">
        <v>37</v>
      </c>
      <c r="D41" s="9" t="s">
        <v>20</v>
      </c>
      <c r="E41" s="9" t="s">
        <v>21</v>
      </c>
    </row>
    <row r="42" spans="1:5" s="2" customFormat="1" x14ac:dyDescent="0.45">
      <c r="A42" s="7" t="s">
        <v>34</v>
      </c>
      <c r="B42" s="1">
        <v>0</v>
      </c>
      <c r="C42" s="1">
        <v>0</v>
      </c>
      <c r="D42" s="1">
        <v>0</v>
      </c>
      <c r="E42" s="1">
        <v>1</v>
      </c>
    </row>
    <row r="43" spans="1:5" s="2" customFormat="1" x14ac:dyDescent="0.45">
      <c r="A43" s="7" t="s">
        <v>22</v>
      </c>
      <c r="B43" s="1">
        <v>0</v>
      </c>
      <c r="C43" s="1">
        <v>0</v>
      </c>
      <c r="D43" s="1">
        <v>1</v>
      </c>
      <c r="E43" s="1">
        <v>0</v>
      </c>
    </row>
    <row r="44" spans="1:5" s="2" customFormat="1" x14ac:dyDescent="0.45">
      <c r="A44" s="7" t="s">
        <v>23</v>
      </c>
      <c r="B44" s="1">
        <v>0</v>
      </c>
      <c r="C44" s="1">
        <v>0</v>
      </c>
      <c r="D44" s="1">
        <v>1</v>
      </c>
      <c r="E44" s="1">
        <v>0</v>
      </c>
    </row>
    <row r="45" spans="1:5" s="2" customFormat="1" x14ac:dyDescent="0.45">
      <c r="A45" s="7" t="s">
        <v>24</v>
      </c>
      <c r="B45" s="1">
        <v>0</v>
      </c>
      <c r="C45" s="1">
        <v>0</v>
      </c>
      <c r="D45" s="1">
        <v>1</v>
      </c>
      <c r="E45" s="1">
        <v>0</v>
      </c>
    </row>
    <row r="46" spans="1:5" s="2" customFormat="1" x14ac:dyDescent="0.45">
      <c r="A46" s="7" t="s">
        <v>25</v>
      </c>
      <c r="B46" s="1">
        <v>0</v>
      </c>
      <c r="C46" s="1">
        <v>0.53</v>
      </c>
      <c r="D46" s="1">
        <v>0.47</v>
      </c>
      <c r="E46" s="1">
        <v>0</v>
      </c>
    </row>
    <row r="47" spans="1:5" s="2" customFormat="1" x14ac:dyDescent="0.45">
      <c r="A47" s="7" t="s">
        <v>35</v>
      </c>
      <c r="B47" s="1">
        <v>0</v>
      </c>
      <c r="C47" s="1">
        <v>0</v>
      </c>
      <c r="D47" s="1">
        <v>1</v>
      </c>
      <c r="E47" s="1">
        <v>0</v>
      </c>
    </row>
    <row r="48" spans="1:5" s="2" customFormat="1" x14ac:dyDescent="0.45">
      <c r="A48" s="7" t="s">
        <v>36</v>
      </c>
      <c r="B48" s="1">
        <v>7.0000000000000007E-2</v>
      </c>
      <c r="C48" s="1">
        <v>0.31</v>
      </c>
      <c r="D48" s="1">
        <v>0.31</v>
      </c>
      <c r="E48" s="1">
        <v>0.31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6513-9879-4688-ACEE-1F03B9A2FAAC}">
  <dimension ref="A1:G249"/>
  <sheetViews>
    <sheetView tabSelected="1" zoomScale="90" zoomScaleNormal="90" workbookViewId="0"/>
  </sheetViews>
  <sheetFormatPr defaultRowHeight="14.25" x14ac:dyDescent="0.45"/>
  <cols>
    <col min="1" max="1" width="14.265625" customWidth="1"/>
    <col min="2" max="2" width="14.33203125" style="9" bestFit="1" customWidth="1"/>
    <col min="3" max="3" width="16.6640625" customWidth="1"/>
    <col min="4" max="4" width="13.33203125" customWidth="1"/>
    <col min="5" max="5" width="16.796875" customWidth="1"/>
  </cols>
  <sheetData>
    <row r="1" spans="1:3" x14ac:dyDescent="0.45">
      <c r="A1" s="14" t="s">
        <v>109</v>
      </c>
    </row>
    <row r="2" spans="1:3" x14ac:dyDescent="0.45">
      <c r="A2" s="12" t="s">
        <v>58</v>
      </c>
    </row>
    <row r="3" spans="1:3" x14ac:dyDescent="0.45">
      <c r="A3" s="12" t="s">
        <v>60</v>
      </c>
    </row>
    <row r="4" spans="1:3" x14ac:dyDescent="0.45">
      <c r="A4" s="12" t="s">
        <v>76</v>
      </c>
    </row>
    <row r="5" spans="1:3" x14ac:dyDescent="0.45">
      <c r="A5" s="12" t="s">
        <v>61</v>
      </c>
    </row>
    <row r="6" spans="1:3" x14ac:dyDescent="0.45">
      <c r="A6" s="12" t="s">
        <v>62</v>
      </c>
    </row>
    <row r="7" spans="1:3" x14ac:dyDescent="0.45">
      <c r="A7" s="12" t="s">
        <v>42</v>
      </c>
    </row>
    <row r="8" spans="1:3" x14ac:dyDescent="0.45">
      <c r="A8" s="12" t="s">
        <v>43</v>
      </c>
    </row>
    <row r="11" spans="1:3" x14ac:dyDescent="0.45">
      <c r="A11" s="17" t="s">
        <v>73</v>
      </c>
      <c r="B11" t="s">
        <v>58</v>
      </c>
    </row>
    <row r="12" spans="1:3" x14ac:dyDescent="0.45">
      <c r="A12" s="17" t="s">
        <v>74</v>
      </c>
      <c r="B12" s="1">
        <v>1</v>
      </c>
      <c r="C12" t="s">
        <v>77</v>
      </c>
    </row>
    <row r="13" spans="1:3" x14ac:dyDescent="0.45">
      <c r="A13" s="12" t="s">
        <v>72</v>
      </c>
      <c r="B13" s="1"/>
    </row>
    <row r="14" spans="1:3" x14ac:dyDescent="0.45">
      <c r="A14" s="18" t="s">
        <v>71</v>
      </c>
      <c r="B14" s="18" t="s">
        <v>70</v>
      </c>
      <c r="C14" s="18" t="s">
        <v>69</v>
      </c>
    </row>
    <row r="15" spans="1:3" x14ac:dyDescent="0.45">
      <c r="A15" s="9">
        <v>2017</v>
      </c>
      <c r="B15" s="1">
        <v>0.32</v>
      </c>
      <c r="C15" s="10">
        <f>B15/$B$12</f>
        <v>0.32</v>
      </c>
    </row>
    <row r="16" spans="1:3" x14ac:dyDescent="0.45">
      <c r="A16" s="9">
        <v>2018</v>
      </c>
      <c r="B16" s="1">
        <v>0.34</v>
      </c>
      <c r="C16" s="10">
        <f>B16/$B$12</f>
        <v>0.34</v>
      </c>
    </row>
    <row r="17" spans="1:3" x14ac:dyDescent="0.45">
      <c r="A17" s="9">
        <v>2019</v>
      </c>
      <c r="B17" s="1">
        <v>0.36</v>
      </c>
      <c r="C17" s="10">
        <f>B17/$B$12</f>
        <v>0.36</v>
      </c>
    </row>
    <row r="18" spans="1:3" x14ac:dyDescent="0.45">
      <c r="A18" s="9">
        <v>2020</v>
      </c>
      <c r="B18" s="1">
        <f>($B$43-$B$17)/COUNT($A$18:$A$43)+B17</f>
        <v>0.38461538461538458</v>
      </c>
      <c r="C18" s="10">
        <f>B18/$B$12</f>
        <v>0.38461538461538458</v>
      </c>
    </row>
    <row r="19" spans="1:3" x14ac:dyDescent="0.45">
      <c r="A19" s="9">
        <v>2021</v>
      </c>
      <c r="B19" s="1">
        <f>($B$43-$B$17)/COUNT($A$18:$A$43)+B18</f>
        <v>0.40923076923076918</v>
      </c>
      <c r="C19" s="10">
        <f>B19/$B$12</f>
        <v>0.40923076923076918</v>
      </c>
    </row>
    <row r="20" spans="1:3" x14ac:dyDescent="0.45">
      <c r="A20" s="9">
        <v>2022</v>
      </c>
      <c r="B20" s="1">
        <f>($B$43-$B$17)/COUNT($A$18:$A$43)+B19</f>
        <v>0.43384615384615377</v>
      </c>
      <c r="C20" s="10">
        <f>B20/$B$12</f>
        <v>0.43384615384615377</v>
      </c>
    </row>
    <row r="21" spans="1:3" x14ac:dyDescent="0.45">
      <c r="A21" s="9">
        <v>2023</v>
      </c>
      <c r="B21" s="1">
        <f>($B$43-$B$17)/COUNT($A$18:$A$43)+B20</f>
        <v>0.45846153846153836</v>
      </c>
      <c r="C21" s="10">
        <f>B21/$B$12</f>
        <v>0.45846153846153836</v>
      </c>
    </row>
    <row r="22" spans="1:3" x14ac:dyDescent="0.45">
      <c r="A22" s="9">
        <v>2024</v>
      </c>
      <c r="B22" s="1">
        <f>($B$43-$B$17)/COUNT($A$18:$A$43)+B21</f>
        <v>0.48307692307692296</v>
      </c>
      <c r="C22" s="10">
        <f>B22/$B$12</f>
        <v>0.48307692307692296</v>
      </c>
    </row>
    <row r="23" spans="1:3" x14ac:dyDescent="0.45">
      <c r="A23" s="9">
        <v>2025</v>
      </c>
      <c r="B23" s="1">
        <f>($B$43-$B$17)/COUNT($A$18:$A$43)+B22</f>
        <v>0.50769230769230755</v>
      </c>
      <c r="C23" s="10">
        <f>B23/$B$12</f>
        <v>0.50769230769230755</v>
      </c>
    </row>
    <row r="24" spans="1:3" x14ac:dyDescent="0.45">
      <c r="A24" s="9">
        <v>2026</v>
      </c>
      <c r="B24" s="1">
        <f>($B$43-$B$17)/COUNT($A$18:$A$43)+B23</f>
        <v>0.53230769230769215</v>
      </c>
      <c r="C24" s="10">
        <f>B24/$B$12</f>
        <v>0.53230769230769215</v>
      </c>
    </row>
    <row r="25" spans="1:3" x14ac:dyDescent="0.45">
      <c r="A25" s="9">
        <v>2027</v>
      </c>
      <c r="B25" s="1">
        <f>($B$43-$B$17)/COUNT($A$18:$A$43)+B24</f>
        <v>0.55692307692307674</v>
      </c>
      <c r="C25" s="10">
        <f>B25/$B$12</f>
        <v>0.55692307692307674</v>
      </c>
    </row>
    <row r="26" spans="1:3" x14ac:dyDescent="0.45">
      <c r="A26" s="9">
        <v>2028</v>
      </c>
      <c r="B26" s="1">
        <f>($B$43-$B$17)/COUNT($A$18:$A$43)+B25</f>
        <v>0.58153846153846134</v>
      </c>
      <c r="C26" s="10">
        <f>B26/$B$12</f>
        <v>0.58153846153846134</v>
      </c>
    </row>
    <row r="27" spans="1:3" x14ac:dyDescent="0.45">
      <c r="A27" s="9">
        <v>2029</v>
      </c>
      <c r="B27" s="1">
        <f>($B$43-$B$17)/COUNT($A$18:$A$43)+B26</f>
        <v>0.60615384615384593</v>
      </c>
      <c r="C27" s="10">
        <f>B27/$B$12</f>
        <v>0.60615384615384593</v>
      </c>
    </row>
    <row r="28" spans="1:3" x14ac:dyDescent="0.45">
      <c r="A28" s="9">
        <v>2030</v>
      </c>
      <c r="B28" s="1">
        <f>($B$43-$B$17)/COUNT($A$18:$A$43)+B27</f>
        <v>0.63076923076923053</v>
      </c>
      <c r="C28" s="10">
        <f>B28/$B$12</f>
        <v>0.63076923076923053</v>
      </c>
    </row>
    <row r="29" spans="1:3" x14ac:dyDescent="0.45">
      <c r="A29" s="9">
        <v>2031</v>
      </c>
      <c r="B29" s="1">
        <f>($B$43-$B$17)/COUNT($A$18:$A$43)+B28</f>
        <v>0.65538461538461512</v>
      </c>
      <c r="C29" s="10">
        <f>B29/$B$12</f>
        <v>0.65538461538461512</v>
      </c>
    </row>
    <row r="30" spans="1:3" x14ac:dyDescent="0.45">
      <c r="A30" s="9">
        <v>2032</v>
      </c>
      <c r="B30" s="1">
        <f>($B$43-$B$17)/COUNT($A$18:$A$43)+B29</f>
        <v>0.67999999999999972</v>
      </c>
      <c r="C30" s="10">
        <f>B30/$B$12</f>
        <v>0.67999999999999972</v>
      </c>
    </row>
    <row r="31" spans="1:3" x14ac:dyDescent="0.45">
      <c r="A31" s="9">
        <v>2033</v>
      </c>
      <c r="B31" s="1">
        <f>($B$43-$B$17)/COUNT($A$18:$A$43)+B30</f>
        <v>0.70461538461538431</v>
      </c>
      <c r="C31" s="10">
        <f>B31/$B$12</f>
        <v>0.70461538461538431</v>
      </c>
    </row>
    <row r="32" spans="1:3" x14ac:dyDescent="0.45">
      <c r="A32" s="9">
        <v>2034</v>
      </c>
      <c r="B32" s="1">
        <f>($B$43-$B$17)/COUNT($A$18:$A$43)+B31</f>
        <v>0.7292307692307689</v>
      </c>
      <c r="C32" s="10">
        <f>B32/$B$12</f>
        <v>0.7292307692307689</v>
      </c>
    </row>
    <row r="33" spans="1:3" x14ac:dyDescent="0.45">
      <c r="A33" s="9">
        <v>2035</v>
      </c>
      <c r="B33" s="1">
        <f>($B$43-$B$17)/COUNT($A$18:$A$43)+B32</f>
        <v>0.7538461538461535</v>
      </c>
      <c r="C33" s="10">
        <f>B33/$B$12</f>
        <v>0.7538461538461535</v>
      </c>
    </row>
    <row r="34" spans="1:3" x14ac:dyDescent="0.45">
      <c r="A34" s="9">
        <v>2036</v>
      </c>
      <c r="B34" s="1">
        <f>($B$43-$B$17)/COUNT($A$18:$A$43)+B33</f>
        <v>0.77846153846153809</v>
      </c>
      <c r="C34" s="10">
        <f>B34/$B$12</f>
        <v>0.77846153846153809</v>
      </c>
    </row>
    <row r="35" spans="1:3" x14ac:dyDescent="0.45">
      <c r="A35" s="9">
        <v>2037</v>
      </c>
      <c r="B35" s="1">
        <f>($B$43-$B$17)/COUNT($A$18:$A$43)+B34</f>
        <v>0.80307692307692269</v>
      </c>
      <c r="C35" s="10">
        <f>B35/$B$12</f>
        <v>0.80307692307692269</v>
      </c>
    </row>
    <row r="36" spans="1:3" x14ac:dyDescent="0.45">
      <c r="A36" s="9">
        <v>2038</v>
      </c>
      <c r="B36" s="1">
        <f>($B$43-$B$17)/COUNT($A$18:$A$43)+B35</f>
        <v>0.82769230769230728</v>
      </c>
      <c r="C36" s="10">
        <f>B36/$B$12</f>
        <v>0.82769230769230728</v>
      </c>
    </row>
    <row r="37" spans="1:3" x14ac:dyDescent="0.45">
      <c r="A37" s="9">
        <v>2039</v>
      </c>
      <c r="B37" s="1">
        <f>($B$43-$B$17)/COUNT($A$18:$A$43)+B36</f>
        <v>0.85230769230769188</v>
      </c>
      <c r="C37" s="10">
        <f>B37/$B$12</f>
        <v>0.85230769230769188</v>
      </c>
    </row>
    <row r="38" spans="1:3" x14ac:dyDescent="0.45">
      <c r="A38" s="9">
        <v>2040</v>
      </c>
      <c r="B38" s="1">
        <f>($B$43-$B$17)/COUNT($A$18:$A$43)+B37</f>
        <v>0.87692307692307647</v>
      </c>
      <c r="C38" s="10">
        <f>B38/$B$12</f>
        <v>0.87692307692307647</v>
      </c>
    </row>
    <row r="39" spans="1:3" x14ac:dyDescent="0.45">
      <c r="A39" s="9">
        <v>2041</v>
      </c>
      <c r="B39" s="1">
        <f>($B$43-$B$17)/COUNT($A$18:$A$43)+B38</f>
        <v>0.90153846153846107</v>
      </c>
      <c r="C39" s="10">
        <f>B39/$B$12</f>
        <v>0.90153846153846107</v>
      </c>
    </row>
    <row r="40" spans="1:3" x14ac:dyDescent="0.45">
      <c r="A40" s="9">
        <v>2042</v>
      </c>
      <c r="B40" s="1">
        <f>($B$43-$B$17)/COUNT($A$18:$A$43)+B39</f>
        <v>0.92615384615384566</v>
      </c>
      <c r="C40" s="10">
        <f>B40/$B$12</f>
        <v>0.92615384615384566</v>
      </c>
    </row>
    <row r="41" spans="1:3" x14ac:dyDescent="0.45">
      <c r="A41" s="9">
        <v>2043</v>
      </c>
      <c r="B41" s="1">
        <f>($B$43-$B$17)/COUNT($A$18:$A$43)+B40</f>
        <v>0.95076923076923026</v>
      </c>
      <c r="C41" s="10">
        <f>B41/$B$12</f>
        <v>0.95076923076923026</v>
      </c>
    </row>
    <row r="42" spans="1:3" x14ac:dyDescent="0.45">
      <c r="A42" s="9">
        <v>2044</v>
      </c>
      <c r="B42" s="1">
        <f>($B$43-$B$17)/COUNT($A$18:$A$43)+B41</f>
        <v>0.97538461538461485</v>
      </c>
      <c r="C42" s="10">
        <f>B42/$B$12</f>
        <v>0.97538461538461485</v>
      </c>
    </row>
    <row r="43" spans="1:3" x14ac:dyDescent="0.45">
      <c r="A43" s="9">
        <v>2045</v>
      </c>
      <c r="B43" s="1">
        <f>B12</f>
        <v>1</v>
      </c>
      <c r="C43" s="10">
        <f>B43/$B$12</f>
        <v>1</v>
      </c>
    </row>
    <row r="44" spans="1:3" x14ac:dyDescent="0.45">
      <c r="A44" s="9">
        <v>2046</v>
      </c>
      <c r="B44" s="1">
        <f>B43</f>
        <v>1</v>
      </c>
      <c r="C44" s="10">
        <f>B44/$B$12</f>
        <v>1</v>
      </c>
    </row>
    <row r="45" spans="1:3" x14ac:dyDescent="0.45">
      <c r="A45" s="9">
        <v>2047</v>
      </c>
      <c r="B45" s="1">
        <f>B44</f>
        <v>1</v>
      </c>
      <c r="C45" s="10">
        <f>B45/$B$12</f>
        <v>1</v>
      </c>
    </row>
    <row r="46" spans="1:3" x14ac:dyDescent="0.45">
      <c r="A46" s="9">
        <v>2048</v>
      </c>
      <c r="B46" s="1">
        <f>B45</f>
        <v>1</v>
      </c>
      <c r="C46" s="10">
        <f>B46/$B$12</f>
        <v>1</v>
      </c>
    </row>
    <row r="47" spans="1:3" x14ac:dyDescent="0.45">
      <c r="A47" s="9">
        <v>2049</v>
      </c>
      <c r="B47" s="1">
        <f>B46</f>
        <v>1</v>
      </c>
      <c r="C47" s="10">
        <f>B47/$B$12</f>
        <v>1</v>
      </c>
    </row>
    <row r="48" spans="1:3" x14ac:dyDescent="0.45">
      <c r="A48" s="9">
        <v>2050</v>
      </c>
      <c r="B48" s="1">
        <f>B47</f>
        <v>1</v>
      </c>
      <c r="C48" s="10">
        <f>B48/$B$12</f>
        <v>1</v>
      </c>
    </row>
    <row r="50" spans="1:4" x14ac:dyDescent="0.45">
      <c r="A50" s="17" t="s">
        <v>73</v>
      </c>
      <c r="B50" t="s">
        <v>60</v>
      </c>
    </row>
    <row r="51" spans="1:4" x14ac:dyDescent="0.45">
      <c r="A51" s="17" t="s">
        <v>74</v>
      </c>
      <c r="B51" s="13" t="s">
        <v>75</v>
      </c>
    </row>
    <row r="53" spans="1:4" x14ac:dyDescent="0.45">
      <c r="A53" s="17" t="s">
        <v>73</v>
      </c>
      <c r="B53" t="s">
        <v>76</v>
      </c>
    </row>
    <row r="54" spans="1:4" x14ac:dyDescent="0.45">
      <c r="A54" s="11"/>
      <c r="B54" t="s">
        <v>90</v>
      </c>
    </row>
    <row r="55" spans="1:4" x14ac:dyDescent="0.45">
      <c r="A55" s="17" t="s">
        <v>74</v>
      </c>
      <c r="B55" s="15">
        <v>0.24</v>
      </c>
      <c r="C55" t="s">
        <v>78</v>
      </c>
      <c r="D55" s="16" t="s">
        <v>81</v>
      </c>
    </row>
    <row r="56" spans="1:4" x14ac:dyDescent="0.45">
      <c r="A56" s="11"/>
      <c r="B56" s="1">
        <v>0.52</v>
      </c>
      <c r="C56" t="s">
        <v>77</v>
      </c>
    </row>
    <row r="57" spans="1:4" x14ac:dyDescent="0.45">
      <c r="A57" s="18" t="s">
        <v>71</v>
      </c>
      <c r="B57" s="18" t="s">
        <v>80</v>
      </c>
      <c r="C57" s="18" t="s">
        <v>69</v>
      </c>
    </row>
    <row r="58" spans="1:4" x14ac:dyDescent="0.45">
      <c r="A58" s="9">
        <v>2017</v>
      </c>
      <c r="B58" s="1">
        <v>0</v>
      </c>
      <c r="C58" s="10">
        <f>B58/$B$56</f>
        <v>0</v>
      </c>
      <c r="D58" s="16" t="s">
        <v>79</v>
      </c>
    </row>
    <row r="59" spans="1:4" x14ac:dyDescent="0.45">
      <c r="A59" s="9">
        <v>2018</v>
      </c>
      <c r="B59" s="1">
        <f>($B$71-$B$58)/COUNT($A$59:$A$71)+B58</f>
        <v>1.846153846153846E-2</v>
      </c>
      <c r="C59" s="10">
        <f t="shared" ref="C59:C91" si="0">B59/$B$56</f>
        <v>3.5502958579881651E-2</v>
      </c>
    </row>
    <row r="60" spans="1:4" x14ac:dyDescent="0.45">
      <c r="A60" s="9">
        <v>2019</v>
      </c>
      <c r="B60" s="1">
        <f t="shared" ref="B60:B70" si="1">($B$71-$B$58)/COUNT($A$59:$A$71)+B59</f>
        <v>3.692307692307692E-2</v>
      </c>
      <c r="C60" s="10">
        <f t="shared" si="0"/>
        <v>7.1005917159763302E-2</v>
      </c>
    </row>
    <row r="61" spans="1:4" x14ac:dyDescent="0.45">
      <c r="A61" s="9">
        <v>2020</v>
      </c>
      <c r="B61" s="1">
        <f t="shared" si="1"/>
        <v>5.5384615384615379E-2</v>
      </c>
      <c r="C61" s="10">
        <f t="shared" si="0"/>
        <v>0.10650887573964496</v>
      </c>
    </row>
    <row r="62" spans="1:4" x14ac:dyDescent="0.45">
      <c r="A62" s="9">
        <v>2021</v>
      </c>
      <c r="B62" s="1">
        <f t="shared" si="1"/>
        <v>7.3846153846153839E-2</v>
      </c>
      <c r="C62" s="10">
        <f t="shared" si="0"/>
        <v>0.1420118343195266</v>
      </c>
    </row>
    <row r="63" spans="1:4" x14ac:dyDescent="0.45">
      <c r="A63" s="9">
        <v>2022</v>
      </c>
      <c r="B63" s="1">
        <f t="shared" si="1"/>
        <v>9.2307692307692299E-2</v>
      </c>
      <c r="C63" s="10">
        <f t="shared" si="0"/>
        <v>0.17751479289940827</v>
      </c>
    </row>
    <row r="64" spans="1:4" x14ac:dyDescent="0.45">
      <c r="A64" s="9">
        <v>2023</v>
      </c>
      <c r="B64" s="1">
        <f t="shared" si="1"/>
        <v>0.11076923076923076</v>
      </c>
      <c r="C64" s="10">
        <f t="shared" si="0"/>
        <v>0.21301775147928992</v>
      </c>
    </row>
    <row r="65" spans="1:3" x14ac:dyDescent="0.45">
      <c r="A65" s="9">
        <v>2024</v>
      </c>
      <c r="B65" s="1">
        <f t="shared" si="1"/>
        <v>0.1292307692307692</v>
      </c>
      <c r="C65" s="10">
        <f t="shared" si="0"/>
        <v>0.24852071005917153</v>
      </c>
    </row>
    <row r="66" spans="1:3" x14ac:dyDescent="0.45">
      <c r="A66" s="9">
        <v>2025</v>
      </c>
      <c r="B66" s="1">
        <f t="shared" si="1"/>
        <v>0.14769230769230768</v>
      </c>
      <c r="C66" s="10">
        <f t="shared" si="0"/>
        <v>0.28402366863905321</v>
      </c>
    </row>
    <row r="67" spans="1:3" x14ac:dyDescent="0.45">
      <c r="A67" s="9">
        <v>2026</v>
      </c>
      <c r="B67" s="1">
        <f t="shared" si="1"/>
        <v>0.16615384615384615</v>
      </c>
      <c r="C67" s="10">
        <f t="shared" si="0"/>
        <v>0.31952662721893488</v>
      </c>
    </row>
    <row r="68" spans="1:3" x14ac:dyDescent="0.45">
      <c r="A68" s="9">
        <v>2027</v>
      </c>
      <c r="B68" s="1">
        <f t="shared" si="1"/>
        <v>0.18461538461538463</v>
      </c>
      <c r="C68" s="10">
        <f t="shared" si="0"/>
        <v>0.35502958579881655</v>
      </c>
    </row>
    <row r="69" spans="1:3" x14ac:dyDescent="0.45">
      <c r="A69" s="9">
        <v>2028</v>
      </c>
      <c r="B69" s="1">
        <f t="shared" si="1"/>
        <v>0.2030769230769231</v>
      </c>
      <c r="C69" s="10">
        <f t="shared" si="0"/>
        <v>0.39053254437869828</v>
      </c>
    </row>
    <row r="70" spans="1:3" x14ac:dyDescent="0.45">
      <c r="A70" s="9">
        <v>2029</v>
      </c>
      <c r="B70" s="1">
        <f t="shared" si="1"/>
        <v>0.22153846153846157</v>
      </c>
      <c r="C70" s="10">
        <f t="shared" si="0"/>
        <v>0.42603550295857995</v>
      </c>
    </row>
    <row r="71" spans="1:3" x14ac:dyDescent="0.45">
      <c r="A71" s="9">
        <v>2030</v>
      </c>
      <c r="B71" s="1">
        <f>B55</f>
        <v>0.24</v>
      </c>
      <c r="C71" s="10">
        <f t="shared" si="0"/>
        <v>0.46153846153846151</v>
      </c>
    </row>
    <row r="72" spans="1:3" x14ac:dyDescent="0.45">
      <c r="A72" s="9">
        <v>2031</v>
      </c>
      <c r="B72" s="1">
        <f>($B$86-$B$71)/COUNT($A$72:$A$86)+B71</f>
        <v>0.25866666666666666</v>
      </c>
      <c r="C72" s="10">
        <f t="shared" si="0"/>
        <v>0.49743589743589739</v>
      </c>
    </row>
    <row r="73" spans="1:3" x14ac:dyDescent="0.45">
      <c r="A73" s="9">
        <v>2032</v>
      </c>
      <c r="B73" s="1">
        <f t="shared" ref="B73:B85" si="2">($B$86-$B$71)/COUNT($A$72:$A$86)+B72</f>
        <v>0.27733333333333332</v>
      </c>
      <c r="C73" s="10">
        <f t="shared" si="0"/>
        <v>0.53333333333333333</v>
      </c>
    </row>
    <row r="74" spans="1:3" x14ac:dyDescent="0.45">
      <c r="A74" s="9">
        <v>2033</v>
      </c>
      <c r="B74" s="1">
        <f t="shared" si="2"/>
        <v>0.29599999999999999</v>
      </c>
      <c r="C74" s="10">
        <f t="shared" si="0"/>
        <v>0.56923076923076921</v>
      </c>
    </row>
    <row r="75" spans="1:3" x14ac:dyDescent="0.45">
      <c r="A75" s="9">
        <v>2034</v>
      </c>
      <c r="B75" s="1">
        <f t="shared" si="2"/>
        <v>0.31466666666666665</v>
      </c>
      <c r="C75" s="10">
        <f t="shared" si="0"/>
        <v>0.60512820512820509</v>
      </c>
    </row>
    <row r="76" spans="1:3" x14ac:dyDescent="0.45">
      <c r="A76" s="9">
        <v>2035</v>
      </c>
      <c r="B76" s="1">
        <f t="shared" si="2"/>
        <v>0.33333333333333331</v>
      </c>
      <c r="C76" s="10">
        <f t="shared" si="0"/>
        <v>0.64102564102564097</v>
      </c>
    </row>
    <row r="77" spans="1:3" x14ac:dyDescent="0.45">
      <c r="A77" s="9">
        <v>2036</v>
      </c>
      <c r="B77" s="1">
        <f t="shared" si="2"/>
        <v>0.35199999999999998</v>
      </c>
      <c r="C77" s="10">
        <f t="shared" si="0"/>
        <v>0.67692307692307685</v>
      </c>
    </row>
    <row r="78" spans="1:3" x14ac:dyDescent="0.45">
      <c r="A78" s="9">
        <v>2037</v>
      </c>
      <c r="B78" s="1">
        <f t="shared" si="2"/>
        <v>0.37066666666666664</v>
      </c>
      <c r="C78" s="10">
        <f t="shared" si="0"/>
        <v>0.71282051282051273</v>
      </c>
    </row>
    <row r="79" spans="1:3" x14ac:dyDescent="0.45">
      <c r="A79" s="9">
        <v>2038</v>
      </c>
      <c r="B79" s="1">
        <f t="shared" si="2"/>
        <v>0.38933333333333331</v>
      </c>
      <c r="C79" s="10">
        <f t="shared" si="0"/>
        <v>0.74871794871794861</v>
      </c>
    </row>
    <row r="80" spans="1:3" x14ac:dyDescent="0.45">
      <c r="A80" s="9">
        <v>2039</v>
      </c>
      <c r="B80" s="1">
        <f t="shared" si="2"/>
        <v>0.40799999999999997</v>
      </c>
      <c r="C80" s="10">
        <f t="shared" si="0"/>
        <v>0.78461538461538449</v>
      </c>
    </row>
    <row r="81" spans="1:4" x14ac:dyDescent="0.45">
      <c r="A81" s="9">
        <v>2040</v>
      </c>
      <c r="B81" s="1">
        <f t="shared" si="2"/>
        <v>0.42666666666666664</v>
      </c>
      <c r="C81" s="10">
        <f t="shared" si="0"/>
        <v>0.82051282051282048</v>
      </c>
    </row>
    <row r="82" spans="1:4" x14ac:dyDescent="0.45">
      <c r="A82" s="9">
        <v>2041</v>
      </c>
      <c r="B82" s="1">
        <f t="shared" si="2"/>
        <v>0.4453333333333333</v>
      </c>
      <c r="C82" s="10">
        <f t="shared" si="0"/>
        <v>0.85641025641025637</v>
      </c>
    </row>
    <row r="83" spans="1:4" x14ac:dyDescent="0.45">
      <c r="A83" s="9">
        <v>2042</v>
      </c>
      <c r="B83" s="1">
        <f t="shared" si="2"/>
        <v>0.46399999999999997</v>
      </c>
      <c r="C83" s="10">
        <f t="shared" si="0"/>
        <v>0.89230769230769225</v>
      </c>
    </row>
    <row r="84" spans="1:4" x14ac:dyDescent="0.45">
      <c r="A84" s="9">
        <v>2043</v>
      </c>
      <c r="B84" s="1">
        <f t="shared" si="2"/>
        <v>0.48266666666666663</v>
      </c>
      <c r="C84" s="10">
        <f t="shared" si="0"/>
        <v>0.92820512820512813</v>
      </c>
    </row>
    <row r="85" spans="1:4" x14ac:dyDescent="0.45">
      <c r="A85" s="9">
        <v>2044</v>
      </c>
      <c r="B85" s="1">
        <f t="shared" si="2"/>
        <v>0.5013333333333333</v>
      </c>
      <c r="C85" s="10">
        <f t="shared" si="0"/>
        <v>0.96410256410256401</v>
      </c>
    </row>
    <row r="86" spans="1:4" x14ac:dyDescent="0.45">
      <c r="A86" s="9">
        <v>2045</v>
      </c>
      <c r="B86" s="1">
        <f>B56</f>
        <v>0.52</v>
      </c>
      <c r="C86" s="10">
        <f t="shared" si="0"/>
        <v>1</v>
      </c>
    </row>
    <row r="87" spans="1:4" x14ac:dyDescent="0.45">
      <c r="A87" s="9">
        <v>2046</v>
      </c>
      <c r="B87" s="1">
        <f>B86</f>
        <v>0.52</v>
      </c>
      <c r="C87" s="10">
        <f t="shared" si="0"/>
        <v>1</v>
      </c>
    </row>
    <row r="88" spans="1:4" x14ac:dyDescent="0.45">
      <c r="A88" s="9">
        <v>2047</v>
      </c>
      <c r="B88" s="1">
        <f t="shared" ref="B88:B91" si="3">B87</f>
        <v>0.52</v>
      </c>
      <c r="C88" s="10">
        <f t="shared" si="0"/>
        <v>1</v>
      </c>
    </row>
    <row r="89" spans="1:4" x14ac:dyDescent="0.45">
      <c r="A89" s="9">
        <v>2048</v>
      </c>
      <c r="B89" s="1">
        <f t="shared" si="3"/>
        <v>0.52</v>
      </c>
      <c r="C89" s="10">
        <f t="shared" si="0"/>
        <v>1</v>
      </c>
    </row>
    <row r="90" spans="1:4" x14ac:dyDescent="0.45">
      <c r="A90" s="9">
        <v>2049</v>
      </c>
      <c r="B90" s="1">
        <f t="shared" si="3"/>
        <v>0.52</v>
      </c>
      <c r="C90" s="10">
        <f t="shared" si="0"/>
        <v>1</v>
      </c>
    </row>
    <row r="91" spans="1:4" x14ac:dyDescent="0.45">
      <c r="A91" s="9">
        <v>2050</v>
      </c>
      <c r="B91" s="1">
        <f t="shared" si="3"/>
        <v>0.52</v>
      </c>
      <c r="C91" s="10">
        <f t="shared" si="0"/>
        <v>1</v>
      </c>
    </row>
    <row r="93" spans="1:4" x14ac:dyDescent="0.45">
      <c r="A93" s="17" t="s">
        <v>73</v>
      </c>
      <c r="B93" t="s">
        <v>61</v>
      </c>
    </row>
    <row r="94" spans="1:4" x14ac:dyDescent="0.45">
      <c r="A94" s="17" t="s">
        <v>74</v>
      </c>
      <c r="B94" s="15">
        <v>0.4</v>
      </c>
      <c r="C94" t="s">
        <v>77</v>
      </c>
    </row>
    <row r="95" spans="1:4" x14ac:dyDescent="0.45">
      <c r="A95" s="18" t="s">
        <v>71</v>
      </c>
      <c r="B95" s="18" t="s">
        <v>82</v>
      </c>
      <c r="C95" s="18" t="s">
        <v>69</v>
      </c>
    </row>
    <row r="96" spans="1:4" x14ac:dyDescent="0.45">
      <c r="A96" s="9">
        <v>2017</v>
      </c>
      <c r="B96" s="1">
        <v>0</v>
      </c>
      <c r="C96" s="10">
        <f>B96/$B$94</f>
        <v>0</v>
      </c>
      <c r="D96" s="16" t="s">
        <v>79</v>
      </c>
    </row>
    <row r="97" spans="1:3" x14ac:dyDescent="0.45">
      <c r="A97" s="9">
        <v>2018</v>
      </c>
      <c r="B97" s="1">
        <f>($B$124-$B$96)/COUNT($A$97:$A$124)+B96</f>
        <v>1.4285714285714287E-2</v>
      </c>
      <c r="C97" s="10">
        <f t="shared" ref="C97:C129" si="4">B97/$B$94</f>
        <v>3.5714285714285712E-2</v>
      </c>
    </row>
    <row r="98" spans="1:3" x14ac:dyDescent="0.45">
      <c r="A98" s="9">
        <v>2019</v>
      </c>
      <c r="B98" s="1">
        <f t="shared" ref="B98:B123" si="5">($B$124-$B$96)/COUNT($A$97:$A$124)+B97</f>
        <v>2.8571428571428574E-2</v>
      </c>
      <c r="C98" s="10">
        <f t="shared" si="4"/>
        <v>7.1428571428571425E-2</v>
      </c>
    </row>
    <row r="99" spans="1:3" x14ac:dyDescent="0.45">
      <c r="A99" s="9">
        <v>2020</v>
      </c>
      <c r="B99" s="1">
        <f t="shared" si="5"/>
        <v>4.2857142857142858E-2</v>
      </c>
      <c r="C99" s="10">
        <f t="shared" si="4"/>
        <v>0.10714285714285714</v>
      </c>
    </row>
    <row r="100" spans="1:3" x14ac:dyDescent="0.45">
      <c r="A100" s="9">
        <v>2021</v>
      </c>
      <c r="B100" s="1">
        <f t="shared" si="5"/>
        <v>5.7142857142857148E-2</v>
      </c>
      <c r="C100" s="10">
        <f t="shared" si="4"/>
        <v>0.14285714285714285</v>
      </c>
    </row>
    <row r="101" spans="1:3" x14ac:dyDescent="0.45">
      <c r="A101" s="9">
        <v>2022</v>
      </c>
      <c r="B101" s="1">
        <f t="shared" si="5"/>
        <v>7.1428571428571438E-2</v>
      </c>
      <c r="C101" s="10">
        <f t="shared" si="4"/>
        <v>0.17857142857142858</v>
      </c>
    </row>
    <row r="102" spans="1:3" x14ac:dyDescent="0.45">
      <c r="A102" s="9">
        <v>2023</v>
      </c>
      <c r="B102" s="1">
        <f t="shared" si="5"/>
        <v>8.5714285714285729E-2</v>
      </c>
      <c r="C102" s="10">
        <f t="shared" si="4"/>
        <v>0.2142857142857143</v>
      </c>
    </row>
    <row r="103" spans="1:3" x14ac:dyDescent="0.45">
      <c r="A103" s="9">
        <v>2024</v>
      </c>
      <c r="B103" s="1">
        <f t="shared" si="5"/>
        <v>0.10000000000000002</v>
      </c>
      <c r="C103" s="10">
        <f t="shared" si="4"/>
        <v>0.25000000000000006</v>
      </c>
    </row>
    <row r="104" spans="1:3" x14ac:dyDescent="0.45">
      <c r="A104" s="9">
        <v>2025</v>
      </c>
      <c r="B104" s="1">
        <f t="shared" si="5"/>
        <v>0.11428571428571431</v>
      </c>
      <c r="C104" s="10">
        <f t="shared" si="4"/>
        <v>0.28571428571428575</v>
      </c>
    </row>
    <row r="105" spans="1:3" x14ac:dyDescent="0.45">
      <c r="A105" s="9">
        <v>2026</v>
      </c>
      <c r="B105" s="1">
        <f t="shared" si="5"/>
        <v>0.12857142857142859</v>
      </c>
      <c r="C105" s="10">
        <f t="shared" si="4"/>
        <v>0.32142857142857145</v>
      </c>
    </row>
    <row r="106" spans="1:3" x14ac:dyDescent="0.45">
      <c r="A106" s="9">
        <v>2027</v>
      </c>
      <c r="B106" s="1">
        <f t="shared" si="5"/>
        <v>0.14285714285714288</v>
      </c>
      <c r="C106" s="10">
        <f t="shared" si="4"/>
        <v>0.35714285714285715</v>
      </c>
    </row>
    <row r="107" spans="1:3" x14ac:dyDescent="0.45">
      <c r="A107" s="9">
        <v>2028</v>
      </c>
      <c r="B107" s="1">
        <f t="shared" si="5"/>
        <v>0.15714285714285717</v>
      </c>
      <c r="C107" s="10">
        <f t="shared" si="4"/>
        <v>0.3928571428571429</v>
      </c>
    </row>
    <row r="108" spans="1:3" x14ac:dyDescent="0.45">
      <c r="A108" s="9">
        <v>2029</v>
      </c>
      <c r="B108" s="1">
        <f t="shared" si="5"/>
        <v>0.17142857142857146</v>
      </c>
      <c r="C108" s="10">
        <f t="shared" si="4"/>
        <v>0.4285714285714286</v>
      </c>
    </row>
    <row r="109" spans="1:3" x14ac:dyDescent="0.45">
      <c r="A109" s="9">
        <v>2030</v>
      </c>
      <c r="B109" s="1">
        <f t="shared" si="5"/>
        <v>0.18571428571428575</v>
      </c>
      <c r="C109" s="10">
        <f t="shared" si="4"/>
        <v>0.46428571428571436</v>
      </c>
    </row>
    <row r="110" spans="1:3" x14ac:dyDescent="0.45">
      <c r="A110" s="9">
        <v>2031</v>
      </c>
      <c r="B110" s="1">
        <f t="shared" si="5"/>
        <v>0.20000000000000004</v>
      </c>
      <c r="C110" s="10">
        <f t="shared" si="4"/>
        <v>0.50000000000000011</v>
      </c>
    </row>
    <row r="111" spans="1:3" x14ac:dyDescent="0.45">
      <c r="A111" s="9">
        <v>2032</v>
      </c>
      <c r="B111" s="1">
        <f t="shared" si="5"/>
        <v>0.21428571428571433</v>
      </c>
      <c r="C111" s="10">
        <f t="shared" si="4"/>
        <v>0.53571428571428581</v>
      </c>
    </row>
    <row r="112" spans="1:3" x14ac:dyDescent="0.45">
      <c r="A112" s="9">
        <v>2033</v>
      </c>
      <c r="B112" s="1">
        <f t="shared" si="5"/>
        <v>0.22857142857142862</v>
      </c>
      <c r="C112" s="10">
        <f t="shared" si="4"/>
        <v>0.57142857142857151</v>
      </c>
    </row>
    <row r="113" spans="1:3" x14ac:dyDescent="0.45">
      <c r="A113" s="9">
        <v>2034</v>
      </c>
      <c r="B113" s="1">
        <f t="shared" si="5"/>
        <v>0.24285714285714291</v>
      </c>
      <c r="C113" s="10">
        <f t="shared" si="4"/>
        <v>0.60714285714285721</v>
      </c>
    </row>
    <row r="114" spans="1:3" x14ac:dyDescent="0.45">
      <c r="A114" s="9">
        <v>2035</v>
      </c>
      <c r="B114" s="1">
        <f t="shared" si="5"/>
        <v>0.25714285714285717</v>
      </c>
      <c r="C114" s="10">
        <f t="shared" si="4"/>
        <v>0.6428571428571429</v>
      </c>
    </row>
    <row r="115" spans="1:3" x14ac:dyDescent="0.45">
      <c r="A115" s="9">
        <v>2036</v>
      </c>
      <c r="B115" s="1">
        <f t="shared" si="5"/>
        <v>0.27142857142857146</v>
      </c>
      <c r="C115" s="10">
        <f t="shared" si="4"/>
        <v>0.6785714285714286</v>
      </c>
    </row>
    <row r="116" spans="1:3" x14ac:dyDescent="0.45">
      <c r="A116" s="9">
        <v>2037</v>
      </c>
      <c r="B116" s="1">
        <f t="shared" si="5"/>
        <v>0.28571428571428575</v>
      </c>
      <c r="C116" s="10">
        <f t="shared" si="4"/>
        <v>0.7142857142857143</v>
      </c>
    </row>
    <row r="117" spans="1:3" x14ac:dyDescent="0.45">
      <c r="A117" s="9">
        <v>2038</v>
      </c>
      <c r="B117" s="1">
        <f t="shared" si="5"/>
        <v>0.30000000000000004</v>
      </c>
      <c r="C117" s="10">
        <f t="shared" si="4"/>
        <v>0.75000000000000011</v>
      </c>
    </row>
    <row r="118" spans="1:3" x14ac:dyDescent="0.45">
      <c r="A118" s="9">
        <v>2039</v>
      </c>
      <c r="B118" s="1">
        <f t="shared" si="5"/>
        <v>0.31428571428571433</v>
      </c>
      <c r="C118" s="10">
        <f t="shared" si="4"/>
        <v>0.78571428571428581</v>
      </c>
    </row>
    <row r="119" spans="1:3" x14ac:dyDescent="0.45">
      <c r="A119" s="9">
        <v>2040</v>
      </c>
      <c r="B119" s="1">
        <f t="shared" si="5"/>
        <v>0.32857142857142863</v>
      </c>
      <c r="C119" s="10">
        <f t="shared" si="4"/>
        <v>0.82142857142857151</v>
      </c>
    </row>
    <row r="120" spans="1:3" x14ac:dyDescent="0.45">
      <c r="A120" s="9">
        <v>2041</v>
      </c>
      <c r="B120" s="1">
        <f t="shared" si="5"/>
        <v>0.34285714285714292</v>
      </c>
      <c r="C120" s="10">
        <f t="shared" si="4"/>
        <v>0.85714285714285721</v>
      </c>
    </row>
    <row r="121" spans="1:3" x14ac:dyDescent="0.45">
      <c r="A121" s="9">
        <v>2042</v>
      </c>
      <c r="B121" s="1">
        <f t="shared" si="5"/>
        <v>0.35714285714285721</v>
      </c>
      <c r="C121" s="10">
        <f t="shared" si="4"/>
        <v>0.89285714285714302</v>
      </c>
    </row>
    <row r="122" spans="1:3" x14ac:dyDescent="0.45">
      <c r="A122" s="9">
        <v>2043</v>
      </c>
      <c r="B122" s="1">
        <f t="shared" si="5"/>
        <v>0.3714285714285715</v>
      </c>
      <c r="C122" s="10">
        <f t="shared" si="4"/>
        <v>0.92857142857142871</v>
      </c>
    </row>
    <row r="123" spans="1:3" x14ac:dyDescent="0.45">
      <c r="A123" s="9">
        <v>2044</v>
      </c>
      <c r="B123" s="1">
        <f t="shared" si="5"/>
        <v>0.38571428571428579</v>
      </c>
      <c r="C123" s="10">
        <f t="shared" si="4"/>
        <v>0.96428571428571441</v>
      </c>
    </row>
    <row r="124" spans="1:3" x14ac:dyDescent="0.45">
      <c r="A124" s="9">
        <v>2045</v>
      </c>
      <c r="B124" s="1">
        <f>B94</f>
        <v>0.4</v>
      </c>
      <c r="C124" s="10">
        <f t="shared" si="4"/>
        <v>1</v>
      </c>
    </row>
    <row r="125" spans="1:3" x14ac:dyDescent="0.45">
      <c r="A125" s="9">
        <v>2046</v>
      </c>
      <c r="B125" s="1">
        <f>B124</f>
        <v>0.4</v>
      </c>
      <c r="C125" s="10">
        <f t="shared" si="4"/>
        <v>1</v>
      </c>
    </row>
    <row r="126" spans="1:3" x14ac:dyDescent="0.45">
      <c r="A126" s="9">
        <v>2047</v>
      </c>
      <c r="B126" s="1">
        <f t="shared" ref="B126:B129" si="6">B125</f>
        <v>0.4</v>
      </c>
      <c r="C126" s="10">
        <f t="shared" si="4"/>
        <v>1</v>
      </c>
    </row>
    <row r="127" spans="1:3" x14ac:dyDescent="0.45">
      <c r="A127" s="9">
        <v>2048</v>
      </c>
      <c r="B127" s="1">
        <f t="shared" si="6"/>
        <v>0.4</v>
      </c>
      <c r="C127" s="10">
        <f t="shared" si="4"/>
        <v>1</v>
      </c>
    </row>
    <row r="128" spans="1:3" x14ac:dyDescent="0.45">
      <c r="A128" s="9">
        <v>2049</v>
      </c>
      <c r="B128" s="1">
        <f t="shared" si="6"/>
        <v>0.4</v>
      </c>
      <c r="C128" s="10">
        <f t="shared" si="4"/>
        <v>1</v>
      </c>
    </row>
    <row r="129" spans="1:7" x14ac:dyDescent="0.45">
      <c r="A129" s="9">
        <v>2050</v>
      </c>
      <c r="B129" s="1">
        <f t="shared" si="6"/>
        <v>0.4</v>
      </c>
      <c r="C129" s="10">
        <f t="shared" si="4"/>
        <v>1</v>
      </c>
    </row>
    <row r="131" spans="1:7" x14ac:dyDescent="0.45">
      <c r="A131" s="17" t="s">
        <v>73</v>
      </c>
      <c r="B131" t="s">
        <v>62</v>
      </c>
    </row>
    <row r="132" spans="1:7" x14ac:dyDescent="0.45">
      <c r="A132" s="17" t="s">
        <v>74</v>
      </c>
      <c r="B132" s="15">
        <v>0.75</v>
      </c>
      <c r="C132" t="s">
        <v>77</v>
      </c>
    </row>
    <row r="133" spans="1:7" x14ac:dyDescent="0.45">
      <c r="A133" s="17"/>
      <c r="B133" s="15">
        <v>0.97</v>
      </c>
      <c r="C133" t="s">
        <v>85</v>
      </c>
      <c r="D133" s="16" t="s">
        <v>86</v>
      </c>
    </row>
    <row r="134" spans="1:7" x14ac:dyDescent="0.45">
      <c r="A134" s="11" t="s">
        <v>83</v>
      </c>
    </row>
    <row r="135" spans="1:7" x14ac:dyDescent="0.45">
      <c r="A135" s="18" t="s">
        <v>71</v>
      </c>
      <c r="B135" s="18" t="s">
        <v>84</v>
      </c>
      <c r="C135" s="18" t="s">
        <v>69</v>
      </c>
    </row>
    <row r="136" spans="1:7" x14ac:dyDescent="0.45">
      <c r="A136" s="9">
        <v>2017</v>
      </c>
      <c r="B136" s="1">
        <v>4.4692985311445312E-2</v>
      </c>
      <c r="C136" s="10">
        <f>B136/$B$133</f>
        <v>4.6075242589118881E-2</v>
      </c>
      <c r="D136" s="16" t="s">
        <v>87</v>
      </c>
    </row>
    <row r="137" spans="1:7" x14ac:dyDescent="0.45">
      <c r="A137" s="9">
        <v>2018</v>
      </c>
      <c r="B137" s="1">
        <v>8.9409769533407332E-2</v>
      </c>
      <c r="C137" s="10">
        <f t="shared" ref="C137:C169" si="7">B137/$B$133</f>
        <v>9.2175020137533328E-2</v>
      </c>
    </row>
    <row r="138" spans="1:7" x14ac:dyDescent="0.45">
      <c r="A138" s="9">
        <v>2019</v>
      </c>
      <c r="B138" s="1">
        <v>0.13415872711499746</v>
      </c>
      <c r="C138" s="10">
        <f t="shared" si="7"/>
        <v>0.13830796609793553</v>
      </c>
      <c r="E138" s="11"/>
      <c r="F138" s="11"/>
      <c r="G138" s="11"/>
    </row>
    <row r="139" spans="1:7" x14ac:dyDescent="0.45">
      <c r="A139" s="9">
        <v>2020</v>
      </c>
      <c r="B139" s="1">
        <f>($B$164-$B$138)/COUNT($A$139:$A$164)+B138</f>
        <v>0.15784492991826679</v>
      </c>
      <c r="C139" s="10">
        <f t="shared" si="7"/>
        <v>0.16272673187450185</v>
      </c>
    </row>
    <row r="140" spans="1:7" x14ac:dyDescent="0.45">
      <c r="A140" s="9">
        <v>2021</v>
      </c>
      <c r="B140" s="1">
        <f t="shared" ref="B140:B163" si="8">($B$164-$B$138)/COUNT($A$139:$A$164)+B139</f>
        <v>0.18153113272153612</v>
      </c>
      <c r="C140" s="10">
        <f t="shared" si="7"/>
        <v>0.18714549765106817</v>
      </c>
    </row>
    <row r="141" spans="1:7" x14ac:dyDescent="0.45">
      <c r="A141" s="9">
        <v>2022</v>
      </c>
      <c r="B141" s="1">
        <f t="shared" si="8"/>
        <v>0.20521733552480545</v>
      </c>
      <c r="C141" s="10">
        <f t="shared" si="7"/>
        <v>0.21156426342763449</v>
      </c>
    </row>
    <row r="142" spans="1:7" x14ac:dyDescent="0.45">
      <c r="A142" s="9">
        <v>2023</v>
      </c>
      <c r="B142" s="1">
        <f t="shared" si="8"/>
        <v>0.22890353832807478</v>
      </c>
      <c r="C142" s="10">
        <f t="shared" si="7"/>
        <v>0.23598302920420081</v>
      </c>
    </row>
    <row r="143" spans="1:7" x14ac:dyDescent="0.45">
      <c r="A143" s="9">
        <v>2024</v>
      </c>
      <c r="B143" s="1">
        <f t="shared" si="8"/>
        <v>0.25258974113134414</v>
      </c>
      <c r="C143" s="10">
        <f t="shared" si="7"/>
        <v>0.26040179498076715</v>
      </c>
    </row>
    <row r="144" spans="1:7" x14ac:dyDescent="0.45">
      <c r="A144" s="9">
        <v>2025</v>
      </c>
      <c r="B144" s="1">
        <f t="shared" si="8"/>
        <v>0.27627594393461347</v>
      </c>
      <c r="C144" s="10">
        <f t="shared" si="7"/>
        <v>0.28482056075733347</v>
      </c>
    </row>
    <row r="145" spans="1:3" x14ac:dyDescent="0.45">
      <c r="A145" s="9">
        <v>2026</v>
      </c>
      <c r="B145" s="1">
        <f t="shared" si="8"/>
        <v>0.2999621467378828</v>
      </c>
      <c r="C145" s="10">
        <f t="shared" si="7"/>
        <v>0.30923932653389979</v>
      </c>
    </row>
    <row r="146" spans="1:3" x14ac:dyDescent="0.45">
      <c r="A146" s="9">
        <v>2027</v>
      </c>
      <c r="B146" s="1">
        <f t="shared" si="8"/>
        <v>0.32364834954115212</v>
      </c>
      <c r="C146" s="10">
        <f t="shared" si="7"/>
        <v>0.33365809231046611</v>
      </c>
    </row>
    <row r="147" spans="1:3" x14ac:dyDescent="0.45">
      <c r="A147" s="9">
        <v>2028</v>
      </c>
      <c r="B147" s="1">
        <f t="shared" si="8"/>
        <v>0.34733455234442145</v>
      </c>
      <c r="C147" s="10">
        <f t="shared" si="7"/>
        <v>0.35807685808703243</v>
      </c>
    </row>
    <row r="148" spans="1:3" x14ac:dyDescent="0.45">
      <c r="A148" s="9">
        <v>2029</v>
      </c>
      <c r="B148" s="1">
        <f t="shared" si="8"/>
        <v>0.37102075514769078</v>
      </c>
      <c r="C148" s="10">
        <f t="shared" si="7"/>
        <v>0.38249562386359875</v>
      </c>
    </row>
    <row r="149" spans="1:3" x14ac:dyDescent="0.45">
      <c r="A149" s="9">
        <v>2030</v>
      </c>
      <c r="B149" s="1">
        <f t="shared" si="8"/>
        <v>0.39470695795096011</v>
      </c>
      <c r="C149" s="10">
        <f t="shared" si="7"/>
        <v>0.40691438964016508</v>
      </c>
    </row>
    <row r="150" spans="1:3" x14ac:dyDescent="0.45">
      <c r="A150" s="9">
        <v>2031</v>
      </c>
      <c r="B150" s="1">
        <f t="shared" si="8"/>
        <v>0.41839316075422944</v>
      </c>
      <c r="C150" s="10">
        <f t="shared" si="7"/>
        <v>0.4313331554167314</v>
      </c>
    </row>
    <row r="151" spans="1:3" x14ac:dyDescent="0.45">
      <c r="A151" s="9">
        <v>2032</v>
      </c>
      <c r="B151" s="1">
        <f t="shared" si="8"/>
        <v>0.44207936355749877</v>
      </c>
      <c r="C151" s="10">
        <f t="shared" si="7"/>
        <v>0.45575192119329772</v>
      </c>
    </row>
    <row r="152" spans="1:3" x14ac:dyDescent="0.45">
      <c r="A152" s="9">
        <v>2033</v>
      </c>
      <c r="B152" s="1">
        <f t="shared" si="8"/>
        <v>0.4657655663607681</v>
      </c>
      <c r="C152" s="10">
        <f t="shared" si="7"/>
        <v>0.48017068696986404</v>
      </c>
    </row>
    <row r="153" spans="1:3" x14ac:dyDescent="0.45">
      <c r="A153" s="9">
        <v>2034</v>
      </c>
      <c r="B153" s="1">
        <f t="shared" si="8"/>
        <v>0.48945176916403743</v>
      </c>
      <c r="C153" s="10">
        <f t="shared" si="7"/>
        <v>0.5045894527464303</v>
      </c>
    </row>
    <row r="154" spans="1:3" x14ac:dyDescent="0.45">
      <c r="A154" s="9">
        <v>2035</v>
      </c>
      <c r="B154" s="1">
        <f t="shared" si="8"/>
        <v>0.51313797196730682</v>
      </c>
      <c r="C154" s="10">
        <f t="shared" si="7"/>
        <v>0.52900821852299673</v>
      </c>
    </row>
    <row r="155" spans="1:3" x14ac:dyDescent="0.45">
      <c r="A155" s="9">
        <v>2036</v>
      </c>
      <c r="B155" s="1">
        <f t="shared" si="8"/>
        <v>0.5368241747705762</v>
      </c>
      <c r="C155" s="10">
        <f t="shared" si="7"/>
        <v>0.55342698429956316</v>
      </c>
    </row>
    <row r="156" spans="1:3" x14ac:dyDescent="0.45">
      <c r="A156" s="9">
        <v>2037</v>
      </c>
      <c r="B156" s="1">
        <f t="shared" si="8"/>
        <v>0.56051037757384559</v>
      </c>
      <c r="C156" s="10">
        <f t="shared" si="7"/>
        <v>0.57784575007612948</v>
      </c>
    </row>
    <row r="157" spans="1:3" x14ac:dyDescent="0.45">
      <c r="A157" s="9">
        <v>2038</v>
      </c>
      <c r="B157" s="1">
        <f t="shared" si="8"/>
        <v>0.58419658037711497</v>
      </c>
      <c r="C157" s="10">
        <f t="shared" si="7"/>
        <v>0.60226451585269591</v>
      </c>
    </row>
    <row r="158" spans="1:3" x14ac:dyDescent="0.45">
      <c r="A158" s="9">
        <v>2039</v>
      </c>
      <c r="B158" s="1">
        <f t="shared" si="8"/>
        <v>0.60788278318038436</v>
      </c>
      <c r="C158" s="10">
        <f t="shared" si="7"/>
        <v>0.62668328162926223</v>
      </c>
    </row>
    <row r="159" spans="1:3" x14ac:dyDescent="0.45">
      <c r="A159" s="9">
        <v>2040</v>
      </c>
      <c r="B159" s="1">
        <f t="shared" si="8"/>
        <v>0.63156898598365374</v>
      </c>
      <c r="C159" s="10">
        <f t="shared" si="7"/>
        <v>0.65110204740582867</v>
      </c>
    </row>
    <row r="160" spans="1:3" x14ac:dyDescent="0.45">
      <c r="A160" s="9">
        <v>2041</v>
      </c>
      <c r="B160" s="1">
        <f t="shared" si="8"/>
        <v>0.65525518878692313</v>
      </c>
      <c r="C160" s="10">
        <f t="shared" si="7"/>
        <v>0.67552081318239499</v>
      </c>
    </row>
    <row r="161" spans="1:4" x14ac:dyDescent="0.45">
      <c r="A161" s="9">
        <v>2042</v>
      </c>
      <c r="B161" s="1">
        <f t="shared" si="8"/>
        <v>0.67894139159019251</v>
      </c>
      <c r="C161" s="10">
        <f t="shared" si="7"/>
        <v>0.69993957895896142</v>
      </c>
    </row>
    <row r="162" spans="1:4" x14ac:dyDescent="0.45">
      <c r="A162" s="9">
        <v>2043</v>
      </c>
      <c r="B162" s="1">
        <f t="shared" si="8"/>
        <v>0.7026275943934619</v>
      </c>
      <c r="C162" s="10">
        <f t="shared" si="7"/>
        <v>0.72435834473552774</v>
      </c>
    </row>
    <row r="163" spans="1:4" x14ac:dyDescent="0.45">
      <c r="A163" s="9">
        <v>2044</v>
      </c>
      <c r="B163" s="1">
        <f t="shared" si="8"/>
        <v>0.72631379719673128</v>
      </c>
      <c r="C163" s="10">
        <f t="shared" si="7"/>
        <v>0.74877711051209417</v>
      </c>
    </row>
    <row r="164" spans="1:4" x14ac:dyDescent="0.45">
      <c r="A164" s="9">
        <v>2045</v>
      </c>
      <c r="B164" s="1">
        <f>B132</f>
        <v>0.75</v>
      </c>
      <c r="C164" s="10">
        <f t="shared" si="7"/>
        <v>0.77319587628865982</v>
      </c>
    </row>
    <row r="165" spans="1:4" x14ac:dyDescent="0.45">
      <c r="A165" s="9">
        <v>2046</v>
      </c>
      <c r="B165" s="1">
        <f>($B$169-$B$164)/COUNT($A$165:$A$169)+B164</f>
        <v>0.79400000000000004</v>
      </c>
      <c r="C165" s="10">
        <f t="shared" si="7"/>
        <v>0.81855670103092792</v>
      </c>
    </row>
    <row r="166" spans="1:4" x14ac:dyDescent="0.45">
      <c r="A166" s="9">
        <v>2047</v>
      </c>
      <c r="B166" s="1">
        <f t="shared" ref="B166:B168" si="9">($B$169-$B$164)/COUNT($A$165:$A$169)+B165</f>
        <v>0.83800000000000008</v>
      </c>
      <c r="C166" s="10">
        <f t="shared" si="7"/>
        <v>0.86391752577319603</v>
      </c>
    </row>
    <row r="167" spans="1:4" x14ac:dyDescent="0.45">
      <c r="A167" s="9">
        <v>2048</v>
      </c>
      <c r="B167" s="1">
        <f t="shared" si="9"/>
        <v>0.88200000000000012</v>
      </c>
      <c r="C167" s="10">
        <f t="shared" si="7"/>
        <v>0.90927835051546402</v>
      </c>
    </row>
    <row r="168" spans="1:4" x14ac:dyDescent="0.45">
      <c r="A168" s="9">
        <v>2049</v>
      </c>
      <c r="B168" s="1">
        <f t="shared" si="9"/>
        <v>0.92600000000000016</v>
      </c>
      <c r="C168" s="10">
        <f t="shared" si="7"/>
        <v>0.95463917525773212</v>
      </c>
    </row>
    <row r="169" spans="1:4" x14ac:dyDescent="0.45">
      <c r="A169" s="9">
        <v>2050</v>
      </c>
      <c r="B169" s="1">
        <f>B133</f>
        <v>0.97</v>
      </c>
      <c r="C169" s="10">
        <f t="shared" si="7"/>
        <v>1</v>
      </c>
    </row>
    <row r="171" spans="1:4" x14ac:dyDescent="0.45">
      <c r="A171" s="17" t="s">
        <v>73</v>
      </c>
      <c r="B171" t="s">
        <v>42</v>
      </c>
    </row>
    <row r="172" spans="1:4" x14ac:dyDescent="0.45">
      <c r="A172" s="17" t="s">
        <v>74</v>
      </c>
      <c r="B172" s="15">
        <v>1</v>
      </c>
      <c r="C172" t="s">
        <v>78</v>
      </c>
    </row>
    <row r="173" spans="1:4" x14ac:dyDescent="0.45">
      <c r="A173" s="18" t="s">
        <v>71</v>
      </c>
      <c r="B173" s="18" t="s">
        <v>89</v>
      </c>
      <c r="C173" s="18" t="s">
        <v>69</v>
      </c>
    </row>
    <row r="174" spans="1:4" x14ac:dyDescent="0.45">
      <c r="A174" s="9">
        <v>2017</v>
      </c>
      <c r="B174" s="1">
        <v>0</v>
      </c>
      <c r="C174" s="10">
        <f>B174/$B$172</f>
        <v>0</v>
      </c>
      <c r="D174" s="16" t="s">
        <v>79</v>
      </c>
    </row>
    <row r="175" spans="1:4" x14ac:dyDescent="0.45">
      <c r="A175" s="9">
        <v>2018</v>
      </c>
      <c r="B175" s="1">
        <f>($B$187-$B$174)/COUNT($A$175:$A$187)+B174</f>
        <v>7.6923076923076927E-2</v>
      </c>
      <c r="C175" s="10">
        <f t="shared" ref="C175:C207" si="10">B175/$B$172</f>
        <v>7.6923076923076927E-2</v>
      </c>
    </row>
    <row r="176" spans="1:4" x14ac:dyDescent="0.45">
      <c r="A176" s="9">
        <v>2019</v>
      </c>
      <c r="B176" s="1">
        <f t="shared" ref="B176:B186" si="11">($B$187-$B$174)/COUNT($A$175:$A$187)+B175</f>
        <v>0.15384615384615385</v>
      </c>
      <c r="C176" s="10">
        <f t="shared" si="10"/>
        <v>0.15384615384615385</v>
      </c>
    </row>
    <row r="177" spans="1:3" x14ac:dyDescent="0.45">
      <c r="A177" s="9">
        <v>2020</v>
      </c>
      <c r="B177" s="1">
        <f t="shared" si="11"/>
        <v>0.23076923076923078</v>
      </c>
      <c r="C177" s="10">
        <f t="shared" si="10"/>
        <v>0.23076923076923078</v>
      </c>
    </row>
    <row r="178" spans="1:3" x14ac:dyDescent="0.45">
      <c r="A178" s="9">
        <v>2021</v>
      </c>
      <c r="B178" s="1">
        <f t="shared" si="11"/>
        <v>0.30769230769230771</v>
      </c>
      <c r="C178" s="10">
        <f t="shared" si="10"/>
        <v>0.30769230769230771</v>
      </c>
    </row>
    <row r="179" spans="1:3" x14ac:dyDescent="0.45">
      <c r="A179" s="9">
        <v>2022</v>
      </c>
      <c r="B179" s="1">
        <f t="shared" si="11"/>
        <v>0.38461538461538464</v>
      </c>
      <c r="C179" s="10">
        <f t="shared" si="10"/>
        <v>0.38461538461538464</v>
      </c>
    </row>
    <row r="180" spans="1:3" x14ac:dyDescent="0.45">
      <c r="A180" s="9">
        <v>2023</v>
      </c>
      <c r="B180" s="1">
        <f t="shared" si="11"/>
        <v>0.46153846153846156</v>
      </c>
      <c r="C180" s="10">
        <f t="shared" si="10"/>
        <v>0.46153846153846156</v>
      </c>
    </row>
    <row r="181" spans="1:3" x14ac:dyDescent="0.45">
      <c r="A181" s="9">
        <v>2024</v>
      </c>
      <c r="B181" s="1">
        <f t="shared" si="11"/>
        <v>0.53846153846153855</v>
      </c>
      <c r="C181" s="10">
        <f t="shared" si="10"/>
        <v>0.53846153846153855</v>
      </c>
    </row>
    <row r="182" spans="1:3" x14ac:dyDescent="0.45">
      <c r="A182" s="9">
        <v>2025</v>
      </c>
      <c r="B182" s="1">
        <f t="shared" si="11"/>
        <v>0.61538461538461542</v>
      </c>
      <c r="C182" s="10">
        <f t="shared" si="10"/>
        <v>0.61538461538461542</v>
      </c>
    </row>
    <row r="183" spans="1:3" x14ac:dyDescent="0.45">
      <c r="A183" s="9">
        <v>2026</v>
      </c>
      <c r="B183" s="1">
        <f t="shared" si="11"/>
        <v>0.69230769230769229</v>
      </c>
      <c r="C183" s="10">
        <f t="shared" si="10"/>
        <v>0.69230769230769229</v>
      </c>
    </row>
    <row r="184" spans="1:3" x14ac:dyDescent="0.45">
      <c r="A184" s="9">
        <v>2027</v>
      </c>
      <c r="B184" s="1">
        <f t="shared" si="11"/>
        <v>0.76923076923076916</v>
      </c>
      <c r="C184" s="10">
        <f t="shared" si="10"/>
        <v>0.76923076923076916</v>
      </c>
    </row>
    <row r="185" spans="1:3" x14ac:dyDescent="0.45">
      <c r="A185" s="9">
        <v>2028</v>
      </c>
      <c r="B185" s="1">
        <f t="shared" si="11"/>
        <v>0.84615384615384603</v>
      </c>
      <c r="C185" s="10">
        <f t="shared" si="10"/>
        <v>0.84615384615384603</v>
      </c>
    </row>
    <row r="186" spans="1:3" x14ac:dyDescent="0.45">
      <c r="A186" s="9">
        <v>2029</v>
      </c>
      <c r="B186" s="1">
        <f t="shared" si="11"/>
        <v>0.92307692307692291</v>
      </c>
      <c r="C186" s="10">
        <f t="shared" si="10"/>
        <v>0.92307692307692291</v>
      </c>
    </row>
    <row r="187" spans="1:3" x14ac:dyDescent="0.45">
      <c r="A187" s="9">
        <v>2030</v>
      </c>
      <c r="B187" s="1">
        <f>B172</f>
        <v>1</v>
      </c>
      <c r="C187" s="10">
        <f t="shared" si="10"/>
        <v>1</v>
      </c>
    </row>
    <row r="188" spans="1:3" x14ac:dyDescent="0.45">
      <c r="A188" s="9">
        <v>2031</v>
      </c>
      <c r="B188" s="1">
        <f>B187</f>
        <v>1</v>
      </c>
      <c r="C188" s="10">
        <f t="shared" si="10"/>
        <v>1</v>
      </c>
    </row>
    <row r="189" spans="1:3" x14ac:dyDescent="0.45">
      <c r="A189" s="9">
        <v>2032</v>
      </c>
      <c r="B189" s="1">
        <f t="shared" ref="B189:B207" si="12">B188</f>
        <v>1</v>
      </c>
      <c r="C189" s="10">
        <f t="shared" si="10"/>
        <v>1</v>
      </c>
    </row>
    <row r="190" spans="1:3" x14ac:dyDescent="0.45">
      <c r="A190" s="9">
        <v>2033</v>
      </c>
      <c r="B190" s="1">
        <f t="shared" si="12"/>
        <v>1</v>
      </c>
      <c r="C190" s="10">
        <f t="shared" si="10"/>
        <v>1</v>
      </c>
    </row>
    <row r="191" spans="1:3" x14ac:dyDescent="0.45">
      <c r="A191" s="9">
        <v>2034</v>
      </c>
      <c r="B191" s="1">
        <f t="shared" si="12"/>
        <v>1</v>
      </c>
      <c r="C191" s="10">
        <f t="shared" si="10"/>
        <v>1</v>
      </c>
    </row>
    <row r="192" spans="1:3" x14ac:dyDescent="0.45">
      <c r="A192" s="9">
        <v>2035</v>
      </c>
      <c r="B192" s="1">
        <f t="shared" si="12"/>
        <v>1</v>
      </c>
      <c r="C192" s="10">
        <f t="shared" si="10"/>
        <v>1</v>
      </c>
    </row>
    <row r="193" spans="1:3" x14ac:dyDescent="0.45">
      <c r="A193" s="9">
        <v>2036</v>
      </c>
      <c r="B193" s="1">
        <f t="shared" si="12"/>
        <v>1</v>
      </c>
      <c r="C193" s="10">
        <f t="shared" si="10"/>
        <v>1</v>
      </c>
    </row>
    <row r="194" spans="1:3" x14ac:dyDescent="0.45">
      <c r="A194" s="9">
        <v>2037</v>
      </c>
      <c r="B194" s="1">
        <f t="shared" si="12"/>
        <v>1</v>
      </c>
      <c r="C194" s="10">
        <f t="shared" si="10"/>
        <v>1</v>
      </c>
    </row>
    <row r="195" spans="1:3" x14ac:dyDescent="0.45">
      <c r="A195" s="9">
        <v>2038</v>
      </c>
      <c r="B195" s="1">
        <f t="shared" si="12"/>
        <v>1</v>
      </c>
      <c r="C195" s="10">
        <f t="shared" si="10"/>
        <v>1</v>
      </c>
    </row>
    <row r="196" spans="1:3" x14ac:dyDescent="0.45">
      <c r="A196" s="9">
        <v>2039</v>
      </c>
      <c r="B196" s="1">
        <f t="shared" si="12"/>
        <v>1</v>
      </c>
      <c r="C196" s="10">
        <f t="shared" si="10"/>
        <v>1</v>
      </c>
    </row>
    <row r="197" spans="1:3" x14ac:dyDescent="0.45">
      <c r="A197" s="9">
        <v>2040</v>
      </c>
      <c r="B197" s="1">
        <f t="shared" si="12"/>
        <v>1</v>
      </c>
      <c r="C197" s="10">
        <f t="shared" si="10"/>
        <v>1</v>
      </c>
    </row>
    <row r="198" spans="1:3" x14ac:dyDescent="0.45">
      <c r="A198" s="9">
        <v>2041</v>
      </c>
      <c r="B198" s="1">
        <f t="shared" si="12"/>
        <v>1</v>
      </c>
      <c r="C198" s="10">
        <f t="shared" si="10"/>
        <v>1</v>
      </c>
    </row>
    <row r="199" spans="1:3" x14ac:dyDescent="0.45">
      <c r="A199" s="9">
        <v>2042</v>
      </c>
      <c r="B199" s="1">
        <f t="shared" si="12"/>
        <v>1</v>
      </c>
      <c r="C199" s="10">
        <f t="shared" si="10"/>
        <v>1</v>
      </c>
    </row>
    <row r="200" spans="1:3" x14ac:dyDescent="0.45">
      <c r="A200" s="9">
        <v>2043</v>
      </c>
      <c r="B200" s="1">
        <f t="shared" si="12"/>
        <v>1</v>
      </c>
      <c r="C200" s="10">
        <f t="shared" si="10"/>
        <v>1</v>
      </c>
    </row>
    <row r="201" spans="1:3" x14ac:dyDescent="0.45">
      <c r="A201" s="9">
        <v>2044</v>
      </c>
      <c r="B201" s="1">
        <f t="shared" si="12"/>
        <v>1</v>
      </c>
      <c r="C201" s="10">
        <f t="shared" si="10"/>
        <v>1</v>
      </c>
    </row>
    <row r="202" spans="1:3" x14ac:dyDescent="0.45">
      <c r="A202" s="9">
        <v>2045</v>
      </c>
      <c r="B202" s="1">
        <f t="shared" si="12"/>
        <v>1</v>
      </c>
      <c r="C202" s="10">
        <f t="shared" si="10"/>
        <v>1</v>
      </c>
    </row>
    <row r="203" spans="1:3" x14ac:dyDescent="0.45">
      <c r="A203" s="9">
        <v>2046</v>
      </c>
      <c r="B203" s="1">
        <f t="shared" si="12"/>
        <v>1</v>
      </c>
      <c r="C203" s="10">
        <f t="shared" si="10"/>
        <v>1</v>
      </c>
    </row>
    <row r="204" spans="1:3" x14ac:dyDescent="0.45">
      <c r="A204" s="9">
        <v>2047</v>
      </c>
      <c r="B204" s="1">
        <f t="shared" si="12"/>
        <v>1</v>
      </c>
      <c r="C204" s="10">
        <f t="shared" si="10"/>
        <v>1</v>
      </c>
    </row>
    <row r="205" spans="1:3" x14ac:dyDescent="0.45">
      <c r="A205" s="9">
        <v>2048</v>
      </c>
      <c r="B205" s="1">
        <f t="shared" si="12"/>
        <v>1</v>
      </c>
      <c r="C205" s="10">
        <f t="shared" si="10"/>
        <v>1</v>
      </c>
    </row>
    <row r="206" spans="1:3" x14ac:dyDescent="0.45">
      <c r="A206" s="9">
        <v>2049</v>
      </c>
      <c r="B206" s="1">
        <f t="shared" si="12"/>
        <v>1</v>
      </c>
      <c r="C206" s="10">
        <f t="shared" si="10"/>
        <v>1</v>
      </c>
    </row>
    <row r="207" spans="1:3" x14ac:dyDescent="0.45">
      <c r="A207" s="9">
        <v>2050</v>
      </c>
      <c r="B207" s="1">
        <f t="shared" si="12"/>
        <v>1</v>
      </c>
      <c r="C207" s="10">
        <f t="shared" si="10"/>
        <v>1</v>
      </c>
    </row>
    <row r="209" spans="1:6" x14ac:dyDescent="0.45">
      <c r="A209" s="17" t="s">
        <v>73</v>
      </c>
      <c r="B209" t="s">
        <v>43</v>
      </c>
    </row>
    <row r="210" spans="1:6" x14ac:dyDescent="0.45">
      <c r="A210" s="17"/>
      <c r="B210" t="s">
        <v>91</v>
      </c>
    </row>
    <row r="211" spans="1:6" x14ac:dyDescent="0.45">
      <c r="A211" s="17"/>
      <c r="B211" t="s">
        <v>92</v>
      </c>
      <c r="C211" s="16" t="s">
        <v>99</v>
      </c>
    </row>
    <row r="212" spans="1:6" x14ac:dyDescent="0.45">
      <c r="A212" s="17"/>
      <c r="B212" t="s">
        <v>93</v>
      </c>
    </row>
    <row r="213" spans="1:6" x14ac:dyDescent="0.45">
      <c r="A213" s="17" t="s">
        <v>74</v>
      </c>
      <c r="B213" s="15">
        <v>1</v>
      </c>
      <c r="C213" t="s">
        <v>78</v>
      </c>
      <c r="D213" t="s">
        <v>92</v>
      </c>
    </row>
    <row r="214" spans="1:6" x14ac:dyDescent="0.45">
      <c r="B214" s="15">
        <v>1</v>
      </c>
      <c r="C214" t="s">
        <v>78</v>
      </c>
      <c r="D214" t="s">
        <v>93</v>
      </c>
    </row>
    <row r="215" spans="1:6" x14ac:dyDescent="0.45">
      <c r="A215" s="18" t="s">
        <v>71</v>
      </c>
      <c r="B215" s="18" t="s">
        <v>95</v>
      </c>
      <c r="C215" s="18" t="s">
        <v>96</v>
      </c>
      <c r="D215" s="18" t="s">
        <v>97</v>
      </c>
      <c r="E215" s="18" t="s">
        <v>98</v>
      </c>
    </row>
    <row r="216" spans="1:6" x14ac:dyDescent="0.45">
      <c r="A216" s="9">
        <v>2017</v>
      </c>
      <c r="B216" s="1">
        <v>0</v>
      </c>
      <c r="C216" s="10">
        <f>B216/$B$213</f>
        <v>0</v>
      </c>
      <c r="D216" s="1">
        <v>0</v>
      </c>
      <c r="E216" s="10">
        <f>D216/$B$214</f>
        <v>0</v>
      </c>
      <c r="F216" s="16" t="s">
        <v>79</v>
      </c>
    </row>
    <row r="217" spans="1:6" x14ac:dyDescent="0.45">
      <c r="A217" s="9">
        <v>2018</v>
      </c>
      <c r="B217" s="1">
        <f>($B$229-$B$216)/COUNT($A$217:$A$229)+B216</f>
        <v>7.6923076923076927E-2</v>
      </c>
      <c r="C217" s="10">
        <f t="shared" ref="C217:C249" si="13">B217/$B$213</f>
        <v>7.6923076923076927E-2</v>
      </c>
      <c r="D217" s="1">
        <f>($D$229-$D$216)/COUNT($A$217:$A$229)+D216</f>
        <v>7.6923076923076927E-2</v>
      </c>
      <c r="E217" s="10">
        <f t="shared" ref="E217:E233" si="14">D217/$B$214</f>
        <v>7.6923076923076927E-2</v>
      </c>
    </row>
    <row r="218" spans="1:6" x14ac:dyDescent="0.45">
      <c r="A218" s="9">
        <v>2019</v>
      </c>
      <c r="B218" s="1">
        <f t="shared" ref="B218:B228" si="15">($B$229-$B$216)/COUNT($A$217:$A$229)+B217</f>
        <v>0.15384615384615385</v>
      </c>
      <c r="C218" s="10">
        <f t="shared" si="13"/>
        <v>0.15384615384615385</v>
      </c>
      <c r="D218" s="1">
        <f t="shared" ref="D218:D228" si="16">($D$229-$D$216)/COUNT($A$217:$A$229)+D217</f>
        <v>0.15384615384615385</v>
      </c>
      <c r="E218" s="10">
        <f t="shared" si="14"/>
        <v>0.15384615384615385</v>
      </c>
    </row>
    <row r="219" spans="1:6" x14ac:dyDescent="0.45">
      <c r="A219" s="9">
        <v>2020</v>
      </c>
      <c r="B219" s="1">
        <f t="shared" si="15"/>
        <v>0.23076923076923078</v>
      </c>
      <c r="C219" s="10">
        <f t="shared" si="13"/>
        <v>0.23076923076923078</v>
      </c>
      <c r="D219" s="1">
        <f t="shared" si="16"/>
        <v>0.23076923076923078</v>
      </c>
      <c r="E219" s="10">
        <f t="shared" si="14"/>
        <v>0.23076923076923078</v>
      </c>
    </row>
    <row r="220" spans="1:6" x14ac:dyDescent="0.45">
      <c r="A220" s="9">
        <v>2021</v>
      </c>
      <c r="B220" s="1">
        <f t="shared" si="15"/>
        <v>0.30769230769230771</v>
      </c>
      <c r="C220" s="10">
        <f t="shared" si="13"/>
        <v>0.30769230769230771</v>
      </c>
      <c r="D220" s="1">
        <f t="shared" si="16"/>
        <v>0.30769230769230771</v>
      </c>
      <c r="E220" s="10">
        <f t="shared" si="14"/>
        <v>0.30769230769230771</v>
      </c>
    </row>
    <row r="221" spans="1:6" x14ac:dyDescent="0.45">
      <c r="A221" s="9">
        <v>2022</v>
      </c>
      <c r="B221" s="1">
        <f t="shared" si="15"/>
        <v>0.38461538461538464</v>
      </c>
      <c r="C221" s="10">
        <f t="shared" si="13"/>
        <v>0.38461538461538464</v>
      </c>
      <c r="D221" s="1">
        <f t="shared" si="16"/>
        <v>0.38461538461538464</v>
      </c>
      <c r="E221" s="10">
        <f t="shared" si="14"/>
        <v>0.38461538461538464</v>
      </c>
    </row>
    <row r="222" spans="1:6" x14ac:dyDescent="0.45">
      <c r="A222" s="9">
        <v>2023</v>
      </c>
      <c r="B222" s="1">
        <f t="shared" si="15"/>
        <v>0.46153846153846156</v>
      </c>
      <c r="C222" s="10">
        <f t="shared" si="13"/>
        <v>0.46153846153846156</v>
      </c>
      <c r="D222" s="1">
        <f t="shared" si="16"/>
        <v>0.46153846153846156</v>
      </c>
      <c r="E222" s="10">
        <f t="shared" si="14"/>
        <v>0.46153846153846156</v>
      </c>
    </row>
    <row r="223" spans="1:6" x14ac:dyDescent="0.45">
      <c r="A223" s="9">
        <v>2024</v>
      </c>
      <c r="B223" s="1">
        <f t="shared" si="15"/>
        <v>0.53846153846153855</v>
      </c>
      <c r="C223" s="10">
        <f t="shared" si="13"/>
        <v>0.53846153846153855</v>
      </c>
      <c r="D223" s="1">
        <f t="shared" si="16"/>
        <v>0.53846153846153855</v>
      </c>
      <c r="E223" s="10">
        <f t="shared" si="14"/>
        <v>0.53846153846153855</v>
      </c>
    </row>
    <row r="224" spans="1:6" x14ac:dyDescent="0.45">
      <c r="A224" s="9">
        <v>2025</v>
      </c>
      <c r="B224" s="1">
        <f t="shared" si="15"/>
        <v>0.61538461538461542</v>
      </c>
      <c r="C224" s="10">
        <f t="shared" si="13"/>
        <v>0.61538461538461542</v>
      </c>
      <c r="D224" s="1">
        <f t="shared" si="16"/>
        <v>0.61538461538461542</v>
      </c>
      <c r="E224" s="10">
        <f t="shared" si="14"/>
        <v>0.61538461538461542</v>
      </c>
    </row>
    <row r="225" spans="1:5" x14ac:dyDescent="0.45">
      <c r="A225" s="9">
        <v>2026</v>
      </c>
      <c r="B225" s="1">
        <f t="shared" si="15"/>
        <v>0.69230769230769229</v>
      </c>
      <c r="C225" s="10">
        <f t="shared" si="13"/>
        <v>0.69230769230769229</v>
      </c>
      <c r="D225" s="1">
        <f t="shared" si="16"/>
        <v>0.69230769230769229</v>
      </c>
      <c r="E225" s="10">
        <f t="shared" si="14"/>
        <v>0.69230769230769229</v>
      </c>
    </row>
    <row r="226" spans="1:5" x14ac:dyDescent="0.45">
      <c r="A226" s="9">
        <v>2027</v>
      </c>
      <c r="B226" s="1">
        <f t="shared" si="15"/>
        <v>0.76923076923076916</v>
      </c>
      <c r="C226" s="10">
        <f t="shared" si="13"/>
        <v>0.76923076923076916</v>
      </c>
      <c r="D226" s="1">
        <f t="shared" si="16"/>
        <v>0.76923076923076916</v>
      </c>
      <c r="E226" s="10">
        <f t="shared" si="14"/>
        <v>0.76923076923076916</v>
      </c>
    </row>
    <row r="227" spans="1:5" x14ac:dyDescent="0.45">
      <c r="A227" s="9">
        <v>2028</v>
      </c>
      <c r="B227" s="1">
        <f t="shared" si="15"/>
        <v>0.84615384615384603</v>
      </c>
      <c r="C227" s="10">
        <f t="shared" si="13"/>
        <v>0.84615384615384603</v>
      </c>
      <c r="D227" s="1">
        <f t="shared" si="16"/>
        <v>0.84615384615384603</v>
      </c>
      <c r="E227" s="10">
        <f t="shared" si="14"/>
        <v>0.84615384615384603</v>
      </c>
    </row>
    <row r="228" spans="1:5" x14ac:dyDescent="0.45">
      <c r="A228" s="9">
        <v>2029</v>
      </c>
      <c r="B228" s="1">
        <f t="shared" si="15"/>
        <v>0.92307692307692291</v>
      </c>
      <c r="C228" s="10">
        <f t="shared" si="13"/>
        <v>0.92307692307692291</v>
      </c>
      <c r="D228" s="1">
        <f t="shared" si="16"/>
        <v>0.92307692307692291</v>
      </c>
      <c r="E228" s="10">
        <f t="shared" si="14"/>
        <v>0.92307692307692291</v>
      </c>
    </row>
    <row r="229" spans="1:5" x14ac:dyDescent="0.45">
      <c r="A229" s="9">
        <v>2030</v>
      </c>
      <c r="B229" s="1">
        <f>B213</f>
        <v>1</v>
      </c>
      <c r="C229" s="10">
        <f t="shared" si="13"/>
        <v>1</v>
      </c>
      <c r="D229" s="1">
        <f>B214</f>
        <v>1</v>
      </c>
      <c r="E229" s="10">
        <f t="shared" si="14"/>
        <v>1</v>
      </c>
    </row>
    <row r="230" spans="1:5" x14ac:dyDescent="0.45">
      <c r="A230" s="9">
        <v>2031</v>
      </c>
      <c r="B230" s="1">
        <f>B229</f>
        <v>1</v>
      </c>
      <c r="C230" s="10">
        <f t="shared" si="13"/>
        <v>1</v>
      </c>
      <c r="D230" s="1">
        <f>D229</f>
        <v>1</v>
      </c>
      <c r="E230" s="10">
        <f t="shared" si="14"/>
        <v>1</v>
      </c>
    </row>
    <row r="231" spans="1:5" x14ac:dyDescent="0.45">
      <c r="A231" s="9">
        <v>2032</v>
      </c>
      <c r="B231" s="1">
        <f t="shared" ref="B231:B249" si="17">B230</f>
        <v>1</v>
      </c>
      <c r="C231" s="10">
        <f t="shared" si="13"/>
        <v>1</v>
      </c>
      <c r="D231" s="1">
        <f t="shared" ref="D231:D249" si="18">D230</f>
        <v>1</v>
      </c>
      <c r="E231" s="10">
        <f t="shared" si="14"/>
        <v>1</v>
      </c>
    </row>
    <row r="232" spans="1:5" x14ac:dyDescent="0.45">
      <c r="A232" s="9">
        <v>2033</v>
      </c>
      <c r="B232" s="1">
        <f t="shared" si="17"/>
        <v>1</v>
      </c>
      <c r="C232" s="10">
        <f t="shared" si="13"/>
        <v>1</v>
      </c>
      <c r="D232" s="1">
        <f t="shared" si="18"/>
        <v>1</v>
      </c>
      <c r="E232" s="10">
        <f t="shared" si="14"/>
        <v>1</v>
      </c>
    </row>
    <row r="233" spans="1:5" x14ac:dyDescent="0.45">
      <c r="A233" s="9">
        <v>2034</v>
      </c>
      <c r="B233" s="1">
        <f t="shared" si="17"/>
        <v>1</v>
      </c>
      <c r="C233" s="10">
        <f t="shared" si="13"/>
        <v>1</v>
      </c>
      <c r="D233" s="1">
        <f t="shared" si="18"/>
        <v>1</v>
      </c>
      <c r="E233" s="10">
        <f t="shared" si="14"/>
        <v>1</v>
      </c>
    </row>
    <row r="234" spans="1:5" x14ac:dyDescent="0.45">
      <c r="A234" s="9">
        <v>2035</v>
      </c>
      <c r="B234" s="1">
        <f t="shared" si="17"/>
        <v>1</v>
      </c>
      <c r="C234" s="10">
        <f t="shared" si="13"/>
        <v>1</v>
      </c>
      <c r="D234" s="1">
        <f t="shared" si="18"/>
        <v>1</v>
      </c>
      <c r="E234" s="10">
        <f>D234/$B$214</f>
        <v>1</v>
      </c>
    </row>
    <row r="235" spans="1:5" x14ac:dyDescent="0.45">
      <c r="A235" s="9">
        <v>2036</v>
      </c>
      <c r="B235" s="1">
        <f t="shared" si="17"/>
        <v>1</v>
      </c>
      <c r="C235" s="10">
        <f>B235/$B$213</f>
        <v>1</v>
      </c>
      <c r="D235" s="1">
        <f t="shared" si="18"/>
        <v>1</v>
      </c>
      <c r="E235" s="10">
        <f t="shared" ref="E235:E249" si="19">D235/$B$214</f>
        <v>1</v>
      </c>
    </row>
    <row r="236" spans="1:5" x14ac:dyDescent="0.45">
      <c r="A236" s="9">
        <v>2037</v>
      </c>
      <c r="B236" s="1">
        <f t="shared" si="17"/>
        <v>1</v>
      </c>
      <c r="C236" s="10">
        <f t="shared" si="13"/>
        <v>1</v>
      </c>
      <c r="D236" s="1">
        <f t="shared" si="18"/>
        <v>1</v>
      </c>
      <c r="E236" s="10">
        <f t="shared" si="19"/>
        <v>1</v>
      </c>
    </row>
    <row r="237" spans="1:5" x14ac:dyDescent="0.45">
      <c r="A237" s="9">
        <v>2038</v>
      </c>
      <c r="B237" s="1">
        <f t="shared" si="17"/>
        <v>1</v>
      </c>
      <c r="C237" s="10">
        <f t="shared" si="13"/>
        <v>1</v>
      </c>
      <c r="D237" s="1">
        <f t="shared" si="18"/>
        <v>1</v>
      </c>
      <c r="E237" s="10">
        <f t="shared" si="19"/>
        <v>1</v>
      </c>
    </row>
    <row r="238" spans="1:5" x14ac:dyDescent="0.45">
      <c r="A238" s="9">
        <v>2039</v>
      </c>
      <c r="B238" s="1">
        <f t="shared" si="17"/>
        <v>1</v>
      </c>
      <c r="C238" s="10">
        <f t="shared" si="13"/>
        <v>1</v>
      </c>
      <c r="D238" s="1">
        <f t="shared" si="18"/>
        <v>1</v>
      </c>
      <c r="E238" s="10">
        <f t="shared" si="19"/>
        <v>1</v>
      </c>
    </row>
    <row r="239" spans="1:5" x14ac:dyDescent="0.45">
      <c r="A239" s="9">
        <v>2040</v>
      </c>
      <c r="B239" s="1">
        <f t="shared" si="17"/>
        <v>1</v>
      </c>
      <c r="C239" s="10">
        <f t="shared" si="13"/>
        <v>1</v>
      </c>
      <c r="D239" s="1">
        <f t="shared" si="18"/>
        <v>1</v>
      </c>
      <c r="E239" s="10">
        <f t="shared" si="19"/>
        <v>1</v>
      </c>
    </row>
    <row r="240" spans="1:5" x14ac:dyDescent="0.45">
      <c r="A240" s="9">
        <v>2041</v>
      </c>
      <c r="B240" s="1">
        <f t="shared" si="17"/>
        <v>1</v>
      </c>
      <c r="C240" s="10">
        <f>B240/$B$213</f>
        <v>1</v>
      </c>
      <c r="D240" s="1">
        <f t="shared" si="18"/>
        <v>1</v>
      </c>
      <c r="E240" s="10">
        <f t="shared" si="19"/>
        <v>1</v>
      </c>
    </row>
    <row r="241" spans="1:5" x14ac:dyDescent="0.45">
      <c r="A241" s="9">
        <v>2042</v>
      </c>
      <c r="B241" s="1">
        <f t="shared" si="17"/>
        <v>1</v>
      </c>
      <c r="C241" s="10">
        <f t="shared" si="13"/>
        <v>1</v>
      </c>
      <c r="D241" s="1">
        <f t="shared" si="18"/>
        <v>1</v>
      </c>
      <c r="E241" s="10">
        <f t="shared" si="19"/>
        <v>1</v>
      </c>
    </row>
    <row r="242" spans="1:5" x14ac:dyDescent="0.45">
      <c r="A242" s="9">
        <v>2043</v>
      </c>
      <c r="B242" s="1">
        <f t="shared" si="17"/>
        <v>1</v>
      </c>
      <c r="C242" s="10">
        <f t="shared" si="13"/>
        <v>1</v>
      </c>
      <c r="D242" s="1">
        <f t="shared" si="18"/>
        <v>1</v>
      </c>
      <c r="E242" s="10">
        <f t="shared" si="19"/>
        <v>1</v>
      </c>
    </row>
    <row r="243" spans="1:5" x14ac:dyDescent="0.45">
      <c r="A243" s="9">
        <v>2044</v>
      </c>
      <c r="B243" s="1">
        <f t="shared" si="17"/>
        <v>1</v>
      </c>
      <c r="C243" s="10">
        <f t="shared" si="13"/>
        <v>1</v>
      </c>
      <c r="D243" s="1">
        <f t="shared" si="18"/>
        <v>1</v>
      </c>
      <c r="E243" s="10">
        <f t="shared" si="19"/>
        <v>1</v>
      </c>
    </row>
    <row r="244" spans="1:5" x14ac:dyDescent="0.45">
      <c r="A244" s="9">
        <v>2045</v>
      </c>
      <c r="B244" s="1">
        <f t="shared" si="17"/>
        <v>1</v>
      </c>
      <c r="C244" s="10">
        <f t="shared" si="13"/>
        <v>1</v>
      </c>
      <c r="D244" s="1">
        <f t="shared" si="18"/>
        <v>1</v>
      </c>
      <c r="E244" s="10">
        <f t="shared" si="19"/>
        <v>1</v>
      </c>
    </row>
    <row r="245" spans="1:5" x14ac:dyDescent="0.45">
      <c r="A245" s="9">
        <v>2046</v>
      </c>
      <c r="B245" s="1">
        <f t="shared" si="17"/>
        <v>1</v>
      </c>
      <c r="C245" s="10">
        <f t="shared" si="13"/>
        <v>1</v>
      </c>
      <c r="D245" s="1">
        <f t="shared" si="18"/>
        <v>1</v>
      </c>
      <c r="E245" s="10">
        <f t="shared" si="19"/>
        <v>1</v>
      </c>
    </row>
    <row r="246" spans="1:5" x14ac:dyDescent="0.45">
      <c r="A246" s="9">
        <v>2047</v>
      </c>
      <c r="B246" s="1">
        <f t="shared" si="17"/>
        <v>1</v>
      </c>
      <c r="C246" s="10">
        <f t="shared" si="13"/>
        <v>1</v>
      </c>
      <c r="D246" s="1">
        <f t="shared" si="18"/>
        <v>1</v>
      </c>
      <c r="E246" s="10">
        <f t="shared" si="19"/>
        <v>1</v>
      </c>
    </row>
    <row r="247" spans="1:5" x14ac:dyDescent="0.45">
      <c r="A247" s="9">
        <v>2048</v>
      </c>
      <c r="B247" s="1">
        <f t="shared" si="17"/>
        <v>1</v>
      </c>
      <c r="C247" s="10">
        <f t="shared" si="13"/>
        <v>1</v>
      </c>
      <c r="D247" s="1">
        <f t="shared" si="18"/>
        <v>1</v>
      </c>
      <c r="E247" s="10">
        <f t="shared" si="19"/>
        <v>1</v>
      </c>
    </row>
    <row r="248" spans="1:5" x14ac:dyDescent="0.45">
      <c r="A248" s="9">
        <v>2049</v>
      </c>
      <c r="B248" s="1">
        <f t="shared" si="17"/>
        <v>1</v>
      </c>
      <c r="C248" s="10">
        <f t="shared" si="13"/>
        <v>1</v>
      </c>
      <c r="D248" s="1">
        <f t="shared" si="18"/>
        <v>1</v>
      </c>
      <c r="E248" s="10">
        <f t="shared" si="19"/>
        <v>1</v>
      </c>
    </row>
    <row r="249" spans="1:5" x14ac:dyDescent="0.45">
      <c r="A249" s="9">
        <v>2050</v>
      </c>
      <c r="B249" s="1">
        <f t="shared" si="17"/>
        <v>1</v>
      </c>
      <c r="C249" s="10">
        <f t="shared" si="13"/>
        <v>1</v>
      </c>
      <c r="D249" s="1">
        <f t="shared" si="18"/>
        <v>1</v>
      </c>
      <c r="E249" s="10">
        <f t="shared" si="19"/>
        <v>1</v>
      </c>
    </row>
  </sheetData>
  <hyperlinks>
    <hyperlink ref="A13" r:id="rId1" display="https://www.energy.ca.gov/sites/default/files/2019-12/renewable_ada.pdf" xr:uid="{12465D29-5FB3-4392-83D1-AC37B3C9FE9D}"/>
    <hyperlink ref="A2" location="'Zero-Carbon Energy EPS settings'!B11" display="Additional Renewable Portfolio Std Percentage" xr:uid="{A5A632D8-85AA-45C0-9BB9-935F6E5BC98E}"/>
    <hyperlink ref="A3" location="'Zero-Carbon Energy EPS settings'!B50" display="Reduction in E Use Allowed by Component Eff Std" xr:uid="{683E9CDA-3AAD-46B1-9B23-DF2B63E5B0EC}"/>
    <hyperlink ref="A4" location="'Zero-Carbon Energy EPS settings'!B53" display="Fraction of Commercial Components Replaced Annually due to Retrofitting Policy" xr:uid="{316BF312-11BE-4ABB-8442-7040888933AC}"/>
    <hyperlink ref="A5" location="'Zero-Carbon Energy EPS settings'!B93" display="Fraction of Methane Capture Opportunities Achieved" xr:uid="{8640F8B5-4592-4F15-ABD4-373805DBA17B}"/>
    <hyperlink ref="A6" location="'Zero-Carbon Energy EPS settings'!B131" display="Fraction of F Gases Avoided" xr:uid="{5322AABB-9401-4501-A45C-96528A2B669A}"/>
    <hyperlink ref="A7" location="'Zero-Carbon Energy EPS settings'!B171" display="Perc New Nonelec Component Sales Shifted to Elec" xr:uid="{57E1675E-B7AE-498C-9DC7-3BF98F0C9863}"/>
    <hyperlink ref="A8" location="'Zero-Carbon Energy EPS settings'!B209" display="Additional Minimum Required EV Sales Percentage" xr:uid="{11BA8411-2A99-48C9-AF13-6F5FFAD36B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 CDR Scenario</vt:lpstr>
      <vt:lpstr>High CDR EPS settings</vt:lpstr>
      <vt:lpstr>Balanced Scenario</vt:lpstr>
      <vt:lpstr>Balanced EPS settings</vt:lpstr>
      <vt:lpstr>Zero-Carbon Energy Scenario</vt:lpstr>
      <vt:lpstr>Zero-Carbon Energy EPS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Minshu Deng</dc:creator>
  <cp:lastModifiedBy>Minshu Deng</cp:lastModifiedBy>
  <dcterms:created xsi:type="dcterms:W3CDTF">2020-08-25T22:40:06Z</dcterms:created>
  <dcterms:modified xsi:type="dcterms:W3CDTF">2020-09-02T23:12:57Z</dcterms:modified>
</cp:coreProperties>
</file>