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10" windowWidth="23960" windowHeight="11570" activeTab="5"/>
  </bookViews>
  <sheets>
    <sheet name="About" sheetId="7" r:id="rId1"/>
    <sheet name="HUD Appendix C Data" sheetId="2" r:id="rId2"/>
    <sheet name="lighting" sheetId="3" r:id="rId3"/>
    <sheet name="E3 California Pathways data" sheetId="9" r:id="rId4"/>
    <sheet name="other components" sheetId="6" r:id="rId5"/>
    <sheet name="CL" sheetId="8" r:id="rId6"/>
  </sheets>
  <definedNames>
    <definedName name="idm140511628331216" localSheetId="0">About!$B$34</definedName>
  </definedNames>
  <calcPr calcId="145621"/>
</workbook>
</file>

<file path=xl/calcChain.xml><?xml version="1.0" encoding="utf-8"?>
<calcChain xmlns="http://schemas.openxmlformats.org/spreadsheetml/2006/main">
  <c r="B6" i="8" l="1"/>
  <c r="B21" i="9"/>
  <c r="B3" i="8"/>
  <c r="B3" i="9"/>
  <c r="B9" i="9"/>
  <c r="B2" i="9"/>
  <c r="C11" i="6"/>
  <c r="B7" i="8" l="1"/>
  <c r="B5" i="8"/>
  <c r="B4" i="8"/>
  <c r="B2" i="8"/>
  <c r="B52" i="2" l="1"/>
  <c r="B34" i="2"/>
  <c r="B20" i="2"/>
  <c r="D4" i="3" l="1"/>
  <c r="B11" i="2"/>
</calcChain>
</file>

<file path=xl/sharedStrings.xml><?xml version="1.0" encoding="utf-8"?>
<sst xmlns="http://schemas.openxmlformats.org/spreadsheetml/2006/main" count="138" uniqueCount="125">
  <si>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</si>
  <si>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</si>
  <si>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</si>
  <si>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</si>
  <si>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</si>
  <si>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</si>
  <si>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</si>
  <si>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</si>
  <si>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</si>
  <si>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</si>
  <si>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Molded insulation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</si>
  <si>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</si>
  <si>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</si>
  <si>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</si>
  <si>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</si>
  <si>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</si>
  <si>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</si>
  <si>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</si>
  <si>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</si>
  <si>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</si>
  <si>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</si>
  <si>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</si>
  <si>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</si>
  <si>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</si>
  <si>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</si>
  <si>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</si>
  <si>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</si>
  <si>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</si>
  <si>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</si>
  <si>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</si>
  <si>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</si>
  <si>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</si>
  <si>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</si>
  <si>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</si>
  <si>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</si>
  <si>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</si>
  <si>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</si>
  <si>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</si>
  <si>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</si>
  <si>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</si>
  <si>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</si>
  <si>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</si>
  <si>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</si>
  <si>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</si>
  <si>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</si>
  <si>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</si>
  <si>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</si>
  <si>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</si>
  <si>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</si>
  <si>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</si>
  <si>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</si>
  <si>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</si>
  <si>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</si>
  <si>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</si>
  <si>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</si>
  <si>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</si>
  <si>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</si>
  <si>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</si>
  <si>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</si>
  <si>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</si>
  <si>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</si>
  <si>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</si>
  <si>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</si>
  <si>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</si>
  <si>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</si>
  <si>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</si>
  <si>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</si>
  <si>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Doors: Exterior, protected overhang</t>
  </si>
  <si>
    <t>Doors: Exterior, unprotected and exposed</t>
  </si>
  <si>
    <t>Garage doors</t>
  </si>
  <si>
    <t>Insulation for foundations, roofs, ceilings, walls, and floors</t>
  </si>
  <si>
    <t>"Lifetime" assumed to be 100 years.</t>
  </si>
  <si>
    <t>Roofing: asphalt and wood shingles and shakes</t>
  </si>
  <si>
    <t>Roofing: tile</t>
  </si>
  <si>
    <t>Framing: exterior and interior walls</t>
  </si>
  <si>
    <t>Siding: wood</t>
  </si>
  <si>
    <t>Siding: vinyl</t>
  </si>
  <si>
    <t>Windows: window glazing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</si>
  <si>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</si>
  <si>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</si>
  <si>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</si>
  <si>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</si>
  <si>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</si>
  <si>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</si>
  <si>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</si>
  <si>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</si>
  <si>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</si>
  <si>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</si>
  <si>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</si>
  <si>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</si>
  <si>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Building Component</t>
  </si>
  <si>
    <t>heating</t>
  </si>
  <si>
    <t>cooling and ventilation</t>
  </si>
  <si>
    <t>envelope</t>
  </si>
  <si>
    <t>appliances</t>
  </si>
  <si>
    <t>other component</t>
  </si>
  <si>
    <t>Lifetime (yr)</t>
  </si>
  <si>
    <t>Mainframe computer system</t>
  </si>
  <si>
    <t xml:space="preserve">Server </t>
  </si>
  <si>
    <t>Property and Equipment Capitalization</t>
  </si>
  <si>
    <t>Internal Revenue Service</t>
  </si>
  <si>
    <t>Not Dated, accessed April 13, 2019</t>
  </si>
  <si>
    <t>Internal Revenue Guidelines, section: 1.35.6.10 (07-26-2016)</t>
  </si>
  <si>
    <t>https://www.irs.gov/irm/part1/irm_01-035-006</t>
  </si>
  <si>
    <t>heating, ventilation, envelope, appliances</t>
  </si>
  <si>
    <t>cooling, appliances, additional information</t>
  </si>
  <si>
    <t>California Energy Commission</t>
  </si>
  <si>
    <t>Deep Decarbonization in a High Renewables Future: Updated Results from the California PATHWAYS Model</t>
  </si>
  <si>
    <t>https://www.ethree.com/wp-content/uploads/2018/06/Deep_Decarbonization_in_a_High_Renewables_Future_CEC-500-2018-012-1.pdf</t>
  </si>
  <si>
    <t>US model data</t>
  </si>
  <si>
    <t>E3 show faster turnover.</t>
  </si>
  <si>
    <t>Avg for residential</t>
  </si>
  <si>
    <t xml:space="preserve">Avg for commerical </t>
  </si>
  <si>
    <t>EPS requires an integer.  Rounding  yields</t>
  </si>
  <si>
    <t>IRS source</t>
  </si>
  <si>
    <t>Adjustment to cooling</t>
  </si>
  <si>
    <t>Adjustment to appliances</t>
  </si>
  <si>
    <t>Commercial and residential water heating ranges 9-12 years for conventional appliances.</t>
  </si>
  <si>
    <t>Higher for heat pump water heaters, but these are not widely used now.</t>
  </si>
  <si>
    <t>Moreover, water heaters are a very large source within appliances, and one of two</t>
  </si>
  <si>
    <t xml:space="preserve">dominant sources for natural gas use in buildings, along with space heating. </t>
  </si>
  <si>
    <t>Further, we note the US model value is an unweighted aggregation.</t>
  </si>
  <si>
    <t>The value for appliances is therefore adjusted downward by one year</t>
  </si>
  <si>
    <t xml:space="preserve">US model value </t>
  </si>
  <si>
    <t>Adjust value for California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</si>
</sst>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2039946</xdr:colOff>
      <xdr:row>23</xdr:row>
      <xdr:rowOff>31750</xdr:rowOff>
    </xdr:from>
    <xdr:to>
      <xdr:col>10</xdr:col>
      <xdr:colOff>241667</xdr:colOff>
      <xdr:row>50</xdr:row>
      <xdr:rowOff>51119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9946" y="4267200"/>
          <a:ext cx="5751871" cy="49914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9</xdr:col>
      <xdr:colOff>489332</xdr:colOff>
      <xdr:row>73</xdr:row>
      <xdr:rowOff>82781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655050"/>
          <a:ext cx="7429882" cy="450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rs.gov/irm/part1/irm_01-035-006" TargetMode="External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ethree.com/wp-content/uploads/2018/06/Deep_Decarbonization_in_a_High_Renewables_Future_CEC-500-2018-012-1.pdf" TargetMode="External"/><Relationship Id="rId4" Type="http://schemas.openxmlformats.org/officeDocument/2006/relationships/hyperlink" Target="https://www.irs.gov/irm/part1/irm_01-035-00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A16" sqref="A16:XFD16"/>
    </sheetView>
  </sheetViews>
  <sheetFormatPr defaultRowHeight="14.5" x14ac:dyDescent="0.35"/>
  <cols>
    <col min="2" max="2" width="61.54296875" customWidth="1"/>
    <col min="5" max="5" width="9.1796875" customWidth="1"/>
  </cols>
  <sheetData>
    <row r="1" spans="1:2" ht="15" x14ac:dyDescent="0.25">
      <c r="A1" s="1" t="s">
        <v>57</v>
      </c>
    </row>
    <row r="3" spans="1:2" ht="15" x14ac:dyDescent="0.25">
      <c r="A3" s="1" t="s">
        <v>58</v>
      </c>
      <c r="B3" s="2" t="s">
        <v>104</v>
      </c>
    </row>
    <row r="4" spans="1:2" ht="15" x14ac:dyDescent="0.25">
      <c r="B4" s="4" t="s">
        <v>27</v>
      </c>
    </row>
    <row r="5" spans="1:2" ht="15" x14ac:dyDescent="0.25">
      <c r="B5" s="4">
        <v>2000</v>
      </c>
    </row>
    <row r="6" spans="1:2" ht="15" x14ac:dyDescent="0.25">
      <c r="B6" s="4" t="s">
        <v>28</v>
      </c>
    </row>
    <row r="7" spans="1:2" ht="15" x14ac:dyDescent="0.25">
      <c r="B7" s="10" t="s">
        <v>29</v>
      </c>
    </row>
    <row r="8" spans="1:2" x14ac:dyDescent="0.35">
      <c r="B8" s="4" t="s">
        <v>59</v>
      </c>
    </row>
    <row r="9" spans="1:2" x14ac:dyDescent="0.35">
      <c r="B9" s="4"/>
    </row>
    <row r="10" spans="1:2" x14ac:dyDescent="0.35">
      <c r="B10" s="2" t="s">
        <v>105</v>
      </c>
    </row>
    <row r="11" spans="1:2" x14ac:dyDescent="0.35">
      <c r="B11" s="4" t="s">
        <v>106</v>
      </c>
    </row>
    <row r="12" spans="1:2" x14ac:dyDescent="0.35">
      <c r="B12" s="4">
        <v>2018</v>
      </c>
    </row>
    <row r="13" spans="1:2" x14ac:dyDescent="0.35">
      <c r="B13" s="4" t="s">
        <v>107</v>
      </c>
    </row>
    <row r="14" spans="1:2" x14ac:dyDescent="0.35">
      <c r="B14" s="9" t="s">
        <v>108</v>
      </c>
    </row>
    <row r="15" spans="1:2" x14ac:dyDescent="0.35">
      <c r="B15" s="4"/>
    </row>
    <row r="16" spans="1:2" x14ac:dyDescent="0.35">
      <c r="B16" s="3" t="s">
        <v>86</v>
      </c>
    </row>
    <row r="17" spans="2:2" ht="15" x14ac:dyDescent="0.25">
      <c r="B17" t="s">
        <v>22</v>
      </c>
    </row>
    <row r="18" spans="2:2" ht="15" x14ac:dyDescent="0.25">
      <c r="B18" t="s">
        <v>23</v>
      </c>
    </row>
    <row r="19" spans="2:2" ht="15" x14ac:dyDescent="0.25">
      <c r="B19" t="s">
        <v>24</v>
      </c>
    </row>
    <row r="20" spans="2:2" ht="15" x14ac:dyDescent="0.25">
      <c r="B20" s="9" t="s">
        <v>25</v>
      </c>
    </row>
    <row r="21" spans="2:2" ht="15" x14ac:dyDescent="0.25">
      <c r="B21" t="s">
        <v>26</v>
      </c>
    </row>
    <row r="23" spans="2:2" ht="15" x14ac:dyDescent="0.25">
      <c r="B23" s="2" t="s">
        <v>87</v>
      </c>
    </row>
    <row r="24" spans="2:2" ht="15" x14ac:dyDescent="0.25">
      <c r="B24" s="4" t="s">
        <v>44</v>
      </c>
    </row>
    <row r="25" spans="2:2" ht="15" x14ac:dyDescent="0.25">
      <c r="B25" s="4" t="s">
        <v>45</v>
      </c>
    </row>
    <row r="26" spans="2:2" ht="15" x14ac:dyDescent="0.25">
      <c r="B26" s="4" t="s">
        <v>46</v>
      </c>
    </row>
    <row r="27" spans="2:2" x14ac:dyDescent="0.35">
      <c r="B27" s="10" t="s">
        <v>47</v>
      </c>
    </row>
    <row r="28" spans="2:2" x14ac:dyDescent="0.35">
      <c r="B28" s="4" t="s">
        <v>48</v>
      </c>
    </row>
    <row r="29" spans="2:2" x14ac:dyDescent="0.35">
      <c r="B29" s="4"/>
    </row>
    <row r="30" spans="2:2" x14ac:dyDescent="0.35">
      <c r="B30" s="4" t="s">
        <v>100</v>
      </c>
    </row>
    <row r="31" spans="2:2" x14ac:dyDescent="0.35">
      <c r="B31" s="4" t="s">
        <v>101</v>
      </c>
    </row>
    <row r="32" spans="2:2" x14ac:dyDescent="0.35">
      <c r="B32" s="4" t="s">
        <v>102</v>
      </c>
    </row>
    <row r="33" spans="1:2" x14ac:dyDescent="0.35">
      <c r="B33" s="9" t="s">
        <v>103</v>
      </c>
    </row>
    <row r="34" spans="1:2" x14ac:dyDescent="0.35">
      <c r="B34" s="4" t="s">
        <v>99</v>
      </c>
    </row>
    <row r="37" spans="1:2" x14ac:dyDescent="0.35">
      <c r="A37" s="1" t="s">
        <v>80</v>
      </c>
    </row>
    <row r="38" spans="1:2" ht="15" x14ac:dyDescent="0.25">
      <c r="A38" t="s">
        <v>81</v>
      </c>
    </row>
    <row r="39" spans="1:2" ht="15" x14ac:dyDescent="0.25">
      <c r="A39" t="s">
        <v>89</v>
      </c>
    </row>
    <row r="40" spans="1:2" ht="15" x14ac:dyDescent="0.25">
      <c r="A40" t="s">
        <v>88</v>
      </c>
    </row>
  </sheetData>
  <hyperlinks>
    <hyperlink ref="B7" r:id="rId1"/>
    <hyperlink ref="B20" r:id="rId2"/>
    <hyperlink ref="B34" r:id="rId3" display="https://www.irs.gov/irm/part1/irm_01-035-006"/>
    <hyperlink ref="B33" r:id="rId4"/>
    <hyperlink ref="B14" r:id="rId5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28" workbookViewId="0">
      <selection activeCell="B52" sqref="A49:B52"/>
    </sheetView>
  </sheetViews>
  <sheetFormatPr defaultRowHeight="14.5" x14ac:dyDescent="0.35"/>
  <cols>
    <col min="1" max="1" width="55.81640625" customWidth="1"/>
    <col min="2" max="2" width="24.7265625" style="4" customWidth="1"/>
  </cols>
  <sheetData>
    <row r="1" spans="1:2" ht="15" x14ac:dyDescent="0.25">
      <c r="A1" s="2" t="s">
        <v>60</v>
      </c>
      <c r="B1" s="3" t="s">
        <v>0</v>
      </c>
    </row>
    <row r="2" spans="1:2" ht="15" x14ac:dyDescent="0.25">
      <c r="A2" t="s">
        <v>1</v>
      </c>
      <c r="B2" s="4">
        <v>15</v>
      </c>
    </row>
    <row r="3" spans="1:2" ht="15" x14ac:dyDescent="0.25">
      <c r="A3" t="s">
        <v>2</v>
      </c>
      <c r="B3" s="4">
        <v>30</v>
      </c>
    </row>
    <row r="4" spans="1:2" ht="15" x14ac:dyDescent="0.25">
      <c r="A4" t="s">
        <v>3</v>
      </c>
      <c r="B4" s="4">
        <v>18</v>
      </c>
    </row>
    <row r="5" spans="1:2" ht="15" x14ac:dyDescent="0.25">
      <c r="A5" t="s">
        <v>4</v>
      </c>
      <c r="B5" s="4">
        <v>13</v>
      </c>
    </row>
    <row r="6" spans="1:2" ht="15" x14ac:dyDescent="0.25">
      <c r="A6" t="s">
        <v>5</v>
      </c>
      <c r="B6" s="4">
        <v>10</v>
      </c>
    </row>
    <row r="7" spans="1:2" ht="15" x14ac:dyDescent="0.25">
      <c r="A7" t="s">
        <v>6</v>
      </c>
      <c r="B7" s="4">
        <v>25</v>
      </c>
    </row>
    <row r="8" spans="1:2" ht="15" x14ac:dyDescent="0.25">
      <c r="A8" t="s">
        <v>7</v>
      </c>
      <c r="B8" s="4">
        <v>20</v>
      </c>
    </row>
    <row r="9" spans="1:2" ht="15" x14ac:dyDescent="0.25">
      <c r="A9" t="s">
        <v>8</v>
      </c>
      <c r="B9" s="4">
        <v>20</v>
      </c>
    </row>
    <row r="10" spans="1:2" ht="15" x14ac:dyDescent="0.25">
      <c r="A10" t="s">
        <v>9</v>
      </c>
      <c r="B10" s="4">
        <v>20</v>
      </c>
    </row>
    <row r="11" spans="1:2" ht="15" x14ac:dyDescent="0.25">
      <c r="A11" s="5" t="s">
        <v>11</v>
      </c>
      <c r="B11" s="6">
        <f>AVERAGE(B2:B10)</f>
        <v>19</v>
      </c>
    </row>
    <row r="13" spans="1:2" ht="15" x14ac:dyDescent="0.25">
      <c r="A13" s="2" t="s">
        <v>82</v>
      </c>
      <c r="B13" s="3" t="s">
        <v>0</v>
      </c>
    </row>
    <row r="14" spans="1:2" ht="15" x14ac:dyDescent="0.25">
      <c r="A14" t="s">
        <v>61</v>
      </c>
      <c r="B14" s="4">
        <v>15</v>
      </c>
    </row>
    <row r="15" spans="1:2" ht="15" x14ac:dyDescent="0.25">
      <c r="A15" t="s">
        <v>62</v>
      </c>
      <c r="B15" s="4">
        <v>10</v>
      </c>
    </row>
    <row r="16" spans="1:2" ht="15" x14ac:dyDescent="0.25">
      <c r="A16" t="s">
        <v>63</v>
      </c>
      <c r="B16" s="4">
        <v>15</v>
      </c>
    </row>
    <row r="17" spans="1:3" ht="15" x14ac:dyDescent="0.25">
      <c r="A17" t="s">
        <v>64</v>
      </c>
      <c r="B17" s="4">
        <v>15</v>
      </c>
    </row>
    <row r="18" spans="1:3" ht="15" x14ac:dyDescent="0.25">
      <c r="A18" t="s">
        <v>65</v>
      </c>
      <c r="B18" s="4">
        <v>20</v>
      </c>
    </row>
    <row r="19" spans="1:3" ht="15" x14ac:dyDescent="0.25">
      <c r="A19" t="s">
        <v>66</v>
      </c>
      <c r="B19" s="4">
        <v>20</v>
      </c>
    </row>
    <row r="20" spans="1:3" ht="15" x14ac:dyDescent="0.25">
      <c r="A20" s="5" t="s">
        <v>11</v>
      </c>
      <c r="B20" s="6">
        <f>AVERAGE(B14:B19)</f>
        <v>15.833333333333334</v>
      </c>
    </row>
    <row r="22" spans="1:3" ht="15" x14ac:dyDescent="0.25">
      <c r="A22" s="2" t="s">
        <v>83</v>
      </c>
      <c r="B22" s="3" t="s">
        <v>0</v>
      </c>
    </row>
    <row r="23" spans="1:3" ht="15" x14ac:dyDescent="0.25">
      <c r="A23" t="s">
        <v>67</v>
      </c>
      <c r="B23" s="4">
        <v>90</v>
      </c>
    </row>
    <row r="24" spans="1:3" ht="15" x14ac:dyDescent="0.25">
      <c r="A24" t="s">
        <v>68</v>
      </c>
      <c r="B24" s="4">
        <v>27.5</v>
      </c>
    </row>
    <row r="25" spans="1:3" ht="15" x14ac:dyDescent="0.25">
      <c r="A25" t="s">
        <v>69</v>
      </c>
      <c r="B25" s="4">
        <v>35</v>
      </c>
    </row>
    <row r="26" spans="1:3" ht="15" x14ac:dyDescent="0.25">
      <c r="A26" t="s">
        <v>10</v>
      </c>
      <c r="B26" s="4">
        <v>20</v>
      </c>
    </row>
    <row r="27" spans="1:3" ht="15" x14ac:dyDescent="0.25">
      <c r="A27" t="s">
        <v>70</v>
      </c>
      <c r="B27" s="4">
        <v>100</v>
      </c>
      <c r="C27" t="s">
        <v>71</v>
      </c>
    </row>
    <row r="28" spans="1:3" ht="15" x14ac:dyDescent="0.25">
      <c r="A28" t="s">
        <v>72</v>
      </c>
      <c r="B28" s="4">
        <v>22.5</v>
      </c>
    </row>
    <row r="29" spans="1:3" ht="15" x14ac:dyDescent="0.25">
      <c r="A29" t="s">
        <v>73</v>
      </c>
      <c r="B29" s="4">
        <v>50</v>
      </c>
    </row>
    <row r="30" spans="1:3" ht="15" x14ac:dyDescent="0.25">
      <c r="A30" t="s">
        <v>74</v>
      </c>
      <c r="B30" s="4">
        <v>100</v>
      </c>
      <c r="C30" t="s">
        <v>71</v>
      </c>
    </row>
    <row r="31" spans="1:3" ht="15" x14ac:dyDescent="0.25">
      <c r="A31" t="s">
        <v>75</v>
      </c>
      <c r="B31" s="4">
        <v>55</v>
      </c>
    </row>
    <row r="32" spans="1:3" ht="15" x14ac:dyDescent="0.25">
      <c r="A32" t="s">
        <v>76</v>
      </c>
      <c r="B32" s="4">
        <v>50</v>
      </c>
    </row>
    <row r="33" spans="1:2" ht="15" x14ac:dyDescent="0.25">
      <c r="A33" t="s">
        <v>77</v>
      </c>
      <c r="B33" s="4">
        <v>20</v>
      </c>
    </row>
    <row r="34" spans="1:2" ht="15" x14ac:dyDescent="0.25">
      <c r="A34" s="5" t="s">
        <v>11</v>
      </c>
      <c r="B34" s="6">
        <f>AVERAGE(B23:B33)</f>
        <v>51.81818181818182</v>
      </c>
    </row>
    <row r="36" spans="1:2" ht="15" x14ac:dyDescent="0.25">
      <c r="A36" s="2" t="s">
        <v>30</v>
      </c>
      <c r="B36" s="3" t="s">
        <v>0</v>
      </c>
    </row>
    <row r="37" spans="1:2" x14ac:dyDescent="0.35">
      <c r="A37" t="s">
        <v>31</v>
      </c>
      <c r="B37" s="4">
        <v>10</v>
      </c>
    </row>
    <row r="38" spans="1:2" x14ac:dyDescent="0.35">
      <c r="A38" t="s">
        <v>32</v>
      </c>
      <c r="B38" s="4">
        <v>10</v>
      </c>
    </row>
    <row r="39" spans="1:2" x14ac:dyDescent="0.35">
      <c r="A39" t="s">
        <v>33</v>
      </c>
      <c r="B39" s="4">
        <v>14</v>
      </c>
    </row>
    <row r="40" spans="1:2" x14ac:dyDescent="0.35">
      <c r="A40" t="s">
        <v>34</v>
      </c>
      <c r="B40" s="4">
        <v>10</v>
      </c>
    </row>
    <row r="41" spans="1:2" x14ac:dyDescent="0.35">
      <c r="A41" t="s">
        <v>35</v>
      </c>
      <c r="B41" s="4">
        <v>12</v>
      </c>
    </row>
    <row r="42" spans="1:2" x14ac:dyDescent="0.35">
      <c r="A42" t="s">
        <v>36</v>
      </c>
      <c r="B42" s="4">
        <v>16</v>
      </c>
    </row>
    <row r="43" spans="1:2" x14ac:dyDescent="0.35">
      <c r="A43" t="s">
        <v>37</v>
      </c>
      <c r="B43" s="4">
        <v>11</v>
      </c>
    </row>
    <row r="44" spans="1:2" x14ac:dyDescent="0.35">
      <c r="A44" t="s">
        <v>38</v>
      </c>
      <c r="B44" s="4">
        <v>17</v>
      </c>
    </row>
    <row r="45" spans="1:2" x14ac:dyDescent="0.35">
      <c r="A45" t="s">
        <v>39</v>
      </c>
      <c r="B45" s="4">
        <v>19</v>
      </c>
    </row>
    <row r="46" spans="1:2" x14ac:dyDescent="0.35">
      <c r="A46" t="s">
        <v>40</v>
      </c>
      <c r="B46" s="4">
        <v>14</v>
      </c>
    </row>
    <row r="47" spans="1:2" x14ac:dyDescent="0.35">
      <c r="A47" t="s">
        <v>41</v>
      </c>
      <c r="B47" s="4">
        <v>14</v>
      </c>
    </row>
    <row r="48" spans="1:2" x14ac:dyDescent="0.35">
      <c r="A48" t="s">
        <v>42</v>
      </c>
      <c r="B48" s="4">
        <v>17</v>
      </c>
    </row>
    <row r="49" spans="1:2" x14ac:dyDescent="0.35">
      <c r="A49" t="s">
        <v>43</v>
      </c>
      <c r="B49" s="4">
        <v>13</v>
      </c>
    </row>
    <row r="50" spans="1:2" x14ac:dyDescent="0.35">
      <c r="A50" t="s">
        <v>78</v>
      </c>
      <c r="B50" s="4">
        <v>12</v>
      </c>
    </row>
    <row r="51" spans="1:2" x14ac:dyDescent="0.35">
      <c r="A51" t="s">
        <v>79</v>
      </c>
      <c r="B51" s="4">
        <v>14</v>
      </c>
    </row>
    <row r="52" spans="1:2" x14ac:dyDescent="0.35">
      <c r="A52" s="5" t="s">
        <v>11</v>
      </c>
      <c r="B52" s="6">
        <f>AVERAGE(B37:B51)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5" x14ac:dyDescent="0.35"/>
  <cols>
    <col min="1" max="1" width="35.1796875" customWidth="1"/>
    <col min="2" max="2" width="21.453125" customWidth="1"/>
    <col min="3" max="3" width="22.81640625" customWidth="1"/>
    <col min="4" max="4" width="23" customWidth="1"/>
  </cols>
  <sheetData>
    <row r="1" spans="1:4" ht="15" x14ac:dyDescent="0.25">
      <c r="A1" s="1" t="s">
        <v>21</v>
      </c>
    </row>
    <row r="2" spans="1:4" ht="15.75" thickBot="1" x14ac:dyDescent="0.3">
      <c r="A2" s="1"/>
    </row>
    <row r="3" spans="1:4" ht="15" x14ac:dyDescent="0.25">
      <c r="A3" s="1" t="s">
        <v>14</v>
      </c>
      <c r="B3" s="7" t="s">
        <v>17</v>
      </c>
      <c r="C3" s="7" t="s">
        <v>12</v>
      </c>
      <c r="D3" s="8" t="s">
        <v>13</v>
      </c>
    </row>
    <row r="4" spans="1:4" ht="15.75" thickBot="1" x14ac:dyDescent="0.3">
      <c r="A4" t="s">
        <v>15</v>
      </c>
      <c r="B4" s="4">
        <v>10000</v>
      </c>
      <c r="C4" s="4">
        <v>3</v>
      </c>
      <c r="D4" s="11">
        <f>B4/C4/365</f>
        <v>9.1324200913242013</v>
      </c>
    </row>
    <row r="6" spans="1:4" ht="15" x14ac:dyDescent="0.25">
      <c r="A6" s="1" t="s">
        <v>16</v>
      </c>
    </row>
    <row r="7" spans="1:4" ht="15" x14ac:dyDescent="0.25">
      <c r="A7" t="s">
        <v>18</v>
      </c>
    </row>
    <row r="8" spans="1:4" ht="15" x14ac:dyDescent="0.25">
      <c r="A8" t="s">
        <v>84</v>
      </c>
    </row>
    <row r="9" spans="1:4" ht="15" x14ac:dyDescent="0.25">
      <c r="A9" t="s">
        <v>19</v>
      </c>
    </row>
    <row r="10" spans="1:4" ht="15" x14ac:dyDescent="0.25">
      <c r="A10" t="s">
        <v>20</v>
      </c>
    </row>
    <row r="11" spans="1:4" ht="15" x14ac:dyDescent="0.25">
      <c r="A11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3" sqref="A3"/>
    </sheetView>
  </sheetViews>
  <sheetFormatPr defaultRowHeight="14.5" x14ac:dyDescent="0.35"/>
  <cols>
    <col min="1" max="1" width="29.54296875" bestFit="1" customWidth="1"/>
  </cols>
  <sheetData>
    <row r="1" spans="1:3" x14ac:dyDescent="0.35">
      <c r="A1" t="s">
        <v>109</v>
      </c>
    </row>
    <row r="2" spans="1:3" x14ac:dyDescent="0.35">
      <c r="A2" t="s">
        <v>92</v>
      </c>
      <c r="B2" s="13">
        <f>'HUD Appendix C Data'!B19</f>
        <v>20</v>
      </c>
    </row>
    <row r="3" spans="1:3" x14ac:dyDescent="0.35">
      <c r="A3" t="s">
        <v>94</v>
      </c>
      <c r="B3" s="13">
        <f>'HUD Appendix C Data'!B52</f>
        <v>13.533333333333333</v>
      </c>
    </row>
    <row r="5" spans="1:3" x14ac:dyDescent="0.35">
      <c r="A5" s="15" t="s">
        <v>115</v>
      </c>
      <c r="B5" s="15"/>
      <c r="C5" s="15"/>
    </row>
    <row r="6" spans="1:3" x14ac:dyDescent="0.35">
      <c r="A6" t="s">
        <v>110</v>
      </c>
    </row>
    <row r="7" spans="1:3" x14ac:dyDescent="0.35">
      <c r="A7" t="s">
        <v>111</v>
      </c>
      <c r="B7">
        <v>14</v>
      </c>
    </row>
    <row r="8" spans="1:3" x14ac:dyDescent="0.35">
      <c r="A8" t="s">
        <v>112</v>
      </c>
      <c r="B8">
        <v>15</v>
      </c>
    </row>
    <row r="9" spans="1:3" x14ac:dyDescent="0.35">
      <c r="B9">
        <f>(B7+B8)/2</f>
        <v>14.5</v>
      </c>
    </row>
    <row r="10" spans="1:3" x14ac:dyDescent="0.35">
      <c r="A10" t="s">
        <v>113</v>
      </c>
      <c r="B10">
        <v>15</v>
      </c>
    </row>
    <row r="12" spans="1:3" x14ac:dyDescent="0.35">
      <c r="A12" s="15" t="s">
        <v>116</v>
      </c>
      <c r="B12" s="15"/>
      <c r="C12" s="15"/>
    </row>
    <row r="13" spans="1:3" x14ac:dyDescent="0.35">
      <c r="A13" t="s">
        <v>117</v>
      </c>
    </row>
    <row r="14" spans="1:3" x14ac:dyDescent="0.35">
      <c r="A14" t="s">
        <v>118</v>
      </c>
    </row>
    <row r="15" spans="1:3" x14ac:dyDescent="0.35">
      <c r="A15" t="s">
        <v>119</v>
      </c>
    </row>
    <row r="16" spans="1:3" x14ac:dyDescent="0.35">
      <c r="A16" t="s">
        <v>120</v>
      </c>
    </row>
    <row r="18" spans="1:2" x14ac:dyDescent="0.35">
      <c r="A18" t="s">
        <v>121</v>
      </c>
    </row>
    <row r="20" spans="1:2" x14ac:dyDescent="0.35">
      <c r="A20" t="s">
        <v>122</v>
      </c>
    </row>
    <row r="21" spans="1:2" x14ac:dyDescent="0.35">
      <c r="A21" t="s">
        <v>123</v>
      </c>
      <c r="B21" s="13">
        <f>$B$3</f>
        <v>13.533333333333333</v>
      </c>
    </row>
    <row r="22" spans="1:2" x14ac:dyDescent="0.35">
      <c r="A22" t="s">
        <v>124</v>
      </c>
      <c r="B22">
        <v>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4" sqref="C24"/>
    </sheetView>
  </sheetViews>
  <sheetFormatPr defaultRowHeight="14.5" x14ac:dyDescent="0.35"/>
  <cols>
    <col min="1" max="1" width="20.1796875" customWidth="1"/>
    <col min="2" max="2" width="33.453125" customWidth="1"/>
    <col min="3" max="3" width="20.453125" customWidth="1"/>
  </cols>
  <sheetData>
    <row r="1" spans="1:3" ht="15" x14ac:dyDescent="0.25">
      <c r="A1" s="1" t="s">
        <v>53</v>
      </c>
    </row>
    <row r="3" spans="1:3" ht="15" x14ac:dyDescent="0.25">
      <c r="A3" s="3" t="s">
        <v>49</v>
      </c>
      <c r="B3" s="3" t="s">
        <v>50</v>
      </c>
      <c r="C3" s="3" t="s">
        <v>0</v>
      </c>
    </row>
    <row r="4" spans="1:3" ht="15" x14ac:dyDescent="0.25">
      <c r="A4" s="4">
        <v>1000</v>
      </c>
      <c r="B4" s="4" t="s">
        <v>51</v>
      </c>
      <c r="C4" s="4">
        <v>12</v>
      </c>
    </row>
    <row r="5" spans="1:3" ht="15" x14ac:dyDescent="0.25">
      <c r="A5" s="4">
        <v>1000</v>
      </c>
      <c r="B5" s="4" t="s">
        <v>52</v>
      </c>
      <c r="C5" s="4">
        <v>15</v>
      </c>
    </row>
    <row r="6" spans="1:3" ht="15" x14ac:dyDescent="0.25">
      <c r="A6" s="4">
        <v>1000</v>
      </c>
      <c r="B6" s="4" t="s">
        <v>55</v>
      </c>
      <c r="C6" s="4">
        <v>20</v>
      </c>
    </row>
    <row r="7" spans="1:3" ht="15" x14ac:dyDescent="0.25">
      <c r="A7" s="4">
        <v>1000</v>
      </c>
      <c r="B7" s="4" t="s">
        <v>56</v>
      </c>
      <c r="C7" s="4">
        <v>20</v>
      </c>
    </row>
    <row r="8" spans="1:3" ht="15" x14ac:dyDescent="0.25">
      <c r="A8" s="4">
        <v>1000</v>
      </c>
      <c r="B8" s="4" t="s">
        <v>54</v>
      </c>
      <c r="C8" s="4">
        <v>10</v>
      </c>
    </row>
    <row r="9" spans="1:3" x14ac:dyDescent="0.35">
      <c r="A9" s="4" t="s">
        <v>114</v>
      </c>
      <c r="B9" s="4" t="s">
        <v>97</v>
      </c>
      <c r="C9" s="4">
        <v>7</v>
      </c>
    </row>
    <row r="10" spans="1:3" x14ac:dyDescent="0.35">
      <c r="A10" s="4" t="s">
        <v>114</v>
      </c>
      <c r="B10" s="4" t="s">
        <v>98</v>
      </c>
      <c r="C10" s="4">
        <v>7</v>
      </c>
    </row>
    <row r="11" spans="1:3" ht="15" x14ac:dyDescent="0.25">
      <c r="A11" s="4"/>
      <c r="B11" s="12" t="s">
        <v>11</v>
      </c>
      <c r="C11" s="6">
        <f>AVERAGE(C4:C10)</f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tabSelected="1" workbookViewId="0">
      <selection activeCell="A11" sqref="A11"/>
    </sheetView>
  </sheetViews>
  <sheetFormatPr defaultRowHeight="14.5" x14ac:dyDescent="0.35"/>
  <cols>
    <col min="1" max="1" width="25.81640625" customWidth="1"/>
    <col min="2" max="2" width="18.453125" customWidth="1"/>
  </cols>
  <sheetData>
    <row r="1" spans="1:2" x14ac:dyDescent="0.25">
      <c r="A1" s="1" t="s">
        <v>90</v>
      </c>
      <c r="B1" s="14" t="s">
        <v>96</v>
      </c>
    </row>
    <row r="2" spans="1:2" x14ac:dyDescent="0.25">
      <c r="A2" t="s">
        <v>91</v>
      </c>
      <c r="B2" s="13">
        <f>'HUD Appendix C Data'!B11</f>
        <v>19</v>
      </c>
    </row>
    <row r="3" spans="1:2" x14ac:dyDescent="0.25">
      <c r="A3" t="s">
        <v>92</v>
      </c>
      <c r="B3" s="13">
        <f>'E3 California Pathways data'!$B$10</f>
        <v>15</v>
      </c>
    </row>
    <row r="4" spans="1:2" x14ac:dyDescent="0.25">
      <c r="A4" t="s">
        <v>93</v>
      </c>
      <c r="B4" s="13">
        <f>'HUD Appendix C Data'!B34</f>
        <v>51.81818181818182</v>
      </c>
    </row>
    <row r="5" spans="1:2" x14ac:dyDescent="0.25">
      <c r="A5" t="s">
        <v>86</v>
      </c>
      <c r="B5" s="13">
        <f>lighting!D4</f>
        <v>9.1324200913242013</v>
      </c>
    </row>
    <row r="6" spans="1:2" x14ac:dyDescent="0.25">
      <c r="A6" t="s">
        <v>94</v>
      </c>
      <c r="B6">
        <f>'E3 California Pathways data'!$B$22</f>
        <v>13</v>
      </c>
    </row>
    <row r="7" spans="1:2" x14ac:dyDescent="0.25">
      <c r="A7" t="s">
        <v>95</v>
      </c>
      <c r="B7" s="13">
        <f>'other components'!C11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HUD Appendix C Data</vt:lpstr>
      <vt:lpstr>lighting</vt:lpstr>
      <vt:lpstr>E3 California Pathways data</vt:lpstr>
      <vt:lpstr>other components</vt:lpstr>
      <vt:lpstr>CL</vt:lpstr>
      <vt:lpstr>About!idm140511628331216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2014-04-17T22:16:55Z</dcterms:created>
  <dcterms:modified xsi:type="dcterms:W3CDTF">2019-04-13T16:29:13Z</dcterms:modified>
</cp:coreProperties>
</file>