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50" windowWidth="23960" windowHeight="11310" activeTab="1"/>
  </bookViews>
  <sheets>
    <sheet name="About" sheetId="1" r:id="rId1"/>
    <sheet name="BFoHfC" sheetId="4" r:id="rId2"/>
    <sheet name="Aggregation and Calcs" sheetId="9" r:id="rId3"/>
    <sheet name="District heat in commerical blg" sheetId="6" r:id="rId4"/>
    <sheet name="building heat" sheetId="7" r:id="rId5"/>
    <sheet name="Industry heat- BAU Ind Fuel Use" sheetId="8" r:id="rId6"/>
  </sheets>
  <calcPr calcId="145621"/>
</workbook>
</file>

<file path=xl/calcChain.xml><?xml version="1.0" encoding="utf-8"?>
<calcChain xmlns="http://schemas.openxmlformats.org/spreadsheetml/2006/main">
  <c r="C17" i="6" l="1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X17" i="6"/>
  <c r="Y17" i="6"/>
  <c r="Z17" i="6"/>
  <c r="AA17" i="6"/>
  <c r="AB17" i="6"/>
  <c r="AC17" i="6"/>
  <c r="AD17" i="6"/>
  <c r="AE17" i="6"/>
  <c r="AF17" i="6"/>
  <c r="AG17" i="6"/>
  <c r="AH17" i="6"/>
  <c r="AI17" i="6"/>
  <c r="AJ17" i="6"/>
  <c r="B17" i="6"/>
  <c r="W10" i="9" l="1"/>
  <c r="B3" i="9"/>
  <c r="C3" i="9"/>
  <c r="D3" i="9"/>
  <c r="E3" i="9"/>
  <c r="F3" i="9"/>
  <c r="G3" i="9"/>
  <c r="H3" i="9"/>
  <c r="I3" i="9"/>
  <c r="J3" i="9"/>
  <c r="K3" i="9"/>
  <c r="L3" i="9"/>
  <c r="M3" i="9"/>
  <c r="N3" i="9"/>
  <c r="O3" i="9"/>
  <c r="P3" i="9"/>
  <c r="Q3" i="9"/>
  <c r="R3" i="9"/>
  <c r="S3" i="9"/>
  <c r="T3" i="9"/>
  <c r="U3" i="9"/>
  <c r="V3" i="9"/>
  <c r="W3" i="9"/>
  <c r="X3" i="9"/>
  <c r="Y3" i="9"/>
  <c r="Z3" i="9"/>
  <c r="AA3" i="9"/>
  <c r="AB3" i="9"/>
  <c r="AC3" i="9"/>
  <c r="AD3" i="9"/>
  <c r="AE3" i="9"/>
  <c r="AF3" i="9"/>
  <c r="AG3" i="9"/>
  <c r="AH3" i="9"/>
  <c r="AI3" i="9"/>
  <c r="AJ3" i="9"/>
  <c r="B8" i="9"/>
  <c r="C8" i="9"/>
  <c r="D8" i="9"/>
  <c r="E8" i="9"/>
  <c r="F8" i="9"/>
  <c r="G8" i="9"/>
  <c r="H8" i="9"/>
  <c r="I8" i="9"/>
  <c r="J8" i="9"/>
  <c r="K8" i="9"/>
  <c r="L8" i="9"/>
  <c r="M8" i="9"/>
  <c r="N8" i="9"/>
  <c r="O8" i="9"/>
  <c r="P8" i="9"/>
  <c r="Q8" i="9"/>
  <c r="R8" i="9"/>
  <c r="S8" i="9"/>
  <c r="T8" i="9"/>
  <c r="U8" i="9"/>
  <c r="V8" i="9"/>
  <c r="W8" i="9"/>
  <c r="X8" i="9"/>
  <c r="Y8" i="9"/>
  <c r="Z8" i="9"/>
  <c r="AA8" i="9"/>
  <c r="AB8" i="9"/>
  <c r="AC8" i="9"/>
  <c r="AD8" i="9"/>
  <c r="AE8" i="9"/>
  <c r="AF8" i="9"/>
  <c r="AG8" i="9"/>
  <c r="AH8" i="9"/>
  <c r="AI8" i="9"/>
  <c r="AJ8" i="9"/>
  <c r="B7" i="9"/>
  <c r="C7" i="9"/>
  <c r="D7" i="9"/>
  <c r="E7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V7" i="9"/>
  <c r="W7" i="9"/>
  <c r="X7" i="9"/>
  <c r="Y7" i="9"/>
  <c r="Z7" i="9"/>
  <c r="AA7" i="9"/>
  <c r="AA10" i="9" s="1"/>
  <c r="AB7" i="9"/>
  <c r="AC7" i="9"/>
  <c r="AD7" i="9"/>
  <c r="AE7" i="9"/>
  <c r="AE10" i="9" s="1"/>
  <c r="AF7" i="9"/>
  <c r="AG7" i="9"/>
  <c r="AH7" i="9"/>
  <c r="AI7" i="9"/>
  <c r="AI10" i="9" s="1"/>
  <c r="AJ7" i="9"/>
  <c r="C30" i="7"/>
  <c r="D30" i="7"/>
  <c r="E30" i="7"/>
  <c r="F30" i="7"/>
  <c r="G30" i="7"/>
  <c r="H30" i="7"/>
  <c r="I30" i="7"/>
  <c r="J30" i="7"/>
  <c r="K30" i="7"/>
  <c r="L30" i="7"/>
  <c r="M30" i="7"/>
  <c r="N30" i="7"/>
  <c r="O30" i="7"/>
  <c r="P30" i="7"/>
  <c r="Q30" i="7"/>
  <c r="R30" i="7"/>
  <c r="S30" i="7"/>
  <c r="T30" i="7"/>
  <c r="U30" i="7"/>
  <c r="V30" i="7"/>
  <c r="W30" i="7"/>
  <c r="X30" i="7"/>
  <c r="Y30" i="7"/>
  <c r="Z30" i="7"/>
  <c r="AA30" i="7"/>
  <c r="AB30" i="7"/>
  <c r="AC30" i="7"/>
  <c r="AD30" i="7"/>
  <c r="AE30" i="7"/>
  <c r="AF30" i="7"/>
  <c r="AG30" i="7"/>
  <c r="AH30" i="7"/>
  <c r="AI30" i="7"/>
  <c r="AJ30" i="7"/>
  <c r="B30" i="7"/>
  <c r="B6" i="9"/>
  <c r="B10" i="9" s="1"/>
  <c r="C6" i="9"/>
  <c r="C10" i="9" s="1"/>
  <c r="D6" i="9"/>
  <c r="D10" i="9" s="1"/>
  <c r="E6" i="9"/>
  <c r="E10" i="9" s="1"/>
  <c r="F6" i="9"/>
  <c r="F10" i="9" s="1"/>
  <c r="G6" i="9"/>
  <c r="G10" i="9" s="1"/>
  <c r="H6" i="9"/>
  <c r="H10" i="9" s="1"/>
  <c r="I6" i="9"/>
  <c r="I10" i="9" s="1"/>
  <c r="J6" i="9"/>
  <c r="J10" i="9" s="1"/>
  <c r="K6" i="9"/>
  <c r="K10" i="9" s="1"/>
  <c r="L6" i="9"/>
  <c r="L10" i="9" s="1"/>
  <c r="M6" i="9"/>
  <c r="M10" i="9" s="1"/>
  <c r="N6" i="9"/>
  <c r="N10" i="9" s="1"/>
  <c r="O6" i="9"/>
  <c r="O10" i="9" s="1"/>
  <c r="P6" i="9"/>
  <c r="P10" i="9" s="1"/>
  <c r="Q6" i="9"/>
  <c r="Q10" i="9" s="1"/>
  <c r="R6" i="9"/>
  <c r="R10" i="9" s="1"/>
  <c r="S6" i="9"/>
  <c r="S10" i="9" s="1"/>
  <c r="T6" i="9"/>
  <c r="T10" i="9" s="1"/>
  <c r="U6" i="9"/>
  <c r="U10" i="9" s="1"/>
  <c r="V6" i="9"/>
  <c r="V10" i="9" s="1"/>
  <c r="W6" i="9"/>
  <c r="X6" i="9"/>
  <c r="X10" i="9" s="1"/>
  <c r="Y6" i="9"/>
  <c r="Y10" i="9" s="1"/>
  <c r="Z6" i="9"/>
  <c r="Z10" i="9" s="1"/>
  <c r="AA6" i="9"/>
  <c r="AB6" i="9"/>
  <c r="AB10" i="9" s="1"/>
  <c r="AC6" i="9"/>
  <c r="AC10" i="9" s="1"/>
  <c r="AD6" i="9"/>
  <c r="AD10" i="9" s="1"/>
  <c r="AE6" i="9"/>
  <c r="AF6" i="9"/>
  <c r="AF10" i="9" s="1"/>
  <c r="AG6" i="9"/>
  <c r="AG10" i="9" s="1"/>
  <c r="AH6" i="9"/>
  <c r="AH10" i="9" s="1"/>
  <c r="AI6" i="9"/>
  <c r="AJ6" i="9"/>
  <c r="AJ10" i="9" s="1"/>
  <c r="A4" i="9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X11" i="8"/>
  <c r="Y11" i="8"/>
  <c r="Z11" i="8"/>
  <c r="AA11" i="8"/>
  <c r="AB11" i="8"/>
  <c r="AC11" i="8"/>
  <c r="AD11" i="8"/>
  <c r="AE11" i="8"/>
  <c r="AF11" i="8"/>
  <c r="AG11" i="8"/>
  <c r="AH11" i="8"/>
  <c r="AI11" i="8"/>
  <c r="AJ11" i="8"/>
  <c r="AK11" i="8"/>
  <c r="B11" i="8"/>
  <c r="A14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X10" i="8"/>
  <c r="Y10" i="8"/>
  <c r="Z10" i="8"/>
  <c r="AA10" i="8"/>
  <c r="AB10" i="8"/>
  <c r="AC10" i="8"/>
  <c r="AD10" i="8"/>
  <c r="AE10" i="8"/>
  <c r="AF10" i="8"/>
  <c r="AG10" i="8"/>
  <c r="AH10" i="8"/>
  <c r="AI10" i="8"/>
  <c r="AJ10" i="8"/>
  <c r="AK10" i="8"/>
  <c r="B10" i="8"/>
  <c r="A16" i="7"/>
  <c r="B16" i="7"/>
  <c r="B17" i="7" s="1"/>
  <c r="B4" i="9" s="1"/>
  <c r="C16" i="7"/>
  <c r="C17" i="7" s="1"/>
  <c r="C4" i="9" s="1"/>
  <c r="C12" i="9" s="1"/>
  <c r="C13" i="9" s="1"/>
  <c r="D4" i="4" s="1"/>
  <c r="D16" i="7"/>
  <c r="D17" i="7" s="1"/>
  <c r="D4" i="9" s="1"/>
  <c r="D12" i="9" s="1"/>
  <c r="D13" i="9" s="1"/>
  <c r="E4" i="4" s="1"/>
  <c r="E16" i="7"/>
  <c r="E17" i="7" s="1"/>
  <c r="E4" i="9" s="1"/>
  <c r="E12" i="9" s="1"/>
  <c r="E13" i="9" s="1"/>
  <c r="F4" i="4" s="1"/>
  <c r="F16" i="7"/>
  <c r="F17" i="7" s="1"/>
  <c r="F4" i="9" s="1"/>
  <c r="F12" i="9" s="1"/>
  <c r="F13" i="9" s="1"/>
  <c r="G4" i="4" s="1"/>
  <c r="G16" i="7"/>
  <c r="G17" i="7" s="1"/>
  <c r="G4" i="9" s="1"/>
  <c r="G12" i="9" s="1"/>
  <c r="G13" i="9" s="1"/>
  <c r="H4" i="4" s="1"/>
  <c r="H16" i="7"/>
  <c r="H17" i="7" s="1"/>
  <c r="H4" i="9" s="1"/>
  <c r="H12" i="9" s="1"/>
  <c r="H13" i="9" s="1"/>
  <c r="I4" i="4" s="1"/>
  <c r="I16" i="7"/>
  <c r="I17" i="7" s="1"/>
  <c r="I4" i="9" s="1"/>
  <c r="I12" i="9" s="1"/>
  <c r="I13" i="9" s="1"/>
  <c r="J4" i="4" s="1"/>
  <c r="J16" i="7"/>
  <c r="J17" i="7" s="1"/>
  <c r="J4" i="9" s="1"/>
  <c r="J12" i="9" s="1"/>
  <c r="J13" i="9" s="1"/>
  <c r="K4" i="4" s="1"/>
  <c r="K16" i="7"/>
  <c r="K17" i="7" s="1"/>
  <c r="K4" i="9" s="1"/>
  <c r="K12" i="9" s="1"/>
  <c r="K13" i="9" s="1"/>
  <c r="L4" i="4" s="1"/>
  <c r="L16" i="7"/>
  <c r="L17" i="7" s="1"/>
  <c r="L4" i="9" s="1"/>
  <c r="L12" i="9" s="1"/>
  <c r="L13" i="9" s="1"/>
  <c r="M4" i="4" s="1"/>
  <c r="M16" i="7"/>
  <c r="M17" i="7" s="1"/>
  <c r="M4" i="9" s="1"/>
  <c r="M12" i="9" s="1"/>
  <c r="M13" i="9" s="1"/>
  <c r="N4" i="4" s="1"/>
  <c r="N16" i="7"/>
  <c r="N17" i="7" s="1"/>
  <c r="N4" i="9" s="1"/>
  <c r="N12" i="9" s="1"/>
  <c r="N13" i="9" s="1"/>
  <c r="O4" i="4" s="1"/>
  <c r="O16" i="7"/>
  <c r="O17" i="7" s="1"/>
  <c r="O4" i="9" s="1"/>
  <c r="O12" i="9" s="1"/>
  <c r="O13" i="9" s="1"/>
  <c r="P4" i="4" s="1"/>
  <c r="P16" i="7"/>
  <c r="P17" i="7" s="1"/>
  <c r="P4" i="9" s="1"/>
  <c r="P12" i="9" s="1"/>
  <c r="P13" i="9" s="1"/>
  <c r="Q4" i="4" s="1"/>
  <c r="Q16" i="7"/>
  <c r="Q17" i="7" s="1"/>
  <c r="Q4" i="9" s="1"/>
  <c r="Q12" i="9" s="1"/>
  <c r="Q13" i="9" s="1"/>
  <c r="R4" i="4" s="1"/>
  <c r="R16" i="7"/>
  <c r="R17" i="7" s="1"/>
  <c r="R4" i="9" s="1"/>
  <c r="R12" i="9" s="1"/>
  <c r="R13" i="9" s="1"/>
  <c r="S4" i="4" s="1"/>
  <c r="S16" i="7"/>
  <c r="S17" i="7" s="1"/>
  <c r="S4" i="9" s="1"/>
  <c r="S12" i="9" s="1"/>
  <c r="S13" i="9" s="1"/>
  <c r="T4" i="4" s="1"/>
  <c r="T16" i="7"/>
  <c r="T17" i="7" s="1"/>
  <c r="T4" i="9" s="1"/>
  <c r="T12" i="9" s="1"/>
  <c r="T13" i="9" s="1"/>
  <c r="U4" i="4" s="1"/>
  <c r="U16" i="7"/>
  <c r="U17" i="7" s="1"/>
  <c r="U4" i="9" s="1"/>
  <c r="U12" i="9" s="1"/>
  <c r="U13" i="9" s="1"/>
  <c r="V4" i="4" s="1"/>
  <c r="V16" i="7"/>
  <c r="V17" i="7" s="1"/>
  <c r="V4" i="9" s="1"/>
  <c r="V12" i="9" s="1"/>
  <c r="V13" i="9" s="1"/>
  <c r="W4" i="4" s="1"/>
  <c r="W16" i="7"/>
  <c r="W17" i="7" s="1"/>
  <c r="W4" i="9" s="1"/>
  <c r="W12" i="9" s="1"/>
  <c r="W13" i="9" s="1"/>
  <c r="X4" i="4" s="1"/>
  <c r="X16" i="7"/>
  <c r="X17" i="7" s="1"/>
  <c r="X4" i="9" s="1"/>
  <c r="X12" i="9" s="1"/>
  <c r="X13" i="9" s="1"/>
  <c r="Y4" i="4" s="1"/>
  <c r="Y16" i="7"/>
  <c r="Y17" i="7" s="1"/>
  <c r="Y4" i="9" s="1"/>
  <c r="Y12" i="9" s="1"/>
  <c r="Y13" i="9" s="1"/>
  <c r="Z4" i="4" s="1"/>
  <c r="Z16" i="7"/>
  <c r="Z17" i="7" s="1"/>
  <c r="Z4" i="9" s="1"/>
  <c r="Z12" i="9" s="1"/>
  <c r="Z13" i="9" s="1"/>
  <c r="AA4" i="4" s="1"/>
  <c r="AA16" i="7"/>
  <c r="AA17" i="7" s="1"/>
  <c r="AA4" i="9" s="1"/>
  <c r="AA12" i="9" s="1"/>
  <c r="AA13" i="9" s="1"/>
  <c r="AB4" i="4" s="1"/>
  <c r="AB16" i="7"/>
  <c r="AB17" i="7" s="1"/>
  <c r="AB4" i="9" s="1"/>
  <c r="AB12" i="9" s="1"/>
  <c r="AB13" i="9" s="1"/>
  <c r="AC4" i="4" s="1"/>
  <c r="AC16" i="7"/>
  <c r="AC17" i="7" s="1"/>
  <c r="AC4" i="9" s="1"/>
  <c r="AC12" i="9" s="1"/>
  <c r="AC13" i="9" s="1"/>
  <c r="AD4" i="4" s="1"/>
  <c r="AD16" i="7"/>
  <c r="AD17" i="7" s="1"/>
  <c r="AD4" i="9" s="1"/>
  <c r="AD12" i="9" s="1"/>
  <c r="AD13" i="9" s="1"/>
  <c r="AE4" i="4" s="1"/>
  <c r="AE16" i="7"/>
  <c r="AE17" i="7" s="1"/>
  <c r="AE4" i="9" s="1"/>
  <c r="AE12" i="9" s="1"/>
  <c r="AE13" i="9" s="1"/>
  <c r="AF4" i="4" s="1"/>
  <c r="AF16" i="7"/>
  <c r="AF17" i="7" s="1"/>
  <c r="AF4" i="9" s="1"/>
  <c r="AF12" i="9" s="1"/>
  <c r="AF13" i="9" s="1"/>
  <c r="AG4" i="4" s="1"/>
  <c r="AG16" i="7"/>
  <c r="AG17" i="7" s="1"/>
  <c r="AG4" i="9" s="1"/>
  <c r="AG12" i="9" s="1"/>
  <c r="AG13" i="9" s="1"/>
  <c r="AH4" i="4" s="1"/>
  <c r="AH16" i="7"/>
  <c r="AH17" i="7" s="1"/>
  <c r="AH4" i="9" s="1"/>
  <c r="AH12" i="9" s="1"/>
  <c r="AH13" i="9" s="1"/>
  <c r="AI4" i="4" s="1"/>
  <c r="AI16" i="7"/>
  <c r="AI17" i="7" s="1"/>
  <c r="AI4" i="9" s="1"/>
  <c r="AI12" i="9" s="1"/>
  <c r="AI13" i="9" s="1"/>
  <c r="AJ4" i="4" s="1"/>
  <c r="AJ16" i="7"/>
  <c r="AJ17" i="7" s="1"/>
  <c r="AJ4" i="9" s="1"/>
  <c r="AJ12" i="9" s="1"/>
  <c r="AJ13" i="9" s="1"/>
  <c r="AK4" i="4" s="1"/>
  <c r="C13" i="7"/>
  <c r="D13" i="7"/>
  <c r="E13" i="7"/>
  <c r="F13" i="7"/>
  <c r="G13" i="7"/>
  <c r="H13" i="7"/>
  <c r="I13" i="7"/>
  <c r="J13" i="7"/>
  <c r="K13" i="7"/>
  <c r="L13" i="7"/>
  <c r="M13" i="7"/>
  <c r="N13" i="7"/>
  <c r="O13" i="7"/>
  <c r="P13" i="7"/>
  <c r="Q13" i="7"/>
  <c r="R13" i="7"/>
  <c r="S13" i="7"/>
  <c r="T13" i="7"/>
  <c r="U13" i="7"/>
  <c r="V13" i="7"/>
  <c r="W13" i="7"/>
  <c r="X13" i="7"/>
  <c r="Y13" i="7"/>
  <c r="Z13" i="7"/>
  <c r="AA13" i="7"/>
  <c r="AB13" i="7"/>
  <c r="AC13" i="7"/>
  <c r="AD13" i="7"/>
  <c r="AE13" i="7"/>
  <c r="AF13" i="7"/>
  <c r="AG13" i="7"/>
  <c r="AH13" i="7"/>
  <c r="AI13" i="7"/>
  <c r="AJ13" i="7"/>
  <c r="B13" i="7"/>
  <c r="B12" i="9" l="1"/>
  <c r="B13" i="9" s="1"/>
  <c r="C4" i="4" s="1"/>
  <c r="B4" i="4" s="1"/>
</calcChain>
</file>

<file path=xl/sharedStrings.xml><?xml version="1.0" encoding="utf-8"?>
<sst xmlns="http://schemas.openxmlformats.org/spreadsheetml/2006/main" count="82" uniqueCount="69">
  <si>
    <t>BFoHfC BAU Fraction of Heat from CHP</t>
  </si>
  <si>
    <t>Source:</t>
  </si>
  <si>
    <t>electricity</t>
  </si>
  <si>
    <t>coal</t>
  </si>
  <si>
    <t>natural gas</t>
  </si>
  <si>
    <t>biomass</t>
  </si>
  <si>
    <t>petroleum diesel</t>
  </si>
  <si>
    <t>heat</t>
  </si>
  <si>
    <t xml:space="preserve"> </t>
  </si>
  <si>
    <t>Reference Gas Furnace</t>
  </si>
  <si>
    <t>High Efficiency Gas Furnace</t>
  </si>
  <si>
    <t>High Efficiency Electric Heat Pump</t>
  </si>
  <si>
    <t>Reference Gas Boiler</t>
  </si>
  <si>
    <t>High Efficiency Gas Boiler</t>
  </si>
  <si>
    <t>Reference Electric Resistance Heat</t>
  </si>
  <si>
    <t>District Heating</t>
  </si>
  <si>
    <t>Total</t>
  </si>
  <si>
    <t>Scoping Plan plus 60% RPS</t>
  </si>
  <si>
    <t>Commercial space heating</t>
  </si>
  <si>
    <t>fraction district heating</t>
  </si>
  <si>
    <t>units are kBTU/hr</t>
  </si>
  <si>
    <t>The above % is based on notion of equal operating hours (igores the per hour dimension)</t>
  </si>
  <si>
    <t>Electricity</t>
  </si>
  <si>
    <t>Pipeline Gas</t>
  </si>
  <si>
    <t>Fuel Oil</t>
  </si>
  <si>
    <t>LPG</t>
  </si>
  <si>
    <t>Kerosene</t>
  </si>
  <si>
    <t>Wood</t>
  </si>
  <si>
    <t>Waste Heat</t>
  </si>
  <si>
    <t>None</t>
  </si>
  <si>
    <t>Commercial space heating - Energy (EJ)</t>
  </si>
  <si>
    <t>Residential space heating - Energy (EJ)</t>
  </si>
  <si>
    <t xml:space="preserve">We assume these plants would have been run anyway in order to provide electricity, </t>
  </si>
  <si>
    <t>and so, are handled by the Electricity Sector. Accordingly, we wish to only consider heat provided by “dedicated facilities” (i.e. non-CHP plants) in this part of the model. </t>
  </si>
  <si>
    <t xml:space="preserve">Next, we determine the fraction of district heat </t>
  </si>
  <si>
    <t>Year</t>
  </si>
  <si>
    <t>Cement and other carbonate use (BTU)</t>
  </si>
  <si>
    <t>Natural gas and petroleum systems (BTU)</t>
  </si>
  <si>
    <t>Iron and steel (BTU)</t>
  </si>
  <si>
    <t>Chemicals (BTU)</t>
  </si>
  <si>
    <t>Mining (BTU)</t>
  </si>
  <si>
    <t>Waste management (BTU)</t>
  </si>
  <si>
    <t>Agriculture (BTU)</t>
  </si>
  <si>
    <t>Other industries (BTU)</t>
  </si>
  <si>
    <t>Intrepretation of district heat part</t>
  </si>
  <si>
    <t>district heat in EJ</t>
  </si>
  <si>
    <t>kBtu per EJ</t>
  </si>
  <si>
    <t>https://www.iea.org/statistics/resources/unitconverter/</t>
  </si>
  <si>
    <t>Btu per EJ</t>
  </si>
  <si>
    <t>EJ total</t>
  </si>
  <si>
    <t>commerical buildings</t>
  </si>
  <si>
    <t>residential</t>
  </si>
  <si>
    <t>fraction district</t>
  </si>
  <si>
    <t>industry</t>
  </si>
  <si>
    <t>total for heat / district plus waste plus buildings</t>
  </si>
  <si>
    <t>fraction CHP</t>
  </si>
  <si>
    <t xml:space="preserve">Energy + Environmental Economics, Inc.  </t>
  </si>
  <si>
    <t>California Pathways model, 2030 Scoping Plan Analysis</t>
  </si>
  <si>
    <t>September 2017 release</t>
  </si>
  <si>
    <t>Model documentation:  https://www.arb.ca.gov/cc/scopingplan/california_pathways_model_framework_jan2017.pdf</t>
  </si>
  <si>
    <t>Discussion of model application for Scoping Plan:  https://www.arb.ca.gov/cc/scopingplan/2030sp_appd_pathways_final.pdf</t>
  </si>
  <si>
    <t>Model itself downloadable (as of July 26, 2018): https://www.arb.ca.gov/cc/scopingplan/pathways_arb_2.4.1_101917.zip</t>
  </si>
  <si>
    <t>Notes</t>
  </si>
  <si>
    <t>This variable is intended to separate energy use in dedicated, heat facilities with offsite delivery to buildings or industry.</t>
  </si>
  <si>
    <t xml:space="preserve">The portion of "heat from CHP" really means the non-district heat portion. </t>
  </si>
  <si>
    <r>
      <t xml:space="preserve">This explanation -- shown </t>
    </r>
    <r>
      <rPr>
        <i/>
        <sz val="11"/>
        <color theme="1"/>
        <rFont val="Calibri"/>
        <family val="2"/>
        <scheme val="minor"/>
      </rPr>
      <t>italicized</t>
    </r>
    <r>
      <rPr>
        <sz val="11"/>
        <color theme="1"/>
        <rFont val="Calibri"/>
        <family val="2"/>
        <scheme val="minor"/>
      </rPr>
      <t xml:space="preserve"> -- from the online documentation was particularly helpful: </t>
    </r>
  </si>
  <si>
    <t xml:space="preserve">This sheet adds up heat demand (categories in tab names), and finds the portion only from </t>
  </si>
  <si>
    <t>dedicated district heat facitlities (in the Aggregation and Cals tab).</t>
  </si>
  <si>
    <t xml:space="preserve">We do not have data on what fraction of these facilities are combined heat and power facilities as compared to dedicated, offsite heat.  We apply an assumption that 50% are true district heat, i.e. heat only.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</si>
</sst>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0"/>
      <color theme="4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9" fontId="3" fillId="0" borderId="0" applyFon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applyFont="1"/>
    <xf numFmtId="0" fontId="0" fillId="0" borderId="0" xfId="0" applyFont="1" applyAlignment="1">
      <alignment horizontal="right"/>
    </xf>
    <xf numFmtId="0" fontId="0" fillId="0" borderId="0" xfId="0" applyFont="1" applyFill="1" applyBorder="1"/>
    <xf numFmtId="11" fontId="0" fillId="0" borderId="0" xfId="0" applyNumberFormat="1"/>
    <xf numFmtId="9" fontId="0" fillId="0" borderId="0" xfId="2" applyFont="1"/>
    <xf numFmtId="0" fontId="2" fillId="0" borderId="0" xfId="1" applyAlignment="1" applyProtection="1"/>
    <xf numFmtId="164" fontId="0" fillId="0" borderId="0" xfId="2" applyNumberFormat="1" applyFont="1"/>
    <xf numFmtId="0" fontId="4" fillId="0" borderId="0" xfId="0" applyFont="1"/>
    <xf numFmtId="0" fontId="0" fillId="0" borderId="0" xfId="0" applyAlignment="1"/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33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781050</xdr:colOff>
      <xdr:row>21</xdr:row>
      <xdr:rowOff>104775</xdr:rowOff>
    </xdr:from>
    <xdr:to>
      <xdr:col>20</xdr:col>
      <xdr:colOff>550814</xdr:colOff>
      <xdr:row>46</xdr:row>
      <xdr:rowOff>8942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1050" y="3533775"/>
          <a:ext cx="13085714" cy="46666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ea.org/statistics/resources/unitconverte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B14" sqref="B14"/>
    </sheetView>
  </sheetViews>
  <sheetFormatPr defaultRowHeight="14.5" x14ac:dyDescent="0.35"/>
  <cols>
    <col min="2" max="2" width="47.7265625" customWidth="1"/>
  </cols>
  <sheetData>
    <row r="1" spans="1:2" ht="15" x14ac:dyDescent="0.25">
      <c r="A1" s="1" t="s">
        <v>0</v>
      </c>
    </row>
    <row r="3" spans="1:2" ht="15" x14ac:dyDescent="0.25">
      <c r="A3" s="1" t="s">
        <v>1</v>
      </c>
      <c r="B3" s="11" t="s">
        <v>56</v>
      </c>
    </row>
    <row r="4" spans="1:2" ht="15" x14ac:dyDescent="0.25">
      <c r="B4" s="11" t="s">
        <v>57</v>
      </c>
    </row>
    <row r="5" spans="1:2" ht="15" x14ac:dyDescent="0.25">
      <c r="B5" s="11" t="s">
        <v>58</v>
      </c>
    </row>
    <row r="6" spans="1:2" ht="15" x14ac:dyDescent="0.25">
      <c r="B6" s="11" t="s">
        <v>59</v>
      </c>
    </row>
    <row r="7" spans="1:2" ht="15" x14ac:dyDescent="0.25">
      <c r="B7" s="11" t="s">
        <v>60</v>
      </c>
    </row>
    <row r="8" spans="1:2" ht="15" x14ac:dyDescent="0.25">
      <c r="B8" s="2" t="s">
        <v>61</v>
      </c>
    </row>
    <row r="9" spans="1:2" ht="15" x14ac:dyDescent="0.25">
      <c r="A9" s="1"/>
    </row>
    <row r="10" spans="1:2" x14ac:dyDescent="0.35">
      <c r="A10" s="1" t="s">
        <v>62</v>
      </c>
      <c r="B10" s="5" t="s">
        <v>63</v>
      </c>
    </row>
    <row r="12" spans="1:2" x14ac:dyDescent="0.35">
      <c r="B12" t="s">
        <v>66</v>
      </c>
    </row>
    <row r="13" spans="1:2" x14ac:dyDescent="0.35">
      <c r="B13" t="s">
        <v>67</v>
      </c>
    </row>
    <row r="14" spans="1:2" x14ac:dyDescent="0.35">
      <c r="B14" t="s">
        <v>64</v>
      </c>
    </row>
    <row r="16" spans="1:2" x14ac:dyDescent="0.35">
      <c r="B16" t="s">
        <v>65</v>
      </c>
    </row>
    <row r="17" spans="2:2" x14ac:dyDescent="0.35">
      <c r="B17" s="10" t="s">
        <v>34</v>
      </c>
    </row>
    <row r="18" spans="2:2" x14ac:dyDescent="0.35">
      <c r="B18" s="10" t="s">
        <v>32</v>
      </c>
    </row>
    <row r="19" spans="2:2" x14ac:dyDescent="0.35">
      <c r="B19" s="10" t="s">
        <v>33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K7"/>
  <sheetViews>
    <sheetView tabSelected="1" topLeftCell="N1" workbookViewId="0">
      <selection activeCell="B2" sqref="B2:AK7"/>
    </sheetView>
  </sheetViews>
  <sheetFormatPr defaultRowHeight="14.5" x14ac:dyDescent="0.35"/>
  <cols>
    <col min="1" max="1" width="18.453125" customWidth="1"/>
    <col min="2" max="2" width="9.453125" customWidth="1"/>
  </cols>
  <sheetData>
    <row r="1" spans="1:37" x14ac:dyDescent="0.25">
      <c r="A1" s="3"/>
      <c r="B1" s="4">
        <v>2015</v>
      </c>
      <c r="C1">
        <v>2016</v>
      </c>
      <c r="D1" s="4">
        <v>2017</v>
      </c>
      <c r="E1">
        <v>2018</v>
      </c>
      <c r="F1" s="4">
        <v>2019</v>
      </c>
      <c r="G1">
        <v>2020</v>
      </c>
      <c r="H1" s="4">
        <v>2021</v>
      </c>
      <c r="I1">
        <v>2022</v>
      </c>
      <c r="J1" s="4">
        <v>2023</v>
      </c>
      <c r="K1">
        <v>2024</v>
      </c>
      <c r="L1" s="4">
        <v>2025</v>
      </c>
      <c r="M1">
        <v>2026</v>
      </c>
      <c r="N1" s="4">
        <v>2027</v>
      </c>
      <c r="O1">
        <v>2028</v>
      </c>
      <c r="P1" s="4">
        <v>2029</v>
      </c>
      <c r="Q1">
        <v>2030</v>
      </c>
      <c r="R1" s="4">
        <v>2031</v>
      </c>
      <c r="S1">
        <v>2032</v>
      </c>
      <c r="T1" s="4">
        <v>2033</v>
      </c>
      <c r="U1">
        <v>2034</v>
      </c>
      <c r="V1" s="4">
        <v>2035</v>
      </c>
      <c r="W1">
        <v>2036</v>
      </c>
      <c r="X1" s="4">
        <v>2037</v>
      </c>
      <c r="Y1">
        <v>2038</v>
      </c>
      <c r="Z1" s="4">
        <v>2039</v>
      </c>
      <c r="AA1">
        <v>2040</v>
      </c>
      <c r="AB1" s="4">
        <v>2041</v>
      </c>
      <c r="AC1">
        <v>2042</v>
      </c>
      <c r="AD1" s="4">
        <v>2043</v>
      </c>
      <c r="AE1">
        <v>2044</v>
      </c>
      <c r="AF1" s="4">
        <v>2045</v>
      </c>
      <c r="AG1">
        <v>2046</v>
      </c>
      <c r="AH1" s="4">
        <v>2047</v>
      </c>
      <c r="AI1">
        <v>2048</v>
      </c>
      <c r="AJ1" s="4">
        <v>2049</v>
      </c>
      <c r="AK1">
        <v>2050</v>
      </c>
    </row>
    <row r="2" spans="1:37" x14ac:dyDescent="0.25">
      <c r="A2" t="s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</row>
    <row r="3" spans="1:37" x14ac:dyDescent="0.25">
      <c r="A3" t="s">
        <v>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</row>
    <row r="4" spans="1:37" x14ac:dyDescent="0.25">
      <c r="A4" t="s">
        <v>4</v>
      </c>
      <c r="B4">
        <f>C4</f>
        <v>0.99867436812573129</v>
      </c>
      <c r="C4">
        <f>'Aggregation and Calcs'!B13</f>
        <v>0.99867436812573129</v>
      </c>
      <c r="D4">
        <f>'Aggregation and Calcs'!C13</f>
        <v>0.99735116511148847</v>
      </c>
      <c r="E4">
        <f>'Aggregation and Calcs'!D13</f>
        <v>0.99607220015586351</v>
      </c>
      <c r="F4">
        <f>'Aggregation and Calcs'!E13</f>
        <v>0.99483818766682974</v>
      </c>
      <c r="G4">
        <f>'Aggregation and Calcs'!F13</f>
        <v>0.99364776941941046</v>
      </c>
      <c r="H4">
        <f>'Aggregation and Calcs'!G13</f>
        <v>0.99247884713996848</v>
      </c>
      <c r="I4">
        <f>'Aggregation and Calcs'!H13</f>
        <v>0.99132870630313397</v>
      </c>
      <c r="J4">
        <f>'Aggregation and Calcs'!I13</f>
        <v>0.99019693267095732</v>
      </c>
      <c r="K4">
        <f>'Aggregation and Calcs'!J13</f>
        <v>0.9890836440021612</v>
      </c>
      <c r="L4">
        <f>'Aggregation and Calcs'!K13</f>
        <v>0.98795295203201328</v>
      </c>
      <c r="M4">
        <f>'Aggregation and Calcs'!L13</f>
        <v>0.98683458595789997</v>
      </c>
      <c r="N4">
        <f>'Aggregation and Calcs'!M13</f>
        <v>0.98573067395344605</v>
      </c>
      <c r="O4">
        <f>'Aggregation and Calcs'!N13</f>
        <v>0.98464139916036986</v>
      </c>
      <c r="P4">
        <f>'Aggregation and Calcs'!O13</f>
        <v>0.98356496393952764</v>
      </c>
      <c r="Q4">
        <f>'Aggregation and Calcs'!P13</f>
        <v>0.98250604738958724</v>
      </c>
      <c r="R4">
        <f>'Aggregation and Calcs'!Q13</f>
        <v>0.98265307737636087</v>
      </c>
      <c r="S4">
        <f>'Aggregation and Calcs'!R13</f>
        <v>0.98280064501516251</v>
      </c>
      <c r="T4">
        <f>'Aggregation and Calcs'!S13</f>
        <v>0.9829461096532438</v>
      </c>
      <c r="U4">
        <f>'Aggregation and Calcs'!T13</f>
        <v>0.98308298367844327</v>
      </c>
      <c r="V4">
        <f>'Aggregation and Calcs'!U13</f>
        <v>0.98321488564075721</v>
      </c>
      <c r="W4">
        <f>'Aggregation and Calcs'!V13</f>
        <v>0.98333664843883772</v>
      </c>
      <c r="X4">
        <f>'Aggregation and Calcs'!W13</f>
        <v>0.98345282565126557</v>
      </c>
      <c r="Y4">
        <f>'Aggregation and Calcs'!X13</f>
        <v>0.98356380049145575</v>
      </c>
      <c r="Z4">
        <f>'Aggregation and Calcs'!Y13</f>
        <v>0.98366882446273396</v>
      </c>
      <c r="AA4">
        <f>'Aggregation and Calcs'!Z13</f>
        <v>0.98376789504107931</v>
      </c>
      <c r="AB4">
        <f>'Aggregation and Calcs'!AA13</f>
        <v>0.98386184538846666</v>
      </c>
      <c r="AC4">
        <f>'Aggregation and Calcs'!AB13</f>
        <v>0.98395067647570389</v>
      </c>
      <c r="AD4">
        <f>'Aggregation and Calcs'!AC13</f>
        <v>0.98403441802835023</v>
      </c>
      <c r="AE4">
        <f>'Aggregation and Calcs'!AD13</f>
        <v>0.98411289739558838</v>
      </c>
      <c r="AF4">
        <f>'Aggregation and Calcs'!AE13</f>
        <v>0.98418617438090172</v>
      </c>
      <c r="AG4">
        <f>'Aggregation and Calcs'!AF13</f>
        <v>0.98425421702683247</v>
      </c>
      <c r="AH4">
        <f>'Aggregation and Calcs'!AG13</f>
        <v>0.98431730962430808</v>
      </c>
      <c r="AI4">
        <f>'Aggregation and Calcs'!AH13</f>
        <v>0.98437608345913463</v>
      </c>
      <c r="AJ4">
        <f>'Aggregation and Calcs'!AI13</f>
        <v>0.98443072000258713</v>
      </c>
      <c r="AK4">
        <f>'Aggregation and Calcs'!AJ13</f>
        <v>0.98448087606038803</v>
      </c>
    </row>
    <row r="5" spans="1:37" x14ac:dyDescent="0.25">
      <c r="A5" t="s">
        <v>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</row>
    <row r="6" spans="1:37" x14ac:dyDescent="0.25">
      <c r="A6" t="s">
        <v>6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</row>
    <row r="7" spans="1:37" x14ac:dyDescent="0.25">
      <c r="A7" t="s">
        <v>7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J13"/>
  <sheetViews>
    <sheetView topLeftCell="H1" workbookViewId="0">
      <selection activeCell="M33" sqref="M33"/>
    </sheetView>
  </sheetViews>
  <sheetFormatPr defaultRowHeight="14.5" x14ac:dyDescent="0.35"/>
  <cols>
    <col min="1" max="1" width="44.1796875" bestFit="1" customWidth="1"/>
  </cols>
  <sheetData>
    <row r="3" spans="1:36" x14ac:dyDescent="0.25">
      <c r="B3">
        <f>'building heat'!B4</f>
        <v>2016</v>
      </c>
      <c r="C3">
        <f>'building heat'!C4</f>
        <v>2017</v>
      </c>
      <c r="D3">
        <f>'building heat'!D4</f>
        <v>2018</v>
      </c>
      <c r="E3">
        <f>'building heat'!E4</f>
        <v>2019</v>
      </c>
      <c r="F3">
        <f>'building heat'!F4</f>
        <v>2020</v>
      </c>
      <c r="G3">
        <f>'building heat'!G4</f>
        <v>2021</v>
      </c>
      <c r="H3">
        <f>'building heat'!H4</f>
        <v>2022</v>
      </c>
      <c r="I3">
        <f>'building heat'!I4</f>
        <v>2023</v>
      </c>
      <c r="J3">
        <f>'building heat'!J4</f>
        <v>2024</v>
      </c>
      <c r="K3">
        <f>'building heat'!K4</f>
        <v>2025</v>
      </c>
      <c r="L3">
        <f>'building heat'!L4</f>
        <v>2026</v>
      </c>
      <c r="M3">
        <f>'building heat'!M4</f>
        <v>2027</v>
      </c>
      <c r="N3">
        <f>'building heat'!N4</f>
        <v>2028</v>
      </c>
      <c r="O3">
        <f>'building heat'!O4</f>
        <v>2029</v>
      </c>
      <c r="P3">
        <f>'building heat'!P4</f>
        <v>2030</v>
      </c>
      <c r="Q3">
        <f>'building heat'!Q4</f>
        <v>2031</v>
      </c>
      <c r="R3">
        <f>'building heat'!R4</f>
        <v>2032</v>
      </c>
      <c r="S3">
        <f>'building heat'!S4</f>
        <v>2033</v>
      </c>
      <c r="T3">
        <f>'building heat'!T4</f>
        <v>2034</v>
      </c>
      <c r="U3">
        <f>'building heat'!U4</f>
        <v>2035</v>
      </c>
      <c r="V3">
        <f>'building heat'!V4</f>
        <v>2036</v>
      </c>
      <c r="W3">
        <f>'building heat'!W4</f>
        <v>2037</v>
      </c>
      <c r="X3">
        <f>'building heat'!X4</f>
        <v>2038</v>
      </c>
      <c r="Y3">
        <f>'building heat'!Y4</f>
        <v>2039</v>
      </c>
      <c r="Z3">
        <f>'building heat'!Z4</f>
        <v>2040</v>
      </c>
      <c r="AA3">
        <f>'building heat'!AA4</f>
        <v>2041</v>
      </c>
      <c r="AB3">
        <f>'building heat'!AB4</f>
        <v>2042</v>
      </c>
      <c r="AC3">
        <f>'building heat'!AC4</f>
        <v>2043</v>
      </c>
      <c r="AD3">
        <f>'building heat'!AD4</f>
        <v>2044</v>
      </c>
      <c r="AE3">
        <f>'building heat'!AE4</f>
        <v>2045</v>
      </c>
      <c r="AF3">
        <f>'building heat'!AF4</f>
        <v>2046</v>
      </c>
      <c r="AG3">
        <f>'building heat'!AG4</f>
        <v>2047</v>
      </c>
      <c r="AH3">
        <f>'building heat'!AH4</f>
        <v>2048</v>
      </c>
      <c r="AI3">
        <f>'building heat'!AI4</f>
        <v>2049</v>
      </c>
      <c r="AJ3">
        <f>'building heat'!AJ4</f>
        <v>2050</v>
      </c>
    </row>
    <row r="4" spans="1:36" x14ac:dyDescent="0.25">
      <c r="A4" t="str">
        <f>'building heat'!A17</f>
        <v>district heat in EJ</v>
      </c>
      <c r="B4">
        <f>'building heat'!B17</f>
        <v>5.9333554795131698E-4</v>
      </c>
      <c r="C4">
        <f>'building heat'!C17</f>
        <v>1.1909071373520843E-3</v>
      </c>
      <c r="D4">
        <f>'building heat'!D17</f>
        <v>1.7710616769610807E-3</v>
      </c>
      <c r="E4">
        <f>'building heat'!E17</f>
        <v>2.3343277538741408E-3</v>
      </c>
      <c r="F4">
        <f>'building heat'!F17</f>
        <v>2.8768762249314554E-3</v>
      </c>
      <c r="G4">
        <f>'building heat'!G17</f>
        <v>3.4061949578324262E-3</v>
      </c>
      <c r="H4">
        <f>'building heat'!H17</f>
        <v>3.9222104524796551E-3</v>
      </c>
      <c r="I4">
        <f>'building heat'!I17</f>
        <v>4.4272006417844251E-3</v>
      </c>
      <c r="J4">
        <f>'building heat'!J17</f>
        <v>4.9206291684137614E-3</v>
      </c>
      <c r="K4">
        <f>'building heat'!K17</f>
        <v>5.433534557733836E-3</v>
      </c>
      <c r="L4">
        <f>'building heat'!L17</f>
        <v>5.9407984889359219E-3</v>
      </c>
      <c r="M4">
        <f>'building heat'!M17</f>
        <v>6.4421100410641478E-3</v>
      </c>
      <c r="N4">
        <f>'building heat'!N17</f>
        <v>6.9368203356065311E-3</v>
      </c>
      <c r="O4">
        <f>'building heat'!O17</f>
        <v>7.424700790350282E-3</v>
      </c>
      <c r="P4">
        <f>'building heat'!P17</f>
        <v>7.9049914473002039E-3</v>
      </c>
      <c r="Q4">
        <f>'building heat'!Q17</f>
        <v>7.8443349364747273E-3</v>
      </c>
      <c r="R4">
        <f>'building heat'!R17</f>
        <v>7.7858887150757811E-3</v>
      </c>
      <c r="S4">
        <f>'building heat'!S17</f>
        <v>7.7297694323796816E-3</v>
      </c>
      <c r="T4">
        <f>'building heat'!T17</f>
        <v>7.6761054076989717E-3</v>
      </c>
      <c r="U4">
        <f>'building heat'!U17</f>
        <v>7.6250270777081476E-3</v>
      </c>
      <c r="V4">
        <f>'building heat'!V17</f>
        <v>7.5779296152326424E-3</v>
      </c>
      <c r="W4">
        <f>'building heat'!W17</f>
        <v>7.5346300085881706E-3</v>
      </c>
      <c r="X4">
        <f>'building heat'!X17</f>
        <v>7.4949898736819745E-3</v>
      </c>
      <c r="Y4">
        <f>'building heat'!Y17</f>
        <v>7.4589204964391519E-3</v>
      </c>
      <c r="Z4">
        <f>'building heat'!Z17</f>
        <v>7.4263302652042293E-3</v>
      </c>
      <c r="AA4">
        <f>'building heat'!AA17</f>
        <v>7.3971057623235473E-3</v>
      </c>
      <c r="AB4">
        <f>'building heat'!AB17</f>
        <v>7.3711296355071839E-3</v>
      </c>
      <c r="AC4">
        <f>'building heat'!AC17</f>
        <v>7.3482680948405606E-3</v>
      </c>
      <c r="AD4">
        <f>'building heat'!AD17</f>
        <v>7.328365949670154E-3</v>
      </c>
      <c r="AE4">
        <f>'building heat'!AE17</f>
        <v>7.3112456165671845E-3</v>
      </c>
      <c r="AF4">
        <f>'building heat'!AF17</f>
        <v>7.2967002500336896E-3</v>
      </c>
      <c r="AG4">
        <f>'building heat'!AG17</f>
        <v>7.2845075718566141E-3</v>
      </c>
      <c r="AH4">
        <f>'building heat'!AH17</f>
        <v>7.2744136898169123E-3</v>
      </c>
      <c r="AI4">
        <f>'building heat'!AI17</f>
        <v>7.2661521638807203E-3</v>
      </c>
      <c r="AJ4">
        <f>'building heat'!AJ17</f>
        <v>7.2594434907966394E-3</v>
      </c>
    </row>
    <row r="6" spans="1:36" x14ac:dyDescent="0.25">
      <c r="A6" t="s">
        <v>50</v>
      </c>
      <c r="B6">
        <f>'building heat'!B13</f>
        <v>8.9851940747268044E-2</v>
      </c>
      <c r="C6">
        <f>'building heat'!C13</f>
        <v>9.0507900574426911E-2</v>
      </c>
      <c r="D6">
        <f>'building heat'!D13</f>
        <v>9.1018259262303544E-2</v>
      </c>
      <c r="E6">
        <f>'building heat'!E13</f>
        <v>9.1369454552171103E-2</v>
      </c>
      <c r="F6">
        <f>'building heat'!F13</f>
        <v>9.1466268341103343E-2</v>
      </c>
      <c r="G6">
        <f>'building heat'!G13</f>
        <v>9.1363441632402315E-2</v>
      </c>
      <c r="H6">
        <f>'building heat'!H13</f>
        <v>9.1102318496968065E-2</v>
      </c>
      <c r="I6">
        <f>'building heat'!I13</f>
        <v>9.0749617112081571E-2</v>
      </c>
      <c r="J6">
        <f>'building heat'!J13</f>
        <v>9.0340591814556254E-2</v>
      </c>
      <c r="K6">
        <f>'building heat'!K13</f>
        <v>9.0387952649564951E-2</v>
      </c>
      <c r="L6">
        <f>'building heat'!L13</f>
        <v>9.0420492739915467E-2</v>
      </c>
      <c r="M6">
        <f>'building heat'!M13</f>
        <v>9.0447463054666333E-2</v>
      </c>
      <c r="N6">
        <f>'building heat'!N13</f>
        <v>9.0475889578172292E-2</v>
      </c>
      <c r="O6">
        <f>'building heat'!O13</f>
        <v>9.0510658302836583E-2</v>
      </c>
      <c r="P6">
        <f>'building heat'!P13</f>
        <v>9.0556083313539273E-2</v>
      </c>
      <c r="Q6">
        <f>'building heat'!Q13</f>
        <v>9.0859099856619122E-2</v>
      </c>
      <c r="R6">
        <f>'building heat'!R13</f>
        <v>9.1173498768379796E-2</v>
      </c>
      <c r="S6">
        <f>'building heat'!S13</f>
        <v>9.1501484200352617E-2</v>
      </c>
      <c r="T6">
        <f>'building heat'!T13</f>
        <v>9.1845461047889335E-2</v>
      </c>
      <c r="U6">
        <f>'building heat'!U13</f>
        <v>9.22079270218394E-2</v>
      </c>
      <c r="V6">
        <f>'building heat'!V13</f>
        <v>9.2606904123982467E-2</v>
      </c>
      <c r="W6">
        <f>'building heat'!W13</f>
        <v>9.3041641869804279E-2</v>
      </c>
      <c r="X6">
        <f>'building heat'!X13</f>
        <v>9.3511855697471433E-2</v>
      </c>
      <c r="Y6">
        <f>'building heat'!Y13</f>
        <v>9.4017818906135725E-2</v>
      </c>
      <c r="Z6">
        <f>'building heat'!Z13</f>
        <v>9.4559725005149364E-2</v>
      </c>
      <c r="AA6">
        <f>'building heat'!AA13</f>
        <v>9.5137442558022839E-2</v>
      </c>
      <c r="AB6">
        <f>'building heat'!AB13</f>
        <v>9.5750733207985855E-2</v>
      </c>
      <c r="AC6">
        <f>'building heat'!AC13</f>
        <v>9.6399084989480688E-2</v>
      </c>
      <c r="AD6">
        <f>'building heat'!AD13</f>
        <v>9.7081635856446635E-2</v>
      </c>
      <c r="AE6">
        <f>'building heat'!AE13</f>
        <v>9.7797146461245876E-2</v>
      </c>
      <c r="AF6">
        <f>'building heat'!AF13</f>
        <v>9.8543892753357079E-2</v>
      </c>
      <c r="AG6">
        <f>'building heat'!AG13</f>
        <v>9.9319835429387743E-2</v>
      </c>
      <c r="AH6">
        <f>'building heat'!AH13</f>
        <v>0.10012238699910821</v>
      </c>
      <c r="AI6">
        <f>'building heat'!AI13</f>
        <v>0.10094865595741291</v>
      </c>
      <c r="AJ6">
        <f>'building heat'!AJ13</f>
        <v>0.10179543112948017</v>
      </c>
    </row>
    <row r="7" spans="1:36" x14ac:dyDescent="0.25">
      <c r="A7" t="s">
        <v>51</v>
      </c>
      <c r="B7">
        <f>'building heat'!B30</f>
        <v>0.21675470566308397</v>
      </c>
      <c r="C7">
        <f>'building heat'!C30</f>
        <v>0.21810837186475232</v>
      </c>
      <c r="D7">
        <f>'building heat'!D30</f>
        <v>0.21890568034448157</v>
      </c>
      <c r="E7">
        <f>'building heat'!E30</f>
        <v>0.21988049032224288</v>
      </c>
      <c r="F7">
        <f>'building heat'!F30</f>
        <v>0.22044569797070443</v>
      </c>
      <c r="G7">
        <f>'building heat'!G30</f>
        <v>0.22053826698705983</v>
      </c>
      <c r="H7">
        <f>'building heat'!H30</f>
        <v>0.22023861801169126</v>
      </c>
      <c r="I7">
        <f>'building heat'!I30</f>
        <v>0.21988387949003987</v>
      </c>
      <c r="J7">
        <f>'building heat'!J30</f>
        <v>0.21943657351411927</v>
      </c>
      <c r="K7">
        <f>'building heat'!K30</f>
        <v>0.21965795247596129</v>
      </c>
      <c r="L7">
        <f>'building heat'!L30</f>
        <v>0.21984200287904035</v>
      </c>
      <c r="M7">
        <f>'building heat'!M30</f>
        <v>0.22003783159882878</v>
      </c>
      <c r="N7">
        <f>'building heat'!N30</f>
        <v>0.22020084058436992</v>
      </c>
      <c r="O7">
        <f>'building heat'!O30</f>
        <v>0.22026956413068058</v>
      </c>
      <c r="P7">
        <f>'building heat'!P30</f>
        <v>0.22033354509481795</v>
      </c>
      <c r="Q7">
        <f>'building heat'!Q30</f>
        <v>0.22036383963529246</v>
      </c>
      <c r="R7">
        <f>'building heat'!R30</f>
        <v>0.22053110679374771</v>
      </c>
      <c r="S7">
        <f>'building heat'!S30</f>
        <v>0.22077368712905149</v>
      </c>
      <c r="T7">
        <f>'building heat'!T30</f>
        <v>0.22092476677228051</v>
      </c>
      <c r="U7">
        <f>'building heat'!U30</f>
        <v>0.2210849220541416</v>
      </c>
      <c r="V7">
        <f>'building heat'!V30</f>
        <v>0.2211790095999466</v>
      </c>
      <c r="W7">
        <f>'building heat'!W30</f>
        <v>0.22132043467124338</v>
      </c>
      <c r="X7">
        <f>'building heat'!X30</f>
        <v>0.22151286884034668</v>
      </c>
      <c r="Y7">
        <f>'building heat'!Y30</f>
        <v>0.22173080228768438</v>
      </c>
      <c r="Z7">
        <f>'building heat'!Z30</f>
        <v>0.22196871920339248</v>
      </c>
      <c r="AA7">
        <f>'building heat'!AA30</f>
        <v>0.22224355292998743</v>
      </c>
      <c r="AB7">
        <f>'building heat'!AB30</f>
        <v>0.22254871887922031</v>
      </c>
      <c r="AC7">
        <f>'building heat'!AC30</f>
        <v>0.2228774226474107</v>
      </c>
      <c r="AD7">
        <f>'building heat'!AD30</f>
        <v>0.22321573252268639</v>
      </c>
      <c r="AE7">
        <f>'building heat'!AE30</f>
        <v>0.22355503974802796</v>
      </c>
      <c r="AF7">
        <f>'building heat'!AF30</f>
        <v>0.22388241980800161</v>
      </c>
      <c r="AG7">
        <f>'building heat'!AG30</f>
        <v>0.22419333464760102</v>
      </c>
      <c r="AH7">
        <f>'building heat'!AH30</f>
        <v>0.22449205506205736</v>
      </c>
      <c r="AI7">
        <f>'building heat'!AI30</f>
        <v>0.22476904601459008</v>
      </c>
      <c r="AJ7">
        <f>'building heat'!AJ30</f>
        <v>0.22499830193164758</v>
      </c>
    </row>
    <row r="8" spans="1:36" x14ac:dyDescent="0.25">
      <c r="A8" t="s">
        <v>53</v>
      </c>
      <c r="B8" s="6">
        <f>'Industry heat- BAU Ind Fuel Use'!C11</f>
        <v>0.1409803190725232</v>
      </c>
      <c r="C8" s="6">
        <f>'Industry heat- BAU Ind Fuel Use'!D11</f>
        <v>0.1409803190725232</v>
      </c>
      <c r="D8" s="6">
        <f>'Industry heat- BAU Ind Fuel Use'!E11</f>
        <v>0.1409803190725232</v>
      </c>
      <c r="E8" s="6">
        <f>'Industry heat- BAU Ind Fuel Use'!F11</f>
        <v>0.1409803190725232</v>
      </c>
      <c r="F8" s="6">
        <f>'Industry heat- BAU Ind Fuel Use'!G11</f>
        <v>0.1409803190725232</v>
      </c>
      <c r="G8" s="6">
        <f>'Industry heat- BAU Ind Fuel Use'!H11</f>
        <v>0.1409803190725232</v>
      </c>
      <c r="H8" s="6">
        <f>'Industry heat- BAU Ind Fuel Use'!I11</f>
        <v>0.1409803190725232</v>
      </c>
      <c r="I8" s="6">
        <f>'Industry heat- BAU Ind Fuel Use'!J11</f>
        <v>0.1409803190725232</v>
      </c>
      <c r="J8" s="6">
        <f>'Industry heat- BAU Ind Fuel Use'!K11</f>
        <v>0.1409803190725232</v>
      </c>
      <c r="K8" s="6">
        <f>'Industry heat- BAU Ind Fuel Use'!L11</f>
        <v>0.1409803190725232</v>
      </c>
      <c r="L8" s="6">
        <f>'Industry heat- BAU Ind Fuel Use'!M11</f>
        <v>0.1409803190725232</v>
      </c>
      <c r="M8" s="6">
        <f>'Industry heat- BAU Ind Fuel Use'!N11</f>
        <v>0.1409803190725232</v>
      </c>
      <c r="N8" s="6">
        <f>'Industry heat- BAU Ind Fuel Use'!O11</f>
        <v>0.1409803190725232</v>
      </c>
      <c r="O8" s="6">
        <f>'Industry heat- BAU Ind Fuel Use'!P11</f>
        <v>0.1409803190725232</v>
      </c>
      <c r="P8" s="6">
        <f>'Industry heat- BAU Ind Fuel Use'!Q11</f>
        <v>0.1409803190725232</v>
      </c>
      <c r="Q8" s="6">
        <f>'Industry heat- BAU Ind Fuel Use'!R11</f>
        <v>0.1409803190725232</v>
      </c>
      <c r="R8" s="6">
        <f>'Industry heat- BAU Ind Fuel Use'!S11</f>
        <v>0.1409803190725232</v>
      </c>
      <c r="S8" s="6">
        <f>'Industry heat- BAU Ind Fuel Use'!T11</f>
        <v>0.1409803190725232</v>
      </c>
      <c r="T8" s="6">
        <f>'Industry heat- BAU Ind Fuel Use'!U11</f>
        <v>0.1409803190725232</v>
      </c>
      <c r="U8" s="6">
        <f>'Industry heat- BAU Ind Fuel Use'!V11</f>
        <v>0.1409803190725232</v>
      </c>
      <c r="V8" s="6">
        <f>'Industry heat- BAU Ind Fuel Use'!W11</f>
        <v>0.1409803190725232</v>
      </c>
      <c r="W8" s="6">
        <f>'Industry heat- BAU Ind Fuel Use'!X11</f>
        <v>0.1409803190725232</v>
      </c>
      <c r="X8" s="6">
        <f>'Industry heat- BAU Ind Fuel Use'!Y11</f>
        <v>0.1409803190725232</v>
      </c>
      <c r="Y8" s="6">
        <f>'Industry heat- BAU Ind Fuel Use'!Z11</f>
        <v>0.1409803190725232</v>
      </c>
      <c r="Z8" s="6">
        <f>'Industry heat- BAU Ind Fuel Use'!AA11</f>
        <v>0.1409803190725232</v>
      </c>
      <c r="AA8" s="6">
        <f>'Industry heat- BAU Ind Fuel Use'!AB11</f>
        <v>0.1409803190725232</v>
      </c>
      <c r="AB8" s="6">
        <f>'Industry heat- BAU Ind Fuel Use'!AC11</f>
        <v>0.1409803190725232</v>
      </c>
      <c r="AC8" s="6">
        <f>'Industry heat- BAU Ind Fuel Use'!AD11</f>
        <v>0.1409803190725232</v>
      </c>
      <c r="AD8" s="6">
        <f>'Industry heat- BAU Ind Fuel Use'!AE11</f>
        <v>0.1409803190725232</v>
      </c>
      <c r="AE8" s="6">
        <f>'Industry heat- BAU Ind Fuel Use'!AF11</f>
        <v>0.1409803190725232</v>
      </c>
      <c r="AF8" s="6">
        <f>'Industry heat- BAU Ind Fuel Use'!AG11</f>
        <v>0.1409803190725232</v>
      </c>
      <c r="AG8" s="6">
        <f>'Industry heat- BAU Ind Fuel Use'!AH11</f>
        <v>0.1409803190725232</v>
      </c>
      <c r="AH8" s="6">
        <f>'Industry heat- BAU Ind Fuel Use'!AI11</f>
        <v>0.1409803190725232</v>
      </c>
      <c r="AI8" s="6">
        <f>'Industry heat- BAU Ind Fuel Use'!AJ11</f>
        <v>0.1409803190725232</v>
      </c>
      <c r="AJ8" s="6">
        <f>'Industry heat- BAU Ind Fuel Use'!AK11</f>
        <v>0.1409803190725232</v>
      </c>
    </row>
    <row r="9" spans="1:36" x14ac:dyDescent="0.25"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</row>
    <row r="10" spans="1:36" x14ac:dyDescent="0.25">
      <c r="A10" t="s">
        <v>54</v>
      </c>
      <c r="B10">
        <f>SUM(B6:B8)</f>
        <v>0.44758696548287524</v>
      </c>
      <c r="C10">
        <f t="shared" ref="C10:AJ10" si="0">SUM(C6:C8)</f>
        <v>0.44959659151170239</v>
      </c>
      <c r="D10">
        <f t="shared" si="0"/>
        <v>0.45090425867930828</v>
      </c>
      <c r="E10">
        <f t="shared" si="0"/>
        <v>0.45223026394693722</v>
      </c>
      <c r="F10">
        <f t="shared" si="0"/>
        <v>0.45289228538433102</v>
      </c>
      <c r="G10">
        <f t="shared" si="0"/>
        <v>0.45288202769198538</v>
      </c>
      <c r="H10">
        <f t="shared" si="0"/>
        <v>0.45232125558118252</v>
      </c>
      <c r="I10">
        <f t="shared" si="0"/>
        <v>0.45161381567464465</v>
      </c>
      <c r="J10">
        <f t="shared" si="0"/>
        <v>0.45075748440119867</v>
      </c>
      <c r="K10">
        <f t="shared" si="0"/>
        <v>0.45102622419804939</v>
      </c>
      <c r="L10">
        <f t="shared" si="0"/>
        <v>0.45124281469147898</v>
      </c>
      <c r="M10">
        <f t="shared" si="0"/>
        <v>0.45146561372601834</v>
      </c>
      <c r="N10">
        <f t="shared" si="0"/>
        <v>0.45165704923506544</v>
      </c>
      <c r="O10">
        <f t="shared" si="0"/>
        <v>0.45176054150604039</v>
      </c>
      <c r="P10">
        <f t="shared" si="0"/>
        <v>0.45186994748088039</v>
      </c>
      <c r="Q10">
        <f t="shared" si="0"/>
        <v>0.45220325856443477</v>
      </c>
      <c r="R10">
        <f t="shared" si="0"/>
        <v>0.45268492463465071</v>
      </c>
      <c r="S10">
        <f t="shared" si="0"/>
        <v>0.45325549040192725</v>
      </c>
      <c r="T10">
        <f t="shared" si="0"/>
        <v>0.45375054689269301</v>
      </c>
      <c r="U10">
        <f t="shared" si="0"/>
        <v>0.45427316814850416</v>
      </c>
      <c r="V10">
        <f t="shared" si="0"/>
        <v>0.45476623279645223</v>
      </c>
      <c r="W10">
        <f t="shared" si="0"/>
        <v>0.45534239561357082</v>
      </c>
      <c r="X10">
        <f t="shared" si="0"/>
        <v>0.45600504361034133</v>
      </c>
      <c r="Y10">
        <f t="shared" si="0"/>
        <v>0.45672894026634325</v>
      </c>
      <c r="Z10">
        <f t="shared" si="0"/>
        <v>0.45750876328106505</v>
      </c>
      <c r="AA10">
        <f t="shared" si="0"/>
        <v>0.45836131456053342</v>
      </c>
      <c r="AB10">
        <f t="shared" si="0"/>
        <v>0.4592797711597294</v>
      </c>
      <c r="AC10">
        <f t="shared" si="0"/>
        <v>0.46025682670941459</v>
      </c>
      <c r="AD10">
        <f t="shared" si="0"/>
        <v>0.4612776874516562</v>
      </c>
      <c r="AE10">
        <f t="shared" si="0"/>
        <v>0.46233250528179703</v>
      </c>
      <c r="AF10">
        <f t="shared" si="0"/>
        <v>0.46340663163388185</v>
      </c>
      <c r="AG10">
        <f t="shared" si="0"/>
        <v>0.46449348914951194</v>
      </c>
      <c r="AH10">
        <f t="shared" si="0"/>
        <v>0.46559476113368881</v>
      </c>
      <c r="AI10">
        <f t="shared" si="0"/>
        <v>0.46669802104452618</v>
      </c>
      <c r="AJ10">
        <f t="shared" si="0"/>
        <v>0.46777405213365097</v>
      </c>
    </row>
    <row r="12" spans="1:36" x14ac:dyDescent="0.25">
      <c r="A12" t="s">
        <v>52</v>
      </c>
      <c r="B12">
        <f>B4/B10</f>
        <v>1.3256318742687293E-3</v>
      </c>
      <c r="C12">
        <f t="shared" ref="C12:AJ12" si="1">C4/C10</f>
        <v>2.6488348885115747E-3</v>
      </c>
      <c r="D12">
        <f t="shared" si="1"/>
        <v>3.9277998441365211E-3</v>
      </c>
      <c r="E12">
        <f t="shared" si="1"/>
        <v>5.1618123331702561E-3</v>
      </c>
      <c r="F12">
        <f t="shared" si="1"/>
        <v>6.3522305805895898E-3</v>
      </c>
      <c r="G12">
        <f t="shared" si="1"/>
        <v>7.5211528600314676E-3</v>
      </c>
      <c r="H12">
        <f t="shared" si="1"/>
        <v>8.6712936968660701E-3</v>
      </c>
      <c r="I12">
        <f t="shared" si="1"/>
        <v>9.8030673290427101E-3</v>
      </c>
      <c r="J12">
        <f t="shared" si="1"/>
        <v>1.0916355997838816E-2</v>
      </c>
      <c r="K12">
        <f t="shared" si="1"/>
        <v>1.2047047967986725E-2</v>
      </c>
      <c r="L12">
        <f t="shared" si="1"/>
        <v>1.3165414042099992E-2</v>
      </c>
      <c r="M12">
        <f t="shared" si="1"/>
        <v>1.4269326046553971E-2</v>
      </c>
      <c r="N12">
        <f t="shared" si="1"/>
        <v>1.5358600839630103E-2</v>
      </c>
      <c r="O12">
        <f t="shared" si="1"/>
        <v>1.6435036060472332E-2</v>
      </c>
      <c r="P12">
        <f t="shared" si="1"/>
        <v>1.7493952610412714E-2</v>
      </c>
      <c r="Q12">
        <f t="shared" si="1"/>
        <v>1.7346922623639127E-2</v>
      </c>
      <c r="R12">
        <f t="shared" si="1"/>
        <v>1.7199354984837531E-2</v>
      </c>
      <c r="S12">
        <f t="shared" si="1"/>
        <v>1.7053890346756216E-2</v>
      </c>
      <c r="T12">
        <f t="shared" si="1"/>
        <v>1.6917016321556712E-2</v>
      </c>
      <c r="U12">
        <f t="shared" si="1"/>
        <v>1.6785114359242737E-2</v>
      </c>
      <c r="V12">
        <f t="shared" si="1"/>
        <v>1.6663351561162262E-2</v>
      </c>
      <c r="W12">
        <f t="shared" si="1"/>
        <v>1.6547174348734445E-2</v>
      </c>
      <c r="X12">
        <f t="shared" si="1"/>
        <v>1.6436199508544212E-2</v>
      </c>
      <c r="Y12">
        <f t="shared" si="1"/>
        <v>1.6331175537266051E-2</v>
      </c>
      <c r="Z12">
        <f t="shared" si="1"/>
        <v>1.6232104958920648E-2</v>
      </c>
      <c r="AA12">
        <f t="shared" si="1"/>
        <v>1.6138154611533322E-2</v>
      </c>
      <c r="AB12">
        <f t="shared" si="1"/>
        <v>1.6049323524296121E-2</v>
      </c>
      <c r="AC12">
        <f t="shared" si="1"/>
        <v>1.5965581971649767E-2</v>
      </c>
      <c r="AD12">
        <f t="shared" si="1"/>
        <v>1.588710260441157E-2</v>
      </c>
      <c r="AE12">
        <f t="shared" si="1"/>
        <v>1.5813825619098304E-2</v>
      </c>
      <c r="AF12">
        <f t="shared" si="1"/>
        <v>1.5745782973167519E-2</v>
      </c>
      <c r="AG12">
        <f t="shared" si="1"/>
        <v>1.5682690375691928E-2</v>
      </c>
      <c r="AH12">
        <f t="shared" si="1"/>
        <v>1.5623916540865394E-2</v>
      </c>
      <c r="AI12">
        <f t="shared" si="1"/>
        <v>1.5569279997412887E-2</v>
      </c>
      <c r="AJ12">
        <f t="shared" si="1"/>
        <v>1.5519123939611967E-2</v>
      </c>
    </row>
    <row r="13" spans="1:36" x14ac:dyDescent="0.25">
      <c r="A13" t="s">
        <v>55</v>
      </c>
      <c r="B13">
        <f>1-B12</f>
        <v>0.99867436812573129</v>
      </c>
      <c r="C13">
        <f t="shared" ref="C13:AJ13" si="2">1-C12</f>
        <v>0.99735116511148847</v>
      </c>
      <c r="D13">
        <f t="shared" si="2"/>
        <v>0.99607220015586351</v>
      </c>
      <c r="E13">
        <f t="shared" si="2"/>
        <v>0.99483818766682974</v>
      </c>
      <c r="F13">
        <f t="shared" si="2"/>
        <v>0.99364776941941046</v>
      </c>
      <c r="G13">
        <f t="shared" si="2"/>
        <v>0.99247884713996848</v>
      </c>
      <c r="H13">
        <f t="shared" si="2"/>
        <v>0.99132870630313397</v>
      </c>
      <c r="I13">
        <f t="shared" si="2"/>
        <v>0.99019693267095732</v>
      </c>
      <c r="J13">
        <f t="shared" si="2"/>
        <v>0.9890836440021612</v>
      </c>
      <c r="K13">
        <f t="shared" si="2"/>
        <v>0.98795295203201328</v>
      </c>
      <c r="L13">
        <f t="shared" si="2"/>
        <v>0.98683458595789997</v>
      </c>
      <c r="M13">
        <f t="shared" si="2"/>
        <v>0.98573067395344605</v>
      </c>
      <c r="N13">
        <f t="shared" si="2"/>
        <v>0.98464139916036986</v>
      </c>
      <c r="O13">
        <f t="shared" si="2"/>
        <v>0.98356496393952764</v>
      </c>
      <c r="P13">
        <f t="shared" si="2"/>
        <v>0.98250604738958724</v>
      </c>
      <c r="Q13">
        <f t="shared" si="2"/>
        <v>0.98265307737636087</v>
      </c>
      <c r="R13">
        <f t="shared" si="2"/>
        <v>0.98280064501516251</v>
      </c>
      <c r="S13">
        <f t="shared" si="2"/>
        <v>0.9829461096532438</v>
      </c>
      <c r="T13">
        <f t="shared" si="2"/>
        <v>0.98308298367844327</v>
      </c>
      <c r="U13">
        <f t="shared" si="2"/>
        <v>0.98321488564075721</v>
      </c>
      <c r="V13">
        <f t="shared" si="2"/>
        <v>0.98333664843883772</v>
      </c>
      <c r="W13">
        <f t="shared" si="2"/>
        <v>0.98345282565126557</v>
      </c>
      <c r="X13">
        <f t="shared" si="2"/>
        <v>0.98356380049145575</v>
      </c>
      <c r="Y13">
        <f t="shared" si="2"/>
        <v>0.98366882446273396</v>
      </c>
      <c r="Z13">
        <f t="shared" si="2"/>
        <v>0.98376789504107931</v>
      </c>
      <c r="AA13">
        <f t="shared" si="2"/>
        <v>0.98386184538846666</v>
      </c>
      <c r="AB13">
        <f t="shared" si="2"/>
        <v>0.98395067647570389</v>
      </c>
      <c r="AC13">
        <f t="shared" si="2"/>
        <v>0.98403441802835023</v>
      </c>
      <c r="AD13">
        <f t="shared" si="2"/>
        <v>0.98411289739558838</v>
      </c>
      <c r="AE13">
        <f t="shared" si="2"/>
        <v>0.98418617438090172</v>
      </c>
      <c r="AF13">
        <f t="shared" si="2"/>
        <v>0.98425421702683247</v>
      </c>
      <c r="AG13">
        <f t="shared" si="2"/>
        <v>0.98431730962430808</v>
      </c>
      <c r="AH13">
        <f t="shared" si="2"/>
        <v>0.98437608345913463</v>
      </c>
      <c r="AI13">
        <f t="shared" si="2"/>
        <v>0.98443072000258713</v>
      </c>
      <c r="AJ13">
        <f t="shared" si="2"/>
        <v>0.98448087606038803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0"/>
  <sheetViews>
    <sheetView topLeftCell="M1" workbookViewId="0">
      <selection activeCell="B17" sqref="B17:AJ17"/>
    </sheetView>
  </sheetViews>
  <sheetFormatPr defaultRowHeight="14.5" x14ac:dyDescent="0.35"/>
  <cols>
    <col min="1" max="1" width="26" customWidth="1"/>
  </cols>
  <sheetData>
    <row r="1" spans="1:36" x14ac:dyDescent="0.25">
      <c r="A1" t="s">
        <v>17</v>
      </c>
    </row>
    <row r="2" spans="1:36" x14ac:dyDescent="0.25">
      <c r="A2" t="s">
        <v>18</v>
      </c>
    </row>
    <row r="3" spans="1:36" x14ac:dyDescent="0.25">
      <c r="A3" t="s">
        <v>20</v>
      </c>
    </row>
    <row r="4" spans="1:36" x14ac:dyDescent="0.25">
      <c r="A4" t="s">
        <v>8</v>
      </c>
      <c r="B4">
        <v>2016</v>
      </c>
      <c r="C4">
        <v>2017</v>
      </c>
      <c r="D4">
        <v>2018</v>
      </c>
      <c r="E4">
        <v>2019</v>
      </c>
      <c r="F4">
        <v>2020</v>
      </c>
      <c r="G4">
        <v>2021</v>
      </c>
      <c r="H4">
        <v>2022</v>
      </c>
      <c r="I4">
        <v>2023</v>
      </c>
      <c r="J4">
        <v>2024</v>
      </c>
      <c r="K4">
        <v>2025</v>
      </c>
      <c r="L4">
        <v>2026</v>
      </c>
      <c r="M4">
        <v>2027</v>
      </c>
      <c r="N4">
        <v>2028</v>
      </c>
      <c r="O4">
        <v>2029</v>
      </c>
      <c r="P4">
        <v>2030</v>
      </c>
      <c r="Q4">
        <v>2031</v>
      </c>
      <c r="R4">
        <v>2032</v>
      </c>
      <c r="S4">
        <v>2033</v>
      </c>
      <c r="T4">
        <v>2034</v>
      </c>
      <c r="U4">
        <v>2035</v>
      </c>
      <c r="V4">
        <v>2036</v>
      </c>
      <c r="W4">
        <v>2037</v>
      </c>
      <c r="X4">
        <v>2038</v>
      </c>
      <c r="Y4">
        <v>2039</v>
      </c>
      <c r="Z4">
        <v>2040</v>
      </c>
      <c r="AA4">
        <v>2041</v>
      </c>
      <c r="AB4">
        <v>2042</v>
      </c>
      <c r="AC4">
        <v>2043</v>
      </c>
      <c r="AD4">
        <v>2044</v>
      </c>
      <c r="AE4">
        <v>2045</v>
      </c>
      <c r="AF4">
        <v>2046</v>
      </c>
      <c r="AG4">
        <v>2047</v>
      </c>
      <c r="AH4">
        <v>2048</v>
      </c>
      <c r="AI4">
        <v>2049</v>
      </c>
      <c r="AJ4">
        <v>2050</v>
      </c>
    </row>
    <row r="5" spans="1:36" x14ac:dyDescent="0.25">
      <c r="A5" t="s">
        <v>9</v>
      </c>
      <c r="B5" s="6">
        <v>35228771.518919997</v>
      </c>
      <c r="C5" s="6">
        <v>35752753.471036397</v>
      </c>
      <c r="D5" s="6">
        <v>36132071.270948499</v>
      </c>
      <c r="E5" s="6">
        <v>36243181.7655719</v>
      </c>
      <c r="F5" s="6">
        <v>35906892.348662503</v>
      </c>
      <c r="G5" s="6">
        <v>35040604.654656999</v>
      </c>
      <c r="H5" s="6">
        <v>33740036.642068699</v>
      </c>
      <c r="I5" s="6">
        <v>32186917.180091701</v>
      </c>
      <c r="J5" s="6">
        <v>30511010.808318399</v>
      </c>
      <c r="K5" s="6">
        <v>28778498.701522101</v>
      </c>
      <c r="L5" s="6">
        <v>27018104.049161501</v>
      </c>
      <c r="M5" s="6">
        <v>25241993.740481399</v>
      </c>
      <c r="N5" s="6">
        <v>23454598.601192899</v>
      </c>
      <c r="O5" s="6">
        <v>21657202.819440998</v>
      </c>
      <c r="P5" s="6">
        <v>19849851.405932698</v>
      </c>
      <c r="Q5" s="6">
        <v>18034507.095481198</v>
      </c>
      <c r="R5" s="6">
        <v>16216548.9441032</v>
      </c>
      <c r="S5" s="6">
        <v>14407151.435695499</v>
      </c>
      <c r="T5" s="6">
        <v>12623391.889908999</v>
      </c>
      <c r="U5" s="6">
        <v>10888420.497925799</v>
      </c>
      <c r="V5" s="6">
        <v>9229633.9720964301</v>
      </c>
      <c r="W5" s="6">
        <v>7675642.0197123596</v>
      </c>
      <c r="X5" s="6">
        <v>6253468.4075226001</v>
      </c>
      <c r="Y5" s="6">
        <v>4984731.2926433301</v>
      </c>
      <c r="Z5" s="6">
        <v>3883571.00342676</v>
      </c>
      <c r="AA5" s="6">
        <v>2954439.2013936499</v>
      </c>
      <c r="AB5" s="6">
        <v>2193154.61908015</v>
      </c>
      <c r="AC5" s="6">
        <v>1587718.51063942</v>
      </c>
      <c r="AD5" s="6">
        <v>1120558.2880534001</v>
      </c>
      <c r="AE5" s="6">
        <v>770645.61949135095</v>
      </c>
      <c r="AF5" s="6">
        <v>516500.22066659603</v>
      </c>
      <c r="AG5" s="6">
        <v>337177.98493405298</v>
      </c>
      <c r="AH5" s="6">
        <v>214198.755756461</v>
      </c>
      <c r="AI5" s="6">
        <v>132376.65306728601</v>
      </c>
      <c r="AJ5" s="6">
        <v>79535.744600928898</v>
      </c>
    </row>
    <row r="6" spans="1:36" x14ac:dyDescent="0.25">
      <c r="A6" t="s">
        <v>10</v>
      </c>
      <c r="B6" s="6">
        <v>40725.231592258198</v>
      </c>
      <c r="C6" s="6">
        <v>109449.422906373</v>
      </c>
      <c r="D6" s="6">
        <v>281680.78383135301</v>
      </c>
      <c r="E6" s="6">
        <v>683476.01022945996</v>
      </c>
      <c r="F6" s="6">
        <v>1492980.6785894099</v>
      </c>
      <c r="G6" s="6">
        <v>2822848.74949073</v>
      </c>
      <c r="H6" s="6">
        <v>4581701.1959606204</v>
      </c>
      <c r="I6" s="6">
        <v>6594486.6502531003</v>
      </c>
      <c r="J6" s="6">
        <v>8728763.7945927195</v>
      </c>
      <c r="K6" s="6">
        <v>10925194.552932501</v>
      </c>
      <c r="L6" s="6">
        <v>13149946.900205599</v>
      </c>
      <c r="M6" s="6">
        <v>15390853.947167199</v>
      </c>
      <c r="N6" s="6">
        <v>17643484.868106298</v>
      </c>
      <c r="O6" s="6">
        <v>19906555.474877801</v>
      </c>
      <c r="P6" s="6">
        <v>22180020.756774701</v>
      </c>
      <c r="Q6" s="6">
        <v>24461917.9789837</v>
      </c>
      <c r="R6" s="6">
        <v>26746868.085488301</v>
      </c>
      <c r="S6" s="6">
        <v>29023696.592391599</v>
      </c>
      <c r="T6" s="6">
        <v>31275326.1800428</v>
      </c>
      <c r="U6" s="6">
        <v>33478606.657259598</v>
      </c>
      <c r="V6" s="6">
        <v>35606141.311691701</v>
      </c>
      <c r="W6" s="6">
        <v>37629320.436047398</v>
      </c>
      <c r="X6" s="6">
        <v>39521120.263577797</v>
      </c>
      <c r="Y6" s="6">
        <v>41259922.637166798</v>
      </c>
      <c r="Z6" s="6">
        <v>42831587.2284621</v>
      </c>
      <c r="AA6" s="6">
        <v>44231662.375942901</v>
      </c>
      <c r="AB6" s="6">
        <v>45464329.347073197</v>
      </c>
      <c r="AC6" s="6">
        <v>46541586.887699701</v>
      </c>
      <c r="AD6" s="6">
        <v>47481007.585840397</v>
      </c>
      <c r="AE6" s="6">
        <v>48303619.7733263</v>
      </c>
      <c r="AF6" s="6">
        <v>49030903.734443799</v>
      </c>
      <c r="AG6" s="6">
        <v>49683803.575838201</v>
      </c>
      <c r="AH6" s="6">
        <v>50280799.4540466</v>
      </c>
      <c r="AI6" s="6">
        <v>50837077.249135599</v>
      </c>
      <c r="AJ6" s="6">
        <v>51364812.893370897</v>
      </c>
    </row>
    <row r="7" spans="1:36" x14ac:dyDescent="0.25">
      <c r="A7" t="s">
        <v>11</v>
      </c>
      <c r="B7">
        <v>0</v>
      </c>
      <c r="C7">
        <v>0</v>
      </c>
      <c r="D7">
        <v>0</v>
      </c>
      <c r="E7">
        <v>0</v>
      </c>
      <c r="F7" s="6">
        <v>50356.323989991201</v>
      </c>
      <c r="G7" s="6">
        <v>151988.82308591099</v>
      </c>
      <c r="H7" s="6">
        <v>305957.766850268</v>
      </c>
      <c r="I7" s="6">
        <v>513535.96269336197</v>
      </c>
      <c r="J7" s="6">
        <v>775279.04051124596</v>
      </c>
      <c r="K7" s="6">
        <v>1091650.3085709801</v>
      </c>
      <c r="L7" s="6">
        <v>1462775.6281236301</v>
      </c>
      <c r="M7" s="6">
        <v>1888959.3791473601</v>
      </c>
      <c r="N7" s="6">
        <v>2370815.4391799099</v>
      </c>
      <c r="O7" s="6">
        <v>2909392.3235635301</v>
      </c>
      <c r="P7" s="6">
        <v>3506373.6572730001</v>
      </c>
      <c r="Q7" s="6">
        <v>4163724.4521741001</v>
      </c>
      <c r="R7" s="6">
        <v>4883532.5400797799</v>
      </c>
      <c r="S7" s="6">
        <v>5667313.2408489902</v>
      </c>
      <c r="T7" s="6">
        <v>6515719.8415298099</v>
      </c>
      <c r="U7" s="6">
        <v>7427833.97598432</v>
      </c>
      <c r="V7" s="6">
        <v>8343655.2458045101</v>
      </c>
      <c r="W7" s="6">
        <v>9258674.9636875</v>
      </c>
      <c r="X7" s="6">
        <v>10167539.147528401</v>
      </c>
      <c r="Y7" s="6">
        <v>11064533.819170799</v>
      </c>
      <c r="Z7" s="6">
        <v>11943877.557127399</v>
      </c>
      <c r="AA7" s="6">
        <v>12800304.399981599</v>
      </c>
      <c r="AB7" s="6">
        <v>13628961.5479747</v>
      </c>
      <c r="AC7" s="6">
        <v>14425694.810021101</v>
      </c>
      <c r="AD7" s="6">
        <v>15187040.612650501</v>
      </c>
      <c r="AE7" s="6">
        <v>15910351.191965301</v>
      </c>
      <c r="AF7" s="6">
        <v>16593508.164899901</v>
      </c>
      <c r="AG7" s="6">
        <v>17235272.1342583</v>
      </c>
      <c r="AH7" s="6">
        <v>17835022.936188798</v>
      </c>
      <c r="AI7" s="6">
        <v>18392853.967921499</v>
      </c>
      <c r="AJ7" s="6">
        <v>18909694.5193073</v>
      </c>
    </row>
    <row r="8" spans="1:36" x14ac:dyDescent="0.25">
      <c r="A8" t="s">
        <v>12</v>
      </c>
      <c r="B8" s="6">
        <v>147629501.58828801</v>
      </c>
      <c r="C8" s="6">
        <v>147299050.70232701</v>
      </c>
      <c r="D8" s="6">
        <v>146608478.248319</v>
      </c>
      <c r="E8" s="6">
        <v>145307576.73247999</v>
      </c>
      <c r="F8" s="6">
        <v>143034259.382393</v>
      </c>
      <c r="G8" s="6">
        <v>139631536.609312</v>
      </c>
      <c r="H8" s="6">
        <v>135287602.52747899</v>
      </c>
      <c r="I8" s="6">
        <v>130364367.92398299</v>
      </c>
      <c r="J8" s="6">
        <v>125122397.236553</v>
      </c>
      <c r="K8" s="6">
        <v>119694274.972588</v>
      </c>
      <c r="L8" s="6">
        <v>114144757.172417</v>
      </c>
      <c r="M8" s="6">
        <v>108506998.75618801</v>
      </c>
      <c r="N8" s="6">
        <v>102806600.19844</v>
      </c>
      <c r="O8" s="6">
        <v>97058641.921575904</v>
      </c>
      <c r="P8" s="6">
        <v>91284736.343362302</v>
      </c>
      <c r="Q8" s="6">
        <v>88454147.915137395</v>
      </c>
      <c r="R8" s="6">
        <v>85629656.045111105</v>
      </c>
      <c r="S8" s="6">
        <v>82820946.700011104</v>
      </c>
      <c r="T8" s="6">
        <v>80038901.993446007</v>
      </c>
      <c r="U8" s="6">
        <v>77293006.836013198</v>
      </c>
      <c r="V8" s="6">
        <v>74596200.741053298</v>
      </c>
      <c r="W8" s="6">
        <v>71963118.070113704</v>
      </c>
      <c r="X8" s="6">
        <v>69409035.795620695</v>
      </c>
      <c r="Y8" s="6">
        <v>66956839.523872301</v>
      </c>
      <c r="Z8" s="6">
        <v>64630877.395769402</v>
      </c>
      <c r="AA8" s="6">
        <v>62455590.075817101</v>
      </c>
      <c r="AB8" s="6">
        <v>60457019.412237301</v>
      </c>
      <c r="AC8" s="6">
        <v>58660271.370444998</v>
      </c>
      <c r="AD8" s="6">
        <v>57086288.133002996</v>
      </c>
      <c r="AE8" s="6">
        <v>55749602.081689999</v>
      </c>
      <c r="AF8" s="6">
        <v>54655505.381435901</v>
      </c>
      <c r="AG8" s="6">
        <v>53801222.807770804</v>
      </c>
      <c r="AH8" s="6">
        <v>53171637.323547997</v>
      </c>
      <c r="AI8" s="6">
        <v>52743661.321774103</v>
      </c>
      <c r="AJ8" s="6">
        <v>52486476.186226003</v>
      </c>
    </row>
    <row r="9" spans="1:36" x14ac:dyDescent="0.25">
      <c r="A9" t="s">
        <v>13</v>
      </c>
      <c r="B9" s="6">
        <v>82350.072355153301</v>
      </c>
      <c r="C9" s="6">
        <v>223033.54043856499</v>
      </c>
      <c r="D9" s="6">
        <v>574523.44826714997</v>
      </c>
      <c r="E9" s="6">
        <v>1392267.4794322001</v>
      </c>
      <c r="F9" s="6">
        <v>3035192.4210545798</v>
      </c>
      <c r="G9" s="6">
        <v>5739540.9197022896</v>
      </c>
      <c r="H9" s="6">
        <v>9328863.2070299108</v>
      </c>
      <c r="I9" s="6">
        <v>13459609.527976399</v>
      </c>
      <c r="J9" s="6">
        <v>17866284.626720201</v>
      </c>
      <c r="K9" s="6">
        <v>22436490.206101902</v>
      </c>
      <c r="L9" s="6">
        <v>27096328.881972801</v>
      </c>
      <c r="M9" s="6">
        <v>31817129.046270501</v>
      </c>
      <c r="N9" s="6">
        <v>36579874.253344297</v>
      </c>
      <c r="O9" s="6">
        <v>41374008.017833501</v>
      </c>
      <c r="P9" s="6">
        <v>46185671.004266202</v>
      </c>
      <c r="Q9" s="6">
        <v>51005248.1615628</v>
      </c>
      <c r="R9" s="6">
        <v>55820600.471865699</v>
      </c>
      <c r="S9" s="6">
        <v>60622041.968447</v>
      </c>
      <c r="T9" s="6">
        <v>65398690.537698098</v>
      </c>
      <c r="U9" s="6">
        <v>70141061.269021705</v>
      </c>
      <c r="V9" s="6">
        <v>74836214.649077103</v>
      </c>
      <c r="W9" s="6">
        <v>79469516.316317007</v>
      </c>
      <c r="X9" s="6">
        <v>84025689.298315004</v>
      </c>
      <c r="Y9" s="6">
        <v>88481847.988773197</v>
      </c>
      <c r="Z9" s="6">
        <v>92813644.246790603</v>
      </c>
      <c r="AA9" s="6">
        <v>96996637.407862201</v>
      </c>
      <c r="AB9" s="6">
        <v>101004785.62376601</v>
      </c>
      <c r="AC9" s="6">
        <v>104812982.929087</v>
      </c>
      <c r="AD9" s="6">
        <v>108400287.14126199</v>
      </c>
      <c r="AE9" s="6">
        <v>111752165.87851299</v>
      </c>
      <c r="AF9" s="6">
        <v>114863326.97591101</v>
      </c>
      <c r="AG9" s="6">
        <v>117736545.657923</v>
      </c>
      <c r="AH9" s="6">
        <v>120386938.96169899</v>
      </c>
      <c r="AI9" s="6">
        <v>122837594.49423</v>
      </c>
      <c r="AJ9" s="6">
        <v>125119330.87174</v>
      </c>
    </row>
    <row r="10" spans="1:36" x14ac:dyDescent="0.25">
      <c r="A10" t="s">
        <v>14</v>
      </c>
      <c r="B10" s="6">
        <v>14839732.662981199</v>
      </c>
      <c r="C10" s="6">
        <v>15086884.8985238</v>
      </c>
      <c r="D10" s="6">
        <v>15318653.519776</v>
      </c>
      <c r="E10" s="6">
        <v>15533157.7743336</v>
      </c>
      <c r="F10" s="6">
        <v>15682037.299176499</v>
      </c>
      <c r="G10" s="6">
        <v>15776192.292581299</v>
      </c>
      <c r="H10" s="6">
        <v>15816376.8218493</v>
      </c>
      <c r="I10" s="6">
        <v>15803912.1476277</v>
      </c>
      <c r="J10" s="6">
        <v>15737717.7833036</v>
      </c>
      <c r="K10" s="6">
        <v>15617608.5980694</v>
      </c>
      <c r="L10" s="6">
        <v>15442931.1425646</v>
      </c>
      <c r="M10" s="6">
        <v>15213381.036811</v>
      </c>
      <c r="N10" s="6">
        <v>14928344.4032708</v>
      </c>
      <c r="O10" s="6">
        <v>14586772.726601901</v>
      </c>
      <c r="P10" s="6">
        <v>14186982.381829301</v>
      </c>
      <c r="Q10" s="6">
        <v>13727008.3570875</v>
      </c>
      <c r="R10" s="6">
        <v>13204762.8205633</v>
      </c>
      <c r="S10" s="6">
        <v>12618730.4523979</v>
      </c>
      <c r="T10" s="6">
        <v>11968257.965543101</v>
      </c>
      <c r="U10" s="6">
        <v>11254263.7261369</v>
      </c>
      <c r="V10" s="6">
        <v>10536748.132587399</v>
      </c>
      <c r="W10" s="6">
        <v>9820219.8721973095</v>
      </c>
      <c r="X10" s="6">
        <v>9110032.9270715006</v>
      </c>
      <c r="Y10" s="6">
        <v>8411901.2753665801</v>
      </c>
      <c r="Z10" s="6">
        <v>7731606.3385697296</v>
      </c>
      <c r="AA10" s="6">
        <v>7074414.0780975204</v>
      </c>
      <c r="AB10" s="6">
        <v>6445177.2937087696</v>
      </c>
      <c r="AC10" s="6">
        <v>5848050.1764889304</v>
      </c>
      <c r="AD10" s="6">
        <v>5286496.2999082897</v>
      </c>
      <c r="AE10" s="6">
        <v>4763163.4278646596</v>
      </c>
      <c r="AF10" s="6">
        <v>4280169.9434234696</v>
      </c>
      <c r="AG10" s="6">
        <v>3838755.2437806898</v>
      </c>
      <c r="AH10" s="6">
        <v>3439539.4927881602</v>
      </c>
      <c r="AI10" s="6">
        <v>3082429.2932157801</v>
      </c>
      <c r="AJ10" s="6">
        <v>2766495.3552124701</v>
      </c>
    </row>
    <row r="11" spans="1:36" x14ac:dyDescent="0.25">
      <c r="A11" t="s">
        <v>15</v>
      </c>
      <c r="B11" s="6">
        <v>2647581.8546983302</v>
      </c>
      <c r="C11" s="6">
        <v>5364149.14720059</v>
      </c>
      <c r="D11" s="6">
        <v>8054572.8527378002</v>
      </c>
      <c r="E11" s="6">
        <v>10724328.411240499</v>
      </c>
      <c r="F11" s="6">
        <v>13372112.1548361</v>
      </c>
      <c r="G11" s="6">
        <v>16046802.7728782</v>
      </c>
      <c r="H11" s="6">
        <v>18755153.469721299</v>
      </c>
      <c r="I11" s="6">
        <v>21507270.4563528</v>
      </c>
      <c r="J11" s="6">
        <v>24296673.0228213</v>
      </c>
      <c r="K11" s="6">
        <v>27132348.169247702</v>
      </c>
      <c r="L11" s="6">
        <v>30001657.4665967</v>
      </c>
      <c r="M11" s="6">
        <v>32900117.602780301</v>
      </c>
      <c r="N11" s="6">
        <v>35821144.548911802</v>
      </c>
      <c r="O11" s="6">
        <v>38760214.367949702</v>
      </c>
      <c r="P11" s="6">
        <v>41709573.977597803</v>
      </c>
      <c r="Q11" s="6">
        <v>41709573.977597803</v>
      </c>
      <c r="R11" s="6">
        <v>41709573.977597803</v>
      </c>
      <c r="S11" s="6">
        <v>41709573.977597803</v>
      </c>
      <c r="T11" s="6">
        <v>41709573.977597803</v>
      </c>
      <c r="U11" s="6">
        <v>41709573.977597803</v>
      </c>
      <c r="V11" s="6">
        <v>41709573.977597803</v>
      </c>
      <c r="W11" s="6">
        <v>41709573.977597803</v>
      </c>
      <c r="X11" s="6">
        <v>41709573.977597803</v>
      </c>
      <c r="Y11" s="6">
        <v>41709573.977597803</v>
      </c>
      <c r="Z11" s="6">
        <v>41709573.977597803</v>
      </c>
      <c r="AA11" s="6">
        <v>41709573.977597803</v>
      </c>
      <c r="AB11" s="6">
        <v>41709573.977597803</v>
      </c>
      <c r="AC11" s="6">
        <v>41709573.977597803</v>
      </c>
      <c r="AD11" s="6">
        <v>41709573.977597803</v>
      </c>
      <c r="AE11" s="6">
        <v>41709573.977597803</v>
      </c>
      <c r="AF11" s="6">
        <v>41709573.977597803</v>
      </c>
      <c r="AG11" s="6">
        <v>41709573.977597803</v>
      </c>
      <c r="AH11" s="6">
        <v>41709573.977597803</v>
      </c>
      <c r="AI11" s="6">
        <v>41709573.977597803</v>
      </c>
      <c r="AJ11" s="6">
        <v>41709573.977597803</v>
      </c>
    </row>
    <row r="12" spans="1:36" x14ac:dyDescent="0.25"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</row>
    <row r="13" spans="1:36" x14ac:dyDescent="0.25">
      <c r="A13" t="s">
        <v>16</v>
      </c>
      <c r="B13" s="6">
        <v>200468662.928835</v>
      </c>
      <c r="C13" s="6">
        <v>203835321.18243301</v>
      </c>
      <c r="D13" s="6">
        <v>206969980.12388</v>
      </c>
      <c r="E13" s="6">
        <v>209883988.17328799</v>
      </c>
      <c r="F13" s="6">
        <v>212573830.60870299</v>
      </c>
      <c r="G13" s="6">
        <v>215209514.82170799</v>
      </c>
      <c r="H13" s="6">
        <v>217815691.630959</v>
      </c>
      <c r="I13" s="6">
        <v>220430099.84897801</v>
      </c>
      <c r="J13" s="6">
        <v>223038126.312821</v>
      </c>
      <c r="K13" s="6">
        <v>225676065.50903299</v>
      </c>
      <c r="L13" s="6">
        <v>228316501.24104199</v>
      </c>
      <c r="M13" s="6">
        <v>230959433.50884601</v>
      </c>
      <c r="N13" s="6">
        <v>233604862.31244701</v>
      </c>
      <c r="O13" s="6">
        <v>236252787.65184301</v>
      </c>
      <c r="P13" s="6">
        <v>238903209.52703601</v>
      </c>
      <c r="Q13" s="6">
        <v>241556127.93802401</v>
      </c>
      <c r="R13" s="6">
        <v>244211542.88480899</v>
      </c>
      <c r="S13" s="6">
        <v>246869454.36739001</v>
      </c>
      <c r="T13" s="6">
        <v>249529862.385766</v>
      </c>
      <c r="U13" s="6">
        <v>252192766.93993899</v>
      </c>
      <c r="V13" s="6">
        <v>254858168.029908</v>
      </c>
      <c r="W13" s="6">
        <v>257526065.655673</v>
      </c>
      <c r="X13" s="6">
        <v>260196459.81723401</v>
      </c>
      <c r="Y13" s="6">
        <v>262869350.51459101</v>
      </c>
      <c r="Z13" s="6">
        <v>265544737.74774399</v>
      </c>
      <c r="AA13" s="6">
        <v>268222621.516693</v>
      </c>
      <c r="AB13" s="6">
        <v>270903001.82143801</v>
      </c>
      <c r="AC13" s="6">
        <v>273585878.66197902</v>
      </c>
      <c r="AD13" s="6">
        <v>276271252.03831601</v>
      </c>
      <c r="AE13" s="6">
        <v>278959121.95044899</v>
      </c>
      <c r="AF13" s="6">
        <v>281649488.39837801</v>
      </c>
      <c r="AG13" s="6">
        <v>284342351.38210303</v>
      </c>
      <c r="AH13" s="6">
        <v>287037710.90162498</v>
      </c>
      <c r="AI13" s="6">
        <v>289735566.95694202</v>
      </c>
      <c r="AJ13" s="6">
        <v>292435919.54805499</v>
      </c>
    </row>
    <row r="15" spans="1:36" x14ac:dyDescent="0.35">
      <c r="A15" t="s">
        <v>68</v>
      </c>
    </row>
    <row r="17" spans="1:36" x14ac:dyDescent="0.25">
      <c r="A17" t="s">
        <v>19</v>
      </c>
      <c r="B17" s="7">
        <f>B11/B13*0.5</f>
        <v>6.6034806039440772E-3</v>
      </c>
      <c r="C17" s="7">
        <f t="shared" ref="C17:AJ17" si="0">C11/C13*0.5</f>
        <v>1.3158046201422731E-2</v>
      </c>
      <c r="D17" s="7">
        <f t="shared" si="0"/>
        <v>1.9458311896046007E-2</v>
      </c>
      <c r="E17" s="7">
        <f t="shared" si="0"/>
        <v>2.5548229058774359E-2</v>
      </c>
      <c r="F17" s="7">
        <f t="shared" si="0"/>
        <v>3.1452865379866357E-2</v>
      </c>
      <c r="G17" s="7">
        <f t="shared" si="0"/>
        <v>3.7281815318835461E-2</v>
      </c>
      <c r="H17" s="7">
        <f t="shared" si="0"/>
        <v>4.3052806088685752E-2</v>
      </c>
      <c r="I17" s="7">
        <f t="shared" si="0"/>
        <v>4.8784785905119019E-2</v>
      </c>
      <c r="J17" s="7">
        <f t="shared" si="0"/>
        <v>5.4467533027837856E-2</v>
      </c>
      <c r="K17" s="7">
        <f t="shared" si="0"/>
        <v>6.0113481923854462E-2</v>
      </c>
      <c r="L17" s="7">
        <f t="shared" si="0"/>
        <v>6.5701903505701639E-2</v>
      </c>
      <c r="M17" s="7">
        <f t="shared" si="0"/>
        <v>7.1224883744616968E-2</v>
      </c>
      <c r="N17" s="7">
        <f t="shared" si="0"/>
        <v>7.6670374482618736E-2</v>
      </c>
      <c r="O17" s="7">
        <f t="shared" si="0"/>
        <v>8.2031231786075673E-2</v>
      </c>
      <c r="P17" s="7">
        <f t="shared" si="0"/>
        <v>8.729387533171179E-2</v>
      </c>
      <c r="Q17" s="7">
        <f t="shared" si="0"/>
        <v>8.6335160141950973E-2</v>
      </c>
      <c r="R17" s="7">
        <f t="shared" si="0"/>
        <v>8.5396401588747992E-2</v>
      </c>
      <c r="S17" s="7">
        <f t="shared" si="0"/>
        <v>8.4476984170600955E-2</v>
      </c>
      <c r="T17" s="7">
        <f t="shared" si="0"/>
        <v>8.3576317437141043E-2</v>
      </c>
      <c r="U17" s="7">
        <f t="shared" si="0"/>
        <v>8.2693834727486759E-2</v>
      </c>
      <c r="V17" s="7">
        <f t="shared" si="0"/>
        <v>8.1828991984088814E-2</v>
      </c>
      <c r="W17" s="7">
        <f t="shared" si="0"/>
        <v>8.0981266636841867E-2</v>
      </c>
      <c r="X17" s="7">
        <f t="shared" si="0"/>
        <v>8.0150156552658808E-2</v>
      </c>
      <c r="Y17" s="7">
        <f t="shared" si="0"/>
        <v>7.9335179046068821E-2</v>
      </c>
      <c r="Z17" s="7">
        <f t="shared" si="0"/>
        <v>7.8535869946743386E-2</v>
      </c>
      <c r="AA17" s="7">
        <f t="shared" si="0"/>
        <v>7.7751782720164753E-2</v>
      </c>
      <c r="AB17" s="7">
        <f t="shared" si="0"/>
        <v>7.6982487637937094E-2</v>
      </c>
      <c r="AC17" s="7">
        <f t="shared" si="0"/>
        <v>7.6227570994500851E-2</v>
      </c>
      <c r="AD17" s="7">
        <f t="shared" si="0"/>
        <v>7.5486634367250616E-2</v>
      </c>
      <c r="AE17" s="7">
        <f t="shared" si="0"/>
        <v>7.4759293917276162E-2</v>
      </c>
      <c r="AF17" s="7">
        <f t="shared" si="0"/>
        <v>7.4045179728148239E-2</v>
      </c>
      <c r="AG17" s="7">
        <f t="shared" si="0"/>
        <v>7.3343935180355743E-2</v>
      </c>
      <c r="AH17" s="7">
        <f t="shared" si="0"/>
        <v>7.2655216359171562E-2</v>
      </c>
      <c r="AI17" s="7">
        <f t="shared" si="0"/>
        <v>7.1978691493882627E-2</v>
      </c>
      <c r="AJ17" s="7">
        <f t="shared" si="0"/>
        <v>7.1314040426459668E-2</v>
      </c>
    </row>
    <row r="20" spans="1:36" x14ac:dyDescent="0.25">
      <c r="A20" t="s">
        <v>21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0"/>
  <sheetViews>
    <sheetView topLeftCell="I1" workbookViewId="0">
      <selection activeCell="B4" sqref="B4:AJ4"/>
    </sheetView>
  </sheetViews>
  <sheetFormatPr defaultRowHeight="14.5" x14ac:dyDescent="0.35"/>
  <cols>
    <col min="1" max="1" width="17" customWidth="1"/>
  </cols>
  <sheetData>
    <row r="1" spans="1:36" x14ac:dyDescent="0.25">
      <c r="A1" t="s">
        <v>17</v>
      </c>
    </row>
    <row r="3" spans="1:36" x14ac:dyDescent="0.25">
      <c r="A3" t="s">
        <v>30</v>
      </c>
    </row>
    <row r="4" spans="1:36" x14ac:dyDescent="0.25">
      <c r="A4" t="s">
        <v>8</v>
      </c>
      <c r="B4">
        <v>2016</v>
      </c>
      <c r="C4">
        <v>2017</v>
      </c>
      <c r="D4">
        <v>2018</v>
      </c>
      <c r="E4">
        <v>2019</v>
      </c>
      <c r="F4">
        <v>2020</v>
      </c>
      <c r="G4">
        <v>2021</v>
      </c>
      <c r="H4">
        <v>2022</v>
      </c>
      <c r="I4">
        <v>2023</v>
      </c>
      <c r="J4">
        <v>2024</v>
      </c>
      <c r="K4">
        <v>2025</v>
      </c>
      <c r="L4">
        <v>2026</v>
      </c>
      <c r="M4">
        <v>2027</v>
      </c>
      <c r="N4">
        <v>2028</v>
      </c>
      <c r="O4">
        <v>2029</v>
      </c>
      <c r="P4">
        <v>2030</v>
      </c>
      <c r="Q4">
        <v>2031</v>
      </c>
      <c r="R4">
        <v>2032</v>
      </c>
      <c r="S4">
        <v>2033</v>
      </c>
      <c r="T4">
        <v>2034</v>
      </c>
      <c r="U4">
        <v>2035</v>
      </c>
      <c r="V4">
        <v>2036</v>
      </c>
      <c r="W4">
        <v>2037</v>
      </c>
      <c r="X4">
        <v>2038</v>
      </c>
      <c r="Y4">
        <v>2039</v>
      </c>
      <c r="Z4">
        <v>2040</v>
      </c>
      <c r="AA4">
        <v>2041</v>
      </c>
      <c r="AB4">
        <v>2042</v>
      </c>
      <c r="AC4">
        <v>2043</v>
      </c>
      <c r="AD4">
        <v>2044</v>
      </c>
      <c r="AE4">
        <v>2045</v>
      </c>
      <c r="AF4">
        <v>2046</v>
      </c>
      <c r="AG4">
        <v>2047</v>
      </c>
      <c r="AH4">
        <v>2048</v>
      </c>
      <c r="AI4">
        <v>2049</v>
      </c>
      <c r="AJ4">
        <v>2050</v>
      </c>
    </row>
    <row r="5" spans="1:36" x14ac:dyDescent="0.25">
      <c r="A5" t="s">
        <v>22</v>
      </c>
      <c r="B5" s="6">
        <v>5.2409824128300097E-3</v>
      </c>
      <c r="C5" s="6">
        <v>5.3020110394543197E-3</v>
      </c>
      <c r="D5" s="6">
        <v>5.3563037738486802E-3</v>
      </c>
      <c r="E5" s="6">
        <v>5.4038677126371096E-3</v>
      </c>
      <c r="F5" s="6">
        <v>5.4024422288512699E-3</v>
      </c>
      <c r="G5" s="6">
        <v>5.3582971496961502E-3</v>
      </c>
      <c r="H5" s="6">
        <v>5.2755178986467503E-3</v>
      </c>
      <c r="I5" s="6">
        <v>5.1596001875197899E-3</v>
      </c>
      <c r="J5" s="6">
        <v>5.0163618188390803E-3</v>
      </c>
      <c r="K5" s="6">
        <v>4.87777953177397E-3</v>
      </c>
      <c r="L5" s="6">
        <v>4.7225500729452599E-3</v>
      </c>
      <c r="M5" s="6">
        <v>4.5559572933365402E-3</v>
      </c>
      <c r="N5" s="6">
        <v>4.3824761972790904E-3</v>
      </c>
      <c r="O5" s="6">
        <v>4.2057114694888896E-3</v>
      </c>
      <c r="P5" s="6">
        <v>4.0284028758903702E-3</v>
      </c>
      <c r="Q5" s="6">
        <v>3.85270068015933E-3</v>
      </c>
      <c r="R5" s="6">
        <v>3.68029033506009E-3</v>
      </c>
      <c r="S5" s="6">
        <v>3.51263828579871E-3</v>
      </c>
      <c r="T5" s="6">
        <v>3.3510181030145399E-3</v>
      </c>
      <c r="U5" s="6">
        <v>3.19661053405321E-3</v>
      </c>
      <c r="V5" s="6">
        <v>3.06138363939657E-3</v>
      </c>
      <c r="W5" s="6">
        <v>2.9428454756299802E-3</v>
      </c>
      <c r="X5" s="6">
        <v>2.8390629442333398E-3</v>
      </c>
      <c r="Y5" s="6">
        <v>2.7484584354872201E-3</v>
      </c>
      <c r="Z5" s="6">
        <v>2.6697087054198699E-3</v>
      </c>
      <c r="AA5" s="6">
        <v>2.6016351976453399E-3</v>
      </c>
      <c r="AB5" s="6">
        <v>2.54321167897706E-3</v>
      </c>
      <c r="AC5" s="6">
        <v>2.4935175601998902E-3</v>
      </c>
      <c r="AD5" s="6">
        <v>2.4517331267076398E-3</v>
      </c>
      <c r="AE5" s="6">
        <v>2.41711546013998E-3</v>
      </c>
      <c r="AF5" s="6">
        <v>2.3890183325186898E-3</v>
      </c>
      <c r="AG5" s="6">
        <v>2.36684389650604E-3</v>
      </c>
      <c r="AH5" s="6">
        <v>2.35005747802921E-3</v>
      </c>
      <c r="AI5" s="6">
        <v>2.3381669159199098E-3</v>
      </c>
      <c r="AJ5" s="6">
        <v>2.3307015666035802E-3</v>
      </c>
    </row>
    <row r="6" spans="1:36" x14ac:dyDescent="0.25">
      <c r="A6" t="s">
        <v>23</v>
      </c>
      <c r="B6" s="6">
        <v>8.3668315682155506E-2</v>
      </c>
      <c r="C6" s="6">
        <v>8.33049966139673E-2</v>
      </c>
      <c r="D6" s="6">
        <v>8.2823821935224001E-2</v>
      </c>
      <c r="E6" s="6">
        <v>8.2206223321012198E-2</v>
      </c>
      <c r="F6" s="6">
        <v>8.1401664167773405E-2</v>
      </c>
      <c r="G6" s="6">
        <v>8.0440117693299895E-2</v>
      </c>
      <c r="H6" s="6">
        <v>7.9356752259812494E-2</v>
      </c>
      <c r="I6" s="6">
        <v>7.8209633866099804E-2</v>
      </c>
      <c r="J6" s="6">
        <v>7.70307032938706E-2</v>
      </c>
      <c r="K6" s="6">
        <v>7.6248862922480606E-2</v>
      </c>
      <c r="L6" s="6">
        <v>7.5457402021592498E-2</v>
      </c>
      <c r="M6" s="6">
        <v>7.4661866945296196E-2</v>
      </c>
      <c r="N6" s="6">
        <v>7.3867086938076906E-2</v>
      </c>
      <c r="O6" s="6">
        <v>7.3075919450232396E-2</v>
      </c>
      <c r="P6" s="6">
        <v>7.2292606997278103E-2</v>
      </c>
      <c r="Q6" s="6">
        <v>7.2771325736088993E-2</v>
      </c>
      <c r="R6" s="6">
        <v>7.3258134992948906E-2</v>
      </c>
      <c r="S6" s="6">
        <v>7.3753772474183105E-2</v>
      </c>
      <c r="T6" s="6">
        <v>7.4259369504504097E-2</v>
      </c>
      <c r="U6" s="6">
        <v>7.4776243047415397E-2</v>
      </c>
      <c r="V6" s="6">
        <v>7.5310447044215204E-2</v>
      </c>
      <c r="W6" s="6">
        <v>7.5863722953803503E-2</v>
      </c>
      <c r="X6" s="6">
        <v>7.6437719312867303E-2</v>
      </c>
      <c r="Y6" s="6">
        <v>7.7034287030277801E-2</v>
      </c>
      <c r="Z6" s="6">
        <v>7.7654942859358797E-2</v>
      </c>
      <c r="AA6" s="6">
        <v>7.8300733920006804E-2</v>
      </c>
      <c r="AB6" s="6">
        <v>7.8972448088638098E-2</v>
      </c>
      <c r="AC6" s="6">
        <v>7.9670493988910102E-2</v>
      </c>
      <c r="AD6" s="6">
        <v>8.0394829289368294E-2</v>
      </c>
      <c r="AE6" s="6">
        <v>8.1144957560735101E-2</v>
      </c>
      <c r="AF6" s="6">
        <v>8.1919800980467694E-2</v>
      </c>
      <c r="AG6" s="6">
        <v>8.2717918092511E-2</v>
      </c>
      <c r="AH6" s="6">
        <v>8.3537256080708194E-2</v>
      </c>
      <c r="AI6" s="6">
        <v>8.4375415601122203E-2</v>
      </c>
      <c r="AJ6" s="6">
        <v>8.5229656122505895E-2</v>
      </c>
    </row>
    <row r="7" spans="1:36" x14ac:dyDescent="0.25">
      <c r="A7" t="s">
        <v>24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25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 t="s">
        <v>26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 t="s">
        <v>27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5">
      <c r="A11" t="s">
        <v>28</v>
      </c>
      <c r="B11" s="6">
        <v>9.4264265228253099E-4</v>
      </c>
      <c r="C11" s="6">
        <v>1.90089292100529E-3</v>
      </c>
      <c r="D11" s="6">
        <v>2.8381335532308501E-3</v>
      </c>
      <c r="E11" s="6">
        <v>3.7593635185217901E-3</v>
      </c>
      <c r="F11" s="6">
        <v>4.6621619444786799E-3</v>
      </c>
      <c r="G11" s="6">
        <v>5.5650267894062598E-3</v>
      </c>
      <c r="H11" s="6">
        <v>6.4700483385088303E-3</v>
      </c>
      <c r="I11" s="6">
        <v>7.3803830584619704E-3</v>
      </c>
      <c r="J11" s="6">
        <v>8.2935267018465798E-3</v>
      </c>
      <c r="K11" s="6">
        <v>9.2613101953103703E-3</v>
      </c>
      <c r="L11" s="6">
        <v>1.02405406453777E-2</v>
      </c>
      <c r="M11" s="6">
        <v>1.12296388160336E-2</v>
      </c>
      <c r="N11" s="6">
        <v>1.22263264428163E-2</v>
      </c>
      <c r="O11" s="6">
        <v>1.3229027383115301E-2</v>
      </c>
      <c r="P11" s="6">
        <v>1.42350734403708E-2</v>
      </c>
      <c r="Q11" s="6">
        <v>1.42350734403708E-2</v>
      </c>
      <c r="R11" s="6">
        <v>1.42350734403708E-2</v>
      </c>
      <c r="S11" s="6">
        <v>1.42350734403708E-2</v>
      </c>
      <c r="T11" s="6">
        <v>1.4235073440370701E-2</v>
      </c>
      <c r="U11" s="6">
        <v>1.42350734403708E-2</v>
      </c>
      <c r="V11" s="6">
        <v>1.4235073440370701E-2</v>
      </c>
      <c r="W11" s="6">
        <v>1.42350734403708E-2</v>
      </c>
      <c r="X11" s="6">
        <v>1.42350734403708E-2</v>
      </c>
      <c r="Y11" s="6">
        <v>1.4235073440370701E-2</v>
      </c>
      <c r="Z11" s="6">
        <v>1.4235073440370701E-2</v>
      </c>
      <c r="AA11" s="6">
        <v>1.4235073440370701E-2</v>
      </c>
      <c r="AB11" s="6">
        <v>1.4235073440370701E-2</v>
      </c>
      <c r="AC11" s="6">
        <v>1.4235073440370701E-2</v>
      </c>
      <c r="AD11" s="6">
        <v>1.4235073440370701E-2</v>
      </c>
      <c r="AE11" s="6">
        <v>1.42350734403708E-2</v>
      </c>
      <c r="AF11" s="6">
        <v>1.4235073440370701E-2</v>
      </c>
      <c r="AG11" s="6">
        <v>1.4235073440370701E-2</v>
      </c>
      <c r="AH11" s="6">
        <v>1.42350734403708E-2</v>
      </c>
      <c r="AI11" s="6">
        <v>1.42350734403708E-2</v>
      </c>
      <c r="AJ11" s="6">
        <v>1.4235073440370701E-2</v>
      </c>
    </row>
    <row r="12" spans="1:36" x14ac:dyDescent="0.25">
      <c r="A12" t="s">
        <v>29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</row>
    <row r="13" spans="1:36" x14ac:dyDescent="0.25">
      <c r="A13" t="s">
        <v>16</v>
      </c>
      <c r="B13" s="6">
        <f>SUM(B5:B12)</f>
        <v>8.9851940747268044E-2</v>
      </c>
      <c r="C13" s="6">
        <f t="shared" ref="C13:AJ13" si="0">SUM(C5:C12)</f>
        <v>9.0507900574426911E-2</v>
      </c>
      <c r="D13" s="6">
        <f t="shared" si="0"/>
        <v>9.1018259262303544E-2</v>
      </c>
      <c r="E13" s="6">
        <f t="shared" si="0"/>
        <v>9.1369454552171103E-2</v>
      </c>
      <c r="F13" s="6">
        <f t="shared" si="0"/>
        <v>9.1466268341103343E-2</v>
      </c>
      <c r="G13" s="6">
        <f t="shared" si="0"/>
        <v>9.1363441632402315E-2</v>
      </c>
      <c r="H13" s="6">
        <f t="shared" si="0"/>
        <v>9.1102318496968065E-2</v>
      </c>
      <c r="I13" s="6">
        <f t="shared" si="0"/>
        <v>9.0749617112081571E-2</v>
      </c>
      <c r="J13" s="6">
        <f t="shared" si="0"/>
        <v>9.0340591814556254E-2</v>
      </c>
      <c r="K13" s="6">
        <f t="shared" si="0"/>
        <v>9.0387952649564951E-2</v>
      </c>
      <c r="L13" s="6">
        <f t="shared" si="0"/>
        <v>9.0420492739915467E-2</v>
      </c>
      <c r="M13" s="6">
        <f t="shared" si="0"/>
        <v>9.0447463054666333E-2</v>
      </c>
      <c r="N13" s="6">
        <f t="shared" si="0"/>
        <v>9.0475889578172292E-2</v>
      </c>
      <c r="O13" s="6">
        <f t="shared" si="0"/>
        <v>9.0510658302836583E-2</v>
      </c>
      <c r="P13" s="6">
        <f t="shared" si="0"/>
        <v>9.0556083313539273E-2</v>
      </c>
      <c r="Q13" s="6">
        <f t="shared" si="0"/>
        <v>9.0859099856619122E-2</v>
      </c>
      <c r="R13" s="6">
        <f t="shared" si="0"/>
        <v>9.1173498768379796E-2</v>
      </c>
      <c r="S13" s="6">
        <f t="shared" si="0"/>
        <v>9.1501484200352617E-2</v>
      </c>
      <c r="T13" s="6">
        <f t="shared" si="0"/>
        <v>9.1845461047889335E-2</v>
      </c>
      <c r="U13" s="6">
        <f t="shared" si="0"/>
        <v>9.22079270218394E-2</v>
      </c>
      <c r="V13" s="6">
        <f t="shared" si="0"/>
        <v>9.2606904123982467E-2</v>
      </c>
      <c r="W13" s="6">
        <f t="shared" si="0"/>
        <v>9.3041641869804279E-2</v>
      </c>
      <c r="X13" s="6">
        <f t="shared" si="0"/>
        <v>9.3511855697471433E-2</v>
      </c>
      <c r="Y13" s="6">
        <f t="shared" si="0"/>
        <v>9.4017818906135725E-2</v>
      </c>
      <c r="Z13" s="6">
        <f t="shared" si="0"/>
        <v>9.4559725005149364E-2</v>
      </c>
      <c r="AA13" s="6">
        <f t="shared" si="0"/>
        <v>9.5137442558022839E-2</v>
      </c>
      <c r="AB13" s="6">
        <f t="shared" si="0"/>
        <v>9.5750733207985855E-2</v>
      </c>
      <c r="AC13" s="6">
        <f t="shared" si="0"/>
        <v>9.6399084989480688E-2</v>
      </c>
      <c r="AD13" s="6">
        <f t="shared" si="0"/>
        <v>9.7081635856446635E-2</v>
      </c>
      <c r="AE13" s="6">
        <f t="shared" si="0"/>
        <v>9.7797146461245876E-2</v>
      </c>
      <c r="AF13" s="6">
        <f t="shared" si="0"/>
        <v>9.8543892753357079E-2</v>
      </c>
      <c r="AG13" s="6">
        <f t="shared" si="0"/>
        <v>9.9319835429387743E-2</v>
      </c>
      <c r="AH13" s="6">
        <f t="shared" si="0"/>
        <v>0.10012238699910821</v>
      </c>
      <c r="AI13" s="6">
        <f t="shared" si="0"/>
        <v>0.10094865595741291</v>
      </c>
      <c r="AJ13" s="6">
        <f t="shared" si="0"/>
        <v>0.10179543112948017</v>
      </c>
    </row>
    <row r="15" spans="1:36" x14ac:dyDescent="0.25">
      <c r="A15" t="s">
        <v>44</v>
      </c>
    </row>
    <row r="16" spans="1:36" x14ac:dyDescent="0.25">
      <c r="A16" t="str">
        <f>'District heat in commerical blg'!A17</f>
        <v>fraction district heating</v>
      </c>
      <c r="B16">
        <f>'District heat in commerical blg'!B17</f>
        <v>6.6034806039440772E-3</v>
      </c>
      <c r="C16">
        <f>'District heat in commerical blg'!C17</f>
        <v>1.3158046201422731E-2</v>
      </c>
      <c r="D16">
        <f>'District heat in commerical blg'!D17</f>
        <v>1.9458311896046007E-2</v>
      </c>
      <c r="E16">
        <f>'District heat in commerical blg'!E17</f>
        <v>2.5548229058774359E-2</v>
      </c>
      <c r="F16">
        <f>'District heat in commerical blg'!F17</f>
        <v>3.1452865379866357E-2</v>
      </c>
      <c r="G16">
        <f>'District heat in commerical blg'!G17</f>
        <v>3.7281815318835461E-2</v>
      </c>
      <c r="H16">
        <f>'District heat in commerical blg'!H17</f>
        <v>4.3052806088685752E-2</v>
      </c>
      <c r="I16">
        <f>'District heat in commerical blg'!I17</f>
        <v>4.8784785905119019E-2</v>
      </c>
      <c r="J16">
        <f>'District heat in commerical blg'!J17</f>
        <v>5.4467533027837856E-2</v>
      </c>
      <c r="K16">
        <f>'District heat in commerical blg'!K17</f>
        <v>6.0113481923854462E-2</v>
      </c>
      <c r="L16">
        <f>'District heat in commerical blg'!L17</f>
        <v>6.5701903505701639E-2</v>
      </c>
      <c r="M16">
        <f>'District heat in commerical blg'!M17</f>
        <v>7.1224883744616968E-2</v>
      </c>
      <c r="N16">
        <f>'District heat in commerical blg'!N17</f>
        <v>7.6670374482618736E-2</v>
      </c>
      <c r="O16">
        <f>'District heat in commerical blg'!O17</f>
        <v>8.2031231786075673E-2</v>
      </c>
      <c r="P16">
        <f>'District heat in commerical blg'!P17</f>
        <v>8.729387533171179E-2</v>
      </c>
      <c r="Q16">
        <f>'District heat in commerical blg'!Q17</f>
        <v>8.6335160141950973E-2</v>
      </c>
      <c r="R16">
        <f>'District heat in commerical blg'!R17</f>
        <v>8.5396401588747992E-2</v>
      </c>
      <c r="S16">
        <f>'District heat in commerical blg'!S17</f>
        <v>8.4476984170600955E-2</v>
      </c>
      <c r="T16">
        <f>'District heat in commerical blg'!T17</f>
        <v>8.3576317437141043E-2</v>
      </c>
      <c r="U16">
        <f>'District heat in commerical blg'!U17</f>
        <v>8.2693834727486759E-2</v>
      </c>
      <c r="V16">
        <f>'District heat in commerical blg'!V17</f>
        <v>8.1828991984088814E-2</v>
      </c>
      <c r="W16">
        <f>'District heat in commerical blg'!W17</f>
        <v>8.0981266636841867E-2</v>
      </c>
      <c r="X16">
        <f>'District heat in commerical blg'!X17</f>
        <v>8.0150156552658808E-2</v>
      </c>
      <c r="Y16">
        <f>'District heat in commerical blg'!Y17</f>
        <v>7.9335179046068821E-2</v>
      </c>
      <c r="Z16">
        <f>'District heat in commerical blg'!Z17</f>
        <v>7.8535869946743386E-2</v>
      </c>
      <c r="AA16">
        <f>'District heat in commerical blg'!AA17</f>
        <v>7.7751782720164753E-2</v>
      </c>
      <c r="AB16">
        <f>'District heat in commerical blg'!AB17</f>
        <v>7.6982487637937094E-2</v>
      </c>
      <c r="AC16">
        <f>'District heat in commerical blg'!AC17</f>
        <v>7.6227570994500851E-2</v>
      </c>
      <c r="AD16">
        <f>'District heat in commerical blg'!AD17</f>
        <v>7.5486634367250616E-2</v>
      </c>
      <c r="AE16">
        <f>'District heat in commerical blg'!AE17</f>
        <v>7.4759293917276162E-2</v>
      </c>
      <c r="AF16">
        <f>'District heat in commerical blg'!AF17</f>
        <v>7.4045179728148239E-2</v>
      </c>
      <c r="AG16">
        <f>'District heat in commerical blg'!AG17</f>
        <v>7.3343935180355743E-2</v>
      </c>
      <c r="AH16">
        <f>'District heat in commerical blg'!AH17</f>
        <v>7.2655216359171562E-2</v>
      </c>
      <c r="AI16">
        <f>'District heat in commerical blg'!AI17</f>
        <v>7.1978691493882627E-2</v>
      </c>
      <c r="AJ16">
        <f>'District heat in commerical blg'!AJ17</f>
        <v>7.1314040426459668E-2</v>
      </c>
    </row>
    <row r="17" spans="1:36" x14ac:dyDescent="0.25">
      <c r="A17" t="s">
        <v>45</v>
      </c>
      <c r="B17" s="9">
        <f>B16*B13</f>
        <v>5.9333554795131698E-4</v>
      </c>
      <c r="C17" s="9">
        <f t="shared" ref="C17:AJ17" si="1">C16*C13</f>
        <v>1.1909071373520843E-3</v>
      </c>
      <c r="D17" s="9">
        <f t="shared" si="1"/>
        <v>1.7710616769610807E-3</v>
      </c>
      <c r="E17" s="9">
        <f t="shared" si="1"/>
        <v>2.3343277538741408E-3</v>
      </c>
      <c r="F17" s="9">
        <f t="shared" si="1"/>
        <v>2.8768762249314554E-3</v>
      </c>
      <c r="G17" s="9">
        <f t="shared" si="1"/>
        <v>3.4061949578324262E-3</v>
      </c>
      <c r="H17" s="9">
        <f t="shared" si="1"/>
        <v>3.9222104524796551E-3</v>
      </c>
      <c r="I17" s="9">
        <f t="shared" si="1"/>
        <v>4.4272006417844251E-3</v>
      </c>
      <c r="J17" s="9">
        <f t="shared" si="1"/>
        <v>4.9206291684137614E-3</v>
      </c>
      <c r="K17" s="9">
        <f t="shared" si="1"/>
        <v>5.433534557733836E-3</v>
      </c>
      <c r="L17" s="9">
        <f t="shared" si="1"/>
        <v>5.9407984889359219E-3</v>
      </c>
      <c r="M17" s="9">
        <f t="shared" si="1"/>
        <v>6.4421100410641478E-3</v>
      </c>
      <c r="N17" s="9">
        <f t="shared" si="1"/>
        <v>6.9368203356065311E-3</v>
      </c>
      <c r="O17" s="9">
        <f t="shared" si="1"/>
        <v>7.424700790350282E-3</v>
      </c>
      <c r="P17" s="9">
        <f t="shared" si="1"/>
        <v>7.9049914473002039E-3</v>
      </c>
      <c r="Q17" s="9">
        <f t="shared" si="1"/>
        <v>7.8443349364747273E-3</v>
      </c>
      <c r="R17" s="9">
        <f t="shared" si="1"/>
        <v>7.7858887150757811E-3</v>
      </c>
      <c r="S17" s="9">
        <f t="shared" si="1"/>
        <v>7.7297694323796816E-3</v>
      </c>
      <c r="T17" s="9">
        <f t="shared" si="1"/>
        <v>7.6761054076989717E-3</v>
      </c>
      <c r="U17" s="9">
        <f t="shared" si="1"/>
        <v>7.6250270777081476E-3</v>
      </c>
      <c r="V17" s="9">
        <f t="shared" si="1"/>
        <v>7.5779296152326424E-3</v>
      </c>
      <c r="W17" s="9">
        <f t="shared" si="1"/>
        <v>7.5346300085881706E-3</v>
      </c>
      <c r="X17" s="9">
        <f t="shared" si="1"/>
        <v>7.4949898736819745E-3</v>
      </c>
      <c r="Y17" s="9">
        <f t="shared" si="1"/>
        <v>7.4589204964391519E-3</v>
      </c>
      <c r="Z17" s="9">
        <f t="shared" si="1"/>
        <v>7.4263302652042293E-3</v>
      </c>
      <c r="AA17" s="9">
        <f t="shared" si="1"/>
        <v>7.3971057623235473E-3</v>
      </c>
      <c r="AB17" s="9">
        <f t="shared" si="1"/>
        <v>7.3711296355071839E-3</v>
      </c>
      <c r="AC17" s="9">
        <f t="shared" si="1"/>
        <v>7.3482680948405606E-3</v>
      </c>
      <c r="AD17" s="9">
        <f t="shared" si="1"/>
        <v>7.328365949670154E-3</v>
      </c>
      <c r="AE17" s="9">
        <f t="shared" si="1"/>
        <v>7.3112456165671845E-3</v>
      </c>
      <c r="AF17" s="9">
        <f t="shared" si="1"/>
        <v>7.2967002500336896E-3</v>
      </c>
      <c r="AG17" s="9">
        <f t="shared" si="1"/>
        <v>7.2845075718566141E-3</v>
      </c>
      <c r="AH17" s="9">
        <f t="shared" si="1"/>
        <v>7.2744136898169123E-3</v>
      </c>
      <c r="AI17" s="9">
        <f t="shared" si="1"/>
        <v>7.2661521638807203E-3</v>
      </c>
      <c r="AJ17" s="9">
        <f t="shared" si="1"/>
        <v>7.2594434907966394E-3</v>
      </c>
    </row>
    <row r="19" spans="1:36" x14ac:dyDescent="0.25">
      <c r="A19" t="s">
        <v>31</v>
      </c>
    </row>
    <row r="21" spans="1:36" x14ac:dyDescent="0.25">
      <c r="A21" t="s">
        <v>8</v>
      </c>
      <c r="B21">
        <v>2016</v>
      </c>
      <c r="C21">
        <v>2017</v>
      </c>
      <c r="D21">
        <v>2018</v>
      </c>
      <c r="E21">
        <v>2019</v>
      </c>
      <c r="F21">
        <v>2020</v>
      </c>
      <c r="G21">
        <v>2021</v>
      </c>
      <c r="H21">
        <v>2022</v>
      </c>
      <c r="I21">
        <v>2023</v>
      </c>
      <c r="J21">
        <v>2024</v>
      </c>
      <c r="K21">
        <v>2025</v>
      </c>
      <c r="L21">
        <v>2026</v>
      </c>
      <c r="M21">
        <v>2027</v>
      </c>
      <c r="N21">
        <v>2028</v>
      </c>
      <c r="O21">
        <v>2029</v>
      </c>
      <c r="P21">
        <v>2030</v>
      </c>
      <c r="Q21">
        <v>2031</v>
      </c>
      <c r="R21">
        <v>2032</v>
      </c>
      <c r="S21">
        <v>2033</v>
      </c>
      <c r="T21">
        <v>2034</v>
      </c>
      <c r="U21">
        <v>2035</v>
      </c>
      <c r="V21">
        <v>2036</v>
      </c>
      <c r="W21">
        <v>2037</v>
      </c>
      <c r="X21">
        <v>2038</v>
      </c>
      <c r="Y21">
        <v>2039</v>
      </c>
      <c r="Z21">
        <v>2040</v>
      </c>
      <c r="AA21">
        <v>2041</v>
      </c>
      <c r="AB21">
        <v>2042</v>
      </c>
      <c r="AC21">
        <v>2043</v>
      </c>
      <c r="AD21">
        <v>2044</v>
      </c>
      <c r="AE21">
        <v>2045</v>
      </c>
      <c r="AF21">
        <v>2046</v>
      </c>
      <c r="AG21">
        <v>2047</v>
      </c>
      <c r="AH21">
        <v>2048</v>
      </c>
      <c r="AI21">
        <v>2049</v>
      </c>
      <c r="AJ21">
        <v>2050</v>
      </c>
    </row>
    <row r="22" spans="1:36" x14ac:dyDescent="0.25">
      <c r="A22" t="s">
        <v>22</v>
      </c>
      <c r="B22">
        <v>1.24950068962402E-2</v>
      </c>
      <c r="C22">
        <v>1.2543739523892599E-2</v>
      </c>
      <c r="D22">
        <v>1.25667525304886E-2</v>
      </c>
      <c r="E22">
        <v>1.2612378663576E-2</v>
      </c>
      <c r="F22">
        <v>1.2655085917410099E-2</v>
      </c>
      <c r="G22">
        <v>1.2695795564961599E-2</v>
      </c>
      <c r="H22">
        <v>1.2734622035244199E-2</v>
      </c>
      <c r="I22">
        <v>1.2784349247821999E-2</v>
      </c>
      <c r="J22">
        <v>1.28359818028726E-2</v>
      </c>
      <c r="K22">
        <v>1.29310045902804E-2</v>
      </c>
      <c r="L22">
        <v>1.30267540010927E-2</v>
      </c>
      <c r="M22">
        <v>1.31253964678122E-2</v>
      </c>
      <c r="N22">
        <v>1.3223284711863299E-2</v>
      </c>
      <c r="O22">
        <v>1.3315787993091801E-2</v>
      </c>
      <c r="P22">
        <v>1.34083184542778E-2</v>
      </c>
      <c r="Q22">
        <v>1.34983578877176E-2</v>
      </c>
      <c r="R22">
        <v>1.35968550628207E-2</v>
      </c>
      <c r="S22">
        <v>1.36989091592177E-2</v>
      </c>
      <c r="T22">
        <v>1.3793103410560399E-2</v>
      </c>
      <c r="U22">
        <v>1.3885438942590599E-2</v>
      </c>
      <c r="V22">
        <v>1.39701169726946E-2</v>
      </c>
      <c r="W22">
        <v>1.40542624337594E-2</v>
      </c>
      <c r="X22">
        <v>1.41374169609039E-2</v>
      </c>
      <c r="Y22">
        <v>1.42176705869852E-2</v>
      </c>
      <c r="Z22">
        <v>1.42946023250123E-2</v>
      </c>
      <c r="AA22">
        <v>1.43691002276962E-2</v>
      </c>
      <c r="AB22">
        <v>1.4441017536800001E-2</v>
      </c>
      <c r="AC22">
        <v>1.45102827690361E-2</v>
      </c>
      <c r="AD22">
        <v>1.4576417093245E-2</v>
      </c>
      <c r="AE22">
        <v>1.4639382806943E-2</v>
      </c>
      <c r="AF22">
        <v>1.46988734414092E-2</v>
      </c>
      <c r="AG22">
        <v>1.47550704793239E-2</v>
      </c>
      <c r="AH22">
        <v>1.48087009335668E-2</v>
      </c>
      <c r="AI22">
        <v>1.4859489401465101E-2</v>
      </c>
      <c r="AJ22">
        <v>1.4906039742318499E-2</v>
      </c>
    </row>
    <row r="23" spans="1:36" x14ac:dyDescent="0.25">
      <c r="A23" t="s">
        <v>23</v>
      </c>
      <c r="B23">
        <v>0.19725575613221399</v>
      </c>
      <c r="C23">
        <v>0.19854635952687799</v>
      </c>
      <c r="D23">
        <v>0.199320707331021</v>
      </c>
      <c r="E23">
        <v>0.20023916432707101</v>
      </c>
      <c r="F23">
        <v>0.20075383953539699</v>
      </c>
      <c r="G23">
        <v>0.20080040891110701</v>
      </c>
      <c r="H23">
        <v>0.20045903397283499</v>
      </c>
      <c r="I23">
        <v>0.20004705215233701</v>
      </c>
      <c r="J23">
        <v>0.199540288572576</v>
      </c>
      <c r="K23">
        <v>0.19963517953208301</v>
      </c>
      <c r="L23">
        <v>0.19969133499751901</v>
      </c>
      <c r="M23">
        <v>0.19975403379802401</v>
      </c>
      <c r="N23">
        <v>0.19978372530545499</v>
      </c>
      <c r="O23">
        <v>0.19972568464239501</v>
      </c>
      <c r="P23">
        <v>0.19966110200579401</v>
      </c>
      <c r="Q23">
        <v>0.19956477108909701</v>
      </c>
      <c r="R23">
        <v>0.19959094958128501</v>
      </c>
      <c r="S23">
        <v>0.19968536015499699</v>
      </c>
      <c r="T23">
        <v>0.199698919413411</v>
      </c>
      <c r="U23">
        <v>0.199723449339584</v>
      </c>
      <c r="V23">
        <v>0.19969269462037501</v>
      </c>
      <c r="W23">
        <v>0.19970971190329101</v>
      </c>
      <c r="X23">
        <v>0.199778932184284</v>
      </c>
      <c r="Y23">
        <v>0.199878056756809</v>
      </c>
      <c r="Z23">
        <v>0.200002442790924</v>
      </c>
      <c r="AA23">
        <v>0.200167559295927</v>
      </c>
      <c r="AB23">
        <v>0.200367195079453</v>
      </c>
      <c r="AC23">
        <v>0.20059473238949799</v>
      </c>
      <c r="AD23">
        <v>0.200836981812717</v>
      </c>
      <c r="AE23">
        <v>0.20108543454150099</v>
      </c>
      <c r="AF23">
        <v>0.201327670581644</v>
      </c>
      <c r="AG23">
        <v>0.201558870287049</v>
      </c>
      <c r="AH23">
        <v>0.20178221440285499</v>
      </c>
      <c r="AI23">
        <v>0.20198857922083699</v>
      </c>
      <c r="AJ23">
        <v>0.20215409703884901</v>
      </c>
    </row>
    <row r="24" spans="1:36" x14ac:dyDescent="0.25">
      <c r="A24" t="s">
        <v>24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</row>
    <row r="25" spans="1:36" x14ac:dyDescent="0.25">
      <c r="A25" t="s">
        <v>25</v>
      </c>
      <c r="B25" s="6">
        <v>7.0039426346297897E-3</v>
      </c>
      <c r="C25" s="6">
        <v>7.01827281398173E-3</v>
      </c>
      <c r="D25" s="6">
        <v>7.0182204829719597E-3</v>
      </c>
      <c r="E25" s="6">
        <v>7.0289473315958599E-3</v>
      </c>
      <c r="F25" s="6">
        <v>7.0367725178973302E-3</v>
      </c>
      <c r="G25" s="6">
        <v>7.0420625109912502E-3</v>
      </c>
      <c r="H25" s="6">
        <v>7.0449620036120604E-3</v>
      </c>
      <c r="I25" s="6">
        <v>7.0524780898808901E-3</v>
      </c>
      <c r="J25" s="6">
        <v>7.06030313867067E-3</v>
      </c>
      <c r="K25" s="6">
        <v>7.0917683535978602E-3</v>
      </c>
      <c r="L25" s="6">
        <v>7.1239138804286301E-3</v>
      </c>
      <c r="M25" s="6">
        <v>7.1584013329925797E-3</v>
      </c>
      <c r="N25" s="6">
        <v>7.1938305670516496E-3</v>
      </c>
      <c r="O25" s="6">
        <v>7.2280914951937704E-3</v>
      </c>
      <c r="P25" s="6">
        <v>7.2641246347461197E-3</v>
      </c>
      <c r="Q25" s="6">
        <v>7.3007106584778497E-3</v>
      </c>
      <c r="R25" s="6">
        <v>7.3433021496419901E-3</v>
      </c>
      <c r="S25" s="6">
        <v>7.3894178148367897E-3</v>
      </c>
      <c r="T25" s="6">
        <v>7.4327439483091199E-3</v>
      </c>
      <c r="U25" s="6">
        <v>7.4760337719670198E-3</v>
      </c>
      <c r="V25" s="6">
        <v>7.5161980068769998E-3</v>
      </c>
      <c r="W25" s="6">
        <v>7.5564603341929703E-3</v>
      </c>
      <c r="X25" s="6">
        <v>7.5965196951587903E-3</v>
      </c>
      <c r="Y25" s="6">
        <v>7.6350749438901704E-3</v>
      </c>
      <c r="Z25" s="6">
        <v>7.6716740874561802E-3</v>
      </c>
      <c r="AA25" s="6">
        <v>7.7068934063642498E-3</v>
      </c>
      <c r="AB25" s="6">
        <v>7.7405062629673097E-3</v>
      </c>
      <c r="AC25" s="6">
        <v>7.77240748887662E-3</v>
      </c>
      <c r="AD25" s="6">
        <v>7.8023336167243997E-3</v>
      </c>
      <c r="AE25" s="6">
        <v>7.83022239958398E-3</v>
      </c>
      <c r="AF25" s="6">
        <v>7.8558757849484292E-3</v>
      </c>
      <c r="AG25" s="6">
        <v>7.8793938812281392E-3</v>
      </c>
      <c r="AH25" s="6">
        <v>7.9011397256355895E-3</v>
      </c>
      <c r="AI25" s="6">
        <v>7.9209773922879895E-3</v>
      </c>
      <c r="AJ25" s="6">
        <v>7.9381651504800595E-3</v>
      </c>
    </row>
    <row r="26" spans="1:36" x14ac:dyDescent="0.25">
      <c r="A26" t="s">
        <v>26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</row>
    <row r="27" spans="1:36" x14ac:dyDescent="0.25">
      <c r="A27" t="s">
        <v>27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</row>
    <row r="28" spans="1:36" x14ac:dyDescent="0.25">
      <c r="A28" t="s">
        <v>28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</row>
    <row r="29" spans="1:36" x14ac:dyDescent="0.25">
      <c r="A29" t="s">
        <v>29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</row>
    <row r="30" spans="1:36" x14ac:dyDescent="0.25">
      <c r="B30">
        <f>SUM(B22:B29)</f>
        <v>0.21675470566308397</v>
      </c>
      <c r="C30">
        <f t="shared" ref="C30:AJ30" si="2">SUM(C22:C29)</f>
        <v>0.21810837186475232</v>
      </c>
      <c r="D30">
        <f t="shared" si="2"/>
        <v>0.21890568034448157</v>
      </c>
      <c r="E30">
        <f t="shared" si="2"/>
        <v>0.21988049032224288</v>
      </c>
      <c r="F30">
        <f t="shared" si="2"/>
        <v>0.22044569797070443</v>
      </c>
      <c r="G30">
        <f t="shared" si="2"/>
        <v>0.22053826698705983</v>
      </c>
      <c r="H30">
        <f t="shared" si="2"/>
        <v>0.22023861801169126</v>
      </c>
      <c r="I30">
        <f t="shared" si="2"/>
        <v>0.21988387949003987</v>
      </c>
      <c r="J30">
        <f t="shared" si="2"/>
        <v>0.21943657351411927</v>
      </c>
      <c r="K30">
        <f t="shared" si="2"/>
        <v>0.21965795247596129</v>
      </c>
      <c r="L30">
        <f t="shared" si="2"/>
        <v>0.21984200287904035</v>
      </c>
      <c r="M30">
        <f t="shared" si="2"/>
        <v>0.22003783159882878</v>
      </c>
      <c r="N30">
        <f t="shared" si="2"/>
        <v>0.22020084058436992</v>
      </c>
      <c r="O30">
        <f t="shared" si="2"/>
        <v>0.22026956413068058</v>
      </c>
      <c r="P30">
        <f t="shared" si="2"/>
        <v>0.22033354509481795</v>
      </c>
      <c r="Q30">
        <f t="shared" si="2"/>
        <v>0.22036383963529246</v>
      </c>
      <c r="R30">
        <f t="shared" si="2"/>
        <v>0.22053110679374771</v>
      </c>
      <c r="S30">
        <f t="shared" si="2"/>
        <v>0.22077368712905149</v>
      </c>
      <c r="T30">
        <f t="shared" si="2"/>
        <v>0.22092476677228051</v>
      </c>
      <c r="U30">
        <f t="shared" si="2"/>
        <v>0.2210849220541416</v>
      </c>
      <c r="V30">
        <f t="shared" si="2"/>
        <v>0.2211790095999466</v>
      </c>
      <c r="W30">
        <f t="shared" si="2"/>
        <v>0.22132043467124338</v>
      </c>
      <c r="X30">
        <f t="shared" si="2"/>
        <v>0.22151286884034668</v>
      </c>
      <c r="Y30">
        <f t="shared" si="2"/>
        <v>0.22173080228768438</v>
      </c>
      <c r="Z30">
        <f t="shared" si="2"/>
        <v>0.22196871920339248</v>
      </c>
      <c r="AA30">
        <f t="shared" si="2"/>
        <v>0.22224355292998743</v>
      </c>
      <c r="AB30">
        <f t="shared" si="2"/>
        <v>0.22254871887922031</v>
      </c>
      <c r="AC30">
        <f t="shared" si="2"/>
        <v>0.2228774226474107</v>
      </c>
      <c r="AD30">
        <f t="shared" si="2"/>
        <v>0.22321573252268639</v>
      </c>
      <c r="AE30">
        <f t="shared" si="2"/>
        <v>0.22355503974802796</v>
      </c>
      <c r="AF30">
        <f t="shared" si="2"/>
        <v>0.22388241980800161</v>
      </c>
      <c r="AG30">
        <f t="shared" si="2"/>
        <v>0.22419333464760102</v>
      </c>
      <c r="AH30">
        <f t="shared" si="2"/>
        <v>0.22449205506205736</v>
      </c>
      <c r="AI30">
        <f t="shared" si="2"/>
        <v>0.22476904601459008</v>
      </c>
      <c r="AJ30">
        <f t="shared" si="2"/>
        <v>0.22499830193164758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4"/>
  <sheetViews>
    <sheetView topLeftCell="J1" workbookViewId="0">
      <selection activeCell="C11" sqref="C11:AK11"/>
    </sheetView>
  </sheetViews>
  <sheetFormatPr defaultRowHeight="14.5" x14ac:dyDescent="0.35"/>
  <cols>
    <col min="1" max="1" width="38.26953125" bestFit="1" customWidth="1"/>
  </cols>
  <sheetData>
    <row r="1" spans="1:37" x14ac:dyDescent="0.25">
      <c r="A1" t="s">
        <v>35</v>
      </c>
      <c r="B1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25">
      <c r="A2" t="s">
        <v>36</v>
      </c>
      <c r="B2" s="6">
        <v>5169880000000</v>
      </c>
      <c r="C2" s="6">
        <v>5169880000000</v>
      </c>
      <c r="D2" s="6">
        <v>5169880000000</v>
      </c>
      <c r="E2" s="6">
        <v>5169880000000</v>
      </c>
      <c r="F2" s="6">
        <v>5169880000000</v>
      </c>
      <c r="G2" s="6">
        <v>5169880000000</v>
      </c>
      <c r="H2" s="6">
        <v>5169880000000</v>
      </c>
      <c r="I2" s="6">
        <v>5169880000000</v>
      </c>
      <c r="J2" s="6">
        <v>5169880000000</v>
      </c>
      <c r="K2" s="6">
        <v>5169880000000</v>
      </c>
      <c r="L2" s="6">
        <v>5169880000000</v>
      </c>
      <c r="M2" s="6">
        <v>5169880000000</v>
      </c>
      <c r="N2" s="6">
        <v>5169880000000</v>
      </c>
      <c r="O2" s="6">
        <v>5169880000000</v>
      </c>
      <c r="P2" s="6">
        <v>5169880000000</v>
      </c>
      <c r="Q2" s="6">
        <v>5169880000000</v>
      </c>
      <c r="R2" s="6">
        <v>5169880000000</v>
      </c>
      <c r="S2" s="6">
        <v>5169880000000</v>
      </c>
      <c r="T2" s="6">
        <v>5169880000000</v>
      </c>
      <c r="U2" s="6">
        <v>5169880000000</v>
      </c>
      <c r="V2" s="6">
        <v>5169880000000</v>
      </c>
      <c r="W2" s="6">
        <v>5169880000000</v>
      </c>
      <c r="X2" s="6">
        <v>5169880000000</v>
      </c>
      <c r="Y2" s="6">
        <v>5169880000000</v>
      </c>
      <c r="Z2" s="6">
        <v>5169880000000</v>
      </c>
      <c r="AA2" s="6">
        <v>5169880000000</v>
      </c>
      <c r="AB2" s="6">
        <v>5169880000000</v>
      </c>
      <c r="AC2" s="6">
        <v>5169880000000</v>
      </c>
      <c r="AD2" s="6">
        <v>5169880000000</v>
      </c>
      <c r="AE2" s="6">
        <v>5169880000000</v>
      </c>
      <c r="AF2" s="6">
        <v>5169880000000</v>
      </c>
      <c r="AG2" s="6">
        <v>5169880000000</v>
      </c>
      <c r="AH2" s="6">
        <v>5169880000000</v>
      </c>
      <c r="AI2" s="6">
        <v>5169880000000</v>
      </c>
      <c r="AJ2" s="6">
        <v>5169880000000</v>
      </c>
      <c r="AK2" s="6">
        <v>5169880000000</v>
      </c>
    </row>
    <row r="3" spans="1:37" x14ac:dyDescent="0.25">
      <c r="A3" t="s">
        <v>37</v>
      </c>
      <c r="B3" s="6">
        <v>68413500000000</v>
      </c>
      <c r="C3" s="6">
        <v>68413500000000</v>
      </c>
      <c r="D3" s="6">
        <v>68413500000000</v>
      </c>
      <c r="E3" s="6">
        <v>68413500000000</v>
      </c>
      <c r="F3" s="6">
        <v>68413500000000</v>
      </c>
      <c r="G3" s="6">
        <v>68413500000000</v>
      </c>
      <c r="H3" s="6">
        <v>68413500000000</v>
      </c>
      <c r="I3" s="6">
        <v>68413500000000</v>
      </c>
      <c r="J3" s="6">
        <v>68413500000000</v>
      </c>
      <c r="K3" s="6">
        <v>68413500000000</v>
      </c>
      <c r="L3" s="6">
        <v>68413500000000</v>
      </c>
      <c r="M3" s="6">
        <v>68413500000000</v>
      </c>
      <c r="N3" s="6">
        <v>68413500000000</v>
      </c>
      <c r="O3" s="6">
        <v>68413500000000</v>
      </c>
      <c r="P3" s="6">
        <v>68413500000000</v>
      </c>
      <c r="Q3" s="6">
        <v>68413500000000</v>
      </c>
      <c r="R3" s="6">
        <v>68413500000000</v>
      </c>
      <c r="S3" s="6">
        <v>68413500000000</v>
      </c>
      <c r="T3" s="6">
        <v>68413500000000</v>
      </c>
      <c r="U3" s="6">
        <v>68413500000000</v>
      </c>
      <c r="V3" s="6">
        <v>68413500000000</v>
      </c>
      <c r="W3" s="6">
        <v>68413500000000</v>
      </c>
      <c r="X3" s="6">
        <v>68413500000000</v>
      </c>
      <c r="Y3" s="6">
        <v>68413500000000</v>
      </c>
      <c r="Z3" s="6">
        <v>68413500000000</v>
      </c>
      <c r="AA3" s="6">
        <v>68413500000000</v>
      </c>
      <c r="AB3" s="6">
        <v>68413500000000</v>
      </c>
      <c r="AC3" s="6">
        <v>68413500000000</v>
      </c>
      <c r="AD3" s="6">
        <v>68413500000000</v>
      </c>
      <c r="AE3" s="6">
        <v>68413500000000</v>
      </c>
      <c r="AF3" s="6">
        <v>68413500000000</v>
      </c>
      <c r="AG3" s="6">
        <v>68413500000000</v>
      </c>
      <c r="AH3" s="6">
        <v>68413500000000</v>
      </c>
      <c r="AI3" s="6">
        <v>68413500000000</v>
      </c>
      <c r="AJ3" s="6">
        <v>68413500000000</v>
      </c>
      <c r="AK3" s="6">
        <v>68413500000000</v>
      </c>
    </row>
    <row r="4" spans="1:37" x14ac:dyDescent="0.25">
      <c r="A4" t="s">
        <v>38</v>
      </c>
      <c r="B4" s="6">
        <v>14466700000000</v>
      </c>
      <c r="C4" s="6">
        <v>14466700000000</v>
      </c>
      <c r="D4" s="6">
        <v>14466700000000</v>
      </c>
      <c r="E4" s="6">
        <v>14466700000000</v>
      </c>
      <c r="F4" s="6">
        <v>14466700000000</v>
      </c>
      <c r="G4" s="6">
        <v>14466700000000</v>
      </c>
      <c r="H4" s="6">
        <v>14466700000000</v>
      </c>
      <c r="I4" s="6">
        <v>14466700000000</v>
      </c>
      <c r="J4" s="6">
        <v>14466700000000</v>
      </c>
      <c r="K4" s="6">
        <v>14466700000000</v>
      </c>
      <c r="L4" s="6">
        <v>14466700000000</v>
      </c>
      <c r="M4" s="6">
        <v>14466700000000</v>
      </c>
      <c r="N4" s="6">
        <v>14466700000000</v>
      </c>
      <c r="O4" s="6">
        <v>14466700000000</v>
      </c>
      <c r="P4" s="6">
        <v>14466700000000</v>
      </c>
      <c r="Q4" s="6">
        <v>14466700000000</v>
      </c>
      <c r="R4" s="6">
        <v>14466700000000</v>
      </c>
      <c r="S4" s="6">
        <v>14466700000000</v>
      </c>
      <c r="T4" s="6">
        <v>14466700000000</v>
      </c>
      <c r="U4" s="6">
        <v>14466700000000</v>
      </c>
      <c r="V4" s="6">
        <v>14466700000000</v>
      </c>
      <c r="W4" s="6">
        <v>14466700000000</v>
      </c>
      <c r="X4" s="6">
        <v>14466700000000</v>
      </c>
      <c r="Y4" s="6">
        <v>14466700000000</v>
      </c>
      <c r="Z4" s="6">
        <v>14466700000000</v>
      </c>
      <c r="AA4" s="6">
        <v>14466700000000</v>
      </c>
      <c r="AB4" s="6">
        <v>14466700000000</v>
      </c>
      <c r="AC4" s="6">
        <v>14466700000000</v>
      </c>
      <c r="AD4" s="6">
        <v>14466700000000</v>
      </c>
      <c r="AE4" s="6">
        <v>14466700000000</v>
      </c>
      <c r="AF4" s="6">
        <v>14466700000000</v>
      </c>
      <c r="AG4" s="6">
        <v>14466700000000</v>
      </c>
      <c r="AH4" s="6">
        <v>14466700000000</v>
      </c>
      <c r="AI4" s="6">
        <v>14466700000000</v>
      </c>
      <c r="AJ4" s="6">
        <v>14466700000000</v>
      </c>
      <c r="AK4" s="6">
        <v>14466700000000</v>
      </c>
    </row>
    <row r="5" spans="1:37" x14ac:dyDescent="0.25">
      <c r="A5" t="s">
        <v>39</v>
      </c>
      <c r="B5" s="6">
        <v>5169880000000</v>
      </c>
      <c r="C5" s="6">
        <v>5169880000000</v>
      </c>
      <c r="D5" s="6">
        <v>5169880000000</v>
      </c>
      <c r="E5" s="6">
        <v>5169880000000</v>
      </c>
      <c r="F5" s="6">
        <v>5169880000000</v>
      </c>
      <c r="G5" s="6">
        <v>5169880000000</v>
      </c>
      <c r="H5" s="6">
        <v>5169880000000</v>
      </c>
      <c r="I5" s="6">
        <v>5169880000000</v>
      </c>
      <c r="J5" s="6">
        <v>5169880000000</v>
      </c>
      <c r="K5" s="6">
        <v>5169880000000</v>
      </c>
      <c r="L5" s="6">
        <v>5169880000000</v>
      </c>
      <c r="M5" s="6">
        <v>5169880000000</v>
      </c>
      <c r="N5" s="6">
        <v>5169880000000</v>
      </c>
      <c r="O5" s="6">
        <v>5169880000000</v>
      </c>
      <c r="P5" s="6">
        <v>5169880000000</v>
      </c>
      <c r="Q5" s="6">
        <v>5169880000000</v>
      </c>
      <c r="R5" s="6">
        <v>5169880000000</v>
      </c>
      <c r="S5" s="6">
        <v>5169880000000</v>
      </c>
      <c r="T5" s="6">
        <v>5169880000000</v>
      </c>
      <c r="U5" s="6">
        <v>5169880000000</v>
      </c>
      <c r="V5" s="6">
        <v>5169880000000</v>
      </c>
      <c r="W5" s="6">
        <v>5169880000000</v>
      </c>
      <c r="X5" s="6">
        <v>5169880000000</v>
      </c>
      <c r="Y5" s="6">
        <v>5169880000000</v>
      </c>
      <c r="Z5" s="6">
        <v>5169880000000</v>
      </c>
      <c r="AA5" s="6">
        <v>5169880000000</v>
      </c>
      <c r="AB5" s="6">
        <v>5169880000000</v>
      </c>
      <c r="AC5" s="6">
        <v>5169880000000</v>
      </c>
      <c r="AD5" s="6">
        <v>5169880000000</v>
      </c>
      <c r="AE5" s="6">
        <v>5169880000000</v>
      </c>
      <c r="AF5" s="6">
        <v>5169880000000</v>
      </c>
      <c r="AG5" s="6">
        <v>5169880000000</v>
      </c>
      <c r="AH5" s="6">
        <v>5169880000000</v>
      </c>
      <c r="AI5" s="6">
        <v>5169880000000</v>
      </c>
      <c r="AJ5" s="6">
        <v>5169880000000</v>
      </c>
      <c r="AK5" s="6">
        <v>5169880000000</v>
      </c>
    </row>
    <row r="6" spans="1:37" x14ac:dyDescent="0.25">
      <c r="A6" t="s">
        <v>40</v>
      </c>
      <c r="B6" s="6">
        <v>1217820000000</v>
      </c>
      <c r="C6" s="6">
        <v>1217820000000</v>
      </c>
      <c r="D6" s="6">
        <v>1217820000000</v>
      </c>
      <c r="E6" s="6">
        <v>1217820000000</v>
      </c>
      <c r="F6" s="6">
        <v>1217820000000</v>
      </c>
      <c r="G6" s="6">
        <v>1217820000000</v>
      </c>
      <c r="H6" s="6">
        <v>1217820000000</v>
      </c>
      <c r="I6" s="6">
        <v>1217820000000</v>
      </c>
      <c r="J6" s="6">
        <v>1217820000000</v>
      </c>
      <c r="K6" s="6">
        <v>1217820000000</v>
      </c>
      <c r="L6" s="6">
        <v>1217820000000</v>
      </c>
      <c r="M6" s="6">
        <v>1217820000000</v>
      </c>
      <c r="N6" s="6">
        <v>1217820000000</v>
      </c>
      <c r="O6" s="6">
        <v>1217820000000</v>
      </c>
      <c r="P6" s="6">
        <v>1217820000000</v>
      </c>
      <c r="Q6" s="6">
        <v>1217820000000</v>
      </c>
      <c r="R6" s="6">
        <v>1217820000000</v>
      </c>
      <c r="S6" s="6">
        <v>1217820000000</v>
      </c>
      <c r="T6" s="6">
        <v>1217820000000</v>
      </c>
      <c r="U6" s="6">
        <v>1217820000000</v>
      </c>
      <c r="V6" s="6">
        <v>1217820000000</v>
      </c>
      <c r="W6" s="6">
        <v>1217820000000</v>
      </c>
      <c r="X6" s="6">
        <v>1217820000000</v>
      </c>
      <c r="Y6" s="6">
        <v>1217820000000</v>
      </c>
      <c r="Z6" s="6">
        <v>1217820000000</v>
      </c>
      <c r="AA6" s="6">
        <v>1217820000000</v>
      </c>
      <c r="AB6" s="6">
        <v>1217820000000</v>
      </c>
      <c r="AC6" s="6">
        <v>1217820000000</v>
      </c>
      <c r="AD6" s="6">
        <v>1217820000000</v>
      </c>
      <c r="AE6" s="6">
        <v>1217820000000</v>
      </c>
      <c r="AF6" s="6">
        <v>1217820000000</v>
      </c>
      <c r="AG6" s="6">
        <v>1217820000000</v>
      </c>
      <c r="AH6" s="6">
        <v>1217820000000</v>
      </c>
      <c r="AI6" s="6">
        <v>1217820000000</v>
      </c>
      <c r="AJ6" s="6">
        <v>1217820000000</v>
      </c>
      <c r="AK6" s="6">
        <v>1217820000000</v>
      </c>
    </row>
    <row r="7" spans="1:37" x14ac:dyDescent="0.25">
      <c r="A7" t="s">
        <v>41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</row>
    <row r="8" spans="1:37" x14ac:dyDescent="0.25">
      <c r="A8" t="s">
        <v>42</v>
      </c>
      <c r="B8" s="6">
        <v>6470880000000</v>
      </c>
      <c r="C8" s="6">
        <v>6470880000000</v>
      </c>
      <c r="D8" s="6">
        <v>6470880000000</v>
      </c>
      <c r="E8" s="6">
        <v>6470880000000</v>
      </c>
      <c r="F8" s="6">
        <v>6470880000000</v>
      </c>
      <c r="G8" s="6">
        <v>6470880000000</v>
      </c>
      <c r="H8" s="6">
        <v>6470880000000</v>
      </c>
      <c r="I8" s="6">
        <v>6470880000000</v>
      </c>
      <c r="J8" s="6">
        <v>6470880000000</v>
      </c>
      <c r="K8" s="6">
        <v>6470880000000</v>
      </c>
      <c r="L8" s="6">
        <v>6470880000000</v>
      </c>
      <c r="M8" s="6">
        <v>6470880000000</v>
      </c>
      <c r="N8" s="6">
        <v>6470880000000</v>
      </c>
      <c r="O8" s="6">
        <v>6470880000000</v>
      </c>
      <c r="P8" s="6">
        <v>6470880000000</v>
      </c>
      <c r="Q8" s="6">
        <v>6470880000000</v>
      </c>
      <c r="R8" s="6">
        <v>6470880000000</v>
      </c>
      <c r="S8" s="6">
        <v>6470880000000</v>
      </c>
      <c r="T8" s="6">
        <v>6470880000000</v>
      </c>
      <c r="U8" s="6">
        <v>6470880000000</v>
      </c>
      <c r="V8" s="6">
        <v>6470880000000</v>
      </c>
      <c r="W8" s="6">
        <v>6470880000000</v>
      </c>
      <c r="X8" s="6">
        <v>6470880000000</v>
      </c>
      <c r="Y8" s="6">
        <v>6470880000000</v>
      </c>
      <c r="Z8" s="6">
        <v>6470880000000</v>
      </c>
      <c r="AA8" s="6">
        <v>6470880000000</v>
      </c>
      <c r="AB8" s="6">
        <v>6470880000000</v>
      </c>
      <c r="AC8" s="6">
        <v>6470880000000</v>
      </c>
      <c r="AD8" s="6">
        <v>6470880000000</v>
      </c>
      <c r="AE8" s="6">
        <v>6470880000000</v>
      </c>
      <c r="AF8" s="6">
        <v>6470880000000</v>
      </c>
      <c r="AG8" s="6">
        <v>6470880000000</v>
      </c>
      <c r="AH8" s="6">
        <v>6470880000000</v>
      </c>
      <c r="AI8" s="6">
        <v>6470880000000</v>
      </c>
      <c r="AJ8" s="6">
        <v>6470880000000</v>
      </c>
      <c r="AK8" s="6">
        <v>6470880000000</v>
      </c>
    </row>
    <row r="9" spans="1:37" x14ac:dyDescent="0.25">
      <c r="A9" t="s">
        <v>43</v>
      </c>
      <c r="B9" s="6">
        <v>32714900000000</v>
      </c>
      <c r="C9" s="6">
        <v>32714900000000</v>
      </c>
      <c r="D9" s="6">
        <v>32714900000000</v>
      </c>
      <c r="E9" s="6">
        <v>32714900000000</v>
      </c>
      <c r="F9" s="6">
        <v>32714900000000</v>
      </c>
      <c r="G9" s="6">
        <v>32714900000000</v>
      </c>
      <c r="H9" s="6">
        <v>32714900000000</v>
      </c>
      <c r="I9" s="6">
        <v>32714900000000</v>
      </c>
      <c r="J9" s="6">
        <v>32714900000000</v>
      </c>
      <c r="K9" s="6">
        <v>32714900000000</v>
      </c>
      <c r="L9" s="6">
        <v>32714900000000</v>
      </c>
      <c r="M9" s="6">
        <v>32714900000000</v>
      </c>
      <c r="N9" s="6">
        <v>32714900000000</v>
      </c>
      <c r="O9" s="6">
        <v>32714900000000</v>
      </c>
      <c r="P9" s="6">
        <v>32714900000000</v>
      </c>
      <c r="Q9" s="6">
        <v>32714900000000</v>
      </c>
      <c r="R9" s="6">
        <v>32714900000000</v>
      </c>
      <c r="S9" s="6">
        <v>32714900000000</v>
      </c>
      <c r="T9" s="6">
        <v>32714900000000</v>
      </c>
      <c r="U9" s="6">
        <v>32714900000000</v>
      </c>
      <c r="V9" s="6">
        <v>32714900000000</v>
      </c>
      <c r="W9" s="6">
        <v>32714900000000</v>
      </c>
      <c r="X9" s="6">
        <v>32714900000000</v>
      </c>
      <c r="Y9" s="6">
        <v>32714900000000</v>
      </c>
      <c r="Z9" s="6">
        <v>32714900000000</v>
      </c>
      <c r="AA9" s="6">
        <v>32714900000000</v>
      </c>
      <c r="AB9" s="6">
        <v>32714900000000</v>
      </c>
      <c r="AC9" s="6">
        <v>32714900000000</v>
      </c>
      <c r="AD9" s="6">
        <v>32714900000000</v>
      </c>
      <c r="AE9" s="6">
        <v>32714900000000</v>
      </c>
      <c r="AF9" s="6">
        <v>32714900000000</v>
      </c>
      <c r="AG9" s="6">
        <v>32714900000000</v>
      </c>
      <c r="AH9" s="6">
        <v>32714900000000</v>
      </c>
      <c r="AI9" s="6">
        <v>32714900000000</v>
      </c>
      <c r="AJ9" s="6">
        <v>32714900000000</v>
      </c>
      <c r="AK9" s="6">
        <v>32714900000000</v>
      </c>
    </row>
    <row r="10" spans="1:37" x14ac:dyDescent="0.25">
      <c r="A10" t="s">
        <v>16</v>
      </c>
      <c r="B10" s="6">
        <f>SUM(B2:B9)</f>
        <v>133623560000000</v>
      </c>
      <c r="C10" s="6">
        <f t="shared" ref="C10:AK10" si="0">SUM(C2:C9)</f>
        <v>133623560000000</v>
      </c>
      <c r="D10" s="6">
        <f t="shared" si="0"/>
        <v>133623560000000</v>
      </c>
      <c r="E10" s="6">
        <f t="shared" si="0"/>
        <v>133623560000000</v>
      </c>
      <c r="F10" s="6">
        <f t="shared" si="0"/>
        <v>133623560000000</v>
      </c>
      <c r="G10" s="6">
        <f t="shared" si="0"/>
        <v>133623560000000</v>
      </c>
      <c r="H10" s="6">
        <f t="shared" si="0"/>
        <v>133623560000000</v>
      </c>
      <c r="I10" s="6">
        <f t="shared" si="0"/>
        <v>133623560000000</v>
      </c>
      <c r="J10" s="6">
        <f t="shared" si="0"/>
        <v>133623560000000</v>
      </c>
      <c r="K10" s="6">
        <f t="shared" si="0"/>
        <v>133623560000000</v>
      </c>
      <c r="L10" s="6">
        <f t="shared" si="0"/>
        <v>133623560000000</v>
      </c>
      <c r="M10" s="6">
        <f t="shared" si="0"/>
        <v>133623560000000</v>
      </c>
      <c r="N10" s="6">
        <f t="shared" si="0"/>
        <v>133623560000000</v>
      </c>
      <c r="O10" s="6">
        <f t="shared" si="0"/>
        <v>133623560000000</v>
      </c>
      <c r="P10" s="6">
        <f t="shared" si="0"/>
        <v>133623560000000</v>
      </c>
      <c r="Q10" s="6">
        <f t="shared" si="0"/>
        <v>133623560000000</v>
      </c>
      <c r="R10" s="6">
        <f t="shared" si="0"/>
        <v>133623560000000</v>
      </c>
      <c r="S10" s="6">
        <f t="shared" si="0"/>
        <v>133623560000000</v>
      </c>
      <c r="T10" s="6">
        <f t="shared" si="0"/>
        <v>133623560000000</v>
      </c>
      <c r="U10" s="6">
        <f t="shared" si="0"/>
        <v>133623560000000</v>
      </c>
      <c r="V10" s="6">
        <f t="shared" si="0"/>
        <v>133623560000000</v>
      </c>
      <c r="W10" s="6">
        <f t="shared" si="0"/>
        <v>133623560000000</v>
      </c>
      <c r="X10" s="6">
        <f t="shared" si="0"/>
        <v>133623560000000</v>
      </c>
      <c r="Y10" s="6">
        <f t="shared" si="0"/>
        <v>133623560000000</v>
      </c>
      <c r="Z10" s="6">
        <f t="shared" si="0"/>
        <v>133623560000000</v>
      </c>
      <c r="AA10" s="6">
        <f t="shared" si="0"/>
        <v>133623560000000</v>
      </c>
      <c r="AB10" s="6">
        <f t="shared" si="0"/>
        <v>133623560000000</v>
      </c>
      <c r="AC10" s="6">
        <f t="shared" si="0"/>
        <v>133623560000000</v>
      </c>
      <c r="AD10" s="6">
        <f t="shared" si="0"/>
        <v>133623560000000</v>
      </c>
      <c r="AE10" s="6">
        <f t="shared" si="0"/>
        <v>133623560000000</v>
      </c>
      <c r="AF10" s="6">
        <f t="shared" si="0"/>
        <v>133623560000000</v>
      </c>
      <c r="AG10" s="6">
        <f t="shared" si="0"/>
        <v>133623560000000</v>
      </c>
      <c r="AH10" s="6">
        <f t="shared" si="0"/>
        <v>133623560000000</v>
      </c>
      <c r="AI10" s="6">
        <f t="shared" si="0"/>
        <v>133623560000000</v>
      </c>
      <c r="AJ10" s="6">
        <f t="shared" si="0"/>
        <v>133623560000000</v>
      </c>
      <c r="AK10" s="6">
        <f t="shared" si="0"/>
        <v>133623560000000</v>
      </c>
    </row>
    <row r="11" spans="1:37" x14ac:dyDescent="0.25">
      <c r="A11" t="s">
        <v>49</v>
      </c>
      <c r="B11" s="6">
        <f>B10/$A$14</f>
        <v>0.1409803190725232</v>
      </c>
      <c r="C11" s="6">
        <f t="shared" ref="C11:AK11" si="1">C10/$A$14</f>
        <v>0.1409803190725232</v>
      </c>
      <c r="D11" s="6">
        <f t="shared" si="1"/>
        <v>0.1409803190725232</v>
      </c>
      <c r="E11" s="6">
        <f t="shared" si="1"/>
        <v>0.1409803190725232</v>
      </c>
      <c r="F11" s="6">
        <f t="shared" si="1"/>
        <v>0.1409803190725232</v>
      </c>
      <c r="G11" s="6">
        <f t="shared" si="1"/>
        <v>0.1409803190725232</v>
      </c>
      <c r="H11" s="6">
        <f t="shared" si="1"/>
        <v>0.1409803190725232</v>
      </c>
      <c r="I11" s="6">
        <f t="shared" si="1"/>
        <v>0.1409803190725232</v>
      </c>
      <c r="J11" s="6">
        <f t="shared" si="1"/>
        <v>0.1409803190725232</v>
      </c>
      <c r="K11" s="6">
        <f t="shared" si="1"/>
        <v>0.1409803190725232</v>
      </c>
      <c r="L11" s="6">
        <f t="shared" si="1"/>
        <v>0.1409803190725232</v>
      </c>
      <c r="M11" s="6">
        <f t="shared" si="1"/>
        <v>0.1409803190725232</v>
      </c>
      <c r="N11" s="6">
        <f t="shared" si="1"/>
        <v>0.1409803190725232</v>
      </c>
      <c r="O11" s="6">
        <f t="shared" si="1"/>
        <v>0.1409803190725232</v>
      </c>
      <c r="P11" s="6">
        <f t="shared" si="1"/>
        <v>0.1409803190725232</v>
      </c>
      <c r="Q11" s="6">
        <f t="shared" si="1"/>
        <v>0.1409803190725232</v>
      </c>
      <c r="R11" s="6">
        <f t="shared" si="1"/>
        <v>0.1409803190725232</v>
      </c>
      <c r="S11" s="6">
        <f t="shared" si="1"/>
        <v>0.1409803190725232</v>
      </c>
      <c r="T11" s="6">
        <f t="shared" si="1"/>
        <v>0.1409803190725232</v>
      </c>
      <c r="U11" s="6">
        <f t="shared" si="1"/>
        <v>0.1409803190725232</v>
      </c>
      <c r="V11" s="6">
        <f t="shared" si="1"/>
        <v>0.1409803190725232</v>
      </c>
      <c r="W11" s="6">
        <f t="shared" si="1"/>
        <v>0.1409803190725232</v>
      </c>
      <c r="X11" s="6">
        <f t="shared" si="1"/>
        <v>0.1409803190725232</v>
      </c>
      <c r="Y11" s="6">
        <f t="shared" si="1"/>
        <v>0.1409803190725232</v>
      </c>
      <c r="Z11" s="6">
        <f t="shared" si="1"/>
        <v>0.1409803190725232</v>
      </c>
      <c r="AA11" s="6">
        <f t="shared" si="1"/>
        <v>0.1409803190725232</v>
      </c>
      <c r="AB11" s="6">
        <f t="shared" si="1"/>
        <v>0.1409803190725232</v>
      </c>
      <c r="AC11" s="6">
        <f t="shared" si="1"/>
        <v>0.1409803190725232</v>
      </c>
      <c r="AD11" s="6">
        <f t="shared" si="1"/>
        <v>0.1409803190725232</v>
      </c>
      <c r="AE11" s="6">
        <f t="shared" si="1"/>
        <v>0.1409803190725232</v>
      </c>
      <c r="AF11" s="6">
        <f t="shared" si="1"/>
        <v>0.1409803190725232</v>
      </c>
      <c r="AG11" s="6">
        <f t="shared" si="1"/>
        <v>0.1409803190725232</v>
      </c>
      <c r="AH11" s="6">
        <f t="shared" si="1"/>
        <v>0.1409803190725232</v>
      </c>
      <c r="AI11" s="6">
        <f t="shared" si="1"/>
        <v>0.1409803190725232</v>
      </c>
      <c r="AJ11" s="6">
        <f t="shared" si="1"/>
        <v>0.1409803190725232</v>
      </c>
      <c r="AK11" s="6">
        <f t="shared" si="1"/>
        <v>0.1409803190725232</v>
      </c>
    </row>
    <row r="13" spans="1:37" x14ac:dyDescent="0.25">
      <c r="A13" s="6">
        <v>947817120000</v>
      </c>
      <c r="B13" t="s">
        <v>46</v>
      </c>
      <c r="D13" s="8" t="s">
        <v>47</v>
      </c>
    </row>
    <row r="14" spans="1:37" x14ac:dyDescent="0.25">
      <c r="A14" s="6">
        <f>A13*1000</f>
        <v>947817120000000</v>
      </c>
      <c r="B14" t="s">
        <v>48</v>
      </c>
    </row>
  </sheetData>
  <hyperlinks>
    <hyperlink ref="D13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BFoHfC</vt:lpstr>
      <vt:lpstr>Aggregation and Calcs</vt:lpstr>
      <vt:lpstr>District heat in commerical blg</vt:lpstr>
      <vt:lpstr>building heat</vt:lpstr>
      <vt:lpstr>Industry heat- BAU Ind Fuel Use</vt:lpstr>
    </vt:vector>
  </TitlesOfParts>
  <Company>EnergyInnovation.org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Chris Busch</cp:lastModifiedBy>
  <dcterms:created xsi:type="dcterms:W3CDTF">2015-06-16T23:48:01Z</dcterms:created>
  <dcterms:modified xsi:type="dcterms:W3CDTF">2019-04-24T13:58:45Z</dcterms:modified>
</cp:coreProperties>
</file>