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1075" windowHeight="9030" activeTab="3"/>
  </bookViews>
  <sheets>
    <sheet name="About" sheetId="1" r:id="rId1"/>
    <sheet name="Calculations" sheetId="5" r:id="rId2"/>
    <sheet name="Weighting" sheetId="8" r:id="rId3"/>
    <sheet name="ARpUIiRC" sheetId="2" r:id="rId4"/>
  </sheets>
  <calcPr calcId="145621"/>
</workbook>
</file>

<file path=xl/calcChain.xml><?xml version="1.0" encoding="utf-8"?>
<calcChain xmlns="http://schemas.openxmlformats.org/spreadsheetml/2006/main">
  <c r="B108" i="5" l="1"/>
  <c r="B107" i="5"/>
  <c r="B106" i="5"/>
  <c r="B191" i="8" l="1"/>
  <c r="B190" i="8"/>
  <c r="B205" i="8" s="1"/>
  <c r="B189" i="8"/>
  <c r="B204" i="8" s="1"/>
  <c r="B188" i="8"/>
  <c r="B203" i="8" s="1"/>
  <c r="B187" i="8"/>
  <c r="B186" i="8"/>
  <c r="B201" i="8" s="1"/>
  <c r="B185" i="8"/>
  <c r="B200" i="8" s="1"/>
  <c r="B184" i="8"/>
  <c r="B199" i="8" s="1"/>
  <c r="B183" i="8"/>
  <c r="B182" i="8"/>
  <c r="B197" i="8" s="1"/>
  <c r="B181" i="8"/>
  <c r="B196" i="8" s="1"/>
  <c r="B180" i="8"/>
  <c r="B195" i="8" s="1"/>
  <c r="B179" i="8"/>
  <c r="B194" i="8" s="1"/>
  <c r="B206" i="8" l="1"/>
  <c r="B198" i="8"/>
  <c r="B202" i="8"/>
  <c r="B58" i="5"/>
  <c r="B73" i="5" s="1"/>
  <c r="B59" i="5"/>
  <c r="B74" i="5" s="1"/>
  <c r="B60" i="5"/>
  <c r="B75" i="5" s="1"/>
  <c r="B61" i="5"/>
  <c r="B76" i="5" s="1"/>
  <c r="B57" i="5"/>
  <c r="B72" i="5" s="1"/>
  <c r="C87" i="5" s="1"/>
  <c r="B51" i="5"/>
  <c r="B66" i="5" s="1"/>
  <c r="B52" i="5"/>
  <c r="B67" i="5" s="1"/>
  <c r="B53" i="5"/>
  <c r="B68" i="5" s="1"/>
  <c r="B54" i="5"/>
  <c r="B69" i="5" s="1"/>
  <c r="B50" i="5"/>
  <c r="B65" i="5" s="1"/>
  <c r="J57" i="5"/>
  <c r="J72" i="5"/>
  <c r="K57" i="5"/>
  <c r="K72" i="5" s="1"/>
  <c r="L57" i="5"/>
  <c r="L72" i="5" s="1"/>
  <c r="M57" i="5"/>
  <c r="M72" i="5" s="1"/>
  <c r="N57" i="5"/>
  <c r="N72" i="5"/>
  <c r="O57" i="5"/>
  <c r="O72" i="5" s="1"/>
  <c r="P57" i="5"/>
  <c r="P72" i="5" s="1"/>
  <c r="P87" i="5" s="1"/>
  <c r="Q57" i="5"/>
  <c r="Q72" i="5" s="1"/>
  <c r="R87" i="5" s="1"/>
  <c r="R57" i="5"/>
  <c r="R72" i="5"/>
  <c r="S57" i="5"/>
  <c r="S72" i="5"/>
  <c r="T57" i="5"/>
  <c r="T72" i="5" s="1"/>
  <c r="U57" i="5"/>
  <c r="U72" i="5" s="1"/>
  <c r="V87" i="5" s="1"/>
  <c r="V57" i="5"/>
  <c r="V72" i="5" s="1"/>
  <c r="W57" i="5"/>
  <c r="W72" i="5" s="1"/>
  <c r="J58" i="5"/>
  <c r="J73" i="5" s="1"/>
  <c r="K58" i="5"/>
  <c r="K73" i="5" s="1"/>
  <c r="L58" i="5"/>
  <c r="L73" i="5" s="1"/>
  <c r="M58" i="5"/>
  <c r="M73" i="5" s="1"/>
  <c r="N58" i="5"/>
  <c r="N73" i="5" s="1"/>
  <c r="N88" i="5" s="1"/>
  <c r="O58" i="5"/>
  <c r="O73" i="5" s="1"/>
  <c r="P58" i="5"/>
  <c r="P73" i="5" s="1"/>
  <c r="Q58" i="5"/>
  <c r="Q73" i="5" s="1"/>
  <c r="R58" i="5"/>
  <c r="R73" i="5" s="1"/>
  <c r="S58" i="5"/>
  <c r="S73" i="5" s="1"/>
  <c r="T58" i="5"/>
  <c r="T73" i="5" s="1"/>
  <c r="U58" i="5"/>
  <c r="U73" i="5" s="1"/>
  <c r="V58" i="5"/>
  <c r="V73" i="5" s="1"/>
  <c r="W58" i="5"/>
  <c r="W73" i="5" s="1"/>
  <c r="J59" i="5"/>
  <c r="J74" i="5" s="1"/>
  <c r="K59" i="5"/>
  <c r="K74" i="5" s="1"/>
  <c r="L59" i="5"/>
  <c r="L74" i="5" s="1"/>
  <c r="M59" i="5"/>
  <c r="M74" i="5" s="1"/>
  <c r="N59" i="5"/>
  <c r="N74" i="5" s="1"/>
  <c r="O59" i="5"/>
  <c r="O74" i="5" s="1"/>
  <c r="P59" i="5"/>
  <c r="P74" i="5" s="1"/>
  <c r="Q59" i="5"/>
  <c r="Q74" i="5" s="1"/>
  <c r="R59" i="5"/>
  <c r="R74" i="5" s="1"/>
  <c r="S59" i="5"/>
  <c r="S74" i="5" s="1"/>
  <c r="T59" i="5"/>
  <c r="T74" i="5" s="1"/>
  <c r="U59" i="5"/>
  <c r="U74" i="5" s="1"/>
  <c r="V59" i="5"/>
  <c r="V74" i="5" s="1"/>
  <c r="W59" i="5"/>
  <c r="W74" i="5" s="1"/>
  <c r="J60" i="5"/>
  <c r="J75" i="5" s="1"/>
  <c r="K60" i="5"/>
  <c r="K75" i="5" s="1"/>
  <c r="L60" i="5"/>
  <c r="L75" i="5" s="1"/>
  <c r="M60" i="5"/>
  <c r="M75" i="5" s="1"/>
  <c r="N60" i="5"/>
  <c r="N75" i="5" s="1"/>
  <c r="O60" i="5"/>
  <c r="O75" i="5" s="1"/>
  <c r="P60" i="5"/>
  <c r="P75" i="5" s="1"/>
  <c r="Q60" i="5"/>
  <c r="Q75" i="5" s="1"/>
  <c r="R60" i="5"/>
  <c r="R75" i="5" s="1"/>
  <c r="S60" i="5"/>
  <c r="S75" i="5" s="1"/>
  <c r="T60" i="5"/>
  <c r="T75" i="5" s="1"/>
  <c r="U60" i="5"/>
  <c r="U75" i="5" s="1"/>
  <c r="V60" i="5"/>
  <c r="V75" i="5" s="1"/>
  <c r="V90" i="5" s="1"/>
  <c r="W60" i="5"/>
  <c r="W75" i="5" s="1"/>
  <c r="J61" i="5"/>
  <c r="J76" i="5" s="1"/>
  <c r="K61" i="5"/>
  <c r="K76" i="5" s="1"/>
  <c r="L61" i="5"/>
  <c r="L76" i="5" s="1"/>
  <c r="M61" i="5"/>
  <c r="M76" i="5" s="1"/>
  <c r="N61" i="5"/>
  <c r="N76" i="5" s="1"/>
  <c r="O61" i="5"/>
  <c r="O76" i="5" s="1"/>
  <c r="P61" i="5"/>
  <c r="P76" i="5" s="1"/>
  <c r="Q61" i="5"/>
  <c r="Q76" i="5" s="1"/>
  <c r="R61" i="5"/>
  <c r="R76" i="5" s="1"/>
  <c r="S91" i="5" s="1"/>
  <c r="S61" i="5"/>
  <c r="S76" i="5" s="1"/>
  <c r="T61" i="5"/>
  <c r="T76" i="5" s="1"/>
  <c r="U61" i="5"/>
  <c r="U76" i="5" s="1"/>
  <c r="V61" i="5"/>
  <c r="V76" i="5" s="1"/>
  <c r="W61" i="5"/>
  <c r="W76" i="5" s="1"/>
  <c r="I58" i="5"/>
  <c r="I73" i="5" s="1"/>
  <c r="J88" i="5" s="1"/>
  <c r="I59" i="5"/>
  <c r="I74" i="5" s="1"/>
  <c r="J89" i="5" s="1"/>
  <c r="I60" i="5"/>
  <c r="I75" i="5" s="1"/>
  <c r="I61" i="5"/>
  <c r="I76" i="5" s="1"/>
  <c r="I57" i="5"/>
  <c r="I72" i="5" s="1"/>
  <c r="D57" i="5"/>
  <c r="D72" i="5" s="1"/>
  <c r="E57" i="5"/>
  <c r="A155" i="5" s="1"/>
  <c r="E72" i="5"/>
  <c r="F57" i="5"/>
  <c r="F72" i="5" s="1"/>
  <c r="G57" i="5"/>
  <c r="G72" i="5" s="1"/>
  <c r="H57" i="5"/>
  <c r="H72" i="5" s="1"/>
  <c r="D58" i="5"/>
  <c r="D73" i="5" s="1"/>
  <c r="E58" i="5"/>
  <c r="E73" i="5" s="1"/>
  <c r="F58" i="5"/>
  <c r="F73" i="5" s="1"/>
  <c r="G58" i="5"/>
  <c r="G73" i="5" s="1"/>
  <c r="H58" i="5"/>
  <c r="H73" i="5" s="1"/>
  <c r="D59" i="5"/>
  <c r="D74" i="5" s="1"/>
  <c r="E59" i="5"/>
  <c r="E74" i="5" s="1"/>
  <c r="F59" i="5"/>
  <c r="F74" i="5" s="1"/>
  <c r="G59" i="5"/>
  <c r="G74" i="5" s="1"/>
  <c r="H59" i="5"/>
  <c r="H74" i="5" s="1"/>
  <c r="D60" i="5"/>
  <c r="D75" i="5" s="1"/>
  <c r="E60" i="5"/>
  <c r="E75" i="5" s="1"/>
  <c r="E90" i="5" s="1"/>
  <c r="F60" i="5"/>
  <c r="F75" i="5" s="1"/>
  <c r="G60" i="5"/>
  <c r="G75" i="5" s="1"/>
  <c r="H60" i="5"/>
  <c r="H75" i="5" s="1"/>
  <c r="D61" i="5"/>
  <c r="D76" i="5" s="1"/>
  <c r="E61" i="5"/>
  <c r="E76" i="5" s="1"/>
  <c r="F61" i="5"/>
  <c r="F76" i="5" s="1"/>
  <c r="G61" i="5"/>
  <c r="G76" i="5" s="1"/>
  <c r="H61" i="5"/>
  <c r="H76" i="5" s="1"/>
  <c r="C58" i="5"/>
  <c r="C73" i="5" s="1"/>
  <c r="C59" i="5"/>
  <c r="C74" i="5" s="1"/>
  <c r="D89" i="5" s="1"/>
  <c r="C60" i="5"/>
  <c r="C75" i="5" s="1"/>
  <c r="D90" i="5" s="1"/>
  <c r="C61" i="5"/>
  <c r="C76" i="5" s="1"/>
  <c r="C57" i="5"/>
  <c r="C72" i="5" s="1"/>
  <c r="D87" i="5"/>
  <c r="J50" i="5"/>
  <c r="J65" i="5" s="1"/>
  <c r="K50" i="5"/>
  <c r="K65" i="5" s="1"/>
  <c r="L50" i="5"/>
  <c r="L65" i="5" s="1"/>
  <c r="M50" i="5"/>
  <c r="M65" i="5" s="1"/>
  <c r="N50" i="5"/>
  <c r="N65" i="5" s="1"/>
  <c r="O50" i="5"/>
  <c r="O65" i="5" s="1"/>
  <c r="P50" i="5"/>
  <c r="P65" i="5"/>
  <c r="Q50" i="5"/>
  <c r="Q65" i="5" s="1"/>
  <c r="R50" i="5"/>
  <c r="R65" i="5"/>
  <c r="S50" i="5"/>
  <c r="S65" i="5" s="1"/>
  <c r="T50" i="5"/>
  <c r="T65" i="5" s="1"/>
  <c r="U50" i="5"/>
  <c r="U65" i="5" s="1"/>
  <c r="V50" i="5"/>
  <c r="V65" i="5"/>
  <c r="W50" i="5"/>
  <c r="W65" i="5" s="1"/>
  <c r="J51" i="5"/>
  <c r="J66" i="5" s="1"/>
  <c r="K51" i="5"/>
  <c r="K66" i="5" s="1"/>
  <c r="L51" i="5"/>
  <c r="L66" i="5" s="1"/>
  <c r="M51" i="5"/>
  <c r="M66" i="5" s="1"/>
  <c r="N51" i="5"/>
  <c r="N66" i="5" s="1"/>
  <c r="O51" i="5"/>
  <c r="O66" i="5" s="1"/>
  <c r="P51" i="5"/>
  <c r="P66" i="5" s="1"/>
  <c r="Q51" i="5"/>
  <c r="Q66" i="5" s="1"/>
  <c r="R51" i="5"/>
  <c r="R66" i="5" s="1"/>
  <c r="S51" i="5"/>
  <c r="S66" i="5" s="1"/>
  <c r="T51" i="5"/>
  <c r="T66" i="5" s="1"/>
  <c r="U51" i="5"/>
  <c r="U66" i="5" s="1"/>
  <c r="V51" i="5"/>
  <c r="V66" i="5" s="1"/>
  <c r="W51" i="5"/>
  <c r="W66" i="5" s="1"/>
  <c r="J52" i="5"/>
  <c r="J67" i="5" s="1"/>
  <c r="K52" i="5"/>
  <c r="K67" i="5" s="1"/>
  <c r="L52" i="5"/>
  <c r="L67" i="5" s="1"/>
  <c r="M52" i="5"/>
  <c r="M67" i="5" s="1"/>
  <c r="N52" i="5"/>
  <c r="N67" i="5" s="1"/>
  <c r="O52" i="5"/>
  <c r="O67" i="5" s="1"/>
  <c r="P52" i="5"/>
  <c r="P67" i="5" s="1"/>
  <c r="Q52" i="5"/>
  <c r="Q67" i="5" s="1"/>
  <c r="R52" i="5"/>
  <c r="R67" i="5" s="1"/>
  <c r="S52" i="5"/>
  <c r="S67" i="5" s="1"/>
  <c r="T52" i="5"/>
  <c r="T67" i="5" s="1"/>
  <c r="U52" i="5"/>
  <c r="U67" i="5"/>
  <c r="V52" i="5"/>
  <c r="V67" i="5" s="1"/>
  <c r="W52" i="5"/>
  <c r="W67" i="5" s="1"/>
  <c r="J53" i="5"/>
  <c r="J68" i="5" s="1"/>
  <c r="K53" i="5"/>
  <c r="K68" i="5" s="1"/>
  <c r="L53" i="5"/>
  <c r="L68" i="5" s="1"/>
  <c r="M53" i="5"/>
  <c r="M68" i="5" s="1"/>
  <c r="N53" i="5"/>
  <c r="N68" i="5" s="1"/>
  <c r="O53" i="5"/>
  <c r="O68" i="5" s="1"/>
  <c r="P53" i="5"/>
  <c r="P68" i="5" s="1"/>
  <c r="Q53" i="5"/>
  <c r="Q68" i="5" s="1"/>
  <c r="R53" i="5"/>
  <c r="R68" i="5" s="1"/>
  <c r="S53" i="5"/>
  <c r="S68" i="5" s="1"/>
  <c r="T53" i="5"/>
  <c r="T68" i="5" s="1"/>
  <c r="U53" i="5"/>
  <c r="U68" i="5" s="1"/>
  <c r="V53" i="5"/>
  <c r="V68" i="5" s="1"/>
  <c r="W53" i="5"/>
  <c r="W68" i="5" s="1"/>
  <c r="J54" i="5"/>
  <c r="J69" i="5" s="1"/>
  <c r="K54" i="5"/>
  <c r="K69" i="5" s="1"/>
  <c r="L54" i="5"/>
  <c r="L69" i="5" s="1"/>
  <c r="M54" i="5"/>
  <c r="M69" i="5" s="1"/>
  <c r="N54" i="5"/>
  <c r="N69" i="5" s="1"/>
  <c r="O54" i="5"/>
  <c r="O69" i="5" s="1"/>
  <c r="P54" i="5"/>
  <c r="P69" i="5" s="1"/>
  <c r="Q54" i="5"/>
  <c r="Q69" i="5" s="1"/>
  <c r="R54" i="5"/>
  <c r="R69" i="5" s="1"/>
  <c r="S54" i="5"/>
  <c r="S69" i="5" s="1"/>
  <c r="T54" i="5"/>
  <c r="T69" i="5" s="1"/>
  <c r="U54" i="5"/>
  <c r="U69" i="5" s="1"/>
  <c r="V54" i="5"/>
  <c r="V69" i="5" s="1"/>
  <c r="W54" i="5"/>
  <c r="W69" i="5" s="1"/>
  <c r="I51" i="5"/>
  <c r="I66" i="5" s="1"/>
  <c r="I52" i="5"/>
  <c r="I67" i="5" s="1"/>
  <c r="I53" i="5"/>
  <c r="I68" i="5" s="1"/>
  <c r="I54" i="5"/>
  <c r="I69" i="5" s="1"/>
  <c r="I50" i="5"/>
  <c r="I65" i="5" s="1"/>
  <c r="D50" i="5"/>
  <c r="D65" i="5" s="1"/>
  <c r="E50" i="5"/>
  <c r="E65" i="5" s="1"/>
  <c r="F50" i="5"/>
  <c r="F65" i="5" s="1"/>
  <c r="G50" i="5"/>
  <c r="G65" i="5" s="1"/>
  <c r="H50" i="5"/>
  <c r="H65" i="5" s="1"/>
  <c r="D51" i="5"/>
  <c r="D66" i="5" s="1"/>
  <c r="E51" i="5"/>
  <c r="E66" i="5" s="1"/>
  <c r="F80" i="5" s="1"/>
  <c r="F51" i="5"/>
  <c r="F66" i="5" s="1"/>
  <c r="G51" i="5"/>
  <c r="G66" i="5" s="1"/>
  <c r="H51" i="5"/>
  <c r="H66" i="5" s="1"/>
  <c r="I80" i="5" s="1"/>
  <c r="D52" i="5"/>
  <c r="D67" i="5" s="1"/>
  <c r="E52" i="5"/>
  <c r="E67" i="5" s="1"/>
  <c r="F52" i="5"/>
  <c r="F67" i="5" s="1"/>
  <c r="G52" i="5"/>
  <c r="G67" i="5" s="1"/>
  <c r="H52" i="5"/>
  <c r="H67" i="5" s="1"/>
  <c r="D53" i="5"/>
  <c r="D68" i="5" s="1"/>
  <c r="E53" i="5"/>
  <c r="E68" i="5" s="1"/>
  <c r="F53" i="5"/>
  <c r="F68" i="5" s="1"/>
  <c r="G53" i="5"/>
  <c r="G68" i="5" s="1"/>
  <c r="H53" i="5"/>
  <c r="H68" i="5" s="1"/>
  <c r="D54" i="5"/>
  <c r="D69" i="5" s="1"/>
  <c r="E54" i="5"/>
  <c r="E69" i="5" s="1"/>
  <c r="F54" i="5"/>
  <c r="F69" i="5" s="1"/>
  <c r="G54" i="5"/>
  <c r="G69" i="5" s="1"/>
  <c r="H54" i="5"/>
  <c r="H69" i="5" s="1"/>
  <c r="C51" i="5"/>
  <c r="C66" i="5" s="1"/>
  <c r="C80" i="5" s="1"/>
  <c r="C52" i="5"/>
  <c r="C67" i="5" s="1"/>
  <c r="C53" i="5"/>
  <c r="C68" i="5" s="1"/>
  <c r="C54" i="5"/>
  <c r="C69" i="5" s="1"/>
  <c r="C50" i="5"/>
  <c r="C65" i="5" s="1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B25" i="5"/>
  <c r="B26" i="5"/>
  <c r="B27" i="5"/>
  <c r="B23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AF18" i="5" s="1"/>
  <c r="AF25" i="5" s="1"/>
  <c r="H11" i="5"/>
  <c r="I11" i="5"/>
  <c r="AI18" i="5" s="1"/>
  <c r="AI25" i="5" s="1"/>
  <c r="C12" i="5"/>
  <c r="D12" i="5"/>
  <c r="E12" i="5"/>
  <c r="F12" i="5"/>
  <c r="G12" i="5"/>
  <c r="H12" i="5"/>
  <c r="AH19" i="5" s="1"/>
  <c r="AH26" i="5" s="1"/>
  <c r="I12" i="5"/>
  <c r="C13" i="5"/>
  <c r="D13" i="5"/>
  <c r="E13" i="5"/>
  <c r="S20" i="5" s="1"/>
  <c r="S27" i="5" s="1"/>
  <c r="F13" i="5"/>
  <c r="G13" i="5"/>
  <c r="H13" i="5"/>
  <c r="I13" i="5"/>
  <c r="B10" i="5"/>
  <c r="F17" i="5" s="1"/>
  <c r="F24" i="5" s="1"/>
  <c r="B11" i="5"/>
  <c r="B12" i="5"/>
  <c r="E19" i="5" s="1"/>
  <c r="E26" i="5" s="1"/>
  <c r="B13" i="5"/>
  <c r="B9" i="5"/>
  <c r="C82" i="5"/>
  <c r="S87" i="5"/>
  <c r="K87" i="5"/>
  <c r="E87" i="5"/>
  <c r="N87" i="5"/>
  <c r="O87" i="5"/>
  <c r="I90" i="5"/>
  <c r="L82" i="5"/>
  <c r="F87" i="5"/>
  <c r="V79" i="5"/>
  <c r="L18" i="5"/>
  <c r="L25" i="5" s="1"/>
  <c r="F18" i="5"/>
  <c r="F25" i="5" s="1"/>
  <c r="G87" i="5" l="1"/>
  <c r="H87" i="5"/>
  <c r="L87" i="5"/>
  <c r="M87" i="5"/>
  <c r="I87" i="5"/>
  <c r="J87" i="5"/>
  <c r="T87" i="5"/>
  <c r="U87" i="5"/>
  <c r="W87" i="5"/>
  <c r="C18" i="5"/>
  <c r="C25" i="5" s="1"/>
  <c r="AB17" i="5"/>
  <c r="AB24" i="5" s="1"/>
  <c r="M83" i="5"/>
  <c r="P81" i="5"/>
  <c r="N89" i="5"/>
  <c r="C88" i="5"/>
  <c r="Y19" i="5"/>
  <c r="Y26" i="5" s="1"/>
  <c r="AL17" i="5"/>
  <c r="P83" i="5"/>
  <c r="K83" i="5"/>
  <c r="G88" i="5"/>
  <c r="B160" i="5"/>
  <c r="B158" i="5"/>
  <c r="B159" i="5"/>
  <c r="V19" i="5"/>
  <c r="V26" i="5" s="1"/>
  <c r="M17" i="5"/>
  <c r="M24" i="5" s="1"/>
  <c r="M82" i="5"/>
  <c r="H90" i="5"/>
  <c r="G17" i="5"/>
  <c r="G24" i="5" s="1"/>
  <c r="E18" i="5"/>
  <c r="E25" i="5" s="1"/>
  <c r="H81" i="5"/>
  <c r="P80" i="5"/>
  <c r="H91" i="5"/>
  <c r="U89" i="5"/>
  <c r="G80" i="5"/>
  <c r="U82" i="5"/>
  <c r="U81" i="5"/>
  <c r="W80" i="5"/>
  <c r="U88" i="5"/>
  <c r="T17" i="5"/>
  <c r="T24" i="5" s="1"/>
  <c r="L88" i="5"/>
  <c r="G90" i="5"/>
  <c r="AK20" i="5"/>
  <c r="N20" i="5"/>
  <c r="N27" i="5" s="1"/>
  <c r="H83" i="5"/>
  <c r="H18" i="5"/>
  <c r="H25" i="5" s="1"/>
  <c r="O20" i="5"/>
  <c r="O27" i="5" s="1"/>
  <c r="G18" i="5"/>
  <c r="G25" i="5" s="1"/>
  <c r="I82" i="5"/>
  <c r="W83" i="5"/>
  <c r="V82" i="5"/>
  <c r="K81" i="5"/>
  <c r="M90" i="5"/>
  <c r="K88" i="5"/>
  <c r="AA18" i="5"/>
  <c r="AA25" i="5" s="1"/>
  <c r="V17" i="5"/>
  <c r="V24" i="5" s="1"/>
  <c r="X18" i="5"/>
  <c r="X25" i="5" s="1"/>
  <c r="J18" i="5"/>
  <c r="J25" i="5" s="1"/>
  <c r="Z17" i="5"/>
  <c r="Z24" i="5" s="1"/>
  <c r="F81" i="5"/>
  <c r="R82" i="5"/>
  <c r="R81" i="5"/>
  <c r="P79" i="5"/>
  <c r="L79" i="5"/>
  <c r="F89" i="5"/>
  <c r="K89" i="5"/>
  <c r="Q88" i="5"/>
  <c r="C90" i="5"/>
  <c r="F82" i="5"/>
  <c r="W82" i="5"/>
  <c r="L80" i="5"/>
  <c r="K80" i="5"/>
  <c r="H89" i="5"/>
  <c r="G89" i="5"/>
  <c r="N91" i="5"/>
  <c r="O91" i="5"/>
  <c r="N90" i="5"/>
  <c r="T89" i="5"/>
  <c r="P91" i="5"/>
  <c r="C19" i="5"/>
  <c r="C26" i="5" s="1"/>
  <c r="J19" i="5"/>
  <c r="J26" i="5" s="1"/>
  <c r="F19" i="5"/>
  <c r="F26" i="5" s="1"/>
  <c r="V80" i="5"/>
  <c r="J20" i="5"/>
  <c r="J27" i="5" s="1"/>
  <c r="G81" i="5"/>
  <c r="U83" i="5"/>
  <c r="Q79" i="5"/>
  <c r="D88" i="5"/>
  <c r="L89" i="5"/>
  <c r="R88" i="5"/>
  <c r="P88" i="5"/>
  <c r="C81" i="5"/>
  <c r="L19" i="5"/>
  <c r="L26" i="5" s="1"/>
  <c r="AE19" i="5"/>
  <c r="AE26" i="5" s="1"/>
  <c r="K19" i="5"/>
  <c r="K26" i="5" s="1"/>
  <c r="W17" i="5"/>
  <c r="W24" i="5" s="1"/>
  <c r="M19" i="5"/>
  <c r="M26" i="5" s="1"/>
  <c r="N17" i="5"/>
  <c r="N24" i="5" s="1"/>
  <c r="E82" i="5"/>
  <c r="O83" i="5"/>
  <c r="O80" i="5"/>
  <c r="W79" i="5"/>
  <c r="K79" i="5"/>
  <c r="I89" i="5"/>
  <c r="H88" i="5"/>
  <c r="J90" i="5"/>
  <c r="Q90" i="5"/>
  <c r="W89" i="5"/>
  <c r="S88" i="5"/>
  <c r="I19" i="5"/>
  <c r="I26" i="5" s="1"/>
  <c r="U17" i="5"/>
  <c r="U24" i="5" s="1"/>
  <c r="AH20" i="5"/>
  <c r="AH27" i="5" s="1"/>
  <c r="Y18" i="5"/>
  <c r="Y25" i="5" s="1"/>
  <c r="AL20" i="5"/>
  <c r="D19" i="5"/>
  <c r="D26" i="5" s="1"/>
  <c r="O17" i="5"/>
  <c r="O24" i="5" s="1"/>
  <c r="AJ20" i="5"/>
  <c r="AJ27" i="5" s="1"/>
  <c r="AB18" i="5"/>
  <c r="AB25" i="5" s="1"/>
  <c r="N19" i="5"/>
  <c r="N26" i="5" s="1"/>
  <c r="AF19" i="5"/>
  <c r="AF26" i="5" s="1"/>
  <c r="H82" i="5"/>
  <c r="P82" i="5"/>
  <c r="T81" i="5"/>
  <c r="Q81" i="5"/>
  <c r="M81" i="5"/>
  <c r="N80" i="5"/>
  <c r="F91" i="5"/>
  <c r="T90" i="5"/>
  <c r="L90" i="5"/>
  <c r="O89" i="5"/>
  <c r="O82" i="5"/>
  <c r="N82" i="5"/>
  <c r="W91" i="5"/>
  <c r="V91" i="5"/>
  <c r="P89" i="5"/>
  <c r="Q89" i="5"/>
  <c r="D17" i="5"/>
  <c r="D24" i="5" s="1"/>
  <c r="E17" i="5"/>
  <c r="E24" i="5" s="1"/>
  <c r="C17" i="5"/>
  <c r="C24" i="5" s="1"/>
  <c r="H17" i="5"/>
  <c r="H24" i="5" s="1"/>
  <c r="U20" i="5"/>
  <c r="U27" i="5" s="1"/>
  <c r="U33" i="5" s="1"/>
  <c r="T20" i="5"/>
  <c r="T27" i="5" s="1"/>
  <c r="V20" i="5"/>
  <c r="V27" i="5" s="1"/>
  <c r="W20" i="5"/>
  <c r="W27" i="5" s="1"/>
  <c r="W33" i="5" s="1"/>
  <c r="AK19" i="5"/>
  <c r="AI19" i="5"/>
  <c r="AI26" i="5" s="1"/>
  <c r="AL19" i="5"/>
  <c r="AJ19" i="5"/>
  <c r="AJ26" i="5" s="1"/>
  <c r="B32" i="5" s="1"/>
  <c r="W19" i="5"/>
  <c r="W26" i="5" s="1"/>
  <c r="Q19" i="5"/>
  <c r="Q26" i="5" s="1"/>
  <c r="Q32" i="5" s="1"/>
  <c r="O19" i="5"/>
  <c r="O26" i="5" s="1"/>
  <c r="P19" i="5"/>
  <c r="P26" i="5" s="1"/>
  <c r="R19" i="5"/>
  <c r="R26" i="5" s="1"/>
  <c r="AJ18" i="5"/>
  <c r="AJ25" i="5" s="1"/>
  <c r="AE18" i="5"/>
  <c r="AE25" i="5" s="1"/>
  <c r="AG18" i="5"/>
  <c r="AG25" i="5" s="1"/>
  <c r="AD18" i="5"/>
  <c r="AD25" i="5" s="1"/>
  <c r="AL18" i="5"/>
  <c r="AC18" i="5"/>
  <c r="AC25" i="5" s="1"/>
  <c r="P18" i="5"/>
  <c r="P25" i="5" s="1"/>
  <c r="R18" i="5"/>
  <c r="R25" i="5" s="1"/>
  <c r="I18" i="5"/>
  <c r="I25" i="5" s="1"/>
  <c r="K18" i="5"/>
  <c r="K25" i="5" s="1"/>
  <c r="M18" i="5"/>
  <c r="M25" i="5" s="1"/>
  <c r="M31" i="5" s="1"/>
  <c r="AE17" i="5"/>
  <c r="AE24" i="5" s="1"/>
  <c r="AA17" i="5"/>
  <c r="AA24" i="5" s="1"/>
  <c r="X17" i="5"/>
  <c r="X24" i="5" s="1"/>
  <c r="Y17" i="5"/>
  <c r="Y24" i="5" s="1"/>
  <c r="D80" i="5"/>
  <c r="S82" i="5"/>
  <c r="T82" i="5"/>
  <c r="O81" i="5"/>
  <c r="O90" i="5"/>
  <c r="P90" i="5"/>
  <c r="O88" i="5"/>
  <c r="G82" i="5"/>
  <c r="G20" i="5"/>
  <c r="G27" i="5" s="1"/>
  <c r="F20" i="5"/>
  <c r="F27" i="5" s="1"/>
  <c r="D20" i="5"/>
  <c r="D27" i="5" s="1"/>
  <c r="E20" i="5"/>
  <c r="E27" i="5" s="1"/>
  <c r="E33" i="5" s="1"/>
  <c r="R83" i="5"/>
  <c r="Q83" i="5"/>
  <c r="T80" i="5"/>
  <c r="U80" i="5"/>
  <c r="S83" i="5"/>
  <c r="T83" i="5"/>
  <c r="M88" i="5"/>
  <c r="Z18" i="5"/>
  <c r="Z25" i="5" s="1"/>
  <c r="Z31" i="5" s="1"/>
  <c r="D18" i="5"/>
  <c r="D25" i="5" s="1"/>
  <c r="S17" i="5"/>
  <c r="S24" i="5" s="1"/>
  <c r="R20" i="5"/>
  <c r="R27" i="5" s="1"/>
  <c r="AI20" i="5"/>
  <c r="AI27" i="5" s="1"/>
  <c r="AD19" i="5"/>
  <c r="AD26" i="5" s="1"/>
  <c r="R79" i="5"/>
  <c r="M89" i="5"/>
  <c r="H19" i="5"/>
  <c r="H26" i="5" s="1"/>
  <c r="AG19" i="5"/>
  <c r="AG26" i="5" s="1"/>
  <c r="D82" i="5"/>
  <c r="J83" i="5"/>
  <c r="J80" i="5"/>
  <c r="Q80" i="5"/>
  <c r="S79" i="5"/>
  <c r="N79" i="5"/>
  <c r="K90" i="5"/>
  <c r="R89" i="5"/>
  <c r="T88" i="5"/>
  <c r="G83" i="5"/>
  <c r="E79" i="5"/>
  <c r="R80" i="5"/>
  <c r="K91" i="5"/>
  <c r="S89" i="5"/>
  <c r="W88" i="5"/>
  <c r="C89" i="5"/>
  <c r="D81" i="5"/>
  <c r="AC19" i="5"/>
  <c r="AC26" i="5" s="1"/>
  <c r="P20" i="5"/>
  <c r="P27" i="5" s="1"/>
  <c r="Q20" i="5"/>
  <c r="Q27" i="5" s="1"/>
  <c r="Q33" i="5" s="1"/>
  <c r="I88" i="5"/>
  <c r="AG20" i="5"/>
  <c r="AG27" i="5" s="1"/>
  <c r="L20" i="5"/>
  <c r="L27" i="5" s="1"/>
  <c r="Z19" i="5"/>
  <c r="Z26" i="5" s="1"/>
  <c r="AK18" i="5"/>
  <c r="U18" i="5"/>
  <c r="U25" i="5" s="1"/>
  <c r="AH17" i="5"/>
  <c r="AH24" i="5" s="1"/>
  <c r="P17" i="5"/>
  <c r="P24" i="5" s="1"/>
  <c r="D79" i="5"/>
  <c r="W81" i="5"/>
  <c r="O79" i="5"/>
  <c r="F88" i="5"/>
  <c r="W90" i="5"/>
  <c r="V89" i="5"/>
  <c r="D83" i="5"/>
  <c r="C83" i="5"/>
  <c r="H79" i="5"/>
  <c r="I79" i="5"/>
  <c r="I81" i="5"/>
  <c r="J81" i="5"/>
  <c r="U79" i="5"/>
  <c r="T79" i="5"/>
  <c r="D91" i="5"/>
  <c r="C91" i="5"/>
  <c r="L91" i="5"/>
  <c r="M91" i="5"/>
  <c r="R91" i="5"/>
  <c r="F79" i="5"/>
  <c r="G79" i="5"/>
  <c r="AJ33" i="5"/>
  <c r="T91" i="5"/>
  <c r="U91" i="5"/>
  <c r="R90" i="5"/>
  <c r="S90" i="5"/>
  <c r="C79" i="5"/>
  <c r="J91" i="5"/>
  <c r="AD17" i="5"/>
  <c r="AD24" i="5" s="1"/>
  <c r="X20" i="5"/>
  <c r="X27" i="5" s="1"/>
  <c r="O18" i="5"/>
  <c r="O25" i="5" s="1"/>
  <c r="O31" i="5" s="1"/>
  <c r="S19" i="5"/>
  <c r="S26" i="5" s="1"/>
  <c r="AH18" i="5"/>
  <c r="AH25" i="5" s="1"/>
  <c r="AH31" i="5" s="1"/>
  <c r="AD20" i="5"/>
  <c r="AD27" i="5" s="1"/>
  <c r="Q18" i="5"/>
  <c r="Q25" i="5" s="1"/>
  <c r="Q31" i="5" s="1"/>
  <c r="I20" i="5"/>
  <c r="I27" i="5" s="1"/>
  <c r="I33" i="5" s="1"/>
  <c r="AA31" i="5"/>
  <c r="C20" i="5"/>
  <c r="C27" i="5" s="1"/>
  <c r="L31" i="5"/>
  <c r="AK17" i="5"/>
  <c r="R17" i="5"/>
  <c r="R24" i="5" s="1"/>
  <c r="AF20" i="5"/>
  <c r="AF27" i="5" s="1"/>
  <c r="AF33" i="5" s="1"/>
  <c r="M20" i="5"/>
  <c r="M27" i="5" s="1"/>
  <c r="AJ17" i="5"/>
  <c r="AJ24" i="5" s="1"/>
  <c r="K20" i="5"/>
  <c r="K27" i="5" s="1"/>
  <c r="AB20" i="5"/>
  <c r="AB27" i="5" s="1"/>
  <c r="AB33" i="5" s="1"/>
  <c r="AA19" i="5"/>
  <c r="AA26" i="5" s="1"/>
  <c r="K17" i="5"/>
  <c r="K24" i="5" s="1"/>
  <c r="Z20" i="5"/>
  <c r="Z27" i="5" s="1"/>
  <c r="Z33" i="5" s="1"/>
  <c r="V18" i="5"/>
  <c r="V25" i="5" s="1"/>
  <c r="N81" i="5"/>
  <c r="Q91" i="5"/>
  <c r="V81" i="5"/>
  <c r="N83" i="5"/>
  <c r="H80" i="5"/>
  <c r="F90" i="5"/>
  <c r="G19" i="5"/>
  <c r="G26" i="5" s="1"/>
  <c r="I83" i="5"/>
  <c r="F83" i="5"/>
  <c r="L81" i="5"/>
  <c r="M79" i="5"/>
  <c r="K82" i="5"/>
  <c r="J82" i="5"/>
  <c r="F31" i="5"/>
  <c r="U19" i="5"/>
  <c r="U26" i="5" s="1"/>
  <c r="AI17" i="5"/>
  <c r="AI24" i="5" s="1"/>
  <c r="AA20" i="5"/>
  <c r="AA27" i="5" s="1"/>
  <c r="N18" i="5"/>
  <c r="N25" i="5" s="1"/>
  <c r="N31" i="5" s="1"/>
  <c r="X19" i="5"/>
  <c r="X26" i="5" s="1"/>
  <c r="H20" i="5"/>
  <c r="H27" i="5" s="1"/>
  <c r="AG17" i="5"/>
  <c r="AG24" i="5" s="1"/>
  <c r="AB19" i="5"/>
  <c r="AB26" i="5" s="1"/>
  <c r="S18" i="5"/>
  <c r="S25" i="5" s="1"/>
  <c r="S31" i="5" s="1"/>
  <c r="I17" i="5"/>
  <c r="I24" i="5" s="1"/>
  <c r="Q17" i="5"/>
  <c r="Q24" i="5" s="1"/>
  <c r="J79" i="5"/>
  <c r="Q87" i="5"/>
  <c r="L83" i="5"/>
  <c r="E91" i="5"/>
  <c r="I91" i="5"/>
  <c r="U90" i="5"/>
  <c r="V88" i="5"/>
  <c r="E81" i="5"/>
  <c r="E80" i="5"/>
  <c r="Q82" i="5"/>
  <c r="S81" i="5"/>
  <c r="M80" i="5"/>
  <c r="G91" i="5"/>
  <c r="E89" i="5"/>
  <c r="G30" i="5"/>
  <c r="Y20" i="5"/>
  <c r="Y27" i="5" s="1"/>
  <c r="T19" i="5"/>
  <c r="T26" i="5" s="1"/>
  <c r="J17" i="5"/>
  <c r="J24" i="5" s="1"/>
  <c r="AF17" i="5"/>
  <c r="AF24" i="5" s="1"/>
  <c r="AC20" i="5"/>
  <c r="AC27" i="5" s="1"/>
  <c r="T18" i="5"/>
  <c r="T25" i="5" s="1"/>
  <c r="T31" i="5" s="1"/>
  <c r="L17" i="5"/>
  <c r="L24" i="5" s="1"/>
  <c r="O33" i="5"/>
  <c r="W18" i="5"/>
  <c r="W25" i="5" s="1"/>
  <c r="W31" i="5" s="1"/>
  <c r="AE20" i="5"/>
  <c r="AE27" i="5" s="1"/>
  <c r="AC17" i="5"/>
  <c r="AC24" i="5" s="1"/>
  <c r="AC30" i="5" s="1"/>
  <c r="E88" i="5"/>
  <c r="V83" i="5"/>
  <c r="E83" i="5"/>
  <c r="S80" i="5"/>
  <c r="C31" i="5"/>
  <c r="I31" i="5"/>
  <c r="B31" i="5"/>
  <c r="AC31" i="5"/>
  <c r="AJ31" i="5"/>
  <c r="AE31" i="5"/>
  <c r="B102" i="5" l="1"/>
  <c r="D31" i="5"/>
  <c r="C32" i="5"/>
  <c r="B103" i="5"/>
  <c r="B101" i="5"/>
  <c r="K31" i="5"/>
  <c r="B14" i="2"/>
  <c r="B13" i="2"/>
  <c r="B7" i="2"/>
  <c r="B3" i="2"/>
  <c r="B6" i="2"/>
  <c r="B2" i="2"/>
  <c r="B10" i="2"/>
  <c r="B9" i="2"/>
  <c r="B5" i="2"/>
  <c r="B8" i="2"/>
  <c r="B4" i="2"/>
  <c r="J31" i="5"/>
  <c r="E31" i="5"/>
  <c r="N32" i="5"/>
  <c r="D32" i="5"/>
  <c r="AI32" i="5"/>
  <c r="W30" i="5"/>
  <c r="Y32" i="5"/>
  <c r="H32" i="5"/>
  <c r="G31" i="5"/>
  <c r="AF31" i="5"/>
  <c r="U31" i="5"/>
  <c r="Q30" i="5"/>
  <c r="V31" i="5"/>
  <c r="R31" i="5"/>
  <c r="AD31" i="5"/>
  <c r="V33" i="5"/>
  <c r="Y31" i="5"/>
  <c r="J32" i="5"/>
  <c r="X31" i="5"/>
  <c r="AE33" i="5"/>
  <c r="N33" i="5"/>
  <c r="K33" i="5"/>
  <c r="B33" i="5"/>
  <c r="D33" i="5"/>
  <c r="AI31" i="5"/>
  <c r="P31" i="5"/>
  <c r="AG31" i="5"/>
  <c r="AA33" i="5"/>
  <c r="C33" i="5"/>
  <c r="AD33" i="5"/>
  <c r="X33" i="5"/>
  <c r="T33" i="5"/>
  <c r="L33" i="5"/>
  <c r="P33" i="5"/>
  <c r="AI33" i="5"/>
  <c r="F33" i="5"/>
  <c r="AH33" i="5"/>
  <c r="S33" i="5"/>
  <c r="AC33" i="5"/>
  <c r="Y33" i="5"/>
  <c r="H33" i="5"/>
  <c r="X30" i="5"/>
  <c r="AI30" i="5"/>
  <c r="M33" i="5"/>
  <c r="AG33" i="5"/>
  <c r="R33" i="5"/>
  <c r="G33" i="5"/>
  <c r="N30" i="5"/>
  <c r="O30" i="5"/>
  <c r="AF30" i="5"/>
  <c r="I30" i="5"/>
  <c r="E30" i="5"/>
  <c r="Y30" i="5"/>
  <c r="Z32" i="5"/>
  <c r="H31" i="5"/>
  <c r="AG30" i="5"/>
  <c r="J33" i="5"/>
  <c r="L30" i="5"/>
  <c r="U30" i="5"/>
  <c r="AB30" i="5"/>
  <c r="J30" i="5"/>
  <c r="B98" i="5"/>
  <c r="K30" i="5"/>
  <c r="R30" i="5"/>
  <c r="F32" i="5"/>
  <c r="AB32" i="5"/>
  <c r="AA32" i="5"/>
  <c r="M32" i="5"/>
  <c r="AE32" i="5"/>
  <c r="AD30" i="5"/>
  <c r="L32" i="5"/>
  <c r="I32" i="5"/>
  <c r="AC32" i="5"/>
  <c r="AA30" i="5"/>
  <c r="AB31" i="5"/>
  <c r="P32" i="5"/>
  <c r="T32" i="5"/>
  <c r="B97" i="5"/>
  <c r="X32" i="5"/>
  <c r="U32" i="5"/>
  <c r="AD32" i="5"/>
  <c r="S32" i="5"/>
  <c r="AH32" i="5"/>
  <c r="AJ32" i="5"/>
  <c r="K32" i="5"/>
  <c r="W32" i="5"/>
  <c r="E32" i="5"/>
  <c r="G32" i="5"/>
  <c r="V32" i="5"/>
  <c r="AF32" i="5"/>
  <c r="O32" i="5"/>
  <c r="AG32" i="5"/>
  <c r="R32" i="5"/>
  <c r="T30" i="5"/>
  <c r="P30" i="5"/>
  <c r="S30" i="5"/>
  <c r="D30" i="5"/>
  <c r="V30" i="5"/>
  <c r="C30" i="5"/>
  <c r="F30" i="5"/>
  <c r="B96" i="5"/>
  <c r="B30" i="5"/>
  <c r="AJ30" i="5"/>
  <c r="H30" i="5"/>
  <c r="Z30" i="5"/>
  <c r="M30" i="5"/>
  <c r="AE30" i="5"/>
  <c r="AH30" i="5"/>
</calcChain>
</file>

<file path=xl/sharedStrings.xml><?xml version="1.0" encoding="utf-8"?>
<sst xmlns="http://schemas.openxmlformats.org/spreadsheetml/2006/main" count="525" uniqueCount="260">
  <si>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</si>
  <si>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</si>
  <si>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</si>
  <si>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</si>
  <si>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</si>
  <si>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</si>
  <si>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</si>
  <si>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</si>
  <si>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</si>
  <si>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</si>
  <si>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</si>
  <si>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</si>
  <si>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</si>
  <si>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</si>
  <si>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</si>
  <si>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</si>
  <si>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</si>
  <si>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</si>
  <si>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</si>
  <si>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</si>
  <si>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</si>
  <si>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</si>
  <si>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</si>
  <si>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</si>
  <si>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</si>
  <si>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</si>
  <si>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</si>
  <si>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</si>
  <si>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</si>
  <si>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</si>
  <si>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</si>
  <si>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</si>
  <si>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</si>
  <si>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</si>
  <si>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</si>
  <si>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</si>
  <si>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</si>
  <si>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</si>
  <si>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Resources for the Future</t>
  </si>
  <si>
    <t>Taxing Electricity Sector Carbon Emissions at Social Cost</t>
  </si>
  <si>
    <t>http://www.rff.org/files/sharepoint/WorkImages/Download/RFF-DP-13-23-REV.pdf</t>
  </si>
  <si>
    <t>Pages 26-27, Tables A1 and A2</t>
  </si>
  <si>
    <t>Baseline</t>
  </si>
  <si>
    <t>Low</t>
  </si>
  <si>
    <t>Medium</t>
  </si>
  <si>
    <t>High</t>
  </si>
  <si>
    <t>Tail</t>
  </si>
  <si>
    <t>Carbon Price (2009$)</t>
  </si>
  <si>
    <t>Carbon Price (2012$)</t>
  </si>
  <si>
    <t>2009 to 2012 USD</t>
  </si>
  <si>
    <t>Annual Carbon Price, Offset 2 Years</t>
  </si>
  <si>
    <t>Annual Carbon Price</t>
  </si>
  <si>
    <t>Coal Plant Existing Capacity</t>
  </si>
  <si>
    <t>CC Gas Plant Existing Capacity</t>
  </si>
  <si>
    <t>Annual Coal Plant Existing Capacity</t>
  </si>
  <si>
    <t>Annual CC Gas Plant Existing Capacity</t>
  </si>
  <si>
    <t>Annual Coal Plant Existing Capacity, Offset 2 Years</t>
  </si>
  <si>
    <t>Annual CC Gas Plant Existing Capacity, Offset 2 Years</t>
  </si>
  <si>
    <t>Implementation Schedule</t>
  </si>
  <si>
    <t>Annual Coal Plant Existing Capacity Retirements, Offset 2 Years</t>
  </si>
  <si>
    <t>Annual CC Gas Plant Existing Capacity Retirements, Offset 2 Years</t>
  </si>
  <si>
    <t>Time (Year)</t>
  </si>
  <si>
    <t>MostRecentRun</t>
  </si>
  <si>
    <t>[natural gas nonpeaker es]</t>
  </si>
  <si>
    <t>[nuclear es]</t>
  </si>
  <si>
    <t>[hydro es]</t>
  </si>
  <si>
    <t>[wind es]</t>
  </si>
  <si>
    <t>[solar PV es]</t>
  </si>
  <si>
    <t>[solar thermal es]</t>
  </si>
  <si>
    <t>[biomass es]</t>
  </si>
  <si>
    <t>[geothermal es]</t>
  </si>
  <si>
    <t>[petroleum es]</t>
  </si>
  <si>
    <t>[natural gas peaker es]</t>
  </si>
  <si>
    <t>[natural gas nonpeaker es,newly built]</t>
  </si>
  <si>
    <t>[nuclear es,newly built]</t>
  </si>
  <si>
    <t>[hydro es,newly built]</t>
  </si>
  <si>
    <t>[solar PV es,newly built]</t>
  </si>
  <si>
    <t>[solar thermal es,newly built]</t>
  </si>
  <si>
    <t>[biomass es,newly built]</t>
  </si>
  <si>
    <t>[geothermal es,newly built]</t>
  </si>
  <si>
    <t>[petroleum es,newly built]</t>
  </si>
  <si>
    <t>[natural gas peaker es,newly built]</t>
  </si>
  <si>
    <t>Cumulative Coal Retirements through 2037</t>
  </si>
  <si>
    <t>Modeling Result of Calibrated Input Value</t>
  </si>
  <si>
    <t>[natural gas nonpeaker es,preexisting retiring]</t>
  </si>
  <si>
    <t>[nuclear es,preexisting retiring]</t>
  </si>
  <si>
    <t>[hydro es,preexisting retiring]</t>
  </si>
  <si>
    <t>[solar PV es,preexisting retiring]</t>
  </si>
  <si>
    <t>[solar thermal es,preexisting retiring]</t>
  </si>
  <si>
    <t>[biomass es,preexisting retiring]</t>
  </si>
  <si>
    <t>[geothermal es,preexisting retiring]</t>
  </si>
  <si>
    <t>[petroleum es,preexisting retiring]</t>
  </si>
  <si>
    <t>[natural gas peaker es,preexisting retiring]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</si>
  <si>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</si>
  <si>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</si>
  <si>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</si>
  <si>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</si>
  <si>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</si>
  <si>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</si>
  <si>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</si>
  <si>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</si>
  <si>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Selected Variables Runs:</t>
  </si>
  <si>
    <t>SYC Start Year Electricity Generation Capacity</t>
  </si>
  <si>
    <t>[hard coal es,preexisting retiring]</t>
  </si>
  <si>
    <t>66</t>
  </si>
  <si>
    <t>SYC Start Year Electricity Generation Capacity[hard coal es,preexisting nonretiring]</t>
  </si>
  <si>
    <t>0</t>
  </si>
  <si>
    <t>SYC Start Year Electricity Generation Capacity[hard coal es,newly built]</t>
  </si>
  <si>
    <t>SYC Start Year Electricity Generation Capacity[natural gas nonpeaker es,preexisting retiring]</t>
  </si>
  <si>
    <t>34,080</t>
  </si>
  <si>
    <t>SYC Start Year Electricity Generation Capacity[natural gas nonpeaker es,preexisting nonretiring]</t>
  </si>
  <si>
    <t>SYC Start Year Electricity Generation Capacity[natural gas nonpeaker es,newly built]</t>
  </si>
  <si>
    <t>SYC Start Year Electricity Generation Capacity[nuclear es,preexisting retiring]</t>
  </si>
  <si>
    <t>2327</t>
  </si>
  <si>
    <t>SYC Start Year Electricity Generation Capacity[nuclear es,preexisting nonretiring]</t>
  </si>
  <si>
    <t>SYC Start Year Electricity Generation Capacity[nuclear es,newly built]</t>
  </si>
  <si>
    <t>SYC Start Year Electricity Generation Capacity[hydro es,preexisting retiring]</t>
  </si>
  <si>
    <t>15,620</t>
  </si>
  <si>
    <t>SYC Start Year Electricity Generation Capacity[hydro es,preexisting nonretiring]</t>
  </si>
  <si>
    <t>SYC Start Year Electricity Generation Capacity[hydro es,newly built]</t>
  </si>
  <si>
    <t>SYC Start Year Electricity Generation Capacity[onshore wind es,preexisting retiring]</t>
  </si>
  <si>
    <t>12,810</t>
  </si>
  <si>
    <t>SYC Start Year Electricity Generation Capacity[onshore wind es,preexisting nonretiring]</t>
  </si>
  <si>
    <t>SYC Start Year Electricity Generation Capacity[onshore wind es,newly built]</t>
  </si>
  <si>
    <t>SYC Start Year Electricity Generation Capacity[solar PV es,preexisting retiring]</t>
  </si>
  <si>
    <t>7931</t>
  </si>
  <si>
    <t>SYC Start Year Electricity Generation Capacity[solar PV es,preexisting nonretiring]</t>
  </si>
  <si>
    <t>SYC Start Year Electricity Generation Capacity[solar PV es,newly built]</t>
  </si>
  <si>
    <t>SYC Start Year Electricity Generation Capacity[solar thermal es,preexisting retiring]</t>
  </si>
  <si>
    <t>1077</t>
  </si>
  <si>
    <t>SYC Start Year Electricity Generation Capacity[solar thermal es,preexisting nonretiring]</t>
  </si>
  <si>
    <t>SYC Start Year Electricity Generation Capacity[solar thermal es,newly built]</t>
  </si>
  <si>
    <t>SYC Start Year Electricity Generation Capacity[biomass es,preexisting retiring]</t>
  </si>
  <si>
    <t>925</t>
  </si>
  <si>
    <t>SYC Start Year Electricity Generation Capacity[biomass es,preexisting nonretiring]</t>
  </si>
  <si>
    <t>SYC Start Year Electricity Generation Capacity[biomass es,newly built]</t>
  </si>
  <si>
    <t>SYC Start Year Electricity Generation Capacity[geothermal es,preexisting retiring]</t>
  </si>
  <si>
    <t>1580</t>
  </si>
  <si>
    <t>SYC Start Year Electricity Generation Capacity[geothermal es,preexisting nonretiring]</t>
  </si>
  <si>
    <t>SYC Start Year Electricity Generation Capacity[geothermal es,newly built]</t>
  </si>
  <si>
    <t>SYC Start Year Electricity Generation Capacity[petroleum es,preexisting retiring]</t>
  </si>
  <si>
    <t>SYC Start Year Electricity Generation Capacity[petroleum es,preexisting nonretiring]</t>
  </si>
  <si>
    <t>SYC Start Year Electricity Generation Capacity[petroleum es,newly built]</t>
  </si>
  <si>
    <t>SYC Start Year Electricity Generation Capacity[natural gas peaker es,preexisting retiring]</t>
  </si>
  <si>
    <t>10,540</t>
  </si>
  <si>
    <t>SYC Start Year Electricity Generation Capacity[natural gas peaker es,preexisting nonretiring]</t>
  </si>
  <si>
    <t>SYC Start Year Electricity Generation Capacity[natural gas peaker es,newly built]</t>
  </si>
  <si>
    <t>SYC Start Year Electricity Generation Capacity[lignite es,preexisting retiring]</t>
  </si>
  <si>
    <t>SYC Start Year Electricity Generation Capacity[lignite es,preexisting nonretiring]</t>
  </si>
  <si>
    <t>SYC Start Year Electricity Generation Capacity[lignite es,newly built]</t>
  </si>
  <si>
    <t>SYC Start Year Electricity Generation Capacity[offshore wind es,preexisting retiring]</t>
  </si>
  <si>
    <t>SYC Start Year Electricity Generation Capacity[offshore wind es,preexisting nonretiring]</t>
  </si>
  <si>
    <t>SYC Start Year Electricity Generation Capacity[offshore wind es,newly built]</t>
  </si>
  <si>
    <t>CC Modification</t>
  </si>
  <si>
    <t>"CCaMC Variable OM Cost per Unit Output[Electricity Source,Power Plant Quality]"  Runs:</t>
  </si>
  <si>
    <t>CCaMC Variable OM Cost per Unit Output</t>
  </si>
  <si>
    <t>4.58</t>
  </si>
  <si>
    <t>[hard coal es,preexisting nonretiring]</t>
  </si>
  <si>
    <t>[hard coal es,newly built]</t>
  </si>
  <si>
    <t>5.21</t>
  </si>
  <si>
    <t>[natural gas nonpeaker es,preexisting nonretiring]</t>
  </si>
  <si>
    <t>.5</t>
  </si>
  <si>
    <t>[nuclear es,preexisting nonretiring]</t>
  </si>
  <si>
    <t>[hydro es,preexisting nonretiring]</t>
  </si>
  <si>
    <t>3.5</t>
  </si>
  <si>
    <t>[onshore wind es,preexisting retiring]</t>
  </si>
  <si>
    <t>[onshore wind es,preexisting nonretiring]</t>
  </si>
  <si>
    <t>[onshore wind es,newly built]</t>
  </si>
  <si>
    <t>[solar PV es,preexisting nonretiring]</t>
  </si>
  <si>
    <t>[solar thermal es,preexisting nonretiring]</t>
  </si>
  <si>
    <t>11.72</t>
  </si>
  <si>
    <t>[biomass es,preexisting nonretiring]</t>
  </si>
  <si>
    <t>31.77</t>
  </si>
  <si>
    <t>[geothermal es,preexisting nonretiring]</t>
  </si>
  <si>
    <t>5.3</t>
  </si>
  <si>
    <t>[petroleum es,preexisting nonretiring]</t>
  </si>
  <si>
    <t>[natural gas peaker es,preexisting nonretiring]</t>
  </si>
  <si>
    <t>[lignite es,preexisting retiring]</t>
  </si>
  <si>
    <t>7.75</t>
  </si>
  <si>
    <t>[lignite es,preexisting nonretiring]</t>
  </si>
  <si>
    <t>[lignite es,newly built]</t>
  </si>
  <si>
    <t>[offshore wind es,preexisting retiring]</t>
  </si>
  <si>
    <t>[offshore wind es,preexisting nonretiring]</t>
  </si>
  <si>
    <t>[offshore wind es,newly built]</t>
  </si>
  <si>
    <t>Variable O&amp;M Costs</t>
  </si>
  <si>
    <t>"CCaMC Annual Fixed OM Cost per Unit Capacity[Electricity Source,Power Plant Quality]"  Runs:</t>
  </si>
  <si>
    <t>CCaMC Annual Fixed OM Cost per Unit Capacity</t>
  </si>
  <si>
    <t>31,160</t>
  </si>
  <si>
    <t>72,800</t>
  </si>
  <si>
    <t>12,160</t>
  </si>
  <si>
    <t>121,900</t>
  </si>
  <si>
    <t>50,580</t>
  </si>
  <si>
    <t>33,930</t>
  </si>
  <si>
    <t>38,710</t>
  </si>
  <si>
    <t>37,570</t>
  </si>
  <si>
    <t>39,050</t>
  </si>
  <si>
    <t>38,760</t>
  </si>
  <si>
    <t>37,880</t>
  </si>
  <si>
    <t>34,640</t>
  </si>
  <si>
    <t>33,920</t>
  </si>
  <si>
    <t>215,900</t>
  </si>
  <si>
    <t>214,400</t>
  </si>
  <si>
    <t>208,100</t>
  </si>
  <si>
    <t>305,100</t>
  </si>
  <si>
    <t>303,700</t>
  </si>
  <si>
    <t>301,000</t>
  </si>
  <si>
    <t>18,920</t>
  </si>
  <si>
    <t>72,420</t>
  </si>
  <si>
    <t>Fixed O&amp;M Costs</t>
  </si>
  <si>
    <t>"Fuel Cost per Unit Output[Electricity Source,Power Plant Quality]"  Runs:</t>
  </si>
  <si>
    <t>Fuel Cost per Unit Output</t>
  </si>
  <si>
    <t>BECF BAU Expected Capacity Factors</t>
  </si>
  <si>
    <t>BECF BAU Expected Capacity Factors[hard coal es,preexisting nonretiring]</t>
  </si>
  <si>
    <t>BECF BAU Expected Capacity Factors[hard coal es,newly built]</t>
  </si>
  <si>
    <t>BECF BAU Expected Capacity Factors[natural gas nonpeaker es,preexisting retiring]</t>
  </si>
  <si>
    <t>BECF BAU Expected Capacity Factors[natural gas nonpeaker es,preexisting nonretiring]</t>
  </si>
  <si>
    <t>BECF BAU Expected Capacity Factors[natural gas nonpeaker es,newly built]</t>
  </si>
  <si>
    <t>BECF BAU Expected Capacity Factors[nuclear es,preexisting retiring]</t>
  </si>
  <si>
    <t>BECF BAU Expected Capacity Factors[nuclear es,preexisting nonretiring]</t>
  </si>
  <si>
    <t>BECF BAU Expected Capacity Factors[nuclear es,newly built]</t>
  </si>
  <si>
    <t>BECF BAU Expected Capacity Factors[hydro es,preexisting retiring]</t>
  </si>
  <si>
    <t>BECF BAU Expected Capacity Factors[hydro es,preexisting nonretiring]</t>
  </si>
  <si>
    <t>BECF BAU Expected Capacity Factors[hydro es,newly built]</t>
  </si>
  <si>
    <t>BECF BAU Expected Capacity Factors[onshore wind es,preexisting retiring]</t>
  </si>
  <si>
    <t>BECF BAU Expected Capacity Factors[onshore wind es,preexisting nonretiring]</t>
  </si>
  <si>
    <t>BECF BAU Expected Capacity Factors[onshore wind es,newly built]</t>
  </si>
  <si>
    <t>BECF BAU Expected Capacity Factors[solar PV es,preexisting retiring]</t>
  </si>
  <si>
    <t>BECF BAU Expected Capacity Factors[solar PV es,preexisting nonretiring]</t>
  </si>
  <si>
    <t>BECF BAU Expected Capacity Factors[solar PV es,newly built]</t>
  </si>
  <si>
    <t>BECF BAU Expected Capacity Factors[solar thermal es,preexisting retiring]</t>
  </si>
  <si>
    <t>BECF BAU Expected Capacity Factors[solar thermal es,preexisting nonretiring]</t>
  </si>
  <si>
    <t>BECF BAU Expected Capacity Factors[solar thermal es,newly built]</t>
  </si>
  <si>
    <t>BECF BAU Expected Capacity Factors[biomass es,preexisting retiring]</t>
  </si>
  <si>
    <t>BECF BAU Expected Capacity Factors[biomass es,preexisting nonretiring]</t>
  </si>
  <si>
    <t>BECF BAU Expected Capacity Factors[biomass es,newly built]</t>
  </si>
  <si>
    <t>BECF BAU Expected Capacity Factors[geothermal es,preexisting retiring]</t>
  </si>
  <si>
    <t>BECF BAU Expected Capacity Factors[geothermal es,preexisting nonretiring]</t>
  </si>
  <si>
    <t>BECF BAU Expected Capacity Factors[geothermal es,newly built]</t>
  </si>
  <si>
    <t>BECF BAU Expected Capacity Factors[petroleum es,preexisting retiring]</t>
  </si>
  <si>
    <t>BECF BAU Expected Capacity Factors[petroleum es,preexisting nonretiring]</t>
  </si>
  <si>
    <t>BECF BAU Expected Capacity Factors[petroleum es,newly built]</t>
  </si>
  <si>
    <t>BECF BAU Expected Capacity Factors[natural gas peaker es,preexisting retiring]</t>
  </si>
  <si>
    <t>BECF BAU Expected Capacity Factors[natural gas peaker es,preexisting nonretiring]</t>
  </si>
  <si>
    <t>BECF BAU Expected Capacity Factors[natural gas peaker es,newly built]</t>
  </si>
  <si>
    <t>BECF BAU Expected Capacity Factors[lignite es,preexisting retiring]</t>
  </si>
  <si>
    <t>BECF BAU Expected Capacity Factors[lignite es,preexisting nonretiring]</t>
  </si>
  <si>
    <t>BECF BAU Expected Capacity Factors[lignite es,newly built]</t>
  </si>
  <si>
    <t>BECF BAU Expected Capacity Factors[offshore wind es,preexisting retiring]</t>
  </si>
  <si>
    <t>BECF BAU Expected Capacity Factors[offshore wind es,preexisting nonretiring]</t>
  </si>
  <si>
    <t>BECF BAU Expected Capacity Factors[offshore wind es,newly built]</t>
  </si>
  <si>
    <t>Method Using Updated Data for Existing Plant O&amp;M Costs</t>
  </si>
  <si>
    <t>[offshore wind es]</t>
  </si>
  <si>
    <t>[lignite es]</t>
  </si>
  <si>
    <t>[hard coal es]</t>
  </si>
  <si>
    <t>We adjust the national US data to California adjusting for the ratio of natural gas nonpeaker plants nationally to CA</t>
  </si>
  <si>
    <t>Equivalent Variable Setting</t>
  </si>
  <si>
    <t>US model calibrated to Coal Retirement.  Natural gas capacity the variable of interest for California.</t>
  </si>
  <si>
    <t>Cumulative Natural Gas Retirements through 2037</t>
  </si>
  <si>
    <t xml:space="preserve">Annual retirements </t>
  </si>
  <si>
    <t>Adjustment for California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</si>
</sst>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2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4" fillId="0" borderId="0" xfId="0" applyFont="1"/>
    <xf numFmtId="1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46" sqref="A46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38</v>
      </c>
    </row>
    <row r="4" spans="1:2" x14ac:dyDescent="0.25">
      <c r="A4" s="2"/>
      <c r="B4" s="3">
        <v>2013</v>
      </c>
    </row>
    <row r="5" spans="1:2" x14ac:dyDescent="0.25">
      <c r="A5" s="2"/>
      <c r="B5" t="s">
        <v>39</v>
      </c>
    </row>
    <row r="6" spans="1:2" x14ac:dyDescent="0.25">
      <c r="A6" s="2"/>
      <c r="B6" t="s">
        <v>40</v>
      </c>
    </row>
    <row r="7" spans="1:2" x14ac:dyDescent="0.25">
      <c r="A7" s="2"/>
      <c r="B7" t="s">
        <v>41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s="2" t="s">
        <v>4</v>
      </c>
    </row>
    <row r="12" spans="1:2" x14ac:dyDescent="0.25">
      <c r="A12" s="2" t="s">
        <v>5</v>
      </c>
    </row>
    <row r="13" spans="1:2" x14ac:dyDescent="0.25">
      <c r="A13" s="2" t="s">
        <v>96</v>
      </c>
    </row>
    <row r="14" spans="1:2" x14ac:dyDescent="0.25">
      <c r="A14" s="2" t="s">
        <v>6</v>
      </c>
    </row>
    <row r="15" spans="1:2" x14ac:dyDescent="0.25">
      <c r="A15" s="2" t="s">
        <v>7</v>
      </c>
    </row>
    <row r="16" spans="1:2" x14ac:dyDescent="0.25">
      <c r="A16" s="2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31</v>
      </c>
    </row>
    <row r="23" spans="1:1" x14ac:dyDescent="0.25">
      <c r="A23" t="s">
        <v>32</v>
      </c>
    </row>
    <row r="25" spans="1:1" x14ac:dyDescent="0.25">
      <c r="A25" t="s">
        <v>33</v>
      </c>
    </row>
    <row r="26" spans="1:1" x14ac:dyDescent="0.25">
      <c r="A26" t="s">
        <v>34</v>
      </c>
    </row>
    <row r="27" spans="1:1" x14ac:dyDescent="0.25">
      <c r="A27" t="s">
        <v>35</v>
      </c>
    </row>
    <row r="28" spans="1:1" x14ac:dyDescent="0.25">
      <c r="A28" t="s">
        <v>37</v>
      </c>
    </row>
    <row r="29" spans="1:1" x14ac:dyDescent="0.25">
      <c r="A29" t="s">
        <v>36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2" x14ac:dyDescent="0.25">
      <c r="A33" t="s">
        <v>15</v>
      </c>
    </row>
    <row r="34" spans="1:2" x14ac:dyDescent="0.25">
      <c r="A34" t="s">
        <v>16</v>
      </c>
    </row>
    <row r="35" spans="1:2" x14ac:dyDescent="0.25">
      <c r="A35" t="s">
        <v>17</v>
      </c>
    </row>
    <row r="36" spans="1:2" x14ac:dyDescent="0.25">
      <c r="A36" t="s">
        <v>18</v>
      </c>
    </row>
    <row r="37" spans="1:2" x14ac:dyDescent="0.25">
      <c r="A37" t="s">
        <v>19</v>
      </c>
    </row>
    <row r="38" spans="1:2" x14ac:dyDescent="0.25">
      <c r="A38" t="s">
        <v>20</v>
      </c>
    </row>
    <row r="42" spans="1:2" x14ac:dyDescent="0.25">
      <c r="A42">
        <v>1.07</v>
      </c>
      <c r="B42" t="s">
        <v>49</v>
      </c>
    </row>
    <row r="45" spans="1:2" x14ac:dyDescent="0.25">
      <c r="A45" t="s">
        <v>254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0"/>
  <sheetViews>
    <sheetView topLeftCell="A136" workbookViewId="0">
      <selection activeCell="A109" sqref="A109"/>
    </sheetView>
  </sheetViews>
  <sheetFormatPr defaultRowHeight="15" x14ac:dyDescent="0.25"/>
  <cols>
    <col min="1" max="1" width="60.28515625" bestFit="1" customWidth="1"/>
  </cols>
  <sheetData>
    <row r="1" spans="1:38" x14ac:dyDescent="0.25">
      <c r="A1" s="1" t="s">
        <v>47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38" x14ac:dyDescent="0.25">
      <c r="A2" t="s">
        <v>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8" x14ac:dyDescent="0.25">
      <c r="A3" t="s">
        <v>43</v>
      </c>
      <c r="B3">
        <v>11</v>
      </c>
      <c r="C3">
        <v>11</v>
      </c>
      <c r="D3">
        <v>13</v>
      </c>
      <c r="E3">
        <v>15</v>
      </c>
      <c r="F3">
        <v>18</v>
      </c>
      <c r="G3">
        <v>20</v>
      </c>
      <c r="H3">
        <v>23</v>
      </c>
      <c r="I3">
        <v>25</v>
      </c>
    </row>
    <row r="4" spans="1:38" x14ac:dyDescent="0.25">
      <c r="A4" t="s">
        <v>44</v>
      </c>
      <c r="B4">
        <v>36</v>
      </c>
      <c r="C4">
        <v>40</v>
      </c>
      <c r="D4">
        <v>45</v>
      </c>
      <c r="E4">
        <v>49</v>
      </c>
      <c r="F4">
        <v>53</v>
      </c>
      <c r="G4">
        <v>58</v>
      </c>
      <c r="H4">
        <v>62</v>
      </c>
      <c r="I4">
        <v>67</v>
      </c>
    </row>
    <row r="5" spans="1:38" x14ac:dyDescent="0.25">
      <c r="A5" t="s">
        <v>45</v>
      </c>
      <c r="B5">
        <v>54</v>
      </c>
      <c r="C5">
        <v>61</v>
      </c>
      <c r="D5">
        <v>66</v>
      </c>
      <c r="E5">
        <v>71</v>
      </c>
      <c r="F5">
        <v>76</v>
      </c>
      <c r="G5">
        <v>82</v>
      </c>
      <c r="H5">
        <v>86</v>
      </c>
      <c r="I5">
        <v>92</v>
      </c>
    </row>
    <row r="6" spans="1:38" x14ac:dyDescent="0.25">
      <c r="A6" t="s">
        <v>46</v>
      </c>
      <c r="B6">
        <v>84</v>
      </c>
      <c r="C6">
        <v>121</v>
      </c>
      <c r="D6">
        <v>135</v>
      </c>
      <c r="E6">
        <v>149</v>
      </c>
      <c r="F6">
        <v>165</v>
      </c>
      <c r="G6">
        <v>180</v>
      </c>
      <c r="H6">
        <v>193</v>
      </c>
      <c r="I6">
        <v>207</v>
      </c>
    </row>
    <row r="8" spans="1:38" x14ac:dyDescent="0.25">
      <c r="A8" s="1" t="s">
        <v>48</v>
      </c>
      <c r="B8">
        <v>2015</v>
      </c>
      <c r="C8">
        <v>2020</v>
      </c>
      <c r="D8">
        <v>2025</v>
      </c>
      <c r="E8">
        <v>2030</v>
      </c>
      <c r="F8">
        <v>2035</v>
      </c>
      <c r="G8">
        <v>2040</v>
      </c>
      <c r="H8">
        <v>2045</v>
      </c>
      <c r="I8">
        <v>2050</v>
      </c>
    </row>
    <row r="9" spans="1:38" x14ac:dyDescent="0.25">
      <c r="A9" t="s">
        <v>42</v>
      </c>
      <c r="B9" s="6">
        <f>B2*About!$A$42</f>
        <v>0</v>
      </c>
      <c r="C9" s="6">
        <f>C2*About!$A$42</f>
        <v>0</v>
      </c>
      <c r="D9" s="6">
        <f>D2*About!$A$42</f>
        <v>0</v>
      </c>
      <c r="E9" s="6">
        <f>E2*About!$A$42</f>
        <v>0</v>
      </c>
      <c r="F9" s="6">
        <f>F2*About!$A$42</f>
        <v>0</v>
      </c>
      <c r="G9" s="6">
        <f>G2*About!$A$42</f>
        <v>0</v>
      </c>
      <c r="H9" s="6">
        <f>H2*About!$A$42</f>
        <v>0</v>
      </c>
      <c r="I9" s="6">
        <f>I2*About!$A$42</f>
        <v>0</v>
      </c>
    </row>
    <row r="10" spans="1:38" x14ac:dyDescent="0.25">
      <c r="A10" t="s">
        <v>43</v>
      </c>
      <c r="B10" s="6">
        <f>B3*About!$A$42</f>
        <v>11.770000000000001</v>
      </c>
      <c r="C10" s="6">
        <f>C3*About!$A$42</f>
        <v>11.770000000000001</v>
      </c>
      <c r="D10" s="6">
        <f>D3*About!$A$42</f>
        <v>13.91</v>
      </c>
      <c r="E10" s="6">
        <f>E3*About!$A$42</f>
        <v>16.05</v>
      </c>
      <c r="F10" s="6">
        <f>F3*About!$A$42</f>
        <v>19.260000000000002</v>
      </c>
      <c r="G10" s="6">
        <f>G3*About!$A$42</f>
        <v>21.400000000000002</v>
      </c>
      <c r="H10" s="6">
        <f>H3*About!$A$42</f>
        <v>24.610000000000003</v>
      </c>
      <c r="I10" s="6">
        <f>I3*About!$A$42</f>
        <v>26.75</v>
      </c>
    </row>
    <row r="11" spans="1:38" x14ac:dyDescent="0.25">
      <c r="A11" t="s">
        <v>44</v>
      </c>
      <c r="B11" s="6">
        <f>B4*About!$A$42</f>
        <v>38.520000000000003</v>
      </c>
      <c r="C11" s="6">
        <f>C4*About!$A$42</f>
        <v>42.800000000000004</v>
      </c>
      <c r="D11" s="6">
        <f>D4*About!$A$42</f>
        <v>48.150000000000006</v>
      </c>
      <c r="E11" s="6">
        <f>E4*About!$A$42</f>
        <v>52.43</v>
      </c>
      <c r="F11" s="6">
        <f>F4*About!$A$42</f>
        <v>56.71</v>
      </c>
      <c r="G11" s="6">
        <f>G4*About!$A$42</f>
        <v>62.06</v>
      </c>
      <c r="H11" s="6">
        <f>H4*About!$A$42</f>
        <v>66.34</v>
      </c>
      <c r="I11" s="6">
        <f>I4*About!$A$42</f>
        <v>71.69</v>
      </c>
    </row>
    <row r="12" spans="1:38" x14ac:dyDescent="0.25">
      <c r="A12" t="s">
        <v>45</v>
      </c>
      <c r="B12" s="6">
        <f>B5*About!$A$42</f>
        <v>57.78</v>
      </c>
      <c r="C12" s="6">
        <f>C5*About!$A$42</f>
        <v>65.27000000000001</v>
      </c>
      <c r="D12" s="6">
        <f>D5*About!$A$42</f>
        <v>70.62</v>
      </c>
      <c r="E12" s="6">
        <f>E5*About!$A$42</f>
        <v>75.97</v>
      </c>
      <c r="F12" s="6">
        <f>F5*About!$A$42</f>
        <v>81.320000000000007</v>
      </c>
      <c r="G12" s="6">
        <f>G5*About!$A$42</f>
        <v>87.740000000000009</v>
      </c>
      <c r="H12" s="6">
        <f>H5*About!$A$42</f>
        <v>92.02000000000001</v>
      </c>
      <c r="I12" s="6">
        <f>I5*About!$A$42</f>
        <v>98.440000000000012</v>
      </c>
    </row>
    <row r="13" spans="1:38" x14ac:dyDescent="0.25">
      <c r="A13" t="s">
        <v>46</v>
      </c>
      <c r="B13" s="6">
        <f>B6*About!$A$42</f>
        <v>89.88000000000001</v>
      </c>
      <c r="C13" s="6">
        <f>C6*About!$A$42</f>
        <v>129.47</v>
      </c>
      <c r="D13" s="6">
        <f>D6*About!$A$42</f>
        <v>144.45000000000002</v>
      </c>
      <c r="E13" s="6">
        <f>E6*About!$A$42</f>
        <v>159.43</v>
      </c>
      <c r="F13" s="6">
        <f>F6*About!$A$42</f>
        <v>176.55</v>
      </c>
      <c r="G13" s="6">
        <f>G6*About!$A$42</f>
        <v>192.60000000000002</v>
      </c>
      <c r="H13" s="6">
        <f>H6*About!$A$42</f>
        <v>206.51000000000002</v>
      </c>
      <c r="I13" s="6">
        <f>I6*About!$A$42</f>
        <v>221.49</v>
      </c>
    </row>
    <row r="15" spans="1:38" x14ac:dyDescent="0.25">
      <c r="A15" s="1" t="s">
        <v>51</v>
      </c>
      <c r="B15">
        <v>2014</v>
      </c>
      <c r="C15">
        <v>2015</v>
      </c>
      <c r="D15">
        <v>2016</v>
      </c>
      <c r="E15">
        <v>2017</v>
      </c>
      <c r="F15">
        <v>2018</v>
      </c>
      <c r="G15">
        <v>2019</v>
      </c>
      <c r="H15">
        <v>2020</v>
      </c>
      <c r="I15">
        <v>2021</v>
      </c>
      <c r="J15">
        <v>2022</v>
      </c>
      <c r="K15">
        <v>2023</v>
      </c>
      <c r="L15">
        <v>2024</v>
      </c>
      <c r="M15">
        <v>2025</v>
      </c>
      <c r="N15">
        <v>2026</v>
      </c>
      <c r="O15">
        <v>2027</v>
      </c>
      <c r="P15">
        <v>2028</v>
      </c>
      <c r="Q15">
        <v>2029</v>
      </c>
      <c r="R15">
        <v>2030</v>
      </c>
      <c r="S15">
        <v>2031</v>
      </c>
      <c r="T15">
        <v>2032</v>
      </c>
      <c r="U15">
        <v>2033</v>
      </c>
      <c r="V15">
        <v>2034</v>
      </c>
      <c r="W15">
        <v>2035</v>
      </c>
      <c r="X15">
        <v>2036</v>
      </c>
      <c r="Y15">
        <v>2037</v>
      </c>
      <c r="Z15">
        <v>2038</v>
      </c>
      <c r="AA15">
        <v>2039</v>
      </c>
      <c r="AB15">
        <v>2040</v>
      </c>
      <c r="AC15">
        <v>2041</v>
      </c>
      <c r="AD15">
        <v>2042</v>
      </c>
      <c r="AE15">
        <v>2043</v>
      </c>
      <c r="AF15">
        <v>2044</v>
      </c>
      <c r="AG15">
        <v>2045</v>
      </c>
      <c r="AH15">
        <v>2046</v>
      </c>
      <c r="AI15">
        <v>2047</v>
      </c>
      <c r="AJ15">
        <v>2048</v>
      </c>
      <c r="AK15">
        <v>2049</v>
      </c>
      <c r="AL15">
        <v>2050</v>
      </c>
    </row>
    <row r="16" spans="1:38" x14ac:dyDescent="0.25">
      <c r="A16" t="s">
        <v>42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</row>
    <row r="17" spans="1:38" x14ac:dyDescent="0.25">
      <c r="A17" t="s">
        <v>43</v>
      </c>
      <c r="B17" s="6">
        <v>0</v>
      </c>
      <c r="C17" s="6">
        <f>TREND($B10:$C10,$B$8:$C$8,C$15)</f>
        <v>11.770000000000001</v>
      </c>
      <c r="D17" s="6">
        <f t="shared" ref="D17:H17" si="0">TREND($B10:$C10,$B$8:$C$8,D$15)</f>
        <v>11.770000000000001</v>
      </c>
      <c r="E17" s="6">
        <f t="shared" si="0"/>
        <v>11.770000000000001</v>
      </c>
      <c r="F17" s="6">
        <f t="shared" si="0"/>
        <v>11.770000000000001</v>
      </c>
      <c r="G17" s="6">
        <f t="shared" si="0"/>
        <v>11.770000000000001</v>
      </c>
      <c r="H17" s="6">
        <f t="shared" si="0"/>
        <v>11.770000000000001</v>
      </c>
      <c r="I17" s="6">
        <f>TREND($C10:$D10,$C$8:$D$8,I$15)</f>
        <v>12.197999999999979</v>
      </c>
      <c r="J17" s="6">
        <f t="shared" ref="J17:M17" si="1">TREND($C10:$D10,$C$8:$D$8,J$15)</f>
        <v>12.625999999999976</v>
      </c>
      <c r="K17" s="6">
        <f t="shared" si="1"/>
        <v>13.053999999999974</v>
      </c>
      <c r="L17" s="6">
        <f t="shared" si="1"/>
        <v>13.481999999999971</v>
      </c>
      <c r="M17" s="6">
        <f t="shared" si="1"/>
        <v>13.910000000000082</v>
      </c>
      <c r="N17" s="6">
        <f>TREND($D10:$E10,$D$8:$E$8,N$15)</f>
        <v>14.337999999999965</v>
      </c>
      <c r="O17" s="6">
        <f t="shared" ref="O17:R17" si="2">TREND($D10:$E10,$D$8:$E$8,O$15)</f>
        <v>14.765999999999963</v>
      </c>
      <c r="P17" s="6">
        <f t="shared" si="2"/>
        <v>15.194000000000074</v>
      </c>
      <c r="Q17" s="6">
        <f t="shared" si="2"/>
        <v>15.622000000000071</v>
      </c>
      <c r="R17" s="6">
        <f t="shared" si="2"/>
        <v>16.050000000000068</v>
      </c>
      <c r="S17" s="6">
        <f>TREND($E10:$F10,$E$8:$F$8,S$15)</f>
        <v>16.692000000000007</v>
      </c>
      <c r="T17" s="6">
        <f t="shared" ref="T17:W17" si="3">TREND($E10:$F10,$E$8:$F$8,T$15)</f>
        <v>17.33400000000006</v>
      </c>
      <c r="U17" s="6">
        <f t="shared" si="3"/>
        <v>17.975999999999885</v>
      </c>
      <c r="V17" s="6">
        <f t="shared" si="3"/>
        <v>18.617999999999938</v>
      </c>
      <c r="W17" s="6">
        <f t="shared" si="3"/>
        <v>19.259999999999991</v>
      </c>
      <c r="X17" s="6">
        <f>TREND($F10:$G10,$F$8:$G$8,X$15)</f>
        <v>19.688000000000102</v>
      </c>
      <c r="Y17" s="6">
        <f t="shared" ref="Y17:AB17" si="4">TREND($F10:$G10,$F$8:$G$8,Y$15)</f>
        <v>20.116000000000099</v>
      </c>
      <c r="Z17" s="6">
        <f t="shared" si="4"/>
        <v>20.544000000000096</v>
      </c>
      <c r="AA17" s="6">
        <f t="shared" si="4"/>
        <v>20.972000000000094</v>
      </c>
      <c r="AB17" s="6">
        <f t="shared" si="4"/>
        <v>21.400000000000091</v>
      </c>
      <c r="AC17" s="6">
        <f>TREND($G10:$H10,$G$8:$H$8,AC$15)</f>
        <v>22.042000000000144</v>
      </c>
      <c r="AD17" s="6">
        <f t="shared" ref="AD17:AG17" si="5">TREND($G10:$H10,$G$8:$H$8,AD$15)</f>
        <v>22.683999999999969</v>
      </c>
      <c r="AE17" s="6">
        <f t="shared" si="5"/>
        <v>23.326000000000022</v>
      </c>
      <c r="AF17" s="6">
        <f t="shared" si="5"/>
        <v>23.968000000000075</v>
      </c>
      <c r="AG17" s="6">
        <f t="shared" si="5"/>
        <v>24.610000000000127</v>
      </c>
      <c r="AH17" s="6">
        <f>TREND($H10:$I10,$H$8:$I$8,AH$15)</f>
        <v>25.038000000000011</v>
      </c>
      <c r="AI17" s="6">
        <f t="shared" ref="AI17:AL17" si="6">TREND($H10:$I10,$H$8:$I$8,AI$15)</f>
        <v>25.466000000000008</v>
      </c>
      <c r="AJ17" s="6">
        <f t="shared" si="6"/>
        <v>25.894000000000005</v>
      </c>
      <c r="AK17" s="6">
        <f t="shared" si="6"/>
        <v>26.322000000000003</v>
      </c>
      <c r="AL17" s="6">
        <f t="shared" si="6"/>
        <v>26.75</v>
      </c>
    </row>
    <row r="18" spans="1:38" x14ac:dyDescent="0.25">
      <c r="A18" t="s">
        <v>44</v>
      </c>
      <c r="B18" s="6">
        <v>0</v>
      </c>
      <c r="C18" s="6">
        <f t="shared" ref="C18:H20" si="7">TREND($B11:$C11,$B$8:$C$8,C$15)</f>
        <v>38.519999999999982</v>
      </c>
      <c r="D18" s="6">
        <f t="shared" si="7"/>
        <v>39.375999999999976</v>
      </c>
      <c r="E18" s="6">
        <f t="shared" si="7"/>
        <v>40.231999999999971</v>
      </c>
      <c r="F18" s="6">
        <f t="shared" si="7"/>
        <v>41.087999999999965</v>
      </c>
      <c r="G18" s="6">
        <f t="shared" si="7"/>
        <v>41.94399999999996</v>
      </c>
      <c r="H18" s="6">
        <f t="shared" si="7"/>
        <v>42.799999999999955</v>
      </c>
      <c r="I18" s="6">
        <f t="shared" ref="I18:M20" si="8">TREND($C11:$D11,$C$8:$D$8,I$15)</f>
        <v>43.869999999999891</v>
      </c>
      <c r="J18" s="6">
        <f t="shared" si="8"/>
        <v>44.9399999999996</v>
      </c>
      <c r="K18" s="6">
        <f t="shared" si="8"/>
        <v>46.009999999999764</v>
      </c>
      <c r="L18" s="6">
        <f t="shared" si="8"/>
        <v>47.079999999999927</v>
      </c>
      <c r="M18" s="6">
        <f t="shared" si="8"/>
        <v>48.149999999999636</v>
      </c>
      <c r="N18" s="6">
        <f t="shared" ref="N18:R20" si="9">TREND($D11:$E11,$D$8:$E$8,N$15)</f>
        <v>49.006000000000085</v>
      </c>
      <c r="O18" s="6">
        <f t="shared" si="9"/>
        <v>49.86200000000008</v>
      </c>
      <c r="P18" s="6">
        <f t="shared" si="9"/>
        <v>50.718000000000075</v>
      </c>
      <c r="Q18" s="6">
        <f t="shared" si="9"/>
        <v>51.574000000000069</v>
      </c>
      <c r="R18" s="6">
        <f t="shared" si="9"/>
        <v>52.430000000000064</v>
      </c>
      <c r="S18" s="6">
        <f t="shared" ref="S18:W20" si="10">TREND($E11:$F11,$E$8:$F$8,S$15)</f>
        <v>53.286000000000058</v>
      </c>
      <c r="T18" s="6">
        <f t="shared" si="10"/>
        <v>54.142000000000053</v>
      </c>
      <c r="U18" s="6">
        <f t="shared" si="10"/>
        <v>54.998000000000047</v>
      </c>
      <c r="V18" s="6">
        <f t="shared" si="10"/>
        <v>55.854000000000042</v>
      </c>
      <c r="W18" s="6">
        <f t="shared" si="10"/>
        <v>56.710000000000036</v>
      </c>
      <c r="X18" s="6">
        <f t="shared" ref="X18:AB20" si="11">TREND($F11:$G11,$F$8:$G$8,X$15)</f>
        <v>57.7800000000002</v>
      </c>
      <c r="Y18" s="6">
        <f t="shared" si="11"/>
        <v>58.850000000000364</v>
      </c>
      <c r="Z18" s="6">
        <f t="shared" si="11"/>
        <v>59.920000000000528</v>
      </c>
      <c r="AA18" s="6">
        <f t="shared" si="11"/>
        <v>60.990000000000236</v>
      </c>
      <c r="AB18" s="6">
        <f t="shared" si="11"/>
        <v>62.0600000000004</v>
      </c>
      <c r="AC18" s="6">
        <f t="shared" ref="AC18:AG20" si="12">TREND($G11:$H11,$G$8:$H$8,AC$15)</f>
        <v>62.916000000000167</v>
      </c>
      <c r="AD18" s="6">
        <f t="shared" si="12"/>
        <v>63.772000000000162</v>
      </c>
      <c r="AE18" s="6">
        <f t="shared" si="12"/>
        <v>64.628000000000156</v>
      </c>
      <c r="AF18" s="6">
        <f t="shared" si="12"/>
        <v>65.484000000000151</v>
      </c>
      <c r="AG18" s="6">
        <f t="shared" si="12"/>
        <v>66.340000000000146</v>
      </c>
      <c r="AH18" s="6">
        <f t="shared" ref="AH18:AL20" si="13">TREND($H11:$I11,$H$8:$I$8,AH$15)</f>
        <v>67.409999999999854</v>
      </c>
      <c r="AI18" s="6">
        <f t="shared" si="13"/>
        <v>68.479999999999563</v>
      </c>
      <c r="AJ18" s="6">
        <f t="shared" si="13"/>
        <v>69.549999999999727</v>
      </c>
      <c r="AK18" s="6">
        <f t="shared" si="13"/>
        <v>70.619999999999891</v>
      </c>
      <c r="AL18" s="6">
        <f t="shared" si="13"/>
        <v>71.6899999999996</v>
      </c>
    </row>
    <row r="19" spans="1:38" x14ac:dyDescent="0.25">
      <c r="A19" t="s">
        <v>45</v>
      </c>
      <c r="B19" s="6">
        <v>0</v>
      </c>
      <c r="C19" s="6">
        <f t="shared" si="7"/>
        <v>57.779999999999745</v>
      </c>
      <c r="D19" s="6">
        <f t="shared" si="7"/>
        <v>59.277999999999793</v>
      </c>
      <c r="E19" s="6">
        <f t="shared" si="7"/>
        <v>60.77599999999984</v>
      </c>
      <c r="F19" s="6">
        <f t="shared" si="7"/>
        <v>62.273999999999887</v>
      </c>
      <c r="G19" s="6">
        <f t="shared" si="7"/>
        <v>63.771999999999935</v>
      </c>
      <c r="H19" s="6">
        <f t="shared" si="7"/>
        <v>65.269999999999982</v>
      </c>
      <c r="I19" s="6">
        <f t="shared" si="8"/>
        <v>66.340000000000146</v>
      </c>
      <c r="J19" s="6">
        <f t="shared" si="8"/>
        <v>67.409999999999854</v>
      </c>
      <c r="K19" s="6">
        <f t="shared" si="8"/>
        <v>68.480000000000018</v>
      </c>
      <c r="L19" s="6">
        <f t="shared" si="8"/>
        <v>69.550000000000182</v>
      </c>
      <c r="M19" s="6">
        <f t="shared" si="8"/>
        <v>70.619999999999891</v>
      </c>
      <c r="N19" s="6">
        <f t="shared" si="9"/>
        <v>71.690000000000055</v>
      </c>
      <c r="O19" s="6">
        <f t="shared" si="9"/>
        <v>72.760000000000218</v>
      </c>
      <c r="P19" s="6">
        <f t="shared" si="9"/>
        <v>73.829999999999927</v>
      </c>
      <c r="Q19" s="6">
        <f t="shared" si="9"/>
        <v>74.900000000000091</v>
      </c>
      <c r="R19" s="6">
        <f t="shared" si="9"/>
        <v>75.970000000000255</v>
      </c>
      <c r="S19" s="6">
        <f t="shared" si="10"/>
        <v>77.039999999999964</v>
      </c>
      <c r="T19" s="6">
        <f t="shared" si="10"/>
        <v>78.110000000000127</v>
      </c>
      <c r="U19" s="6">
        <f t="shared" si="10"/>
        <v>79.179999999999836</v>
      </c>
      <c r="V19" s="6">
        <f t="shared" si="10"/>
        <v>80.25</v>
      </c>
      <c r="W19" s="6">
        <f t="shared" si="10"/>
        <v>81.320000000000164</v>
      </c>
      <c r="X19" s="6">
        <f t="shared" si="11"/>
        <v>82.604000000000269</v>
      </c>
      <c r="Y19" s="6">
        <f t="shared" si="11"/>
        <v>83.888000000000375</v>
      </c>
      <c r="Z19" s="6">
        <f t="shared" si="11"/>
        <v>85.172000000000025</v>
      </c>
      <c r="AA19" s="6">
        <f t="shared" si="11"/>
        <v>86.456000000000131</v>
      </c>
      <c r="AB19" s="6">
        <f t="shared" si="11"/>
        <v>87.740000000000236</v>
      </c>
      <c r="AC19" s="6">
        <f t="shared" si="12"/>
        <v>88.596000000000231</v>
      </c>
      <c r="AD19" s="6">
        <f t="shared" si="12"/>
        <v>89.452000000000226</v>
      </c>
      <c r="AE19" s="6">
        <f t="shared" si="12"/>
        <v>90.30800000000022</v>
      </c>
      <c r="AF19" s="6">
        <f t="shared" si="12"/>
        <v>91.164000000000215</v>
      </c>
      <c r="AG19" s="6">
        <f t="shared" si="12"/>
        <v>92.020000000000209</v>
      </c>
      <c r="AH19" s="6">
        <f t="shared" si="13"/>
        <v>93.303999999999633</v>
      </c>
      <c r="AI19" s="6">
        <f t="shared" si="13"/>
        <v>94.587999999999738</v>
      </c>
      <c r="AJ19" s="6">
        <f t="shared" si="13"/>
        <v>95.871999999999844</v>
      </c>
      <c r="AK19" s="6">
        <f t="shared" si="13"/>
        <v>97.155999999999949</v>
      </c>
      <c r="AL19" s="6">
        <f t="shared" si="13"/>
        <v>98.440000000000055</v>
      </c>
    </row>
    <row r="20" spans="1:38" x14ac:dyDescent="0.25">
      <c r="A20" t="s">
        <v>46</v>
      </c>
      <c r="B20" s="6">
        <v>0</v>
      </c>
      <c r="C20" s="6">
        <f t="shared" si="7"/>
        <v>89.8799999999992</v>
      </c>
      <c r="D20" s="6">
        <f t="shared" si="7"/>
        <v>97.797999999998865</v>
      </c>
      <c r="E20" s="6">
        <f t="shared" si="7"/>
        <v>105.71599999999853</v>
      </c>
      <c r="F20" s="6">
        <f t="shared" si="7"/>
        <v>113.63400000000001</v>
      </c>
      <c r="G20" s="6">
        <f t="shared" si="7"/>
        <v>121.55199999999968</v>
      </c>
      <c r="H20" s="6">
        <f t="shared" si="7"/>
        <v>129.46999999999935</v>
      </c>
      <c r="I20" s="6">
        <f t="shared" si="8"/>
        <v>132.46600000000035</v>
      </c>
      <c r="J20" s="6">
        <f t="shared" si="8"/>
        <v>135.46200000000044</v>
      </c>
      <c r="K20" s="6">
        <f t="shared" si="8"/>
        <v>138.45800000000054</v>
      </c>
      <c r="L20" s="6">
        <f t="shared" si="8"/>
        <v>141.45399999999972</v>
      </c>
      <c r="M20" s="6">
        <f t="shared" si="8"/>
        <v>144.44999999999982</v>
      </c>
      <c r="N20" s="6">
        <f t="shared" si="9"/>
        <v>147.445999999999</v>
      </c>
      <c r="O20" s="6">
        <f t="shared" si="9"/>
        <v>150.4419999999991</v>
      </c>
      <c r="P20" s="6">
        <f t="shared" si="9"/>
        <v>153.43799999999919</v>
      </c>
      <c r="Q20" s="6">
        <f t="shared" si="9"/>
        <v>156.43399999999929</v>
      </c>
      <c r="R20" s="6">
        <f t="shared" si="9"/>
        <v>159.42999999999938</v>
      </c>
      <c r="S20" s="6">
        <f t="shared" si="10"/>
        <v>162.85400000000027</v>
      </c>
      <c r="T20" s="6">
        <f t="shared" si="10"/>
        <v>166.27800000000025</v>
      </c>
      <c r="U20" s="6">
        <f t="shared" si="10"/>
        <v>169.70200000000023</v>
      </c>
      <c r="V20" s="6">
        <f t="shared" si="10"/>
        <v>173.1260000000002</v>
      </c>
      <c r="W20" s="6">
        <f t="shared" si="10"/>
        <v>176.55000000000018</v>
      </c>
      <c r="X20" s="6">
        <f t="shared" si="11"/>
        <v>179.75999999999931</v>
      </c>
      <c r="Y20" s="6">
        <f t="shared" si="11"/>
        <v>182.96999999999935</v>
      </c>
      <c r="Z20" s="6">
        <f t="shared" si="11"/>
        <v>186.17999999999938</v>
      </c>
      <c r="AA20" s="6">
        <f t="shared" si="11"/>
        <v>189.38999999999942</v>
      </c>
      <c r="AB20" s="6">
        <f t="shared" si="11"/>
        <v>192.59999999999945</v>
      </c>
      <c r="AC20" s="6">
        <f t="shared" si="12"/>
        <v>195.38200000000052</v>
      </c>
      <c r="AD20" s="6">
        <f t="shared" si="12"/>
        <v>198.16400000000067</v>
      </c>
      <c r="AE20" s="6">
        <f t="shared" si="12"/>
        <v>200.94600000000082</v>
      </c>
      <c r="AF20" s="6">
        <f t="shared" si="12"/>
        <v>203.72800000000097</v>
      </c>
      <c r="AG20" s="6">
        <f t="shared" si="12"/>
        <v>206.51000000000113</v>
      </c>
      <c r="AH20" s="6">
        <f t="shared" si="13"/>
        <v>209.5059999999994</v>
      </c>
      <c r="AI20" s="6">
        <f t="shared" si="13"/>
        <v>212.5019999999995</v>
      </c>
      <c r="AJ20" s="6">
        <f t="shared" si="13"/>
        <v>215.49799999999959</v>
      </c>
      <c r="AK20" s="6">
        <f t="shared" si="13"/>
        <v>218.49399999999969</v>
      </c>
      <c r="AL20" s="6">
        <f t="shared" si="13"/>
        <v>221.48999999999978</v>
      </c>
    </row>
    <row r="22" spans="1:38" x14ac:dyDescent="0.25">
      <c r="A22" s="1" t="s">
        <v>50</v>
      </c>
      <c r="B22" s="6">
        <v>2016</v>
      </c>
      <c r="C22">
        <v>2017</v>
      </c>
      <c r="D22" s="6">
        <v>2018</v>
      </c>
      <c r="E22">
        <v>2019</v>
      </c>
      <c r="F22" s="6">
        <v>2020</v>
      </c>
      <c r="G22">
        <v>2021</v>
      </c>
      <c r="H22" s="6">
        <v>2022</v>
      </c>
      <c r="I22">
        <v>2023</v>
      </c>
      <c r="J22" s="6">
        <v>2024</v>
      </c>
      <c r="K22">
        <v>2025</v>
      </c>
      <c r="L22" s="6">
        <v>2026</v>
      </c>
      <c r="M22">
        <v>2027</v>
      </c>
      <c r="N22" s="6">
        <v>2028</v>
      </c>
      <c r="O22">
        <v>2029</v>
      </c>
      <c r="P22" s="6">
        <v>2030</v>
      </c>
      <c r="Q22">
        <v>2031</v>
      </c>
      <c r="R22" s="6">
        <v>2032</v>
      </c>
      <c r="S22">
        <v>2033</v>
      </c>
      <c r="T22" s="6">
        <v>2034</v>
      </c>
      <c r="U22">
        <v>2035</v>
      </c>
      <c r="V22" s="6">
        <v>2036</v>
      </c>
      <c r="W22">
        <v>2037</v>
      </c>
      <c r="X22" s="6">
        <v>2038</v>
      </c>
      <c r="Y22">
        <v>2039</v>
      </c>
      <c r="Z22" s="6">
        <v>2040</v>
      </c>
      <c r="AA22">
        <v>2041</v>
      </c>
      <c r="AB22" s="6">
        <v>2042</v>
      </c>
      <c r="AC22">
        <v>2043</v>
      </c>
      <c r="AD22" s="6">
        <v>2044</v>
      </c>
      <c r="AE22">
        <v>2045</v>
      </c>
      <c r="AF22" s="6">
        <v>2046</v>
      </c>
      <c r="AG22">
        <v>2047</v>
      </c>
      <c r="AH22" s="6">
        <v>2048</v>
      </c>
      <c r="AI22">
        <v>2049</v>
      </c>
      <c r="AJ22" s="6">
        <v>2050</v>
      </c>
    </row>
    <row r="23" spans="1:38" x14ac:dyDescent="0.25">
      <c r="A23" t="s">
        <v>42</v>
      </c>
      <c r="B23" s="6">
        <f>B16</f>
        <v>0</v>
      </c>
      <c r="C23" s="6">
        <f t="shared" ref="C23:AJ27" si="14">C16</f>
        <v>0</v>
      </c>
      <c r="D23" s="6">
        <f t="shared" si="14"/>
        <v>0</v>
      </c>
      <c r="E23" s="6">
        <f t="shared" si="14"/>
        <v>0</v>
      </c>
      <c r="F23" s="6">
        <f t="shared" si="14"/>
        <v>0</v>
      </c>
      <c r="G23" s="6">
        <f t="shared" si="14"/>
        <v>0</v>
      </c>
      <c r="H23" s="6">
        <f t="shared" si="14"/>
        <v>0</v>
      </c>
      <c r="I23" s="6">
        <f t="shared" si="14"/>
        <v>0</v>
      </c>
      <c r="J23" s="6">
        <f t="shared" si="14"/>
        <v>0</v>
      </c>
      <c r="K23" s="6">
        <f t="shared" si="14"/>
        <v>0</v>
      </c>
      <c r="L23" s="6">
        <f t="shared" si="14"/>
        <v>0</v>
      </c>
      <c r="M23" s="6">
        <f t="shared" si="14"/>
        <v>0</v>
      </c>
      <c r="N23" s="6">
        <f t="shared" si="14"/>
        <v>0</v>
      </c>
      <c r="O23" s="6">
        <f t="shared" si="14"/>
        <v>0</v>
      </c>
      <c r="P23" s="6">
        <f t="shared" si="14"/>
        <v>0</v>
      </c>
      <c r="Q23" s="6">
        <f t="shared" si="14"/>
        <v>0</v>
      </c>
      <c r="R23" s="6">
        <f t="shared" si="14"/>
        <v>0</v>
      </c>
      <c r="S23" s="6">
        <f t="shared" si="14"/>
        <v>0</v>
      </c>
      <c r="T23" s="6">
        <f t="shared" si="14"/>
        <v>0</v>
      </c>
      <c r="U23" s="6">
        <f t="shared" si="14"/>
        <v>0</v>
      </c>
      <c r="V23" s="6">
        <f t="shared" si="14"/>
        <v>0</v>
      </c>
      <c r="W23" s="6">
        <f t="shared" si="14"/>
        <v>0</v>
      </c>
      <c r="X23" s="6">
        <f t="shared" si="14"/>
        <v>0</v>
      </c>
      <c r="Y23" s="6">
        <f t="shared" si="14"/>
        <v>0</v>
      </c>
      <c r="Z23" s="6">
        <f t="shared" si="14"/>
        <v>0</v>
      </c>
      <c r="AA23" s="6">
        <f t="shared" si="14"/>
        <v>0</v>
      </c>
      <c r="AB23" s="6">
        <f t="shared" si="14"/>
        <v>0</v>
      </c>
      <c r="AC23" s="6">
        <f t="shared" si="14"/>
        <v>0</v>
      </c>
      <c r="AD23" s="6">
        <f t="shared" si="14"/>
        <v>0</v>
      </c>
      <c r="AE23" s="6">
        <f t="shared" si="14"/>
        <v>0</v>
      </c>
      <c r="AF23" s="6">
        <f t="shared" si="14"/>
        <v>0</v>
      </c>
      <c r="AG23" s="6">
        <f t="shared" si="14"/>
        <v>0</v>
      </c>
      <c r="AH23" s="6">
        <f t="shared" si="14"/>
        <v>0</v>
      </c>
      <c r="AI23" s="6">
        <f t="shared" si="14"/>
        <v>0</v>
      </c>
      <c r="AJ23" s="6">
        <f t="shared" si="14"/>
        <v>0</v>
      </c>
    </row>
    <row r="24" spans="1:38" x14ac:dyDescent="0.25">
      <c r="A24" t="s">
        <v>43</v>
      </c>
      <c r="B24" s="6">
        <f t="shared" ref="B24:Q27" si="15">B17</f>
        <v>0</v>
      </c>
      <c r="C24" s="6">
        <f t="shared" si="15"/>
        <v>11.770000000000001</v>
      </c>
      <c r="D24" s="6">
        <f t="shared" si="15"/>
        <v>11.770000000000001</v>
      </c>
      <c r="E24" s="6">
        <f t="shared" si="15"/>
        <v>11.770000000000001</v>
      </c>
      <c r="F24" s="6">
        <f t="shared" si="15"/>
        <v>11.770000000000001</v>
      </c>
      <c r="G24" s="6">
        <f t="shared" si="15"/>
        <v>11.770000000000001</v>
      </c>
      <c r="H24" s="6">
        <f t="shared" si="15"/>
        <v>11.770000000000001</v>
      </c>
      <c r="I24" s="6">
        <f t="shared" si="15"/>
        <v>12.197999999999979</v>
      </c>
      <c r="J24" s="6">
        <f t="shared" si="15"/>
        <v>12.625999999999976</v>
      </c>
      <c r="K24" s="6">
        <f t="shared" si="15"/>
        <v>13.053999999999974</v>
      </c>
      <c r="L24" s="6">
        <f t="shared" si="15"/>
        <v>13.481999999999971</v>
      </c>
      <c r="M24" s="6">
        <f t="shared" si="15"/>
        <v>13.910000000000082</v>
      </c>
      <c r="N24" s="6">
        <f t="shared" si="15"/>
        <v>14.337999999999965</v>
      </c>
      <c r="O24" s="6">
        <f t="shared" si="15"/>
        <v>14.765999999999963</v>
      </c>
      <c r="P24" s="6">
        <f t="shared" si="15"/>
        <v>15.194000000000074</v>
      </c>
      <c r="Q24" s="6">
        <f t="shared" si="15"/>
        <v>15.622000000000071</v>
      </c>
      <c r="R24" s="6">
        <f t="shared" si="14"/>
        <v>16.050000000000068</v>
      </c>
      <c r="S24" s="6">
        <f t="shared" si="14"/>
        <v>16.692000000000007</v>
      </c>
      <c r="T24" s="6">
        <f t="shared" si="14"/>
        <v>17.33400000000006</v>
      </c>
      <c r="U24" s="6">
        <f t="shared" si="14"/>
        <v>17.975999999999885</v>
      </c>
      <c r="V24" s="6">
        <f t="shared" si="14"/>
        <v>18.617999999999938</v>
      </c>
      <c r="W24" s="6">
        <f t="shared" si="14"/>
        <v>19.259999999999991</v>
      </c>
      <c r="X24" s="6">
        <f t="shared" si="14"/>
        <v>19.688000000000102</v>
      </c>
      <c r="Y24" s="6">
        <f t="shared" si="14"/>
        <v>20.116000000000099</v>
      </c>
      <c r="Z24" s="6">
        <f t="shared" si="14"/>
        <v>20.544000000000096</v>
      </c>
      <c r="AA24" s="6">
        <f t="shared" si="14"/>
        <v>20.972000000000094</v>
      </c>
      <c r="AB24" s="6">
        <f t="shared" si="14"/>
        <v>21.400000000000091</v>
      </c>
      <c r="AC24" s="6">
        <f t="shared" si="14"/>
        <v>22.042000000000144</v>
      </c>
      <c r="AD24" s="6">
        <f t="shared" si="14"/>
        <v>22.683999999999969</v>
      </c>
      <c r="AE24" s="6">
        <f t="shared" si="14"/>
        <v>23.326000000000022</v>
      </c>
      <c r="AF24" s="6">
        <f t="shared" si="14"/>
        <v>23.968000000000075</v>
      </c>
      <c r="AG24" s="6">
        <f t="shared" si="14"/>
        <v>24.610000000000127</v>
      </c>
      <c r="AH24" s="6">
        <f t="shared" si="14"/>
        <v>25.038000000000011</v>
      </c>
      <c r="AI24" s="6">
        <f t="shared" si="14"/>
        <v>25.466000000000008</v>
      </c>
      <c r="AJ24" s="6">
        <f t="shared" si="14"/>
        <v>25.894000000000005</v>
      </c>
    </row>
    <row r="25" spans="1:38" x14ac:dyDescent="0.25">
      <c r="A25" t="s">
        <v>44</v>
      </c>
      <c r="B25" s="6">
        <f t="shared" si="15"/>
        <v>0</v>
      </c>
      <c r="C25" s="6">
        <f t="shared" si="14"/>
        <v>38.519999999999982</v>
      </c>
      <c r="D25" s="6">
        <f t="shared" si="14"/>
        <v>39.375999999999976</v>
      </c>
      <c r="E25" s="6">
        <f t="shared" si="14"/>
        <v>40.231999999999971</v>
      </c>
      <c r="F25" s="6">
        <f t="shared" si="14"/>
        <v>41.087999999999965</v>
      </c>
      <c r="G25" s="6">
        <f t="shared" si="14"/>
        <v>41.94399999999996</v>
      </c>
      <c r="H25" s="6">
        <f t="shared" si="14"/>
        <v>42.799999999999955</v>
      </c>
      <c r="I25" s="6">
        <f t="shared" si="14"/>
        <v>43.869999999999891</v>
      </c>
      <c r="J25" s="6">
        <f t="shared" si="14"/>
        <v>44.9399999999996</v>
      </c>
      <c r="K25" s="6">
        <f t="shared" si="14"/>
        <v>46.009999999999764</v>
      </c>
      <c r="L25" s="6">
        <f t="shared" si="14"/>
        <v>47.079999999999927</v>
      </c>
      <c r="M25" s="6">
        <f t="shared" si="14"/>
        <v>48.149999999999636</v>
      </c>
      <c r="N25" s="6">
        <f t="shared" si="14"/>
        <v>49.006000000000085</v>
      </c>
      <c r="O25" s="6">
        <f t="shared" si="14"/>
        <v>49.86200000000008</v>
      </c>
      <c r="P25" s="6">
        <f t="shared" si="14"/>
        <v>50.718000000000075</v>
      </c>
      <c r="Q25" s="6">
        <f t="shared" si="14"/>
        <v>51.574000000000069</v>
      </c>
      <c r="R25" s="6">
        <f t="shared" si="14"/>
        <v>52.430000000000064</v>
      </c>
      <c r="S25" s="6">
        <f t="shared" si="14"/>
        <v>53.286000000000058</v>
      </c>
      <c r="T25" s="6">
        <f t="shared" si="14"/>
        <v>54.142000000000053</v>
      </c>
      <c r="U25" s="6">
        <f t="shared" si="14"/>
        <v>54.998000000000047</v>
      </c>
      <c r="V25" s="6">
        <f t="shared" si="14"/>
        <v>55.854000000000042</v>
      </c>
      <c r="W25" s="6">
        <f t="shared" si="14"/>
        <v>56.710000000000036</v>
      </c>
      <c r="X25" s="6">
        <f t="shared" si="14"/>
        <v>57.7800000000002</v>
      </c>
      <c r="Y25" s="6">
        <f t="shared" si="14"/>
        <v>58.850000000000364</v>
      </c>
      <c r="Z25" s="6">
        <f t="shared" si="14"/>
        <v>59.920000000000528</v>
      </c>
      <c r="AA25" s="6">
        <f t="shared" si="14"/>
        <v>60.990000000000236</v>
      </c>
      <c r="AB25" s="6">
        <f t="shared" si="14"/>
        <v>62.0600000000004</v>
      </c>
      <c r="AC25" s="6">
        <f t="shared" si="14"/>
        <v>62.916000000000167</v>
      </c>
      <c r="AD25" s="6">
        <f t="shared" si="14"/>
        <v>63.772000000000162</v>
      </c>
      <c r="AE25" s="6">
        <f t="shared" si="14"/>
        <v>64.628000000000156</v>
      </c>
      <c r="AF25" s="6">
        <f t="shared" si="14"/>
        <v>65.484000000000151</v>
      </c>
      <c r="AG25" s="6">
        <f t="shared" si="14"/>
        <v>66.340000000000146</v>
      </c>
      <c r="AH25" s="6">
        <f t="shared" si="14"/>
        <v>67.409999999999854</v>
      </c>
      <c r="AI25" s="6">
        <f t="shared" si="14"/>
        <v>68.479999999999563</v>
      </c>
      <c r="AJ25" s="6">
        <f t="shared" si="14"/>
        <v>69.549999999999727</v>
      </c>
    </row>
    <row r="26" spans="1:38" x14ac:dyDescent="0.25">
      <c r="A26" t="s">
        <v>45</v>
      </c>
      <c r="B26" s="6">
        <f t="shared" si="15"/>
        <v>0</v>
      </c>
      <c r="C26" s="6">
        <f t="shared" si="14"/>
        <v>57.779999999999745</v>
      </c>
      <c r="D26" s="6">
        <f t="shared" si="14"/>
        <v>59.277999999999793</v>
      </c>
      <c r="E26" s="6">
        <f t="shared" si="14"/>
        <v>60.77599999999984</v>
      </c>
      <c r="F26" s="6">
        <f t="shared" si="14"/>
        <v>62.273999999999887</v>
      </c>
      <c r="G26" s="6">
        <f t="shared" si="14"/>
        <v>63.771999999999935</v>
      </c>
      <c r="H26" s="6">
        <f t="shared" si="14"/>
        <v>65.269999999999982</v>
      </c>
      <c r="I26" s="6">
        <f t="shared" si="14"/>
        <v>66.340000000000146</v>
      </c>
      <c r="J26" s="6">
        <f t="shared" si="14"/>
        <v>67.409999999999854</v>
      </c>
      <c r="K26" s="6">
        <f t="shared" si="14"/>
        <v>68.480000000000018</v>
      </c>
      <c r="L26" s="6">
        <f t="shared" si="14"/>
        <v>69.550000000000182</v>
      </c>
      <c r="M26" s="6">
        <f t="shared" si="14"/>
        <v>70.619999999999891</v>
      </c>
      <c r="N26" s="6">
        <f t="shared" si="14"/>
        <v>71.690000000000055</v>
      </c>
      <c r="O26" s="6">
        <f t="shared" si="14"/>
        <v>72.760000000000218</v>
      </c>
      <c r="P26" s="6">
        <f t="shared" si="14"/>
        <v>73.829999999999927</v>
      </c>
      <c r="Q26" s="6">
        <f t="shared" si="14"/>
        <v>74.900000000000091</v>
      </c>
      <c r="R26" s="6">
        <f t="shared" si="14"/>
        <v>75.970000000000255</v>
      </c>
      <c r="S26" s="6">
        <f t="shared" si="14"/>
        <v>77.039999999999964</v>
      </c>
      <c r="T26" s="6">
        <f t="shared" si="14"/>
        <v>78.110000000000127</v>
      </c>
      <c r="U26" s="6">
        <f t="shared" si="14"/>
        <v>79.179999999999836</v>
      </c>
      <c r="V26" s="6">
        <f t="shared" si="14"/>
        <v>80.25</v>
      </c>
      <c r="W26" s="6">
        <f t="shared" si="14"/>
        <v>81.320000000000164</v>
      </c>
      <c r="X26" s="6">
        <f t="shared" si="14"/>
        <v>82.604000000000269</v>
      </c>
      <c r="Y26" s="6">
        <f t="shared" si="14"/>
        <v>83.888000000000375</v>
      </c>
      <c r="Z26" s="6">
        <f t="shared" si="14"/>
        <v>85.172000000000025</v>
      </c>
      <c r="AA26" s="6">
        <f t="shared" si="14"/>
        <v>86.456000000000131</v>
      </c>
      <c r="AB26" s="6">
        <f t="shared" si="14"/>
        <v>87.740000000000236</v>
      </c>
      <c r="AC26" s="6">
        <f t="shared" si="14"/>
        <v>88.596000000000231</v>
      </c>
      <c r="AD26" s="6">
        <f t="shared" si="14"/>
        <v>89.452000000000226</v>
      </c>
      <c r="AE26" s="6">
        <f t="shared" si="14"/>
        <v>90.30800000000022</v>
      </c>
      <c r="AF26" s="6">
        <f t="shared" si="14"/>
        <v>91.164000000000215</v>
      </c>
      <c r="AG26" s="6">
        <f t="shared" si="14"/>
        <v>92.020000000000209</v>
      </c>
      <c r="AH26" s="6">
        <f t="shared" si="14"/>
        <v>93.303999999999633</v>
      </c>
      <c r="AI26" s="6">
        <f t="shared" si="14"/>
        <v>94.587999999999738</v>
      </c>
      <c r="AJ26" s="6">
        <f t="shared" si="14"/>
        <v>95.871999999999844</v>
      </c>
    </row>
    <row r="27" spans="1:38" x14ac:dyDescent="0.25">
      <c r="A27" t="s">
        <v>46</v>
      </c>
      <c r="B27" s="6">
        <f t="shared" si="15"/>
        <v>0</v>
      </c>
      <c r="C27" s="6">
        <f t="shared" si="14"/>
        <v>89.8799999999992</v>
      </c>
      <c r="D27" s="6">
        <f t="shared" si="14"/>
        <v>97.797999999998865</v>
      </c>
      <c r="E27" s="6">
        <f t="shared" si="14"/>
        <v>105.71599999999853</v>
      </c>
      <c r="F27" s="6">
        <f t="shared" si="14"/>
        <v>113.63400000000001</v>
      </c>
      <c r="G27" s="6">
        <f t="shared" si="14"/>
        <v>121.55199999999968</v>
      </c>
      <c r="H27" s="6">
        <f t="shared" si="14"/>
        <v>129.46999999999935</v>
      </c>
      <c r="I27" s="6">
        <f t="shared" si="14"/>
        <v>132.46600000000035</v>
      </c>
      <c r="J27" s="6">
        <f t="shared" si="14"/>
        <v>135.46200000000044</v>
      </c>
      <c r="K27" s="6">
        <f t="shared" si="14"/>
        <v>138.45800000000054</v>
      </c>
      <c r="L27" s="6">
        <f t="shared" si="14"/>
        <v>141.45399999999972</v>
      </c>
      <c r="M27" s="6">
        <f t="shared" si="14"/>
        <v>144.44999999999982</v>
      </c>
      <c r="N27" s="6">
        <f t="shared" si="14"/>
        <v>147.445999999999</v>
      </c>
      <c r="O27" s="6">
        <f t="shared" si="14"/>
        <v>150.4419999999991</v>
      </c>
      <c r="P27" s="6">
        <f t="shared" si="14"/>
        <v>153.43799999999919</v>
      </c>
      <c r="Q27" s="6">
        <f t="shared" si="14"/>
        <v>156.43399999999929</v>
      </c>
      <c r="R27" s="6">
        <f t="shared" si="14"/>
        <v>159.42999999999938</v>
      </c>
      <c r="S27" s="6">
        <f t="shared" si="14"/>
        <v>162.85400000000027</v>
      </c>
      <c r="T27" s="6">
        <f t="shared" si="14"/>
        <v>166.27800000000025</v>
      </c>
      <c r="U27" s="6">
        <f t="shared" si="14"/>
        <v>169.70200000000023</v>
      </c>
      <c r="V27" s="6">
        <f t="shared" si="14"/>
        <v>173.1260000000002</v>
      </c>
      <c r="W27" s="6">
        <f t="shared" si="14"/>
        <v>176.55000000000018</v>
      </c>
      <c r="X27" s="6">
        <f t="shared" si="14"/>
        <v>179.75999999999931</v>
      </c>
      <c r="Y27" s="6">
        <f t="shared" si="14"/>
        <v>182.96999999999935</v>
      </c>
      <c r="Z27" s="6">
        <f t="shared" si="14"/>
        <v>186.17999999999938</v>
      </c>
      <c r="AA27" s="6">
        <f t="shared" si="14"/>
        <v>189.38999999999942</v>
      </c>
      <c r="AB27" s="6">
        <f t="shared" si="14"/>
        <v>192.59999999999945</v>
      </c>
      <c r="AC27" s="6">
        <f t="shared" si="14"/>
        <v>195.38200000000052</v>
      </c>
      <c r="AD27" s="6">
        <f t="shared" si="14"/>
        <v>198.16400000000067</v>
      </c>
      <c r="AE27" s="6">
        <f t="shared" si="14"/>
        <v>200.94600000000082</v>
      </c>
      <c r="AF27" s="6">
        <f t="shared" si="14"/>
        <v>203.72800000000097</v>
      </c>
      <c r="AG27" s="6">
        <f t="shared" si="14"/>
        <v>206.51000000000113</v>
      </c>
      <c r="AH27" s="6">
        <f t="shared" si="14"/>
        <v>209.5059999999994</v>
      </c>
      <c r="AI27" s="6">
        <f t="shared" si="14"/>
        <v>212.5019999999995</v>
      </c>
      <c r="AJ27" s="6">
        <f t="shared" si="14"/>
        <v>215.49799999999959</v>
      </c>
    </row>
    <row r="29" spans="1:38" x14ac:dyDescent="0.25">
      <c r="A29" s="1" t="s">
        <v>58</v>
      </c>
      <c r="B29" s="6">
        <v>2016</v>
      </c>
      <c r="C29">
        <v>2017</v>
      </c>
      <c r="D29" s="6">
        <v>2018</v>
      </c>
      <c r="E29">
        <v>2019</v>
      </c>
      <c r="F29" s="6">
        <v>2020</v>
      </c>
      <c r="G29">
        <v>2021</v>
      </c>
      <c r="H29" s="6">
        <v>2022</v>
      </c>
      <c r="I29">
        <v>2023</v>
      </c>
      <c r="J29" s="6">
        <v>2024</v>
      </c>
      <c r="K29">
        <v>2025</v>
      </c>
      <c r="L29" s="6">
        <v>2026</v>
      </c>
      <c r="M29">
        <v>2027</v>
      </c>
      <c r="N29" s="6">
        <v>2028</v>
      </c>
      <c r="O29">
        <v>2029</v>
      </c>
      <c r="P29" s="6">
        <v>2030</v>
      </c>
      <c r="Q29">
        <v>2031</v>
      </c>
      <c r="R29" s="6">
        <v>2032</v>
      </c>
      <c r="S29">
        <v>2033</v>
      </c>
      <c r="T29" s="6">
        <v>2034</v>
      </c>
      <c r="U29">
        <v>2035</v>
      </c>
      <c r="V29" s="6">
        <v>2036</v>
      </c>
      <c r="W29">
        <v>2037</v>
      </c>
      <c r="X29" s="6">
        <v>2038</v>
      </c>
      <c r="Y29">
        <v>2039</v>
      </c>
      <c r="Z29" s="6">
        <v>2040</v>
      </c>
      <c r="AA29">
        <v>2041</v>
      </c>
      <c r="AB29" s="6">
        <v>2042</v>
      </c>
      <c r="AC29">
        <v>2043</v>
      </c>
      <c r="AD29" s="6">
        <v>2044</v>
      </c>
      <c r="AE29">
        <v>2045</v>
      </c>
      <c r="AF29" s="6">
        <v>2046</v>
      </c>
      <c r="AG29">
        <v>2047</v>
      </c>
      <c r="AH29" s="6">
        <v>2048</v>
      </c>
      <c r="AI29">
        <v>2049</v>
      </c>
      <c r="AJ29" s="6">
        <v>2050</v>
      </c>
    </row>
    <row r="30" spans="1:38" x14ac:dyDescent="0.25">
      <c r="A30" t="s">
        <v>43</v>
      </c>
      <c r="B30">
        <f t="shared" ref="B30:AI33" si="16">B24/$AJ24</f>
        <v>0</v>
      </c>
      <c r="C30">
        <f t="shared" si="16"/>
        <v>0.45454545454545447</v>
      </c>
      <c r="D30">
        <f t="shared" si="16"/>
        <v>0.45454545454545447</v>
      </c>
      <c r="E30">
        <f t="shared" si="16"/>
        <v>0.45454545454545447</v>
      </c>
      <c r="F30">
        <f t="shared" si="16"/>
        <v>0.45454545454545447</v>
      </c>
      <c r="G30">
        <f t="shared" si="16"/>
        <v>0.45454545454545447</v>
      </c>
      <c r="H30">
        <f t="shared" si="16"/>
        <v>0.45454545454545447</v>
      </c>
      <c r="I30">
        <f t="shared" si="16"/>
        <v>0.47107438016528835</v>
      </c>
      <c r="J30">
        <f t="shared" si="16"/>
        <v>0.48760330578512295</v>
      </c>
      <c r="K30">
        <f t="shared" si="16"/>
        <v>0.50413223140495755</v>
      </c>
      <c r="L30">
        <f t="shared" si="16"/>
        <v>0.52066115702479221</v>
      </c>
      <c r="M30">
        <f t="shared" si="16"/>
        <v>0.53719008264463119</v>
      </c>
      <c r="N30">
        <f t="shared" si="16"/>
        <v>0.55371900826446141</v>
      </c>
      <c r="O30">
        <f t="shared" si="16"/>
        <v>0.57024793388429595</v>
      </c>
      <c r="P30">
        <f t="shared" si="16"/>
        <v>0.58677685950413494</v>
      </c>
      <c r="Q30">
        <f t="shared" si="16"/>
        <v>0.6033057851239696</v>
      </c>
      <c r="R30">
        <f t="shared" si="16"/>
        <v>0.61983471074380414</v>
      </c>
      <c r="S30">
        <f t="shared" si="16"/>
        <v>0.6446280991735539</v>
      </c>
      <c r="T30">
        <f t="shared" si="16"/>
        <v>0.669421487603308</v>
      </c>
      <c r="U30">
        <f t="shared" si="16"/>
        <v>0.69421487603305332</v>
      </c>
      <c r="V30">
        <f t="shared" si="16"/>
        <v>0.71900826446280741</v>
      </c>
      <c r="W30">
        <f t="shared" si="16"/>
        <v>0.7438016528925615</v>
      </c>
      <c r="X30">
        <f t="shared" si="16"/>
        <v>0.76033057851240049</v>
      </c>
      <c r="Y30">
        <f t="shared" si="16"/>
        <v>0.77685950413223503</v>
      </c>
      <c r="Z30">
        <f t="shared" si="16"/>
        <v>0.79338842975206969</v>
      </c>
      <c r="AA30">
        <f t="shared" si="16"/>
        <v>0.80991735537190424</v>
      </c>
      <c r="AB30">
        <f t="shared" si="16"/>
        <v>0.82644628099173889</v>
      </c>
      <c r="AC30">
        <f t="shared" si="16"/>
        <v>0.85123966942149298</v>
      </c>
      <c r="AD30">
        <f t="shared" si="16"/>
        <v>0.87603305785123831</v>
      </c>
      <c r="AE30">
        <f t="shared" si="16"/>
        <v>0.9008264462809924</v>
      </c>
      <c r="AF30">
        <f t="shared" si="16"/>
        <v>0.92561983471074649</v>
      </c>
      <c r="AG30">
        <f t="shared" si="16"/>
        <v>0.95041322314050058</v>
      </c>
      <c r="AH30">
        <f t="shared" si="16"/>
        <v>0.9669421487603308</v>
      </c>
      <c r="AI30">
        <f t="shared" si="16"/>
        <v>0.98347107438016534</v>
      </c>
      <c r="AJ30">
        <f>AJ24/$AJ24</f>
        <v>1</v>
      </c>
    </row>
    <row r="31" spans="1:38" x14ac:dyDescent="0.25">
      <c r="A31" t="s">
        <v>44</v>
      </c>
      <c r="B31">
        <f t="shared" si="16"/>
        <v>0</v>
      </c>
      <c r="C31">
        <f t="shared" si="16"/>
        <v>0.55384615384615576</v>
      </c>
      <c r="D31">
        <f t="shared" si="16"/>
        <v>0.56615384615384801</v>
      </c>
      <c r="E31">
        <f t="shared" si="16"/>
        <v>0.57846153846154036</v>
      </c>
      <c r="F31">
        <f t="shared" si="16"/>
        <v>0.5907692307692326</v>
      </c>
      <c r="G31">
        <f t="shared" si="16"/>
        <v>0.60307692307692484</v>
      </c>
      <c r="H31">
        <f t="shared" si="16"/>
        <v>0.6153846153846172</v>
      </c>
      <c r="I31">
        <f t="shared" si="16"/>
        <v>0.63076923076923164</v>
      </c>
      <c r="J31">
        <f t="shared" si="16"/>
        <v>0.64615384615384297</v>
      </c>
      <c r="K31">
        <f t="shared" si="16"/>
        <v>0.66153846153846074</v>
      </c>
      <c r="L31">
        <f t="shared" si="16"/>
        <v>0.67692307692307851</v>
      </c>
      <c r="M31">
        <f t="shared" si="16"/>
        <v>0.69230769230768985</v>
      </c>
      <c r="N31">
        <f t="shared" si="16"/>
        <v>0.70461538461538864</v>
      </c>
      <c r="O31">
        <f t="shared" si="16"/>
        <v>0.71692307692308088</v>
      </c>
      <c r="P31">
        <f t="shared" si="16"/>
        <v>0.72923076923077312</v>
      </c>
      <c r="Q31">
        <f t="shared" si="16"/>
        <v>0.74153846153846548</v>
      </c>
      <c r="R31">
        <f t="shared" si="16"/>
        <v>0.75384615384615772</v>
      </c>
      <c r="S31">
        <f t="shared" si="16"/>
        <v>0.76615384615384996</v>
      </c>
      <c r="T31">
        <f t="shared" si="16"/>
        <v>0.77846153846154231</v>
      </c>
      <c r="U31">
        <f t="shared" si="16"/>
        <v>0.79076923076923455</v>
      </c>
      <c r="V31">
        <f t="shared" si="16"/>
        <v>0.8030769230769268</v>
      </c>
      <c r="W31">
        <f t="shared" si="16"/>
        <v>0.81538461538461915</v>
      </c>
      <c r="X31">
        <f t="shared" si="16"/>
        <v>0.83076923076923692</v>
      </c>
      <c r="Y31">
        <f t="shared" si="16"/>
        <v>0.84615384615385469</v>
      </c>
      <c r="Z31">
        <f t="shared" si="16"/>
        <v>0.86153846153847247</v>
      </c>
      <c r="AA31">
        <f t="shared" si="16"/>
        <v>0.8769230769230838</v>
      </c>
      <c r="AB31">
        <f t="shared" si="16"/>
        <v>0.89230769230770157</v>
      </c>
      <c r="AC31">
        <f t="shared" si="16"/>
        <v>0.90461538461539059</v>
      </c>
      <c r="AD31">
        <f t="shared" si="16"/>
        <v>0.91692307692308284</v>
      </c>
      <c r="AE31">
        <f t="shared" si="16"/>
        <v>0.92923076923077508</v>
      </c>
      <c r="AF31">
        <f t="shared" si="16"/>
        <v>0.94153846153846743</v>
      </c>
      <c r="AG31">
        <f t="shared" si="16"/>
        <v>0.95384615384615967</v>
      </c>
      <c r="AH31">
        <f t="shared" si="16"/>
        <v>0.96923076923077089</v>
      </c>
      <c r="AI31">
        <f t="shared" si="16"/>
        <v>0.98461538461538223</v>
      </c>
      <c r="AJ31">
        <f t="shared" ref="AJ31:AJ33" si="17">AJ25/$AJ25</f>
        <v>1</v>
      </c>
    </row>
    <row r="32" spans="1:38" x14ac:dyDescent="0.25">
      <c r="A32" t="s">
        <v>45</v>
      </c>
      <c r="B32">
        <f t="shared" si="16"/>
        <v>0</v>
      </c>
      <c r="C32">
        <f t="shared" si="16"/>
        <v>0.60267857142856973</v>
      </c>
      <c r="D32">
        <f t="shared" si="16"/>
        <v>0.61830357142857029</v>
      </c>
      <c r="E32">
        <f t="shared" si="16"/>
        <v>0.63392857142857084</v>
      </c>
      <c r="F32">
        <f t="shared" si="16"/>
        <v>0.64955357142857129</v>
      </c>
      <c r="G32">
        <f t="shared" si="16"/>
        <v>0.66517857142857184</v>
      </c>
      <c r="H32">
        <f t="shared" si="16"/>
        <v>0.6808035714285724</v>
      </c>
      <c r="I32">
        <f t="shared" si="16"/>
        <v>0.69196428571428836</v>
      </c>
      <c r="J32">
        <f t="shared" si="16"/>
        <v>0.70312499999999967</v>
      </c>
      <c r="K32">
        <f t="shared" si="16"/>
        <v>0.71428571428571563</v>
      </c>
      <c r="L32">
        <f t="shared" si="16"/>
        <v>0.7254464285714316</v>
      </c>
      <c r="M32">
        <f t="shared" si="16"/>
        <v>0.7366071428571429</v>
      </c>
      <c r="N32">
        <f t="shared" si="16"/>
        <v>0.74776785714285898</v>
      </c>
      <c r="O32">
        <f t="shared" si="16"/>
        <v>0.75892857142857495</v>
      </c>
      <c r="P32">
        <f t="shared" si="16"/>
        <v>0.77008928571428625</v>
      </c>
      <c r="Q32">
        <f t="shared" si="16"/>
        <v>0.78125000000000222</v>
      </c>
      <c r="R32">
        <f t="shared" si="16"/>
        <v>0.79241071428571819</v>
      </c>
      <c r="S32">
        <f t="shared" si="16"/>
        <v>0.80357142857142949</v>
      </c>
      <c r="T32">
        <f t="shared" si="16"/>
        <v>0.81473214285714557</v>
      </c>
      <c r="U32">
        <f t="shared" si="16"/>
        <v>0.82589285714285676</v>
      </c>
      <c r="V32">
        <f t="shared" si="16"/>
        <v>0.83705357142857284</v>
      </c>
      <c r="W32">
        <f t="shared" si="16"/>
        <v>0.84821428571428881</v>
      </c>
      <c r="X32">
        <f t="shared" si="16"/>
        <v>0.86160714285714712</v>
      </c>
      <c r="Y32">
        <f t="shared" si="16"/>
        <v>0.87500000000000533</v>
      </c>
      <c r="Z32">
        <f t="shared" si="16"/>
        <v>0.88839285714285887</v>
      </c>
      <c r="AA32">
        <f t="shared" si="16"/>
        <v>0.90178571428571708</v>
      </c>
      <c r="AB32">
        <f t="shared" si="16"/>
        <v>0.91517857142857539</v>
      </c>
      <c r="AC32">
        <f t="shared" si="16"/>
        <v>0.92410714285714679</v>
      </c>
      <c r="AD32">
        <f t="shared" si="16"/>
        <v>0.93303571428571819</v>
      </c>
      <c r="AE32">
        <f t="shared" si="16"/>
        <v>0.94196428571428958</v>
      </c>
      <c r="AF32">
        <f t="shared" si="16"/>
        <v>0.95089285714286098</v>
      </c>
      <c r="AG32">
        <f t="shared" si="16"/>
        <v>0.95982142857143227</v>
      </c>
      <c r="AH32">
        <f t="shared" si="16"/>
        <v>0.97321428571428348</v>
      </c>
      <c r="AI32">
        <f t="shared" si="16"/>
        <v>0.98660714285714168</v>
      </c>
      <c r="AJ32">
        <f t="shared" si="17"/>
        <v>1</v>
      </c>
    </row>
    <row r="33" spans="1:36" x14ac:dyDescent="0.25">
      <c r="A33" t="s">
        <v>46</v>
      </c>
      <c r="B33">
        <f t="shared" si="16"/>
        <v>0</v>
      </c>
      <c r="C33">
        <f t="shared" si="16"/>
        <v>0.41708043694140723</v>
      </c>
      <c r="D33">
        <f t="shared" si="16"/>
        <v>0.45382323733862517</v>
      </c>
      <c r="E33">
        <f t="shared" si="16"/>
        <v>0.49056603773584317</v>
      </c>
      <c r="F33">
        <f t="shared" si="16"/>
        <v>0.52730883813306961</v>
      </c>
      <c r="G33">
        <f t="shared" si="16"/>
        <v>0.56405163853028761</v>
      </c>
      <c r="H33">
        <f t="shared" si="16"/>
        <v>0.6007944389275055</v>
      </c>
      <c r="I33">
        <f t="shared" si="16"/>
        <v>0.61469712015889055</v>
      </c>
      <c r="J33">
        <f t="shared" si="16"/>
        <v>0.62859980139027138</v>
      </c>
      <c r="K33">
        <f t="shared" si="16"/>
        <v>0.64250248262165222</v>
      </c>
      <c r="L33">
        <f t="shared" si="16"/>
        <v>0.65640516385302872</v>
      </c>
      <c r="M33">
        <f t="shared" si="16"/>
        <v>0.67030784508440955</v>
      </c>
      <c r="N33">
        <f t="shared" si="16"/>
        <v>0.68421052631578616</v>
      </c>
      <c r="O33">
        <f t="shared" si="16"/>
        <v>0.69811320754716699</v>
      </c>
      <c r="P33">
        <f t="shared" si="16"/>
        <v>0.71201588877854771</v>
      </c>
      <c r="Q33">
        <f t="shared" si="16"/>
        <v>0.72591857000992854</v>
      </c>
      <c r="R33">
        <f t="shared" si="16"/>
        <v>0.73982125124130937</v>
      </c>
      <c r="S33">
        <f t="shared" si="16"/>
        <v>0.75571002979146251</v>
      </c>
      <c r="T33">
        <f t="shared" si="16"/>
        <v>0.77159880834161132</v>
      </c>
      <c r="U33">
        <f t="shared" si="16"/>
        <v>0.78748758689176024</v>
      </c>
      <c r="V33">
        <f t="shared" si="16"/>
        <v>0.80337636544190916</v>
      </c>
      <c r="W33">
        <f t="shared" si="16"/>
        <v>0.81926514399205796</v>
      </c>
      <c r="X33">
        <f t="shared" si="16"/>
        <v>0.83416087388281868</v>
      </c>
      <c r="Y33">
        <f t="shared" si="16"/>
        <v>0.8490566037735835</v>
      </c>
      <c r="Z33">
        <f t="shared" si="16"/>
        <v>0.86395233366434832</v>
      </c>
      <c r="AA33">
        <f t="shared" si="16"/>
        <v>0.87884806355511313</v>
      </c>
      <c r="AB33">
        <f t="shared" si="16"/>
        <v>0.89374379344587795</v>
      </c>
      <c r="AC33">
        <f t="shared" si="16"/>
        <v>0.90665342601787902</v>
      </c>
      <c r="AD33">
        <f t="shared" si="16"/>
        <v>0.91956305858987575</v>
      </c>
      <c r="AE33">
        <f t="shared" si="16"/>
        <v>0.93247269116187248</v>
      </c>
      <c r="AF33">
        <f t="shared" si="16"/>
        <v>0.94538232373386932</v>
      </c>
      <c r="AG33">
        <f t="shared" si="16"/>
        <v>0.95829195630586606</v>
      </c>
      <c r="AH33">
        <f t="shared" si="16"/>
        <v>0.97219463753723845</v>
      </c>
      <c r="AI33">
        <f t="shared" si="16"/>
        <v>0.98609731876861917</v>
      </c>
      <c r="AJ33">
        <f t="shared" si="17"/>
        <v>1</v>
      </c>
    </row>
    <row r="35" spans="1:36" x14ac:dyDescent="0.25">
      <c r="A35" s="1" t="s">
        <v>52</v>
      </c>
      <c r="B35" s="6">
        <v>2014</v>
      </c>
      <c r="C35" s="6">
        <v>2020</v>
      </c>
      <c r="D35">
        <v>2035</v>
      </c>
      <c r="E35" s="6"/>
      <c r="G35" s="6"/>
      <c r="I35" s="6"/>
      <c r="K35" s="6"/>
      <c r="M35" s="6"/>
      <c r="O35" s="6"/>
      <c r="Q35" s="6"/>
    </row>
    <row r="36" spans="1:36" x14ac:dyDescent="0.25">
      <c r="A36" t="s">
        <v>42</v>
      </c>
      <c r="B36">
        <v>311</v>
      </c>
      <c r="C36">
        <v>311</v>
      </c>
      <c r="D36">
        <v>311</v>
      </c>
    </row>
    <row r="37" spans="1:36" x14ac:dyDescent="0.25">
      <c r="A37" t="s">
        <v>43</v>
      </c>
      <c r="B37">
        <v>311</v>
      </c>
      <c r="C37">
        <v>267</v>
      </c>
      <c r="D37">
        <v>265</v>
      </c>
    </row>
    <row r="38" spans="1:36" x14ac:dyDescent="0.25">
      <c r="A38" t="s">
        <v>44</v>
      </c>
      <c r="B38">
        <v>311</v>
      </c>
      <c r="C38">
        <v>113</v>
      </c>
      <c r="D38">
        <v>109</v>
      </c>
    </row>
    <row r="39" spans="1:36" x14ac:dyDescent="0.25">
      <c r="A39" t="s">
        <v>45</v>
      </c>
      <c r="B39">
        <v>311</v>
      </c>
      <c r="C39">
        <v>57</v>
      </c>
      <c r="D39">
        <v>50</v>
      </c>
    </row>
    <row r="40" spans="1:36" x14ac:dyDescent="0.25">
      <c r="A40" t="s">
        <v>46</v>
      </c>
      <c r="B40">
        <v>311</v>
      </c>
      <c r="C40">
        <v>19</v>
      </c>
      <c r="D40">
        <v>8</v>
      </c>
    </row>
    <row r="42" spans="1:36" x14ac:dyDescent="0.25">
      <c r="A42" s="1" t="s">
        <v>53</v>
      </c>
      <c r="B42" s="6">
        <v>2014</v>
      </c>
      <c r="C42" s="6">
        <v>2020</v>
      </c>
      <c r="D42">
        <v>2035</v>
      </c>
    </row>
    <row r="43" spans="1:36" x14ac:dyDescent="0.25">
      <c r="A43" t="s">
        <v>42</v>
      </c>
      <c r="B43">
        <v>198</v>
      </c>
      <c r="C43">
        <v>198</v>
      </c>
      <c r="D43">
        <v>197</v>
      </c>
    </row>
    <row r="44" spans="1:36" x14ac:dyDescent="0.25">
      <c r="A44" t="s">
        <v>43</v>
      </c>
      <c r="B44">
        <v>198</v>
      </c>
      <c r="C44">
        <v>197</v>
      </c>
      <c r="D44">
        <v>196</v>
      </c>
    </row>
    <row r="45" spans="1:36" x14ac:dyDescent="0.25">
      <c r="A45" t="s">
        <v>44</v>
      </c>
      <c r="B45">
        <v>198</v>
      </c>
      <c r="C45">
        <v>195</v>
      </c>
      <c r="D45">
        <v>191</v>
      </c>
    </row>
    <row r="46" spans="1:36" x14ac:dyDescent="0.25">
      <c r="A46" t="s">
        <v>45</v>
      </c>
      <c r="B46">
        <v>198</v>
      </c>
      <c r="C46">
        <v>194</v>
      </c>
      <c r="D46">
        <v>191</v>
      </c>
    </row>
    <row r="47" spans="1:36" x14ac:dyDescent="0.25">
      <c r="A47" t="s">
        <v>46</v>
      </c>
      <c r="B47">
        <v>198</v>
      </c>
      <c r="C47">
        <v>191</v>
      </c>
      <c r="D47">
        <v>181</v>
      </c>
    </row>
    <row r="49" spans="1:38" x14ac:dyDescent="0.25">
      <c r="A49" s="1" t="s">
        <v>54</v>
      </c>
      <c r="B49" s="2">
        <v>2014</v>
      </c>
      <c r="C49">
        <v>2015</v>
      </c>
      <c r="D49">
        <v>2016</v>
      </c>
      <c r="E49">
        <v>2017</v>
      </c>
      <c r="F49">
        <v>2018</v>
      </c>
      <c r="G49">
        <v>2019</v>
      </c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</row>
    <row r="50" spans="1:38" x14ac:dyDescent="0.25">
      <c r="A50" t="s">
        <v>42</v>
      </c>
      <c r="B50" s="6">
        <f t="shared" ref="B50:H50" si="18">TREND($B36:$C36,$B$35:$C$35,B$49)</f>
        <v>311</v>
      </c>
      <c r="C50" s="6">
        <f t="shared" si="18"/>
        <v>311</v>
      </c>
      <c r="D50" s="6">
        <f t="shared" si="18"/>
        <v>311</v>
      </c>
      <c r="E50" s="6">
        <f t="shared" si="18"/>
        <v>311</v>
      </c>
      <c r="F50" s="6">
        <f t="shared" si="18"/>
        <v>311</v>
      </c>
      <c r="G50" s="6">
        <f t="shared" si="18"/>
        <v>311</v>
      </c>
      <c r="H50" s="6">
        <f t="shared" si="18"/>
        <v>311</v>
      </c>
      <c r="I50" s="6">
        <f>TREND($C36:$D36,$C$35:$D$35,I$49)</f>
        <v>311</v>
      </c>
      <c r="J50" s="6">
        <f t="shared" ref="J50:W50" si="19">TREND($C36:$D36,$C$35:$D$35,J$49)</f>
        <v>311</v>
      </c>
      <c r="K50" s="6">
        <f t="shared" si="19"/>
        <v>311</v>
      </c>
      <c r="L50" s="6">
        <f t="shared" si="19"/>
        <v>311</v>
      </c>
      <c r="M50" s="6">
        <f t="shared" si="19"/>
        <v>311</v>
      </c>
      <c r="N50" s="6">
        <f t="shared" si="19"/>
        <v>311</v>
      </c>
      <c r="O50" s="6">
        <f t="shared" si="19"/>
        <v>311</v>
      </c>
      <c r="P50" s="6">
        <f t="shared" si="19"/>
        <v>311</v>
      </c>
      <c r="Q50" s="6">
        <f t="shared" si="19"/>
        <v>311</v>
      </c>
      <c r="R50" s="6">
        <f t="shared" si="19"/>
        <v>311</v>
      </c>
      <c r="S50" s="6">
        <f t="shared" si="19"/>
        <v>311</v>
      </c>
      <c r="T50" s="6">
        <f t="shared" si="19"/>
        <v>311</v>
      </c>
      <c r="U50" s="6">
        <f t="shared" si="19"/>
        <v>311</v>
      </c>
      <c r="V50" s="6">
        <f t="shared" si="19"/>
        <v>311</v>
      </c>
      <c r="W50" s="6">
        <f t="shared" si="19"/>
        <v>311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5">
      <c r="A51" t="s">
        <v>43</v>
      </c>
      <c r="B51" s="6">
        <f t="shared" ref="B51:B54" si="20">TREND($B37:$C37,$B$35:$C$35,B$49)</f>
        <v>311</v>
      </c>
      <c r="C51" s="6">
        <f t="shared" ref="C51:H54" si="21">TREND($B37:$C37,$B$35:$C$35,C$49)</f>
        <v>303.66666666666606</v>
      </c>
      <c r="D51" s="6">
        <f t="shared" si="21"/>
        <v>296.33333333333212</v>
      </c>
      <c r="E51" s="6">
        <f t="shared" si="21"/>
        <v>289</v>
      </c>
      <c r="F51" s="6">
        <f t="shared" si="21"/>
        <v>281.66666666666606</v>
      </c>
      <c r="G51" s="6">
        <f t="shared" si="21"/>
        <v>274.33333333333212</v>
      </c>
      <c r="H51" s="6">
        <f t="shared" si="21"/>
        <v>267</v>
      </c>
      <c r="I51" s="6">
        <f t="shared" ref="I51:W54" si="22">TREND($C37:$D37,$C$35:$D$35,I$49)</f>
        <v>266.86666666666673</v>
      </c>
      <c r="J51" s="6">
        <f t="shared" si="22"/>
        <v>266.73333333333335</v>
      </c>
      <c r="K51" s="6">
        <f t="shared" si="22"/>
        <v>266.60000000000002</v>
      </c>
      <c r="L51" s="6">
        <f t="shared" si="22"/>
        <v>266.4666666666667</v>
      </c>
      <c r="M51" s="6">
        <f t="shared" si="22"/>
        <v>266.33333333333337</v>
      </c>
      <c r="N51" s="6">
        <f t="shared" si="22"/>
        <v>266.20000000000005</v>
      </c>
      <c r="O51" s="6">
        <f t="shared" si="22"/>
        <v>266.06666666666672</v>
      </c>
      <c r="P51" s="6">
        <f t="shared" si="22"/>
        <v>265.93333333333339</v>
      </c>
      <c r="Q51" s="6">
        <f t="shared" si="22"/>
        <v>265.80000000000007</v>
      </c>
      <c r="R51" s="6">
        <f t="shared" si="22"/>
        <v>265.66666666666669</v>
      </c>
      <c r="S51" s="6">
        <f t="shared" si="22"/>
        <v>265.53333333333336</v>
      </c>
      <c r="T51" s="6">
        <f t="shared" si="22"/>
        <v>265.40000000000003</v>
      </c>
      <c r="U51" s="6">
        <f t="shared" si="22"/>
        <v>265.26666666666671</v>
      </c>
      <c r="V51" s="6">
        <f t="shared" si="22"/>
        <v>265.13333333333338</v>
      </c>
      <c r="W51" s="6">
        <f t="shared" si="22"/>
        <v>265.00000000000006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25">
      <c r="A52" t="s">
        <v>44</v>
      </c>
      <c r="B52" s="6">
        <f t="shared" si="20"/>
        <v>311</v>
      </c>
      <c r="C52" s="6">
        <f t="shared" si="21"/>
        <v>278</v>
      </c>
      <c r="D52" s="6">
        <f t="shared" si="21"/>
        <v>245</v>
      </c>
      <c r="E52" s="6">
        <f t="shared" si="21"/>
        <v>212</v>
      </c>
      <c r="F52" s="6">
        <f t="shared" si="21"/>
        <v>179</v>
      </c>
      <c r="G52" s="6">
        <f t="shared" si="21"/>
        <v>146</v>
      </c>
      <c r="H52" s="6">
        <f t="shared" si="21"/>
        <v>113</v>
      </c>
      <c r="I52" s="6">
        <f t="shared" si="22"/>
        <v>112.73333333333335</v>
      </c>
      <c r="J52" s="6">
        <f t="shared" si="22"/>
        <v>112.46666666666658</v>
      </c>
      <c r="K52" s="6">
        <f t="shared" si="22"/>
        <v>112.19999999999993</v>
      </c>
      <c r="L52" s="6">
        <f t="shared" si="22"/>
        <v>111.93333333333328</v>
      </c>
      <c r="M52" s="6">
        <f t="shared" si="22"/>
        <v>111.66666666666663</v>
      </c>
      <c r="N52" s="6">
        <f t="shared" si="22"/>
        <v>111.39999999999998</v>
      </c>
      <c r="O52" s="6">
        <f t="shared" si="22"/>
        <v>111.13333333333333</v>
      </c>
      <c r="P52" s="6">
        <f t="shared" si="22"/>
        <v>110.86666666666667</v>
      </c>
      <c r="Q52" s="6">
        <f t="shared" si="22"/>
        <v>110.60000000000002</v>
      </c>
      <c r="R52" s="6">
        <f t="shared" si="22"/>
        <v>110.33333333333326</v>
      </c>
      <c r="S52" s="6">
        <f t="shared" si="22"/>
        <v>110.06666666666661</v>
      </c>
      <c r="T52" s="6">
        <f t="shared" si="22"/>
        <v>109.79999999999995</v>
      </c>
      <c r="U52" s="6">
        <f t="shared" si="22"/>
        <v>109.5333333333333</v>
      </c>
      <c r="V52" s="6">
        <f t="shared" si="22"/>
        <v>109.26666666666665</v>
      </c>
      <c r="W52" s="6">
        <f t="shared" si="22"/>
        <v>109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5">
      <c r="A53" t="s">
        <v>45</v>
      </c>
      <c r="B53" s="6">
        <f t="shared" si="20"/>
        <v>311</v>
      </c>
      <c r="C53" s="6">
        <f t="shared" si="21"/>
        <v>268.66666666667152</v>
      </c>
      <c r="D53" s="6">
        <f t="shared" si="21"/>
        <v>226.33333333334303</v>
      </c>
      <c r="E53" s="6">
        <f t="shared" si="21"/>
        <v>184</v>
      </c>
      <c r="F53" s="6">
        <f t="shared" si="21"/>
        <v>141.66666666667152</v>
      </c>
      <c r="G53" s="6">
        <f t="shared" si="21"/>
        <v>99.333333333343035</v>
      </c>
      <c r="H53" s="6">
        <f t="shared" si="21"/>
        <v>57</v>
      </c>
      <c r="I53" s="6">
        <f t="shared" si="22"/>
        <v>56.533333333333303</v>
      </c>
      <c r="J53" s="6">
        <f t="shared" si="22"/>
        <v>56.066666666666606</v>
      </c>
      <c r="K53" s="6">
        <f t="shared" si="22"/>
        <v>55.599999999999909</v>
      </c>
      <c r="L53" s="6">
        <f t="shared" si="22"/>
        <v>55.133333333333326</v>
      </c>
      <c r="M53" s="6">
        <f t="shared" si="22"/>
        <v>54.666666666666629</v>
      </c>
      <c r="N53" s="6">
        <f t="shared" si="22"/>
        <v>54.199999999999932</v>
      </c>
      <c r="O53" s="6">
        <f t="shared" si="22"/>
        <v>53.733333333333235</v>
      </c>
      <c r="P53" s="6">
        <f t="shared" si="22"/>
        <v>53.266666666666652</v>
      </c>
      <c r="Q53" s="6">
        <f t="shared" si="22"/>
        <v>52.799999999999955</v>
      </c>
      <c r="R53" s="6">
        <f t="shared" si="22"/>
        <v>52.333333333333258</v>
      </c>
      <c r="S53" s="6">
        <f t="shared" si="22"/>
        <v>51.866666666666561</v>
      </c>
      <c r="T53" s="6">
        <f t="shared" si="22"/>
        <v>51.399999999999977</v>
      </c>
      <c r="U53" s="6">
        <f t="shared" si="22"/>
        <v>50.93333333333328</v>
      </c>
      <c r="V53" s="6">
        <f t="shared" si="22"/>
        <v>50.466666666666583</v>
      </c>
      <c r="W53" s="6">
        <f t="shared" si="22"/>
        <v>50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25">
      <c r="A54" t="s">
        <v>46</v>
      </c>
      <c r="B54" s="6">
        <f t="shared" si="20"/>
        <v>311</v>
      </c>
      <c r="C54" s="6">
        <f t="shared" si="21"/>
        <v>262.33333333332848</v>
      </c>
      <c r="D54" s="6">
        <f t="shared" si="21"/>
        <v>213.66666666665697</v>
      </c>
      <c r="E54" s="6">
        <f t="shared" si="21"/>
        <v>165</v>
      </c>
      <c r="F54" s="6">
        <f t="shared" si="21"/>
        <v>116.33333333332848</v>
      </c>
      <c r="G54" s="6">
        <f t="shared" si="21"/>
        <v>67.666666666656965</v>
      </c>
      <c r="H54" s="6">
        <f t="shared" si="21"/>
        <v>19</v>
      </c>
      <c r="I54" s="6">
        <f t="shared" si="22"/>
        <v>18.266666666666652</v>
      </c>
      <c r="J54" s="6">
        <f t="shared" si="22"/>
        <v>17.533333333333303</v>
      </c>
      <c r="K54" s="6">
        <f t="shared" si="22"/>
        <v>16.799999999999955</v>
      </c>
      <c r="L54" s="6">
        <f t="shared" si="22"/>
        <v>16.066666666666606</v>
      </c>
      <c r="M54" s="6">
        <f t="shared" si="22"/>
        <v>15.333333333333258</v>
      </c>
      <c r="N54" s="6">
        <f t="shared" si="22"/>
        <v>14.600000000000136</v>
      </c>
      <c r="O54" s="6">
        <f t="shared" si="22"/>
        <v>13.866666666666788</v>
      </c>
      <c r="P54" s="6">
        <f t="shared" si="22"/>
        <v>13.133333333333439</v>
      </c>
      <c r="Q54" s="6">
        <f t="shared" si="22"/>
        <v>12.400000000000091</v>
      </c>
      <c r="R54" s="6">
        <f t="shared" si="22"/>
        <v>11.666666666666742</v>
      </c>
      <c r="S54" s="6">
        <f t="shared" si="22"/>
        <v>10.933333333333394</v>
      </c>
      <c r="T54" s="6">
        <f t="shared" si="22"/>
        <v>10.200000000000045</v>
      </c>
      <c r="U54" s="6">
        <f t="shared" si="22"/>
        <v>9.466666666666697</v>
      </c>
      <c r="V54" s="6">
        <f t="shared" si="22"/>
        <v>8.7333333333333485</v>
      </c>
      <c r="W54" s="6">
        <f t="shared" si="22"/>
        <v>8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6" spans="1:38" x14ac:dyDescent="0.25">
      <c r="A56" s="1" t="s">
        <v>55</v>
      </c>
      <c r="B56" s="2">
        <v>2014</v>
      </c>
      <c r="C56">
        <v>2015</v>
      </c>
      <c r="D56">
        <v>2016</v>
      </c>
      <c r="E56">
        <v>2017</v>
      </c>
      <c r="F56">
        <v>2018</v>
      </c>
      <c r="G56">
        <v>2019</v>
      </c>
      <c r="H56">
        <v>2020</v>
      </c>
      <c r="I56">
        <v>2021</v>
      </c>
      <c r="J56">
        <v>2022</v>
      </c>
      <c r="K56">
        <v>2023</v>
      </c>
      <c r="L56">
        <v>2024</v>
      </c>
      <c r="M56">
        <v>2025</v>
      </c>
      <c r="N56">
        <v>2026</v>
      </c>
      <c r="O56">
        <v>2027</v>
      </c>
      <c r="P56">
        <v>2028</v>
      </c>
      <c r="Q56">
        <v>2029</v>
      </c>
      <c r="R56">
        <v>2030</v>
      </c>
      <c r="S56">
        <v>2031</v>
      </c>
      <c r="T56">
        <v>2032</v>
      </c>
      <c r="U56">
        <v>2033</v>
      </c>
      <c r="V56">
        <v>2034</v>
      </c>
      <c r="W56">
        <v>2035</v>
      </c>
    </row>
    <row r="57" spans="1:38" x14ac:dyDescent="0.25">
      <c r="A57" t="s">
        <v>42</v>
      </c>
      <c r="B57" s="6">
        <f t="shared" ref="B57:H57" si="23">TREND($B43:$C43,$B$42:$C$42,B$49)</f>
        <v>198</v>
      </c>
      <c r="C57" s="6">
        <f t="shared" si="23"/>
        <v>198</v>
      </c>
      <c r="D57" s="6">
        <f t="shared" si="23"/>
        <v>198</v>
      </c>
      <c r="E57" s="6">
        <f t="shared" si="23"/>
        <v>198</v>
      </c>
      <c r="F57" s="6">
        <f t="shared" si="23"/>
        <v>198</v>
      </c>
      <c r="G57" s="6">
        <f t="shared" si="23"/>
        <v>198</v>
      </c>
      <c r="H57" s="6">
        <f t="shared" si="23"/>
        <v>198</v>
      </c>
      <c r="I57" s="6">
        <f>TREND($C43:$D43,$C$42:$D$42,I$49)</f>
        <v>197.93333333333337</v>
      </c>
      <c r="J57" s="6">
        <f t="shared" ref="J57:W57" si="24">TREND($C43:$D43,$C$42:$D$42,J$49)</f>
        <v>197.86666666666667</v>
      </c>
      <c r="K57" s="6">
        <f t="shared" si="24"/>
        <v>197.8</v>
      </c>
      <c r="L57" s="6">
        <f t="shared" si="24"/>
        <v>197.73333333333335</v>
      </c>
      <c r="M57" s="6">
        <f t="shared" si="24"/>
        <v>197.66666666666669</v>
      </c>
      <c r="N57" s="6">
        <f t="shared" si="24"/>
        <v>197.60000000000002</v>
      </c>
      <c r="O57" s="6">
        <f t="shared" si="24"/>
        <v>197.53333333333336</v>
      </c>
      <c r="P57" s="6">
        <f t="shared" si="24"/>
        <v>197.4666666666667</v>
      </c>
      <c r="Q57" s="6">
        <f t="shared" si="24"/>
        <v>197.40000000000003</v>
      </c>
      <c r="R57" s="6">
        <f t="shared" si="24"/>
        <v>197.33333333333334</v>
      </c>
      <c r="S57" s="6">
        <f t="shared" si="24"/>
        <v>197.26666666666668</v>
      </c>
      <c r="T57" s="6">
        <f t="shared" si="24"/>
        <v>197.20000000000002</v>
      </c>
      <c r="U57" s="6">
        <f t="shared" si="24"/>
        <v>197.13333333333335</v>
      </c>
      <c r="V57" s="6">
        <f t="shared" si="24"/>
        <v>197.06666666666669</v>
      </c>
      <c r="W57" s="6">
        <f t="shared" si="24"/>
        <v>197.00000000000003</v>
      </c>
    </row>
    <row r="58" spans="1:38" x14ac:dyDescent="0.25">
      <c r="A58" t="s">
        <v>43</v>
      </c>
      <c r="B58" s="6">
        <f t="shared" ref="B58:B61" si="25">TREND($B44:$C44,$B$42:$C$42,B$49)</f>
        <v>198</v>
      </c>
      <c r="C58" s="6">
        <f t="shared" ref="C58:H61" si="26">TREND($B44:$C44,$B$42:$C$42,C$49)</f>
        <v>197.83333333333331</v>
      </c>
      <c r="D58" s="6">
        <f t="shared" si="26"/>
        <v>197.66666666666663</v>
      </c>
      <c r="E58" s="6">
        <f t="shared" si="26"/>
        <v>197.5</v>
      </c>
      <c r="F58" s="6">
        <f t="shared" si="26"/>
        <v>197.33333333333331</v>
      </c>
      <c r="G58" s="6">
        <f t="shared" si="26"/>
        <v>197.16666666666663</v>
      </c>
      <c r="H58" s="6">
        <f t="shared" si="26"/>
        <v>197</v>
      </c>
      <c r="I58" s="6">
        <f t="shared" ref="I58:W61" si="27">TREND($C44:$D44,$C$42:$D$42,I$49)</f>
        <v>196.93333333333337</v>
      </c>
      <c r="J58" s="6">
        <f t="shared" si="27"/>
        <v>196.86666666666667</v>
      </c>
      <c r="K58" s="6">
        <f t="shared" si="27"/>
        <v>196.8</v>
      </c>
      <c r="L58" s="6">
        <f t="shared" si="27"/>
        <v>196.73333333333335</v>
      </c>
      <c r="M58" s="6">
        <f t="shared" si="27"/>
        <v>196.66666666666669</v>
      </c>
      <c r="N58" s="6">
        <f t="shared" si="27"/>
        <v>196.60000000000002</v>
      </c>
      <c r="O58" s="6">
        <f t="shared" si="27"/>
        <v>196.53333333333336</v>
      </c>
      <c r="P58" s="6">
        <f t="shared" si="27"/>
        <v>196.4666666666667</v>
      </c>
      <c r="Q58" s="6">
        <f t="shared" si="27"/>
        <v>196.40000000000003</v>
      </c>
      <c r="R58" s="6">
        <f t="shared" si="27"/>
        <v>196.33333333333334</v>
      </c>
      <c r="S58" s="6">
        <f t="shared" si="27"/>
        <v>196.26666666666668</v>
      </c>
      <c r="T58" s="6">
        <f t="shared" si="27"/>
        <v>196.20000000000002</v>
      </c>
      <c r="U58" s="6">
        <f t="shared" si="27"/>
        <v>196.13333333333335</v>
      </c>
      <c r="V58" s="6">
        <f t="shared" si="27"/>
        <v>196.06666666666669</v>
      </c>
      <c r="W58" s="6">
        <f t="shared" si="27"/>
        <v>196.00000000000003</v>
      </c>
    </row>
    <row r="59" spans="1:38" x14ac:dyDescent="0.25">
      <c r="A59" t="s">
        <v>44</v>
      </c>
      <c r="B59" s="6">
        <f t="shared" si="25"/>
        <v>198</v>
      </c>
      <c r="C59" s="6">
        <f t="shared" si="26"/>
        <v>197.5</v>
      </c>
      <c r="D59" s="6">
        <f t="shared" si="26"/>
        <v>197</v>
      </c>
      <c r="E59" s="6">
        <f t="shared" si="26"/>
        <v>196.5</v>
      </c>
      <c r="F59" s="6">
        <f t="shared" si="26"/>
        <v>196</v>
      </c>
      <c r="G59" s="6">
        <f t="shared" si="26"/>
        <v>195.5</v>
      </c>
      <c r="H59" s="6">
        <f t="shared" si="26"/>
        <v>195</v>
      </c>
      <c r="I59" s="6">
        <f t="shared" si="27"/>
        <v>194.73333333333335</v>
      </c>
      <c r="J59" s="6">
        <f t="shared" si="27"/>
        <v>194.46666666666658</v>
      </c>
      <c r="K59" s="6">
        <f t="shared" si="27"/>
        <v>194.19999999999993</v>
      </c>
      <c r="L59" s="6">
        <f t="shared" si="27"/>
        <v>193.93333333333328</v>
      </c>
      <c r="M59" s="6">
        <f t="shared" si="27"/>
        <v>193.66666666666663</v>
      </c>
      <c r="N59" s="6">
        <f t="shared" si="27"/>
        <v>193.39999999999998</v>
      </c>
      <c r="O59" s="6">
        <f t="shared" si="27"/>
        <v>193.13333333333333</v>
      </c>
      <c r="P59" s="6">
        <f t="shared" si="27"/>
        <v>192.86666666666667</v>
      </c>
      <c r="Q59" s="6">
        <f t="shared" si="27"/>
        <v>192.60000000000002</v>
      </c>
      <c r="R59" s="6">
        <f t="shared" si="27"/>
        <v>192.33333333333326</v>
      </c>
      <c r="S59" s="6">
        <f t="shared" si="27"/>
        <v>192.06666666666661</v>
      </c>
      <c r="T59" s="6">
        <f t="shared" si="27"/>
        <v>191.79999999999995</v>
      </c>
      <c r="U59" s="6">
        <f t="shared" si="27"/>
        <v>191.5333333333333</v>
      </c>
      <c r="V59" s="6">
        <f t="shared" si="27"/>
        <v>191.26666666666665</v>
      </c>
      <c r="W59" s="6">
        <f t="shared" si="27"/>
        <v>191</v>
      </c>
    </row>
    <row r="60" spans="1:38" x14ac:dyDescent="0.25">
      <c r="A60" t="s">
        <v>45</v>
      </c>
      <c r="B60" s="6">
        <f t="shared" si="25"/>
        <v>198</v>
      </c>
      <c r="C60" s="6">
        <f t="shared" si="26"/>
        <v>197.33333333333326</v>
      </c>
      <c r="D60" s="6">
        <f t="shared" si="26"/>
        <v>196.66666666666652</v>
      </c>
      <c r="E60" s="6">
        <f t="shared" si="26"/>
        <v>196</v>
      </c>
      <c r="F60" s="6">
        <f t="shared" si="26"/>
        <v>195.33333333333326</v>
      </c>
      <c r="G60" s="6">
        <f t="shared" si="26"/>
        <v>194.66666666666652</v>
      </c>
      <c r="H60" s="6">
        <f t="shared" si="26"/>
        <v>194</v>
      </c>
      <c r="I60" s="6">
        <f t="shared" si="27"/>
        <v>193.8</v>
      </c>
      <c r="J60" s="6">
        <f t="shared" si="27"/>
        <v>193.60000000000002</v>
      </c>
      <c r="K60" s="6">
        <f t="shared" si="27"/>
        <v>193.40000000000003</v>
      </c>
      <c r="L60" s="6">
        <f t="shared" si="27"/>
        <v>193.20000000000005</v>
      </c>
      <c r="M60" s="6">
        <f t="shared" si="27"/>
        <v>193.00000000000006</v>
      </c>
      <c r="N60" s="6">
        <f t="shared" si="27"/>
        <v>192.8</v>
      </c>
      <c r="O60" s="6">
        <f t="shared" si="27"/>
        <v>192.60000000000002</v>
      </c>
      <c r="P60" s="6">
        <f t="shared" si="27"/>
        <v>192.40000000000003</v>
      </c>
      <c r="Q60" s="6">
        <f t="shared" si="27"/>
        <v>192.20000000000005</v>
      </c>
      <c r="R60" s="6">
        <f t="shared" si="27"/>
        <v>192.00000000000006</v>
      </c>
      <c r="S60" s="6">
        <f t="shared" si="27"/>
        <v>191.8</v>
      </c>
      <c r="T60" s="6">
        <f t="shared" si="27"/>
        <v>191.60000000000002</v>
      </c>
      <c r="U60" s="6">
        <f t="shared" si="27"/>
        <v>191.40000000000003</v>
      </c>
      <c r="V60" s="6">
        <f t="shared" si="27"/>
        <v>191.20000000000005</v>
      </c>
      <c r="W60" s="6">
        <f t="shared" si="27"/>
        <v>191.00000000000006</v>
      </c>
    </row>
    <row r="61" spans="1:38" x14ac:dyDescent="0.25">
      <c r="A61" t="s">
        <v>46</v>
      </c>
      <c r="B61" s="6">
        <f t="shared" si="25"/>
        <v>198</v>
      </c>
      <c r="C61" s="6">
        <f t="shared" si="26"/>
        <v>196.83333333333348</v>
      </c>
      <c r="D61" s="6">
        <f t="shared" si="26"/>
        <v>195.66666666666697</v>
      </c>
      <c r="E61" s="6">
        <f t="shared" si="26"/>
        <v>194.5</v>
      </c>
      <c r="F61" s="6">
        <f t="shared" si="26"/>
        <v>193.33333333333348</v>
      </c>
      <c r="G61" s="6">
        <f t="shared" si="26"/>
        <v>192.16666666666697</v>
      </c>
      <c r="H61" s="6">
        <f t="shared" si="26"/>
        <v>191</v>
      </c>
      <c r="I61" s="6">
        <f t="shared" si="27"/>
        <v>190.33333333333326</v>
      </c>
      <c r="J61" s="6">
        <f t="shared" si="27"/>
        <v>189.66666666666652</v>
      </c>
      <c r="K61" s="6">
        <f t="shared" si="27"/>
        <v>189</v>
      </c>
      <c r="L61" s="6">
        <f t="shared" si="27"/>
        <v>188.33333333333326</v>
      </c>
      <c r="M61" s="6">
        <f t="shared" si="27"/>
        <v>187.66666666666652</v>
      </c>
      <c r="N61" s="6">
        <f t="shared" si="27"/>
        <v>187</v>
      </c>
      <c r="O61" s="6">
        <f t="shared" si="27"/>
        <v>186.33333333333326</v>
      </c>
      <c r="P61" s="6">
        <f t="shared" si="27"/>
        <v>185.66666666666652</v>
      </c>
      <c r="Q61" s="6">
        <f t="shared" si="27"/>
        <v>185</v>
      </c>
      <c r="R61" s="6">
        <f t="shared" si="27"/>
        <v>184.33333333333326</v>
      </c>
      <c r="S61" s="6">
        <f t="shared" si="27"/>
        <v>183.66666666666652</v>
      </c>
      <c r="T61" s="6">
        <f t="shared" si="27"/>
        <v>183</v>
      </c>
      <c r="U61" s="6">
        <f t="shared" si="27"/>
        <v>182.33333333333326</v>
      </c>
      <c r="V61" s="6">
        <f t="shared" si="27"/>
        <v>181.66666666666652</v>
      </c>
      <c r="W61" s="6">
        <f t="shared" si="27"/>
        <v>181</v>
      </c>
    </row>
    <row r="64" spans="1:38" x14ac:dyDescent="0.25">
      <c r="A64" s="1" t="s">
        <v>56</v>
      </c>
      <c r="B64" s="6">
        <v>2016</v>
      </c>
      <c r="C64">
        <v>2017</v>
      </c>
      <c r="D64" s="6">
        <v>2018</v>
      </c>
      <c r="E64">
        <v>2019</v>
      </c>
      <c r="F64" s="6">
        <v>2020</v>
      </c>
      <c r="G64">
        <v>2021</v>
      </c>
      <c r="H64" s="6">
        <v>2022</v>
      </c>
      <c r="I64">
        <v>2023</v>
      </c>
      <c r="J64" s="6">
        <v>2024</v>
      </c>
      <c r="K64">
        <v>2025</v>
      </c>
      <c r="L64" s="6">
        <v>2026</v>
      </c>
      <c r="M64">
        <v>2027</v>
      </c>
      <c r="N64" s="6">
        <v>2028</v>
      </c>
      <c r="O64">
        <v>2029</v>
      </c>
      <c r="P64" s="6">
        <v>2030</v>
      </c>
      <c r="Q64">
        <v>2031</v>
      </c>
      <c r="R64" s="6">
        <v>2032</v>
      </c>
      <c r="S64">
        <v>2033</v>
      </c>
      <c r="T64" s="6">
        <v>2034</v>
      </c>
      <c r="U64">
        <v>2035</v>
      </c>
      <c r="V64" s="6">
        <v>2036</v>
      </c>
      <c r="W64">
        <v>2037</v>
      </c>
      <c r="X64" s="6"/>
    </row>
    <row r="65" spans="1:23" x14ac:dyDescent="0.25">
      <c r="A65" t="s">
        <v>42</v>
      </c>
      <c r="B65" s="6">
        <f>B50</f>
        <v>311</v>
      </c>
      <c r="C65" s="6">
        <f t="shared" ref="C65:W69" si="28">C50</f>
        <v>311</v>
      </c>
      <c r="D65" s="6">
        <f t="shared" si="28"/>
        <v>311</v>
      </c>
      <c r="E65" s="6">
        <f t="shared" si="28"/>
        <v>311</v>
      </c>
      <c r="F65" s="6">
        <f t="shared" si="28"/>
        <v>311</v>
      </c>
      <c r="G65" s="6">
        <f t="shared" si="28"/>
        <v>311</v>
      </c>
      <c r="H65" s="6">
        <f t="shared" si="28"/>
        <v>311</v>
      </c>
      <c r="I65" s="6">
        <f t="shared" si="28"/>
        <v>311</v>
      </c>
      <c r="J65" s="6">
        <f t="shared" si="28"/>
        <v>311</v>
      </c>
      <c r="K65" s="6">
        <f t="shared" si="28"/>
        <v>311</v>
      </c>
      <c r="L65" s="6">
        <f t="shared" si="28"/>
        <v>311</v>
      </c>
      <c r="M65" s="6">
        <f t="shared" si="28"/>
        <v>311</v>
      </c>
      <c r="N65" s="6">
        <f t="shared" si="28"/>
        <v>311</v>
      </c>
      <c r="O65" s="6">
        <f t="shared" si="28"/>
        <v>311</v>
      </c>
      <c r="P65" s="6">
        <f t="shared" si="28"/>
        <v>311</v>
      </c>
      <c r="Q65" s="6">
        <f t="shared" si="28"/>
        <v>311</v>
      </c>
      <c r="R65" s="6">
        <f t="shared" si="28"/>
        <v>311</v>
      </c>
      <c r="S65" s="6">
        <f t="shared" si="28"/>
        <v>311</v>
      </c>
      <c r="T65" s="6">
        <f t="shared" si="28"/>
        <v>311</v>
      </c>
      <c r="U65" s="6">
        <f t="shared" si="28"/>
        <v>311</v>
      </c>
      <c r="V65" s="6">
        <f t="shared" si="28"/>
        <v>311</v>
      </c>
      <c r="W65" s="6">
        <f t="shared" si="28"/>
        <v>311</v>
      </c>
    </row>
    <row r="66" spans="1:23" x14ac:dyDescent="0.25">
      <c r="A66" t="s">
        <v>43</v>
      </c>
      <c r="B66" s="6">
        <f t="shared" ref="B66:Q69" si="29">B51</f>
        <v>311</v>
      </c>
      <c r="C66" s="6">
        <f t="shared" si="29"/>
        <v>303.66666666666606</v>
      </c>
      <c r="D66" s="6">
        <f t="shared" si="29"/>
        <v>296.33333333333212</v>
      </c>
      <c r="E66" s="6">
        <f t="shared" si="29"/>
        <v>289</v>
      </c>
      <c r="F66" s="6">
        <f t="shared" si="29"/>
        <v>281.66666666666606</v>
      </c>
      <c r="G66" s="6">
        <f t="shared" si="29"/>
        <v>274.33333333333212</v>
      </c>
      <c r="H66" s="6">
        <f t="shared" si="29"/>
        <v>267</v>
      </c>
      <c r="I66" s="6">
        <f t="shared" si="29"/>
        <v>266.86666666666673</v>
      </c>
      <c r="J66" s="6">
        <f t="shared" si="29"/>
        <v>266.73333333333335</v>
      </c>
      <c r="K66" s="6">
        <f t="shared" si="29"/>
        <v>266.60000000000002</v>
      </c>
      <c r="L66" s="6">
        <f t="shared" si="29"/>
        <v>266.4666666666667</v>
      </c>
      <c r="M66" s="6">
        <f t="shared" si="29"/>
        <v>266.33333333333337</v>
      </c>
      <c r="N66" s="6">
        <f t="shared" si="29"/>
        <v>266.20000000000005</v>
      </c>
      <c r="O66" s="6">
        <f t="shared" si="29"/>
        <v>266.06666666666672</v>
      </c>
      <c r="P66" s="6">
        <f t="shared" si="29"/>
        <v>265.93333333333339</v>
      </c>
      <c r="Q66" s="6">
        <f t="shared" si="29"/>
        <v>265.80000000000007</v>
      </c>
      <c r="R66" s="6">
        <f t="shared" si="28"/>
        <v>265.66666666666669</v>
      </c>
      <c r="S66" s="6">
        <f t="shared" si="28"/>
        <v>265.53333333333336</v>
      </c>
      <c r="T66" s="6">
        <f t="shared" si="28"/>
        <v>265.40000000000003</v>
      </c>
      <c r="U66" s="6">
        <f t="shared" si="28"/>
        <v>265.26666666666671</v>
      </c>
      <c r="V66" s="6">
        <f t="shared" si="28"/>
        <v>265.13333333333338</v>
      </c>
      <c r="W66" s="6">
        <f t="shared" si="28"/>
        <v>265.00000000000006</v>
      </c>
    </row>
    <row r="67" spans="1:23" x14ac:dyDescent="0.25">
      <c r="A67" t="s">
        <v>44</v>
      </c>
      <c r="B67" s="6">
        <f t="shared" si="29"/>
        <v>311</v>
      </c>
      <c r="C67" s="6">
        <f t="shared" si="28"/>
        <v>278</v>
      </c>
      <c r="D67" s="6">
        <f t="shared" si="28"/>
        <v>245</v>
      </c>
      <c r="E67" s="6">
        <f t="shared" si="28"/>
        <v>212</v>
      </c>
      <c r="F67" s="6">
        <f t="shared" si="28"/>
        <v>179</v>
      </c>
      <c r="G67" s="6">
        <f t="shared" si="28"/>
        <v>146</v>
      </c>
      <c r="H67" s="6">
        <f t="shared" si="28"/>
        <v>113</v>
      </c>
      <c r="I67" s="6">
        <f t="shared" si="28"/>
        <v>112.73333333333335</v>
      </c>
      <c r="J67" s="6">
        <f t="shared" si="28"/>
        <v>112.46666666666658</v>
      </c>
      <c r="K67" s="6">
        <f t="shared" si="28"/>
        <v>112.19999999999993</v>
      </c>
      <c r="L67" s="6">
        <f t="shared" si="28"/>
        <v>111.93333333333328</v>
      </c>
      <c r="M67" s="6">
        <f t="shared" si="28"/>
        <v>111.66666666666663</v>
      </c>
      <c r="N67" s="6">
        <f t="shared" si="28"/>
        <v>111.39999999999998</v>
      </c>
      <c r="O67" s="6">
        <f t="shared" si="28"/>
        <v>111.13333333333333</v>
      </c>
      <c r="P67" s="6">
        <f t="shared" si="28"/>
        <v>110.86666666666667</v>
      </c>
      <c r="Q67" s="6">
        <f t="shared" si="28"/>
        <v>110.60000000000002</v>
      </c>
      <c r="R67" s="6">
        <f t="shared" si="28"/>
        <v>110.33333333333326</v>
      </c>
      <c r="S67" s="6">
        <f t="shared" si="28"/>
        <v>110.06666666666661</v>
      </c>
      <c r="T67" s="6">
        <f t="shared" si="28"/>
        <v>109.79999999999995</v>
      </c>
      <c r="U67" s="6">
        <f t="shared" si="28"/>
        <v>109.5333333333333</v>
      </c>
      <c r="V67" s="6">
        <f t="shared" si="28"/>
        <v>109.26666666666665</v>
      </c>
      <c r="W67" s="6">
        <f t="shared" si="28"/>
        <v>109</v>
      </c>
    </row>
    <row r="68" spans="1:23" x14ac:dyDescent="0.25">
      <c r="A68" t="s">
        <v>45</v>
      </c>
      <c r="B68" s="6">
        <f t="shared" si="29"/>
        <v>311</v>
      </c>
      <c r="C68" s="6">
        <f t="shared" si="28"/>
        <v>268.66666666667152</v>
      </c>
      <c r="D68" s="6">
        <f t="shared" si="28"/>
        <v>226.33333333334303</v>
      </c>
      <c r="E68" s="6">
        <f t="shared" si="28"/>
        <v>184</v>
      </c>
      <c r="F68" s="6">
        <f t="shared" si="28"/>
        <v>141.66666666667152</v>
      </c>
      <c r="G68" s="6">
        <f t="shared" si="28"/>
        <v>99.333333333343035</v>
      </c>
      <c r="H68" s="6">
        <f t="shared" si="28"/>
        <v>57</v>
      </c>
      <c r="I68" s="6">
        <f t="shared" si="28"/>
        <v>56.533333333333303</v>
      </c>
      <c r="J68" s="6">
        <f t="shared" si="28"/>
        <v>56.066666666666606</v>
      </c>
      <c r="K68" s="6">
        <f t="shared" si="28"/>
        <v>55.599999999999909</v>
      </c>
      <c r="L68" s="6">
        <f t="shared" si="28"/>
        <v>55.133333333333326</v>
      </c>
      <c r="M68" s="6">
        <f t="shared" si="28"/>
        <v>54.666666666666629</v>
      </c>
      <c r="N68" s="6">
        <f t="shared" si="28"/>
        <v>54.199999999999932</v>
      </c>
      <c r="O68" s="6">
        <f t="shared" si="28"/>
        <v>53.733333333333235</v>
      </c>
      <c r="P68" s="6">
        <f t="shared" si="28"/>
        <v>53.266666666666652</v>
      </c>
      <c r="Q68" s="6">
        <f t="shared" si="28"/>
        <v>52.799999999999955</v>
      </c>
      <c r="R68" s="6">
        <f t="shared" si="28"/>
        <v>52.333333333333258</v>
      </c>
      <c r="S68" s="6">
        <f t="shared" si="28"/>
        <v>51.866666666666561</v>
      </c>
      <c r="T68" s="6">
        <f t="shared" si="28"/>
        <v>51.399999999999977</v>
      </c>
      <c r="U68" s="6">
        <f t="shared" si="28"/>
        <v>50.93333333333328</v>
      </c>
      <c r="V68" s="6">
        <f t="shared" si="28"/>
        <v>50.466666666666583</v>
      </c>
      <c r="W68" s="6">
        <f t="shared" si="28"/>
        <v>50</v>
      </c>
    </row>
    <row r="69" spans="1:23" x14ac:dyDescent="0.25">
      <c r="A69" t="s">
        <v>46</v>
      </c>
      <c r="B69" s="6">
        <f t="shared" si="29"/>
        <v>311</v>
      </c>
      <c r="C69" s="6">
        <f t="shared" si="28"/>
        <v>262.33333333332848</v>
      </c>
      <c r="D69" s="6">
        <f t="shared" si="28"/>
        <v>213.66666666665697</v>
      </c>
      <c r="E69" s="6">
        <f t="shared" si="28"/>
        <v>165</v>
      </c>
      <c r="F69" s="6">
        <f t="shared" si="28"/>
        <v>116.33333333332848</v>
      </c>
      <c r="G69" s="6">
        <f t="shared" si="28"/>
        <v>67.666666666656965</v>
      </c>
      <c r="H69" s="6">
        <f t="shared" si="28"/>
        <v>19</v>
      </c>
      <c r="I69" s="6">
        <f t="shared" si="28"/>
        <v>18.266666666666652</v>
      </c>
      <c r="J69" s="6">
        <f t="shared" si="28"/>
        <v>17.533333333333303</v>
      </c>
      <c r="K69" s="6">
        <f t="shared" si="28"/>
        <v>16.799999999999955</v>
      </c>
      <c r="L69" s="6">
        <f t="shared" si="28"/>
        <v>16.066666666666606</v>
      </c>
      <c r="M69" s="6">
        <f t="shared" si="28"/>
        <v>15.333333333333258</v>
      </c>
      <c r="N69" s="6">
        <f t="shared" si="28"/>
        <v>14.600000000000136</v>
      </c>
      <c r="O69" s="6">
        <f t="shared" si="28"/>
        <v>13.866666666666788</v>
      </c>
      <c r="P69" s="6">
        <f t="shared" si="28"/>
        <v>13.133333333333439</v>
      </c>
      <c r="Q69" s="6">
        <f t="shared" si="28"/>
        <v>12.400000000000091</v>
      </c>
      <c r="R69" s="6">
        <f t="shared" si="28"/>
        <v>11.666666666666742</v>
      </c>
      <c r="S69" s="6">
        <f t="shared" si="28"/>
        <v>10.933333333333394</v>
      </c>
      <c r="T69" s="6">
        <f t="shared" si="28"/>
        <v>10.200000000000045</v>
      </c>
      <c r="U69" s="6">
        <f t="shared" si="28"/>
        <v>9.466666666666697</v>
      </c>
      <c r="V69" s="6">
        <f t="shared" si="28"/>
        <v>8.7333333333333485</v>
      </c>
      <c r="W69" s="6">
        <f t="shared" si="28"/>
        <v>8</v>
      </c>
    </row>
    <row r="71" spans="1:23" x14ac:dyDescent="0.25">
      <c r="A71" s="1" t="s">
        <v>57</v>
      </c>
      <c r="B71" s="6">
        <v>2016</v>
      </c>
      <c r="C71">
        <v>2017</v>
      </c>
      <c r="D71" s="6">
        <v>2018</v>
      </c>
      <c r="E71">
        <v>2019</v>
      </c>
      <c r="F71" s="6">
        <v>2020</v>
      </c>
      <c r="G71">
        <v>2021</v>
      </c>
      <c r="H71" s="6">
        <v>2022</v>
      </c>
      <c r="I71">
        <v>2023</v>
      </c>
      <c r="J71" s="6">
        <v>2024</v>
      </c>
      <c r="K71">
        <v>2025</v>
      </c>
      <c r="L71" s="6">
        <v>2026</v>
      </c>
      <c r="M71">
        <v>2027</v>
      </c>
      <c r="N71" s="6">
        <v>2028</v>
      </c>
      <c r="O71">
        <v>2029</v>
      </c>
      <c r="P71" s="6">
        <v>2030</v>
      </c>
      <c r="Q71">
        <v>2031</v>
      </c>
      <c r="R71" s="6">
        <v>2032</v>
      </c>
      <c r="S71">
        <v>2033</v>
      </c>
      <c r="T71" s="6">
        <v>2034</v>
      </c>
      <c r="U71">
        <v>2035</v>
      </c>
      <c r="V71" s="6">
        <v>2036</v>
      </c>
      <c r="W71">
        <v>2037</v>
      </c>
    </row>
    <row r="72" spans="1:23" x14ac:dyDescent="0.25">
      <c r="A72" t="s">
        <v>42</v>
      </c>
      <c r="B72" s="6">
        <f>B57</f>
        <v>198</v>
      </c>
      <c r="C72" s="6">
        <f t="shared" ref="C72:W72" si="30">C57</f>
        <v>198</v>
      </c>
      <c r="D72" s="6">
        <f t="shared" si="30"/>
        <v>198</v>
      </c>
      <c r="E72" s="6">
        <f t="shared" si="30"/>
        <v>198</v>
      </c>
      <c r="F72" s="6">
        <f t="shared" si="30"/>
        <v>198</v>
      </c>
      <c r="G72" s="6">
        <f t="shared" si="30"/>
        <v>198</v>
      </c>
      <c r="H72" s="6">
        <f t="shared" si="30"/>
        <v>198</v>
      </c>
      <c r="I72" s="6">
        <f t="shared" si="30"/>
        <v>197.93333333333337</v>
      </c>
      <c r="J72" s="6">
        <f t="shared" si="30"/>
        <v>197.86666666666667</v>
      </c>
      <c r="K72" s="6">
        <f t="shared" si="30"/>
        <v>197.8</v>
      </c>
      <c r="L72" s="6">
        <f t="shared" si="30"/>
        <v>197.73333333333335</v>
      </c>
      <c r="M72" s="6">
        <f t="shared" si="30"/>
        <v>197.66666666666669</v>
      </c>
      <c r="N72" s="6">
        <f t="shared" si="30"/>
        <v>197.60000000000002</v>
      </c>
      <c r="O72" s="6">
        <f t="shared" si="30"/>
        <v>197.53333333333336</v>
      </c>
      <c r="P72" s="6">
        <f t="shared" si="30"/>
        <v>197.4666666666667</v>
      </c>
      <c r="Q72" s="6">
        <f t="shared" si="30"/>
        <v>197.40000000000003</v>
      </c>
      <c r="R72" s="6">
        <f t="shared" si="30"/>
        <v>197.33333333333334</v>
      </c>
      <c r="S72" s="6">
        <f t="shared" si="30"/>
        <v>197.26666666666668</v>
      </c>
      <c r="T72" s="6">
        <f t="shared" si="30"/>
        <v>197.20000000000002</v>
      </c>
      <c r="U72" s="6">
        <f t="shared" si="30"/>
        <v>197.13333333333335</v>
      </c>
      <c r="V72" s="6">
        <f t="shared" si="30"/>
        <v>197.06666666666669</v>
      </c>
      <c r="W72" s="6">
        <f t="shared" si="30"/>
        <v>197.00000000000003</v>
      </c>
    </row>
    <row r="73" spans="1:23" x14ac:dyDescent="0.25">
      <c r="A73" t="s">
        <v>43</v>
      </c>
      <c r="B73" s="6">
        <f t="shared" ref="B73:W73" si="31">B58</f>
        <v>198</v>
      </c>
      <c r="C73" s="6">
        <f t="shared" si="31"/>
        <v>197.83333333333331</v>
      </c>
      <c r="D73" s="6">
        <f t="shared" si="31"/>
        <v>197.66666666666663</v>
      </c>
      <c r="E73" s="6">
        <f t="shared" si="31"/>
        <v>197.5</v>
      </c>
      <c r="F73" s="6">
        <f t="shared" si="31"/>
        <v>197.33333333333331</v>
      </c>
      <c r="G73" s="6">
        <f t="shared" si="31"/>
        <v>197.16666666666663</v>
      </c>
      <c r="H73" s="6">
        <f t="shared" si="31"/>
        <v>197</v>
      </c>
      <c r="I73" s="6">
        <f t="shared" si="31"/>
        <v>196.93333333333337</v>
      </c>
      <c r="J73" s="6">
        <f t="shared" si="31"/>
        <v>196.86666666666667</v>
      </c>
      <c r="K73" s="6">
        <f t="shared" si="31"/>
        <v>196.8</v>
      </c>
      <c r="L73" s="6">
        <f t="shared" si="31"/>
        <v>196.73333333333335</v>
      </c>
      <c r="M73" s="6">
        <f t="shared" si="31"/>
        <v>196.66666666666669</v>
      </c>
      <c r="N73" s="6">
        <f t="shared" si="31"/>
        <v>196.60000000000002</v>
      </c>
      <c r="O73" s="6">
        <f t="shared" si="31"/>
        <v>196.53333333333336</v>
      </c>
      <c r="P73" s="6">
        <f t="shared" si="31"/>
        <v>196.4666666666667</v>
      </c>
      <c r="Q73" s="6">
        <f t="shared" si="31"/>
        <v>196.40000000000003</v>
      </c>
      <c r="R73" s="6">
        <f t="shared" si="31"/>
        <v>196.33333333333334</v>
      </c>
      <c r="S73" s="6">
        <f t="shared" si="31"/>
        <v>196.26666666666668</v>
      </c>
      <c r="T73" s="6">
        <f t="shared" si="31"/>
        <v>196.20000000000002</v>
      </c>
      <c r="U73" s="6">
        <f t="shared" si="31"/>
        <v>196.13333333333335</v>
      </c>
      <c r="V73" s="6">
        <f t="shared" si="31"/>
        <v>196.06666666666669</v>
      </c>
      <c r="W73" s="6">
        <f t="shared" si="31"/>
        <v>196.00000000000003</v>
      </c>
    </row>
    <row r="74" spans="1:23" x14ac:dyDescent="0.25">
      <c r="A74" t="s">
        <v>44</v>
      </c>
      <c r="B74" s="6">
        <f t="shared" ref="B74:W74" si="32">B59</f>
        <v>198</v>
      </c>
      <c r="C74" s="6">
        <f t="shared" si="32"/>
        <v>197.5</v>
      </c>
      <c r="D74" s="6">
        <f t="shared" si="32"/>
        <v>197</v>
      </c>
      <c r="E74" s="6">
        <f t="shared" si="32"/>
        <v>196.5</v>
      </c>
      <c r="F74" s="6">
        <f t="shared" si="32"/>
        <v>196</v>
      </c>
      <c r="G74" s="6">
        <f t="shared" si="32"/>
        <v>195.5</v>
      </c>
      <c r="H74" s="6">
        <f t="shared" si="32"/>
        <v>195</v>
      </c>
      <c r="I74" s="6">
        <f t="shared" si="32"/>
        <v>194.73333333333335</v>
      </c>
      <c r="J74" s="6">
        <f t="shared" si="32"/>
        <v>194.46666666666658</v>
      </c>
      <c r="K74" s="6">
        <f t="shared" si="32"/>
        <v>194.19999999999993</v>
      </c>
      <c r="L74" s="6">
        <f t="shared" si="32"/>
        <v>193.93333333333328</v>
      </c>
      <c r="M74" s="6">
        <f t="shared" si="32"/>
        <v>193.66666666666663</v>
      </c>
      <c r="N74" s="6">
        <f t="shared" si="32"/>
        <v>193.39999999999998</v>
      </c>
      <c r="O74" s="6">
        <f t="shared" si="32"/>
        <v>193.13333333333333</v>
      </c>
      <c r="P74" s="6">
        <f t="shared" si="32"/>
        <v>192.86666666666667</v>
      </c>
      <c r="Q74" s="6">
        <f t="shared" si="32"/>
        <v>192.60000000000002</v>
      </c>
      <c r="R74" s="6">
        <f t="shared" si="32"/>
        <v>192.33333333333326</v>
      </c>
      <c r="S74" s="6">
        <f t="shared" si="32"/>
        <v>192.06666666666661</v>
      </c>
      <c r="T74" s="6">
        <f t="shared" si="32"/>
        <v>191.79999999999995</v>
      </c>
      <c r="U74" s="6">
        <f t="shared" si="32"/>
        <v>191.5333333333333</v>
      </c>
      <c r="V74" s="6">
        <f t="shared" si="32"/>
        <v>191.26666666666665</v>
      </c>
      <c r="W74" s="6">
        <f t="shared" si="32"/>
        <v>191</v>
      </c>
    </row>
    <row r="75" spans="1:23" x14ac:dyDescent="0.25">
      <c r="A75" t="s">
        <v>45</v>
      </c>
      <c r="B75" s="6">
        <f t="shared" ref="B75:W76" si="33">B60</f>
        <v>198</v>
      </c>
      <c r="C75" s="6">
        <f t="shared" si="33"/>
        <v>197.33333333333326</v>
      </c>
      <c r="D75" s="6">
        <f t="shared" si="33"/>
        <v>196.66666666666652</v>
      </c>
      <c r="E75" s="6">
        <f t="shared" si="33"/>
        <v>196</v>
      </c>
      <c r="F75" s="6">
        <f t="shared" si="33"/>
        <v>195.33333333333326</v>
      </c>
      <c r="G75" s="6">
        <f t="shared" si="33"/>
        <v>194.66666666666652</v>
      </c>
      <c r="H75" s="6">
        <f t="shared" si="33"/>
        <v>194</v>
      </c>
      <c r="I75" s="6">
        <f t="shared" si="33"/>
        <v>193.8</v>
      </c>
      <c r="J75" s="6">
        <f t="shared" si="33"/>
        <v>193.60000000000002</v>
      </c>
      <c r="K75" s="6">
        <f t="shared" si="33"/>
        <v>193.40000000000003</v>
      </c>
      <c r="L75" s="6">
        <f t="shared" si="33"/>
        <v>193.20000000000005</v>
      </c>
      <c r="M75" s="6">
        <f t="shared" si="33"/>
        <v>193.00000000000006</v>
      </c>
      <c r="N75" s="6">
        <f t="shared" si="33"/>
        <v>192.8</v>
      </c>
      <c r="O75" s="6">
        <f t="shared" si="33"/>
        <v>192.60000000000002</v>
      </c>
      <c r="P75" s="6">
        <f t="shared" si="33"/>
        <v>192.40000000000003</v>
      </c>
      <c r="Q75" s="6">
        <f t="shared" si="33"/>
        <v>192.20000000000005</v>
      </c>
      <c r="R75" s="6">
        <f t="shared" si="33"/>
        <v>192.00000000000006</v>
      </c>
      <c r="S75" s="6">
        <f t="shared" si="33"/>
        <v>191.8</v>
      </c>
      <c r="T75" s="6">
        <f t="shared" si="33"/>
        <v>191.60000000000002</v>
      </c>
      <c r="U75" s="6">
        <f t="shared" si="33"/>
        <v>191.40000000000003</v>
      </c>
      <c r="V75" s="6">
        <f t="shared" si="33"/>
        <v>191.20000000000005</v>
      </c>
      <c r="W75" s="6">
        <f t="shared" si="33"/>
        <v>191.00000000000006</v>
      </c>
    </row>
    <row r="76" spans="1:23" x14ac:dyDescent="0.25">
      <c r="A76" t="s">
        <v>46</v>
      </c>
      <c r="B76" s="6">
        <f t="shared" si="33"/>
        <v>198</v>
      </c>
      <c r="C76" s="6">
        <f t="shared" si="33"/>
        <v>196.83333333333348</v>
      </c>
      <c r="D76" s="6">
        <f t="shared" si="33"/>
        <v>195.66666666666697</v>
      </c>
      <c r="E76" s="6">
        <f t="shared" si="33"/>
        <v>194.5</v>
      </c>
      <c r="F76" s="6">
        <f t="shared" si="33"/>
        <v>193.33333333333348</v>
      </c>
      <c r="G76" s="6">
        <f t="shared" si="33"/>
        <v>192.16666666666697</v>
      </c>
      <c r="H76" s="6">
        <f t="shared" si="33"/>
        <v>191</v>
      </c>
      <c r="I76" s="6">
        <f t="shared" si="33"/>
        <v>190.33333333333326</v>
      </c>
      <c r="J76" s="6">
        <f t="shared" si="33"/>
        <v>189.66666666666652</v>
      </c>
      <c r="K76" s="6">
        <f t="shared" si="33"/>
        <v>189</v>
      </c>
      <c r="L76" s="6">
        <f t="shared" si="33"/>
        <v>188.33333333333326</v>
      </c>
      <c r="M76" s="6">
        <f t="shared" si="33"/>
        <v>187.66666666666652</v>
      </c>
      <c r="N76" s="6">
        <f t="shared" si="33"/>
        <v>187</v>
      </c>
      <c r="O76" s="6">
        <f t="shared" si="33"/>
        <v>186.33333333333326</v>
      </c>
      <c r="P76" s="6">
        <f t="shared" si="33"/>
        <v>185.66666666666652</v>
      </c>
      <c r="Q76" s="6">
        <f t="shared" si="33"/>
        <v>185</v>
      </c>
      <c r="R76" s="6">
        <f t="shared" si="33"/>
        <v>184.33333333333326</v>
      </c>
      <c r="S76" s="6">
        <f t="shared" si="33"/>
        <v>183.66666666666652</v>
      </c>
      <c r="T76" s="6">
        <f t="shared" si="33"/>
        <v>183</v>
      </c>
      <c r="U76" s="6">
        <f t="shared" si="33"/>
        <v>182.33333333333326</v>
      </c>
      <c r="V76" s="6">
        <f t="shared" si="33"/>
        <v>181.66666666666652</v>
      </c>
      <c r="W76" s="6">
        <f t="shared" si="33"/>
        <v>181</v>
      </c>
    </row>
    <row r="78" spans="1:23" x14ac:dyDescent="0.25">
      <c r="A78" s="1" t="s">
        <v>59</v>
      </c>
      <c r="B78" s="6">
        <v>2016</v>
      </c>
      <c r="C78">
        <v>2017</v>
      </c>
      <c r="D78" s="6">
        <v>2018</v>
      </c>
      <c r="E78">
        <v>2019</v>
      </c>
      <c r="F78" s="6">
        <v>2020</v>
      </c>
      <c r="G78">
        <v>2021</v>
      </c>
      <c r="H78" s="6">
        <v>2022</v>
      </c>
      <c r="I78">
        <v>2023</v>
      </c>
      <c r="J78" s="6">
        <v>2024</v>
      </c>
      <c r="K78">
        <v>2025</v>
      </c>
      <c r="L78" s="6">
        <v>2026</v>
      </c>
      <c r="M78">
        <v>2027</v>
      </c>
      <c r="N78" s="6">
        <v>2028</v>
      </c>
      <c r="O78">
        <v>2029</v>
      </c>
      <c r="P78" s="6">
        <v>2030</v>
      </c>
      <c r="Q78">
        <v>2031</v>
      </c>
      <c r="R78" s="6">
        <v>2032</v>
      </c>
      <c r="S78">
        <v>2033</v>
      </c>
      <c r="T78" s="6">
        <v>2034</v>
      </c>
      <c r="U78">
        <v>2035</v>
      </c>
      <c r="V78" s="6">
        <v>2036</v>
      </c>
      <c r="W78">
        <v>2037</v>
      </c>
    </row>
    <row r="79" spans="1:23" x14ac:dyDescent="0.25">
      <c r="A79" t="s">
        <v>42</v>
      </c>
      <c r="B79" s="5">
        <v>0</v>
      </c>
      <c r="C79" s="5">
        <f>B65-C65</f>
        <v>0</v>
      </c>
      <c r="D79" s="5">
        <f t="shared" ref="D79:W83" si="34">C65-D65</f>
        <v>0</v>
      </c>
      <c r="E79" s="5">
        <f t="shared" si="34"/>
        <v>0</v>
      </c>
      <c r="F79" s="5">
        <f t="shared" si="34"/>
        <v>0</v>
      </c>
      <c r="G79" s="5">
        <f t="shared" si="34"/>
        <v>0</v>
      </c>
      <c r="H79" s="5">
        <f t="shared" si="34"/>
        <v>0</v>
      </c>
      <c r="I79" s="5">
        <f t="shared" si="34"/>
        <v>0</v>
      </c>
      <c r="J79" s="5">
        <f t="shared" si="34"/>
        <v>0</v>
      </c>
      <c r="K79" s="5">
        <f t="shared" si="34"/>
        <v>0</v>
      </c>
      <c r="L79" s="5">
        <f t="shared" si="34"/>
        <v>0</v>
      </c>
      <c r="M79" s="5">
        <f t="shared" si="34"/>
        <v>0</v>
      </c>
      <c r="N79" s="5">
        <f t="shared" si="34"/>
        <v>0</v>
      </c>
      <c r="O79" s="5">
        <f t="shared" si="34"/>
        <v>0</v>
      </c>
      <c r="P79" s="5">
        <f t="shared" si="34"/>
        <v>0</v>
      </c>
      <c r="Q79" s="5">
        <f t="shared" si="34"/>
        <v>0</v>
      </c>
      <c r="R79" s="5">
        <f t="shared" si="34"/>
        <v>0</v>
      </c>
      <c r="S79" s="5">
        <f t="shared" si="34"/>
        <v>0</v>
      </c>
      <c r="T79" s="5">
        <f t="shared" si="34"/>
        <v>0</v>
      </c>
      <c r="U79" s="5">
        <f t="shared" si="34"/>
        <v>0</v>
      </c>
      <c r="V79" s="5">
        <f t="shared" si="34"/>
        <v>0</v>
      </c>
      <c r="W79" s="5">
        <f t="shared" si="34"/>
        <v>0</v>
      </c>
    </row>
    <row r="80" spans="1:23" x14ac:dyDescent="0.25">
      <c r="A80" t="s">
        <v>43</v>
      </c>
      <c r="B80" s="5">
        <v>0</v>
      </c>
      <c r="C80" s="5">
        <f t="shared" ref="C80:R83" si="35">B66-C66</f>
        <v>7.3333333333339397</v>
      </c>
      <c r="D80" s="5">
        <f t="shared" si="35"/>
        <v>7.3333333333339397</v>
      </c>
      <c r="E80" s="5">
        <f t="shared" si="35"/>
        <v>7.3333333333321207</v>
      </c>
      <c r="F80" s="5">
        <f t="shared" si="35"/>
        <v>7.3333333333339397</v>
      </c>
      <c r="G80" s="5">
        <f t="shared" si="35"/>
        <v>7.3333333333339397</v>
      </c>
      <c r="H80" s="5">
        <f t="shared" si="35"/>
        <v>7.3333333333321207</v>
      </c>
      <c r="I80" s="5">
        <f t="shared" si="35"/>
        <v>0.13333333333326891</v>
      </c>
      <c r="J80" s="5">
        <f t="shared" si="35"/>
        <v>0.1333333333333826</v>
      </c>
      <c r="K80" s="5">
        <f t="shared" si="35"/>
        <v>0.13333333333332575</v>
      </c>
      <c r="L80" s="5">
        <f t="shared" si="35"/>
        <v>0.13333333333332575</v>
      </c>
      <c r="M80" s="5">
        <f t="shared" si="35"/>
        <v>0.13333333333332575</v>
      </c>
      <c r="N80" s="5">
        <f t="shared" si="35"/>
        <v>0.13333333333332575</v>
      </c>
      <c r="O80" s="5">
        <f t="shared" si="35"/>
        <v>0.13333333333332575</v>
      </c>
      <c r="P80" s="5">
        <f t="shared" si="35"/>
        <v>0.13333333333332575</v>
      </c>
      <c r="Q80" s="5">
        <f t="shared" si="35"/>
        <v>0.13333333333332575</v>
      </c>
      <c r="R80" s="5">
        <f t="shared" si="35"/>
        <v>0.1333333333333826</v>
      </c>
      <c r="S80" s="5">
        <f t="shared" si="34"/>
        <v>0.13333333333332575</v>
      </c>
      <c r="T80" s="5">
        <f t="shared" si="34"/>
        <v>0.13333333333332575</v>
      </c>
      <c r="U80" s="5">
        <f t="shared" si="34"/>
        <v>0.13333333333332575</v>
      </c>
      <c r="V80" s="5">
        <f t="shared" si="34"/>
        <v>0.13333333333332575</v>
      </c>
      <c r="W80" s="5">
        <f t="shared" si="34"/>
        <v>0.13333333333332575</v>
      </c>
    </row>
    <row r="81" spans="1:23" x14ac:dyDescent="0.25">
      <c r="A81" t="s">
        <v>44</v>
      </c>
      <c r="B81" s="5">
        <v>0</v>
      </c>
      <c r="C81" s="5">
        <f t="shared" si="35"/>
        <v>33</v>
      </c>
      <c r="D81" s="5">
        <f t="shared" si="34"/>
        <v>33</v>
      </c>
      <c r="E81" s="5">
        <f t="shared" si="34"/>
        <v>33</v>
      </c>
      <c r="F81" s="5">
        <f t="shared" si="34"/>
        <v>33</v>
      </c>
      <c r="G81" s="5">
        <f t="shared" si="34"/>
        <v>33</v>
      </c>
      <c r="H81" s="5">
        <f t="shared" si="34"/>
        <v>33</v>
      </c>
      <c r="I81" s="5">
        <f t="shared" si="34"/>
        <v>0.26666666666665151</v>
      </c>
      <c r="J81" s="5">
        <f t="shared" si="34"/>
        <v>0.2666666666667652</v>
      </c>
      <c r="K81" s="5">
        <f t="shared" si="34"/>
        <v>0.26666666666665151</v>
      </c>
      <c r="L81" s="5">
        <f t="shared" si="34"/>
        <v>0.26666666666665151</v>
      </c>
      <c r="M81" s="5">
        <f t="shared" si="34"/>
        <v>0.26666666666665151</v>
      </c>
      <c r="N81" s="5">
        <f t="shared" si="34"/>
        <v>0.26666666666665151</v>
      </c>
      <c r="O81" s="5">
        <f t="shared" si="34"/>
        <v>0.26666666666665151</v>
      </c>
      <c r="P81" s="5">
        <f t="shared" si="34"/>
        <v>0.26666666666665151</v>
      </c>
      <c r="Q81" s="5">
        <f t="shared" si="34"/>
        <v>0.26666666666665151</v>
      </c>
      <c r="R81" s="5">
        <f t="shared" si="34"/>
        <v>0.2666666666667652</v>
      </c>
      <c r="S81" s="5">
        <f t="shared" si="34"/>
        <v>0.26666666666665151</v>
      </c>
      <c r="T81" s="5">
        <f t="shared" si="34"/>
        <v>0.26666666666665151</v>
      </c>
      <c r="U81" s="5">
        <f t="shared" si="34"/>
        <v>0.26666666666665151</v>
      </c>
      <c r="V81" s="5">
        <f t="shared" si="34"/>
        <v>0.26666666666665151</v>
      </c>
      <c r="W81" s="5">
        <f t="shared" si="34"/>
        <v>0.26666666666665151</v>
      </c>
    </row>
    <row r="82" spans="1:23" x14ac:dyDescent="0.25">
      <c r="A82" t="s">
        <v>45</v>
      </c>
      <c r="B82" s="5">
        <v>0</v>
      </c>
      <c r="C82" s="5">
        <f t="shared" si="35"/>
        <v>42.333333333328483</v>
      </c>
      <c r="D82" s="5">
        <f t="shared" si="34"/>
        <v>42.333333333328483</v>
      </c>
      <c r="E82" s="5">
        <f t="shared" si="34"/>
        <v>42.333333333343035</v>
      </c>
      <c r="F82" s="5">
        <f t="shared" si="34"/>
        <v>42.333333333328483</v>
      </c>
      <c r="G82" s="5">
        <f t="shared" si="34"/>
        <v>42.333333333328483</v>
      </c>
      <c r="H82" s="5">
        <f t="shared" si="34"/>
        <v>42.333333333343035</v>
      </c>
      <c r="I82" s="5">
        <f t="shared" si="34"/>
        <v>0.46666666666669698</v>
      </c>
      <c r="J82" s="5">
        <f t="shared" si="34"/>
        <v>0.46666666666669698</v>
      </c>
      <c r="K82" s="5">
        <f t="shared" si="34"/>
        <v>0.46666666666669698</v>
      </c>
      <c r="L82" s="5">
        <f t="shared" si="34"/>
        <v>0.4666666666665833</v>
      </c>
      <c r="M82" s="5">
        <f t="shared" si="34"/>
        <v>0.46666666666669698</v>
      </c>
      <c r="N82" s="5">
        <f t="shared" si="34"/>
        <v>0.46666666666669698</v>
      </c>
      <c r="O82" s="5">
        <f t="shared" si="34"/>
        <v>0.46666666666669698</v>
      </c>
      <c r="P82" s="5">
        <f t="shared" si="34"/>
        <v>0.4666666666665833</v>
      </c>
      <c r="Q82" s="5">
        <f t="shared" si="34"/>
        <v>0.46666666666669698</v>
      </c>
      <c r="R82" s="5">
        <f t="shared" si="34"/>
        <v>0.46666666666669698</v>
      </c>
      <c r="S82" s="5">
        <f t="shared" si="34"/>
        <v>0.46666666666669698</v>
      </c>
      <c r="T82" s="5">
        <f t="shared" si="34"/>
        <v>0.4666666666665833</v>
      </c>
      <c r="U82" s="5">
        <f t="shared" si="34"/>
        <v>0.46666666666669698</v>
      </c>
      <c r="V82" s="5">
        <f t="shared" si="34"/>
        <v>0.46666666666669698</v>
      </c>
      <c r="W82" s="5">
        <f t="shared" si="34"/>
        <v>0.4666666666665833</v>
      </c>
    </row>
    <row r="83" spans="1:23" x14ac:dyDescent="0.25">
      <c r="A83" t="s">
        <v>46</v>
      </c>
      <c r="B83" s="5">
        <v>0</v>
      </c>
      <c r="C83" s="5">
        <f t="shared" si="35"/>
        <v>48.666666666671517</v>
      </c>
      <c r="D83" s="5">
        <f t="shared" si="34"/>
        <v>48.666666666671517</v>
      </c>
      <c r="E83" s="5">
        <f t="shared" si="34"/>
        <v>48.666666666656965</v>
      </c>
      <c r="F83" s="5">
        <f t="shared" si="34"/>
        <v>48.666666666671517</v>
      </c>
      <c r="G83" s="5">
        <f t="shared" si="34"/>
        <v>48.666666666671517</v>
      </c>
      <c r="H83" s="5">
        <f t="shared" si="34"/>
        <v>48.666666666656965</v>
      </c>
      <c r="I83" s="5">
        <f t="shared" si="34"/>
        <v>0.73333333333334849</v>
      </c>
      <c r="J83" s="5">
        <f t="shared" si="34"/>
        <v>0.73333333333334849</v>
      </c>
      <c r="K83" s="5">
        <f t="shared" si="34"/>
        <v>0.73333333333334849</v>
      </c>
      <c r="L83" s="5">
        <f t="shared" si="34"/>
        <v>0.73333333333334849</v>
      </c>
      <c r="M83" s="5">
        <f t="shared" si="34"/>
        <v>0.73333333333334849</v>
      </c>
      <c r="N83" s="5">
        <f t="shared" si="34"/>
        <v>0.73333333333312112</v>
      </c>
      <c r="O83" s="5">
        <f t="shared" si="34"/>
        <v>0.73333333333334849</v>
      </c>
      <c r="P83" s="5">
        <f t="shared" si="34"/>
        <v>0.73333333333334849</v>
      </c>
      <c r="Q83" s="5">
        <f t="shared" si="34"/>
        <v>0.73333333333334849</v>
      </c>
      <c r="R83" s="5">
        <f t="shared" si="34"/>
        <v>0.73333333333334849</v>
      </c>
      <c r="S83" s="5">
        <f t="shared" si="34"/>
        <v>0.73333333333334849</v>
      </c>
      <c r="T83" s="5">
        <f t="shared" si="34"/>
        <v>0.73333333333334849</v>
      </c>
      <c r="U83" s="5">
        <f t="shared" si="34"/>
        <v>0.73333333333334849</v>
      </c>
      <c r="V83" s="5">
        <f t="shared" si="34"/>
        <v>0.73333333333334849</v>
      </c>
      <c r="W83" s="5">
        <f t="shared" si="34"/>
        <v>0.73333333333334849</v>
      </c>
    </row>
    <row r="86" spans="1:23" x14ac:dyDescent="0.25">
      <c r="A86" s="1" t="s">
        <v>60</v>
      </c>
      <c r="B86" s="6">
        <v>2016</v>
      </c>
      <c r="C86">
        <v>2017</v>
      </c>
      <c r="D86" s="6">
        <v>2018</v>
      </c>
      <c r="E86">
        <v>2019</v>
      </c>
      <c r="F86" s="6">
        <v>2020</v>
      </c>
      <c r="G86">
        <v>2021</v>
      </c>
      <c r="H86" s="6">
        <v>2022</v>
      </c>
      <c r="I86">
        <v>2023</v>
      </c>
      <c r="J86" s="6">
        <v>2024</v>
      </c>
      <c r="K86">
        <v>2025</v>
      </c>
      <c r="L86" s="6">
        <v>2026</v>
      </c>
      <c r="M86">
        <v>2027</v>
      </c>
      <c r="N86" s="6">
        <v>2028</v>
      </c>
      <c r="O86">
        <v>2029</v>
      </c>
      <c r="P86" s="6">
        <v>2030</v>
      </c>
      <c r="Q86">
        <v>2031</v>
      </c>
      <c r="R86" s="6">
        <v>2032</v>
      </c>
      <c r="S86">
        <v>2033</v>
      </c>
      <c r="T86" s="6">
        <v>2034</v>
      </c>
      <c r="U86">
        <v>2035</v>
      </c>
      <c r="V86" s="6">
        <v>2036</v>
      </c>
      <c r="W86">
        <v>2037</v>
      </c>
    </row>
    <row r="87" spans="1:23" x14ac:dyDescent="0.25">
      <c r="A87" t="s">
        <v>42</v>
      </c>
      <c r="B87" s="5">
        <v>0</v>
      </c>
      <c r="C87" s="5">
        <f>B72-C72</f>
        <v>0</v>
      </c>
      <c r="D87" s="5">
        <f t="shared" ref="D87:W91" si="36">C72-D72</f>
        <v>0</v>
      </c>
      <c r="E87" s="5">
        <f t="shared" si="36"/>
        <v>0</v>
      </c>
      <c r="F87" s="5">
        <f t="shared" si="36"/>
        <v>0</v>
      </c>
      <c r="G87" s="5">
        <f t="shared" si="36"/>
        <v>0</v>
      </c>
      <c r="H87" s="5">
        <f t="shared" si="36"/>
        <v>0</v>
      </c>
      <c r="I87" s="5">
        <f t="shared" si="36"/>
        <v>6.6666666666634455E-2</v>
      </c>
      <c r="J87" s="5">
        <f t="shared" si="36"/>
        <v>6.6666666666691299E-2</v>
      </c>
      <c r="K87" s="5">
        <f t="shared" si="36"/>
        <v>6.6666666666662877E-2</v>
      </c>
      <c r="L87" s="5">
        <f t="shared" si="36"/>
        <v>6.6666666666662877E-2</v>
      </c>
      <c r="M87" s="5">
        <f t="shared" si="36"/>
        <v>6.6666666666662877E-2</v>
      </c>
      <c r="N87" s="5">
        <f t="shared" si="36"/>
        <v>6.6666666666662877E-2</v>
      </c>
      <c r="O87" s="5">
        <f t="shared" si="36"/>
        <v>6.6666666666662877E-2</v>
      </c>
      <c r="P87" s="5">
        <f t="shared" si="36"/>
        <v>6.6666666666662877E-2</v>
      </c>
      <c r="Q87" s="5">
        <f t="shared" si="36"/>
        <v>6.6666666666662877E-2</v>
      </c>
      <c r="R87" s="5">
        <f t="shared" si="36"/>
        <v>6.6666666666691299E-2</v>
      </c>
      <c r="S87" s="5">
        <f t="shared" si="36"/>
        <v>6.6666666666662877E-2</v>
      </c>
      <c r="T87" s="5">
        <f t="shared" si="36"/>
        <v>6.6666666666662877E-2</v>
      </c>
      <c r="U87" s="5">
        <f t="shared" si="36"/>
        <v>6.6666666666662877E-2</v>
      </c>
      <c r="V87" s="5">
        <f t="shared" si="36"/>
        <v>6.6666666666662877E-2</v>
      </c>
      <c r="W87" s="5">
        <f t="shared" si="36"/>
        <v>6.6666666666662877E-2</v>
      </c>
    </row>
    <row r="88" spans="1:23" x14ac:dyDescent="0.25">
      <c r="A88" t="s">
        <v>43</v>
      </c>
      <c r="B88" s="5">
        <v>0</v>
      </c>
      <c r="C88" s="5">
        <f t="shared" ref="C88:R91" si="37">B73-C73</f>
        <v>0.16666666666668561</v>
      </c>
      <c r="D88" s="5">
        <f t="shared" si="37"/>
        <v>0.16666666666668561</v>
      </c>
      <c r="E88" s="5">
        <f t="shared" si="37"/>
        <v>0.16666666666662877</v>
      </c>
      <c r="F88" s="5">
        <f t="shared" si="37"/>
        <v>0.16666666666668561</v>
      </c>
      <c r="G88" s="5">
        <f t="shared" si="37"/>
        <v>0.16666666666668561</v>
      </c>
      <c r="H88" s="5">
        <f t="shared" si="37"/>
        <v>0.16666666666662877</v>
      </c>
      <c r="I88" s="5">
        <f t="shared" si="37"/>
        <v>6.6666666666634455E-2</v>
      </c>
      <c r="J88" s="5">
        <f t="shared" si="37"/>
        <v>6.6666666666691299E-2</v>
      </c>
      <c r="K88" s="5">
        <f t="shared" si="37"/>
        <v>6.6666666666662877E-2</v>
      </c>
      <c r="L88" s="5">
        <f t="shared" si="37"/>
        <v>6.6666666666662877E-2</v>
      </c>
      <c r="M88" s="5">
        <f t="shared" si="37"/>
        <v>6.6666666666662877E-2</v>
      </c>
      <c r="N88" s="5">
        <f t="shared" si="37"/>
        <v>6.6666666666662877E-2</v>
      </c>
      <c r="O88" s="5">
        <f t="shared" si="37"/>
        <v>6.6666666666662877E-2</v>
      </c>
      <c r="P88" s="5">
        <f t="shared" si="37"/>
        <v>6.6666666666662877E-2</v>
      </c>
      <c r="Q88" s="5">
        <f t="shared" si="37"/>
        <v>6.6666666666662877E-2</v>
      </c>
      <c r="R88" s="5">
        <f t="shared" si="37"/>
        <v>6.6666666666691299E-2</v>
      </c>
      <c r="S88" s="5">
        <f t="shared" si="36"/>
        <v>6.6666666666662877E-2</v>
      </c>
      <c r="T88" s="5">
        <f t="shared" si="36"/>
        <v>6.6666666666662877E-2</v>
      </c>
      <c r="U88" s="5">
        <f t="shared" si="36"/>
        <v>6.6666666666662877E-2</v>
      </c>
      <c r="V88" s="5">
        <f t="shared" si="36"/>
        <v>6.6666666666662877E-2</v>
      </c>
      <c r="W88" s="5">
        <f t="shared" si="36"/>
        <v>6.6666666666662877E-2</v>
      </c>
    </row>
    <row r="89" spans="1:23" x14ac:dyDescent="0.25">
      <c r="A89" t="s">
        <v>44</v>
      </c>
      <c r="B89" s="5">
        <v>0</v>
      </c>
      <c r="C89" s="5">
        <f t="shared" si="37"/>
        <v>0.5</v>
      </c>
      <c r="D89" s="5">
        <f t="shared" si="36"/>
        <v>0.5</v>
      </c>
      <c r="E89" s="5">
        <f t="shared" si="36"/>
        <v>0.5</v>
      </c>
      <c r="F89" s="5">
        <f t="shared" si="36"/>
        <v>0.5</v>
      </c>
      <c r="G89" s="5">
        <f t="shared" si="36"/>
        <v>0.5</v>
      </c>
      <c r="H89" s="5">
        <f t="shared" si="36"/>
        <v>0.5</v>
      </c>
      <c r="I89" s="5">
        <f t="shared" si="36"/>
        <v>0.26666666666665151</v>
      </c>
      <c r="J89" s="5">
        <f t="shared" si="36"/>
        <v>0.2666666666667652</v>
      </c>
      <c r="K89" s="5">
        <f t="shared" si="36"/>
        <v>0.26666666666665151</v>
      </c>
      <c r="L89" s="5">
        <f t="shared" si="36"/>
        <v>0.26666666666665151</v>
      </c>
      <c r="M89" s="5">
        <f t="shared" si="36"/>
        <v>0.26666666666665151</v>
      </c>
      <c r="N89" s="5">
        <f t="shared" si="36"/>
        <v>0.26666666666665151</v>
      </c>
      <c r="O89" s="5">
        <f t="shared" si="36"/>
        <v>0.26666666666665151</v>
      </c>
      <c r="P89" s="5">
        <f t="shared" si="36"/>
        <v>0.26666666666665151</v>
      </c>
      <c r="Q89" s="5">
        <f t="shared" si="36"/>
        <v>0.26666666666665151</v>
      </c>
      <c r="R89" s="5">
        <f t="shared" si="36"/>
        <v>0.2666666666667652</v>
      </c>
      <c r="S89" s="5">
        <f t="shared" si="36"/>
        <v>0.26666666666665151</v>
      </c>
      <c r="T89" s="5">
        <f t="shared" si="36"/>
        <v>0.26666666666665151</v>
      </c>
      <c r="U89" s="5">
        <f t="shared" si="36"/>
        <v>0.26666666666665151</v>
      </c>
      <c r="V89" s="5">
        <f t="shared" si="36"/>
        <v>0.26666666666665151</v>
      </c>
      <c r="W89" s="5">
        <f t="shared" si="36"/>
        <v>0.26666666666665151</v>
      </c>
    </row>
    <row r="90" spans="1:23" x14ac:dyDescent="0.25">
      <c r="A90" t="s">
        <v>45</v>
      </c>
      <c r="B90" s="5">
        <v>0</v>
      </c>
      <c r="C90" s="5">
        <f t="shared" si="37"/>
        <v>0.66666666666674246</v>
      </c>
      <c r="D90" s="5">
        <f t="shared" si="36"/>
        <v>0.66666666666674246</v>
      </c>
      <c r="E90" s="5">
        <f t="shared" si="36"/>
        <v>0.66666666666651508</v>
      </c>
      <c r="F90" s="5">
        <f t="shared" si="36"/>
        <v>0.66666666666674246</v>
      </c>
      <c r="G90" s="5">
        <f t="shared" si="36"/>
        <v>0.66666666666674246</v>
      </c>
      <c r="H90" s="5">
        <f t="shared" si="36"/>
        <v>0.66666666666651508</v>
      </c>
      <c r="I90" s="5">
        <f t="shared" si="36"/>
        <v>0.19999999999998863</v>
      </c>
      <c r="J90" s="5">
        <f t="shared" si="36"/>
        <v>0.19999999999998863</v>
      </c>
      <c r="K90" s="5">
        <f t="shared" si="36"/>
        <v>0.19999999999998863</v>
      </c>
      <c r="L90" s="5">
        <f t="shared" si="36"/>
        <v>0.19999999999998863</v>
      </c>
      <c r="M90" s="5">
        <f t="shared" si="36"/>
        <v>0.19999999999998863</v>
      </c>
      <c r="N90" s="5">
        <f t="shared" si="36"/>
        <v>0.20000000000004547</v>
      </c>
      <c r="O90" s="5">
        <f t="shared" si="36"/>
        <v>0.19999999999998863</v>
      </c>
      <c r="P90" s="5">
        <f t="shared" si="36"/>
        <v>0.19999999999998863</v>
      </c>
      <c r="Q90" s="5">
        <f t="shared" si="36"/>
        <v>0.19999999999998863</v>
      </c>
      <c r="R90" s="5">
        <f t="shared" si="36"/>
        <v>0.19999999999998863</v>
      </c>
      <c r="S90" s="5">
        <f t="shared" si="36"/>
        <v>0.20000000000004547</v>
      </c>
      <c r="T90" s="5">
        <f t="shared" si="36"/>
        <v>0.19999999999998863</v>
      </c>
      <c r="U90" s="5">
        <f t="shared" si="36"/>
        <v>0.19999999999998863</v>
      </c>
      <c r="V90" s="5">
        <f t="shared" si="36"/>
        <v>0.19999999999998863</v>
      </c>
      <c r="W90" s="5">
        <f t="shared" si="36"/>
        <v>0.19999999999998863</v>
      </c>
    </row>
    <row r="91" spans="1:23" x14ac:dyDescent="0.25">
      <c r="A91" t="s">
        <v>46</v>
      </c>
      <c r="B91" s="5">
        <v>1</v>
      </c>
      <c r="C91" s="5">
        <f t="shared" si="37"/>
        <v>1.1666666666665151</v>
      </c>
      <c r="D91" s="5">
        <f t="shared" si="36"/>
        <v>1.1666666666665151</v>
      </c>
      <c r="E91" s="5">
        <f t="shared" si="36"/>
        <v>1.1666666666669698</v>
      </c>
      <c r="F91" s="5">
        <f t="shared" si="36"/>
        <v>1.1666666666665151</v>
      </c>
      <c r="G91" s="5">
        <f t="shared" si="36"/>
        <v>1.1666666666665151</v>
      </c>
      <c r="H91" s="5">
        <f t="shared" si="36"/>
        <v>1.1666666666669698</v>
      </c>
      <c r="I91" s="5">
        <f t="shared" si="36"/>
        <v>0.66666666666674246</v>
      </c>
      <c r="J91" s="5">
        <f t="shared" si="36"/>
        <v>0.66666666666674246</v>
      </c>
      <c r="K91" s="5">
        <f t="shared" si="36"/>
        <v>0.66666666666651508</v>
      </c>
      <c r="L91" s="5">
        <f t="shared" si="36"/>
        <v>0.66666666666674246</v>
      </c>
      <c r="M91" s="5">
        <f t="shared" si="36"/>
        <v>0.66666666666674246</v>
      </c>
      <c r="N91" s="5">
        <f t="shared" si="36"/>
        <v>0.66666666666651508</v>
      </c>
      <c r="O91" s="5">
        <f t="shared" si="36"/>
        <v>0.66666666666674246</v>
      </c>
      <c r="P91" s="5">
        <f t="shared" si="36"/>
        <v>0.66666666666674246</v>
      </c>
      <c r="Q91" s="5">
        <f t="shared" si="36"/>
        <v>0.66666666666651508</v>
      </c>
      <c r="R91" s="5">
        <f t="shared" si="36"/>
        <v>0.66666666666674246</v>
      </c>
      <c r="S91" s="5">
        <f t="shared" si="36"/>
        <v>0.66666666666674246</v>
      </c>
      <c r="T91" s="5">
        <f t="shared" si="36"/>
        <v>0.66666666666651508</v>
      </c>
      <c r="U91" s="5">
        <f t="shared" si="36"/>
        <v>0.66666666666674246</v>
      </c>
      <c r="V91" s="5">
        <f t="shared" si="36"/>
        <v>0.66666666666674246</v>
      </c>
      <c r="W91" s="5">
        <f t="shared" si="36"/>
        <v>0.66666666666651508</v>
      </c>
    </row>
    <row r="92" spans="1:23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25">
      <c r="A93" t="s">
        <v>256</v>
      </c>
    </row>
    <row r="95" spans="1:23" x14ac:dyDescent="0.25">
      <c r="A95" s="1" t="s">
        <v>82</v>
      </c>
      <c r="C95" s="7" t="s">
        <v>83</v>
      </c>
    </row>
    <row r="96" spans="1:23" x14ac:dyDescent="0.25">
      <c r="A96" t="s">
        <v>43</v>
      </c>
      <c r="B96" s="5">
        <f>SUM(C80:W80)</f>
        <v>45.999999999999943</v>
      </c>
      <c r="C96" s="8">
        <v>46060.181540000005</v>
      </c>
    </row>
    <row r="97" spans="1:35" x14ac:dyDescent="0.25">
      <c r="A97" t="s">
        <v>44</v>
      </c>
      <c r="B97" s="5">
        <f>SUM(C81:W81)</f>
        <v>202</v>
      </c>
      <c r="C97" s="8">
        <v>201720.00146999999</v>
      </c>
    </row>
    <row r="98" spans="1:35" x14ac:dyDescent="0.25">
      <c r="A98" t="s">
        <v>45</v>
      </c>
      <c r="B98" s="5">
        <f>SUM(C82:W82)</f>
        <v>261</v>
      </c>
      <c r="C98" s="8">
        <v>261331.7605</v>
      </c>
    </row>
    <row r="99" spans="1:35" x14ac:dyDescent="0.25">
      <c r="B99" s="5"/>
    </row>
    <row r="100" spans="1:35" x14ac:dyDescent="0.25">
      <c r="A100" s="1" t="s">
        <v>257</v>
      </c>
      <c r="B100" s="5"/>
    </row>
    <row r="101" spans="1:35" x14ac:dyDescent="0.25">
      <c r="A101" t="s">
        <v>43</v>
      </c>
      <c r="B101" s="5">
        <f>SUM(C88:CW88)</f>
        <v>1.9999999999999716</v>
      </c>
    </row>
    <row r="102" spans="1:35" x14ac:dyDescent="0.25">
      <c r="A102" t="s">
        <v>44</v>
      </c>
      <c r="B102" s="5">
        <f t="shared" ref="B102:B103" si="38">SUM(C89:CW89)</f>
        <v>7</v>
      </c>
    </row>
    <row r="103" spans="1:35" x14ac:dyDescent="0.25">
      <c r="A103" t="s">
        <v>45</v>
      </c>
      <c r="B103" s="5">
        <f t="shared" si="38"/>
        <v>6.9999999999999432</v>
      </c>
    </row>
    <row r="104" spans="1:35" x14ac:dyDescent="0.25">
      <c r="B104" s="5"/>
    </row>
    <row r="105" spans="1:35" x14ac:dyDescent="0.25">
      <c r="A105" s="1" t="s">
        <v>258</v>
      </c>
    </row>
    <row r="106" spans="1:35" x14ac:dyDescent="0.25">
      <c r="A106" t="s">
        <v>43</v>
      </c>
      <c r="B106">
        <f>B101/20*1000</f>
        <v>99.999999999998579</v>
      </c>
      <c r="C106" s="6"/>
    </row>
    <row r="107" spans="1:35" x14ac:dyDescent="0.25">
      <c r="A107" t="s">
        <v>44</v>
      </c>
      <c r="B107">
        <f>B102/20*1000</f>
        <v>350</v>
      </c>
      <c r="C107" s="6"/>
    </row>
    <row r="108" spans="1:35" x14ac:dyDescent="0.25">
      <c r="A108" t="s">
        <v>45</v>
      </c>
      <c r="B108">
        <f>B103/20*1000</f>
        <v>349.99999999999716</v>
      </c>
      <c r="C108" s="6"/>
    </row>
    <row r="110" spans="1:35" x14ac:dyDescent="0.25">
      <c r="A110" s="1" t="s">
        <v>259</v>
      </c>
    </row>
    <row r="111" spans="1:35" x14ac:dyDescent="0.25">
      <c r="A111" t="s">
        <v>61</v>
      </c>
      <c r="B111">
        <v>2017</v>
      </c>
      <c r="C111">
        <v>2018</v>
      </c>
      <c r="D111">
        <v>2019</v>
      </c>
      <c r="E111">
        <v>2020</v>
      </c>
      <c r="F111">
        <v>2021</v>
      </c>
      <c r="G111">
        <v>2022</v>
      </c>
      <c r="H111">
        <v>2023</v>
      </c>
      <c r="I111">
        <v>2024</v>
      </c>
      <c r="J111">
        <v>2025</v>
      </c>
      <c r="K111">
        <v>2026</v>
      </c>
      <c r="L111">
        <v>2027</v>
      </c>
      <c r="M111">
        <v>2028</v>
      </c>
      <c r="N111">
        <v>2029</v>
      </c>
      <c r="O111">
        <v>2030</v>
      </c>
      <c r="P111">
        <v>2031</v>
      </c>
      <c r="Q111">
        <v>2032</v>
      </c>
      <c r="R111">
        <v>2033</v>
      </c>
      <c r="S111">
        <v>2034</v>
      </c>
      <c r="T111">
        <v>2035</v>
      </c>
      <c r="U111">
        <v>2036</v>
      </c>
      <c r="V111">
        <v>2037</v>
      </c>
      <c r="W111">
        <v>2038</v>
      </c>
      <c r="X111">
        <v>2039</v>
      </c>
      <c r="Y111">
        <v>2040</v>
      </c>
      <c r="Z111">
        <v>2041</v>
      </c>
      <c r="AA111">
        <v>2042</v>
      </c>
      <c r="AB111">
        <v>2043</v>
      </c>
      <c r="AC111">
        <v>2044</v>
      </c>
      <c r="AD111">
        <v>2045</v>
      </c>
      <c r="AE111">
        <v>2046</v>
      </c>
      <c r="AF111">
        <v>2047</v>
      </c>
      <c r="AG111">
        <v>2048</v>
      </c>
      <c r="AH111">
        <v>2049</v>
      </c>
      <c r="AI111">
        <v>2050</v>
      </c>
    </row>
    <row r="112" spans="1:35" x14ac:dyDescent="0.25">
      <c r="A112" s="2" t="s">
        <v>101</v>
      </c>
      <c r="B112" t="s">
        <v>62</v>
      </c>
    </row>
    <row r="113" spans="1:12" x14ac:dyDescent="0.25">
      <c r="A113" t="s">
        <v>102</v>
      </c>
      <c r="B113" s="5"/>
    </row>
    <row r="114" spans="1:12" x14ac:dyDescent="0.25">
      <c r="A114" t="s">
        <v>103</v>
      </c>
      <c r="B114" t="s">
        <v>104</v>
      </c>
    </row>
    <row r="115" spans="1:12" x14ac:dyDescent="0.25">
      <c r="A115" t="s">
        <v>105</v>
      </c>
      <c r="B115" t="s">
        <v>106</v>
      </c>
    </row>
    <row r="116" spans="1:12" x14ac:dyDescent="0.25">
      <c r="A116" s="2" t="s">
        <v>107</v>
      </c>
      <c r="B116" t="s">
        <v>106</v>
      </c>
      <c r="L116" t="s">
        <v>21</v>
      </c>
    </row>
    <row r="117" spans="1:12" x14ac:dyDescent="0.25">
      <c r="A117" t="s">
        <v>108</v>
      </c>
      <c r="B117" s="4" t="s">
        <v>109</v>
      </c>
      <c r="K117" t="s">
        <v>100</v>
      </c>
      <c r="L117">
        <v>2910</v>
      </c>
    </row>
    <row r="118" spans="1:12" x14ac:dyDescent="0.25">
      <c r="A118" t="s">
        <v>110</v>
      </c>
      <c r="B118" s="4" t="s">
        <v>106</v>
      </c>
      <c r="K118" t="s">
        <v>22</v>
      </c>
      <c r="L118">
        <v>2995.3453389784991</v>
      </c>
    </row>
    <row r="119" spans="1:12" x14ac:dyDescent="0.25">
      <c r="A119" t="s">
        <v>111</v>
      </c>
      <c r="B119" s="4" t="s">
        <v>106</v>
      </c>
      <c r="K119" t="s">
        <v>23</v>
      </c>
      <c r="L119">
        <v>1969.8896671173247</v>
      </c>
    </row>
    <row r="120" spans="1:12" x14ac:dyDescent="0.25">
      <c r="A120" t="s">
        <v>112</v>
      </c>
      <c r="B120" s="4" t="s">
        <v>113</v>
      </c>
      <c r="K120" t="s">
        <v>24</v>
      </c>
      <c r="L120">
        <v>958.80237915073099</v>
      </c>
    </row>
    <row r="121" spans="1:12" x14ac:dyDescent="0.25">
      <c r="A121" t="s">
        <v>114</v>
      </c>
      <c r="B121" t="s">
        <v>106</v>
      </c>
      <c r="K121" t="s">
        <v>98</v>
      </c>
      <c r="L121">
        <v>1224.0003173559803</v>
      </c>
    </row>
    <row r="122" spans="1:12" x14ac:dyDescent="0.25">
      <c r="A122" t="s">
        <v>115</v>
      </c>
      <c r="B122" t="s">
        <v>106</v>
      </c>
      <c r="K122" t="s">
        <v>25</v>
      </c>
      <c r="L122">
        <v>1003.1803676790612</v>
      </c>
    </row>
    <row r="123" spans="1:12" x14ac:dyDescent="0.25">
      <c r="A123" t="s">
        <v>116</v>
      </c>
      <c r="B123" t="s">
        <v>117</v>
      </c>
      <c r="K123" t="s">
        <v>26</v>
      </c>
      <c r="L123">
        <v>3574.6337718426958</v>
      </c>
    </row>
    <row r="124" spans="1:12" x14ac:dyDescent="0.25">
      <c r="A124" t="s">
        <v>118</v>
      </c>
      <c r="B124" t="s">
        <v>106</v>
      </c>
      <c r="K124" t="s">
        <v>27</v>
      </c>
      <c r="L124">
        <v>7721.1288241930006</v>
      </c>
    </row>
    <row r="125" spans="1:12" x14ac:dyDescent="0.25">
      <c r="A125" t="s">
        <v>119</v>
      </c>
      <c r="B125" t="s">
        <v>106</v>
      </c>
      <c r="K125" t="s">
        <v>28</v>
      </c>
      <c r="L125">
        <v>1605.4747395625493</v>
      </c>
    </row>
    <row r="126" spans="1:12" x14ac:dyDescent="0.25">
      <c r="A126" t="s">
        <v>120</v>
      </c>
      <c r="B126" t="s">
        <v>121</v>
      </c>
      <c r="K126" t="s">
        <v>29</v>
      </c>
      <c r="L126">
        <v>0</v>
      </c>
    </row>
    <row r="127" spans="1:12" x14ac:dyDescent="0.25">
      <c r="A127" t="s">
        <v>122</v>
      </c>
      <c r="B127" t="s">
        <v>106</v>
      </c>
      <c r="K127" t="s">
        <v>30</v>
      </c>
      <c r="L127">
        <v>0</v>
      </c>
    </row>
    <row r="128" spans="1:12" x14ac:dyDescent="0.25">
      <c r="A128" t="s">
        <v>123</v>
      </c>
      <c r="B128" t="s">
        <v>106</v>
      </c>
      <c r="K128" t="s">
        <v>97</v>
      </c>
      <c r="L128">
        <v>2910</v>
      </c>
    </row>
    <row r="129" spans="1:12" x14ac:dyDescent="0.25">
      <c r="A129" t="s">
        <v>124</v>
      </c>
      <c r="B129" t="s">
        <v>125</v>
      </c>
      <c r="K129" t="s">
        <v>99</v>
      </c>
      <c r="L129">
        <v>1224.0003173559803</v>
      </c>
    </row>
    <row r="130" spans="1:12" x14ac:dyDescent="0.25">
      <c r="A130" t="s">
        <v>126</v>
      </c>
      <c r="B130" t="s">
        <v>106</v>
      </c>
    </row>
    <row r="131" spans="1:12" x14ac:dyDescent="0.25">
      <c r="A131" t="s">
        <v>127</v>
      </c>
      <c r="B131" t="s">
        <v>106</v>
      </c>
    </row>
    <row r="132" spans="1:12" x14ac:dyDescent="0.25">
      <c r="A132" t="s">
        <v>128</v>
      </c>
      <c r="B132" t="s">
        <v>129</v>
      </c>
    </row>
    <row r="133" spans="1:12" x14ac:dyDescent="0.25">
      <c r="A133" t="s">
        <v>130</v>
      </c>
      <c r="B133" t="s">
        <v>106</v>
      </c>
    </row>
    <row r="134" spans="1:12" x14ac:dyDescent="0.25">
      <c r="A134" t="s">
        <v>131</v>
      </c>
      <c r="B134" t="s">
        <v>106</v>
      </c>
    </row>
    <row r="135" spans="1:12" x14ac:dyDescent="0.25">
      <c r="A135" t="s">
        <v>132</v>
      </c>
      <c r="B135" t="s">
        <v>133</v>
      </c>
    </row>
    <row r="136" spans="1:12" x14ac:dyDescent="0.25">
      <c r="A136" t="s">
        <v>134</v>
      </c>
      <c r="B136" t="s">
        <v>106</v>
      </c>
    </row>
    <row r="137" spans="1:12" x14ac:dyDescent="0.25">
      <c r="A137" t="s">
        <v>135</v>
      </c>
      <c r="B137" t="s">
        <v>106</v>
      </c>
    </row>
    <row r="138" spans="1:12" x14ac:dyDescent="0.25">
      <c r="A138" t="s">
        <v>136</v>
      </c>
      <c r="B138" t="s">
        <v>137</v>
      </c>
    </row>
    <row r="139" spans="1:12" x14ac:dyDescent="0.25">
      <c r="A139" t="s">
        <v>138</v>
      </c>
      <c r="B139" t="s">
        <v>106</v>
      </c>
    </row>
    <row r="140" spans="1:12" x14ac:dyDescent="0.25">
      <c r="A140" t="s">
        <v>139</v>
      </c>
      <c r="B140" t="s">
        <v>106</v>
      </c>
    </row>
    <row r="141" spans="1:12" x14ac:dyDescent="0.25">
      <c r="A141" t="s">
        <v>140</v>
      </c>
      <c r="B141" t="s">
        <v>106</v>
      </c>
    </row>
    <row r="142" spans="1:12" x14ac:dyDescent="0.25">
      <c r="A142" t="s">
        <v>141</v>
      </c>
      <c r="B142" t="s">
        <v>106</v>
      </c>
    </row>
    <row r="143" spans="1:12" x14ac:dyDescent="0.25">
      <c r="A143" t="s">
        <v>142</v>
      </c>
      <c r="B143" t="s">
        <v>106</v>
      </c>
    </row>
    <row r="144" spans="1:12" x14ac:dyDescent="0.25">
      <c r="A144" t="s">
        <v>143</v>
      </c>
      <c r="B144" t="s">
        <v>144</v>
      </c>
    </row>
    <row r="145" spans="1:3" x14ac:dyDescent="0.25">
      <c r="A145" t="s">
        <v>145</v>
      </c>
      <c r="B145" t="s">
        <v>106</v>
      </c>
    </row>
    <row r="146" spans="1:3" x14ac:dyDescent="0.25">
      <c r="A146" t="s">
        <v>146</v>
      </c>
      <c r="B146" t="s">
        <v>106</v>
      </c>
    </row>
    <row r="147" spans="1:3" x14ac:dyDescent="0.25">
      <c r="A147" t="s">
        <v>147</v>
      </c>
      <c r="B147" t="s">
        <v>106</v>
      </c>
    </row>
    <row r="148" spans="1:3" x14ac:dyDescent="0.25">
      <c r="A148" t="s">
        <v>148</v>
      </c>
      <c r="B148" t="s">
        <v>106</v>
      </c>
    </row>
    <row r="149" spans="1:3" x14ac:dyDescent="0.25">
      <c r="A149" t="s">
        <v>149</v>
      </c>
      <c r="B149" t="s">
        <v>106</v>
      </c>
    </row>
    <row r="150" spans="1:3" x14ac:dyDescent="0.25">
      <c r="A150" t="s">
        <v>150</v>
      </c>
      <c r="B150" t="s">
        <v>106</v>
      </c>
    </row>
    <row r="151" spans="1:3" x14ac:dyDescent="0.25">
      <c r="A151" t="s">
        <v>151</v>
      </c>
      <c r="B151" t="s">
        <v>106</v>
      </c>
    </row>
    <row r="152" spans="1:3" x14ac:dyDescent="0.25">
      <c r="A152" t="s">
        <v>152</v>
      </c>
      <c r="B152" t="s">
        <v>106</v>
      </c>
    </row>
    <row r="154" spans="1:3" x14ac:dyDescent="0.25">
      <c r="A154" s="1" t="s">
        <v>153</v>
      </c>
    </row>
    <row r="155" spans="1:3" x14ac:dyDescent="0.25">
      <c r="A155">
        <f>B117/(E57*1000)</f>
        <v>0.17212121212121212</v>
      </c>
    </row>
    <row r="157" spans="1:3" x14ac:dyDescent="0.25">
      <c r="A157" s="1" t="s">
        <v>255</v>
      </c>
    </row>
    <row r="158" spans="1:3" x14ac:dyDescent="0.25">
      <c r="A158" t="s">
        <v>43</v>
      </c>
      <c r="B158" s="6">
        <f>B106*$A$155</f>
        <v>17.212121212120966</v>
      </c>
      <c r="C158" s="6"/>
    </row>
    <row r="159" spans="1:3" x14ac:dyDescent="0.25">
      <c r="A159" t="s">
        <v>44</v>
      </c>
      <c r="B159" s="6">
        <f t="shared" ref="B159:B160" si="39">B107*$A$155</f>
        <v>60.242424242424242</v>
      </c>
      <c r="C159" s="6"/>
    </row>
    <row r="160" spans="1:3" x14ac:dyDescent="0.25">
      <c r="A160" t="s">
        <v>45</v>
      </c>
      <c r="B160" s="6">
        <f t="shared" si="39"/>
        <v>60.242424242423752</v>
      </c>
      <c r="C160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6"/>
  <sheetViews>
    <sheetView topLeftCell="A175" zoomScale="85" zoomScaleNormal="85" workbookViewId="0">
      <selection activeCell="D196" sqref="D196"/>
    </sheetView>
  </sheetViews>
  <sheetFormatPr defaultRowHeight="15" x14ac:dyDescent="0.25"/>
  <cols>
    <col min="1" max="1" width="26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11" t="s">
        <v>250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s="1" customFormat="1" x14ac:dyDescent="0.25">
      <c r="A2" s="1" t="s">
        <v>184</v>
      </c>
    </row>
    <row r="3" spans="1:36" x14ac:dyDescent="0.25">
      <c r="A3" t="s">
        <v>61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6" x14ac:dyDescent="0.25">
      <c r="A4" t="s">
        <v>154</v>
      </c>
      <c r="B4" t="s">
        <v>62</v>
      </c>
    </row>
    <row r="5" spans="1:36" x14ac:dyDescent="0.25">
      <c r="A5" t="s">
        <v>155</v>
      </c>
    </row>
    <row r="6" spans="1:36" x14ac:dyDescent="0.25">
      <c r="A6" t="s">
        <v>103</v>
      </c>
      <c r="B6" t="s">
        <v>156</v>
      </c>
    </row>
    <row r="7" spans="1:36" x14ac:dyDescent="0.25">
      <c r="A7" t="s">
        <v>157</v>
      </c>
      <c r="B7" t="s">
        <v>156</v>
      </c>
    </row>
    <row r="8" spans="1:36" x14ac:dyDescent="0.25">
      <c r="A8" t="s">
        <v>158</v>
      </c>
      <c r="B8" t="s">
        <v>156</v>
      </c>
    </row>
    <row r="9" spans="1:36" x14ac:dyDescent="0.25">
      <c r="A9" t="s">
        <v>84</v>
      </c>
      <c r="B9" t="s">
        <v>159</v>
      </c>
    </row>
    <row r="10" spans="1:36" x14ac:dyDescent="0.25">
      <c r="A10" t="s">
        <v>160</v>
      </c>
      <c r="B10" t="s">
        <v>159</v>
      </c>
    </row>
    <row r="11" spans="1:36" x14ac:dyDescent="0.25">
      <c r="A11" t="s">
        <v>73</v>
      </c>
      <c r="B11" t="s">
        <v>159</v>
      </c>
    </row>
    <row r="12" spans="1:36" x14ac:dyDescent="0.25">
      <c r="A12" t="s">
        <v>85</v>
      </c>
      <c r="B12" t="s">
        <v>161</v>
      </c>
    </row>
    <row r="13" spans="1:36" x14ac:dyDescent="0.25">
      <c r="A13" t="s">
        <v>162</v>
      </c>
      <c r="B13" t="s">
        <v>161</v>
      </c>
    </row>
    <row r="14" spans="1:36" x14ac:dyDescent="0.25">
      <c r="A14" t="s">
        <v>74</v>
      </c>
      <c r="B14" t="s">
        <v>161</v>
      </c>
    </row>
    <row r="15" spans="1:36" x14ac:dyDescent="0.25">
      <c r="A15" t="s">
        <v>86</v>
      </c>
      <c r="B15" t="s">
        <v>106</v>
      </c>
    </row>
    <row r="16" spans="1:36" x14ac:dyDescent="0.25">
      <c r="A16" t="s">
        <v>163</v>
      </c>
      <c r="B16" t="s">
        <v>106</v>
      </c>
    </row>
    <row r="17" spans="1:2" x14ac:dyDescent="0.25">
      <c r="A17" t="s">
        <v>75</v>
      </c>
      <c r="B17" t="s">
        <v>164</v>
      </c>
    </row>
    <row r="18" spans="1:2" x14ac:dyDescent="0.25">
      <c r="A18" t="s">
        <v>165</v>
      </c>
      <c r="B18" t="s">
        <v>106</v>
      </c>
    </row>
    <row r="19" spans="1:2" x14ac:dyDescent="0.25">
      <c r="A19" t="s">
        <v>166</v>
      </c>
      <c r="B19" t="s">
        <v>106</v>
      </c>
    </row>
    <row r="20" spans="1:2" x14ac:dyDescent="0.25">
      <c r="A20" t="s">
        <v>167</v>
      </c>
      <c r="B20" t="s">
        <v>106</v>
      </c>
    </row>
    <row r="21" spans="1:2" x14ac:dyDescent="0.25">
      <c r="A21" t="s">
        <v>87</v>
      </c>
      <c r="B21" t="s">
        <v>106</v>
      </c>
    </row>
    <row r="22" spans="1:2" x14ac:dyDescent="0.25">
      <c r="A22" t="s">
        <v>168</v>
      </c>
      <c r="B22" t="s">
        <v>106</v>
      </c>
    </row>
    <row r="23" spans="1:2" x14ac:dyDescent="0.25">
      <c r="A23" t="s">
        <v>76</v>
      </c>
      <c r="B23" t="s">
        <v>106</v>
      </c>
    </row>
    <row r="24" spans="1:2" x14ac:dyDescent="0.25">
      <c r="A24" t="s">
        <v>88</v>
      </c>
      <c r="B24" t="s">
        <v>106</v>
      </c>
    </row>
    <row r="25" spans="1:2" x14ac:dyDescent="0.25">
      <c r="A25" t="s">
        <v>169</v>
      </c>
      <c r="B25" t="s">
        <v>106</v>
      </c>
    </row>
    <row r="26" spans="1:2" x14ac:dyDescent="0.25">
      <c r="A26" t="s">
        <v>77</v>
      </c>
      <c r="B26" t="s">
        <v>106</v>
      </c>
    </row>
    <row r="27" spans="1:2" x14ac:dyDescent="0.25">
      <c r="A27" t="s">
        <v>89</v>
      </c>
      <c r="B27" t="s">
        <v>170</v>
      </c>
    </row>
    <row r="28" spans="1:2" x14ac:dyDescent="0.25">
      <c r="A28" t="s">
        <v>171</v>
      </c>
      <c r="B28" t="s">
        <v>170</v>
      </c>
    </row>
    <row r="29" spans="1:2" x14ac:dyDescent="0.25">
      <c r="A29" t="s">
        <v>78</v>
      </c>
      <c r="B29" t="s">
        <v>170</v>
      </c>
    </row>
    <row r="30" spans="1:2" x14ac:dyDescent="0.25">
      <c r="A30" t="s">
        <v>90</v>
      </c>
      <c r="B30" t="s">
        <v>172</v>
      </c>
    </row>
    <row r="31" spans="1:2" x14ac:dyDescent="0.25">
      <c r="A31" t="s">
        <v>173</v>
      </c>
      <c r="B31" t="s">
        <v>172</v>
      </c>
    </row>
    <row r="32" spans="1:2" x14ac:dyDescent="0.25">
      <c r="A32" t="s">
        <v>79</v>
      </c>
      <c r="B32" t="s">
        <v>172</v>
      </c>
    </row>
    <row r="33" spans="1:35" x14ac:dyDescent="0.25">
      <c r="A33" t="s">
        <v>91</v>
      </c>
      <c r="B33" t="s">
        <v>174</v>
      </c>
    </row>
    <row r="34" spans="1:35" x14ac:dyDescent="0.25">
      <c r="A34" t="s">
        <v>175</v>
      </c>
      <c r="B34" t="s">
        <v>174</v>
      </c>
    </row>
    <row r="35" spans="1:35" x14ac:dyDescent="0.25">
      <c r="A35" t="s">
        <v>80</v>
      </c>
      <c r="B35" t="s">
        <v>174</v>
      </c>
    </row>
    <row r="36" spans="1:35" x14ac:dyDescent="0.25">
      <c r="A36" t="s">
        <v>92</v>
      </c>
      <c r="B36" t="s">
        <v>174</v>
      </c>
    </row>
    <row r="37" spans="1:35" x14ac:dyDescent="0.25">
      <c r="A37" t="s">
        <v>176</v>
      </c>
      <c r="B37" t="s">
        <v>174</v>
      </c>
    </row>
    <row r="38" spans="1:35" x14ac:dyDescent="0.25">
      <c r="A38" t="s">
        <v>81</v>
      </c>
      <c r="B38" t="s">
        <v>174</v>
      </c>
    </row>
    <row r="39" spans="1:35" x14ac:dyDescent="0.25">
      <c r="A39" t="s">
        <v>177</v>
      </c>
      <c r="B39" t="s">
        <v>178</v>
      </c>
    </row>
    <row r="40" spans="1:35" x14ac:dyDescent="0.25">
      <c r="A40" t="s">
        <v>179</v>
      </c>
      <c r="B40" t="s">
        <v>178</v>
      </c>
    </row>
    <row r="41" spans="1:35" x14ac:dyDescent="0.25">
      <c r="A41" t="s">
        <v>180</v>
      </c>
      <c r="B41" t="s">
        <v>178</v>
      </c>
    </row>
    <row r="42" spans="1:35" x14ac:dyDescent="0.25">
      <c r="A42" t="s">
        <v>181</v>
      </c>
      <c r="B42" t="s">
        <v>106</v>
      </c>
    </row>
    <row r="43" spans="1:35" x14ac:dyDescent="0.25">
      <c r="A43" t="s">
        <v>182</v>
      </c>
      <c r="B43" t="s">
        <v>106</v>
      </c>
    </row>
    <row r="44" spans="1:35" x14ac:dyDescent="0.25">
      <c r="A44" t="s">
        <v>183</v>
      </c>
      <c r="B44" t="s">
        <v>106</v>
      </c>
    </row>
    <row r="46" spans="1:35" x14ac:dyDescent="0.25">
      <c r="A46" s="1" t="s">
        <v>208</v>
      </c>
    </row>
    <row r="47" spans="1:35" x14ac:dyDescent="0.25">
      <c r="A47" t="s">
        <v>61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25">
      <c r="A48" t="s">
        <v>185</v>
      </c>
      <c r="B48" t="s">
        <v>62</v>
      </c>
    </row>
    <row r="49" spans="1:2" x14ac:dyDescent="0.25">
      <c r="A49" t="s">
        <v>186</v>
      </c>
    </row>
    <row r="50" spans="1:2" x14ac:dyDescent="0.25">
      <c r="A50" t="s">
        <v>103</v>
      </c>
      <c r="B50" t="s">
        <v>187</v>
      </c>
    </row>
    <row r="51" spans="1:2" x14ac:dyDescent="0.25">
      <c r="A51" t="s">
        <v>157</v>
      </c>
      <c r="B51" t="s">
        <v>106</v>
      </c>
    </row>
    <row r="52" spans="1:2" x14ac:dyDescent="0.25">
      <c r="A52" t="s">
        <v>158</v>
      </c>
      <c r="B52" t="s">
        <v>188</v>
      </c>
    </row>
    <row r="53" spans="1:2" x14ac:dyDescent="0.25">
      <c r="A53" t="s">
        <v>84</v>
      </c>
      <c r="B53" t="s">
        <v>189</v>
      </c>
    </row>
    <row r="54" spans="1:2" x14ac:dyDescent="0.25">
      <c r="A54" t="s">
        <v>160</v>
      </c>
      <c r="B54" t="s">
        <v>189</v>
      </c>
    </row>
    <row r="55" spans="1:2" x14ac:dyDescent="0.25">
      <c r="A55" t="s">
        <v>73</v>
      </c>
      <c r="B55" t="s">
        <v>189</v>
      </c>
    </row>
    <row r="56" spans="1:2" x14ac:dyDescent="0.25">
      <c r="A56" t="s">
        <v>85</v>
      </c>
      <c r="B56" t="s">
        <v>190</v>
      </c>
    </row>
    <row r="57" spans="1:2" x14ac:dyDescent="0.25">
      <c r="A57" t="s">
        <v>162</v>
      </c>
      <c r="B57" t="s">
        <v>190</v>
      </c>
    </row>
    <row r="58" spans="1:2" x14ac:dyDescent="0.25">
      <c r="A58" t="s">
        <v>74</v>
      </c>
      <c r="B58" t="s">
        <v>190</v>
      </c>
    </row>
    <row r="59" spans="1:2" x14ac:dyDescent="0.25">
      <c r="A59" t="s">
        <v>86</v>
      </c>
      <c r="B59" t="s">
        <v>191</v>
      </c>
    </row>
    <row r="60" spans="1:2" x14ac:dyDescent="0.25">
      <c r="A60" t="s">
        <v>163</v>
      </c>
      <c r="B60" t="s">
        <v>191</v>
      </c>
    </row>
    <row r="61" spans="1:2" x14ac:dyDescent="0.25">
      <c r="A61" t="s">
        <v>75</v>
      </c>
      <c r="B61" t="s">
        <v>192</v>
      </c>
    </row>
    <row r="62" spans="1:2" x14ac:dyDescent="0.25">
      <c r="A62" t="s">
        <v>165</v>
      </c>
      <c r="B62" t="s">
        <v>193</v>
      </c>
    </row>
    <row r="63" spans="1:2" x14ac:dyDescent="0.25">
      <c r="A63" t="s">
        <v>166</v>
      </c>
      <c r="B63" t="s">
        <v>193</v>
      </c>
    </row>
    <row r="64" spans="1:2" x14ac:dyDescent="0.25">
      <c r="A64" t="s">
        <v>167</v>
      </c>
      <c r="B64" t="s">
        <v>194</v>
      </c>
    </row>
    <row r="65" spans="1:2" x14ac:dyDescent="0.25">
      <c r="A65" t="s">
        <v>87</v>
      </c>
      <c r="B65" t="s">
        <v>195</v>
      </c>
    </row>
    <row r="66" spans="1:2" x14ac:dyDescent="0.25">
      <c r="A66" t="s">
        <v>168</v>
      </c>
      <c r="B66" t="s">
        <v>196</v>
      </c>
    </row>
    <row r="67" spans="1:2" x14ac:dyDescent="0.25">
      <c r="A67" t="s">
        <v>76</v>
      </c>
      <c r="B67" t="s">
        <v>197</v>
      </c>
    </row>
    <row r="68" spans="1:2" x14ac:dyDescent="0.25">
      <c r="A68" t="s">
        <v>88</v>
      </c>
      <c r="B68" t="s">
        <v>198</v>
      </c>
    </row>
    <row r="69" spans="1:2" x14ac:dyDescent="0.25">
      <c r="A69" t="s">
        <v>169</v>
      </c>
      <c r="B69" t="s">
        <v>199</v>
      </c>
    </row>
    <row r="70" spans="1:2" x14ac:dyDescent="0.25">
      <c r="A70" t="s">
        <v>77</v>
      </c>
      <c r="B70" t="s">
        <v>192</v>
      </c>
    </row>
    <row r="71" spans="1:2" x14ac:dyDescent="0.25">
      <c r="A71" t="s">
        <v>89</v>
      </c>
      <c r="B71" t="s">
        <v>200</v>
      </c>
    </row>
    <row r="72" spans="1:2" x14ac:dyDescent="0.25">
      <c r="A72" t="s">
        <v>171</v>
      </c>
      <c r="B72" t="s">
        <v>201</v>
      </c>
    </row>
    <row r="73" spans="1:2" x14ac:dyDescent="0.25">
      <c r="A73" t="s">
        <v>78</v>
      </c>
      <c r="B73" t="s">
        <v>202</v>
      </c>
    </row>
    <row r="74" spans="1:2" x14ac:dyDescent="0.25">
      <c r="A74" t="s">
        <v>90</v>
      </c>
      <c r="B74" t="s">
        <v>203</v>
      </c>
    </row>
    <row r="75" spans="1:2" x14ac:dyDescent="0.25">
      <c r="A75" t="s">
        <v>173</v>
      </c>
      <c r="B75" t="s">
        <v>204</v>
      </c>
    </row>
    <row r="76" spans="1:2" x14ac:dyDescent="0.25">
      <c r="A76" t="s">
        <v>79</v>
      </c>
      <c r="B76" t="s">
        <v>205</v>
      </c>
    </row>
    <row r="77" spans="1:2" x14ac:dyDescent="0.25">
      <c r="A77" t="s">
        <v>91</v>
      </c>
      <c r="B77" t="s">
        <v>206</v>
      </c>
    </row>
    <row r="78" spans="1:2" x14ac:dyDescent="0.25">
      <c r="A78" t="s">
        <v>175</v>
      </c>
      <c r="B78" t="s">
        <v>106</v>
      </c>
    </row>
    <row r="79" spans="1:2" x14ac:dyDescent="0.25">
      <c r="A79" t="s">
        <v>80</v>
      </c>
      <c r="B79" t="s">
        <v>206</v>
      </c>
    </row>
    <row r="80" spans="1:2" x14ac:dyDescent="0.25">
      <c r="A80" t="s">
        <v>92</v>
      </c>
      <c r="B80" t="s">
        <v>206</v>
      </c>
    </row>
    <row r="81" spans="1:35" x14ac:dyDescent="0.25">
      <c r="A81" t="s">
        <v>176</v>
      </c>
      <c r="B81" t="s">
        <v>206</v>
      </c>
    </row>
    <row r="82" spans="1:35" x14ac:dyDescent="0.25">
      <c r="A82" t="s">
        <v>81</v>
      </c>
      <c r="B82" t="s">
        <v>206</v>
      </c>
    </row>
    <row r="83" spans="1:35" x14ac:dyDescent="0.25">
      <c r="A83" t="s">
        <v>177</v>
      </c>
      <c r="B83" t="s">
        <v>187</v>
      </c>
    </row>
    <row r="84" spans="1:35" x14ac:dyDescent="0.25">
      <c r="A84" t="s">
        <v>179</v>
      </c>
      <c r="B84" t="s">
        <v>106</v>
      </c>
    </row>
    <row r="85" spans="1:35" x14ac:dyDescent="0.25">
      <c r="A85" t="s">
        <v>180</v>
      </c>
      <c r="B85" t="s">
        <v>188</v>
      </c>
    </row>
    <row r="86" spans="1:35" x14ac:dyDescent="0.25">
      <c r="A86" t="s">
        <v>181</v>
      </c>
      <c r="B86" t="s">
        <v>207</v>
      </c>
    </row>
    <row r="87" spans="1:35" x14ac:dyDescent="0.25">
      <c r="A87" t="s">
        <v>182</v>
      </c>
      <c r="B87" t="s">
        <v>106</v>
      </c>
    </row>
    <row r="88" spans="1:35" x14ac:dyDescent="0.25">
      <c r="A88" t="s">
        <v>183</v>
      </c>
      <c r="B88" t="s">
        <v>207</v>
      </c>
    </row>
    <row r="90" spans="1:35" x14ac:dyDescent="0.25">
      <c r="A90" s="1" t="s">
        <v>210</v>
      </c>
    </row>
    <row r="91" spans="1:35" x14ac:dyDescent="0.25">
      <c r="A91" t="s">
        <v>61</v>
      </c>
      <c r="B91">
        <v>2017</v>
      </c>
      <c r="C91">
        <v>2018</v>
      </c>
      <c r="D91">
        <v>2019</v>
      </c>
      <c r="E91">
        <v>2020</v>
      </c>
      <c r="F91">
        <v>2021</v>
      </c>
      <c r="G91">
        <v>2022</v>
      </c>
      <c r="H91">
        <v>2023</v>
      </c>
      <c r="I91">
        <v>2024</v>
      </c>
      <c r="J91">
        <v>2025</v>
      </c>
      <c r="K91">
        <v>2026</v>
      </c>
      <c r="L91">
        <v>2027</v>
      </c>
      <c r="M91">
        <v>2028</v>
      </c>
      <c r="N91">
        <v>2029</v>
      </c>
      <c r="O91">
        <v>2030</v>
      </c>
      <c r="P91">
        <v>2031</v>
      </c>
      <c r="Q91">
        <v>2032</v>
      </c>
      <c r="R91">
        <v>2033</v>
      </c>
      <c r="S91">
        <v>2034</v>
      </c>
      <c r="T91">
        <v>2035</v>
      </c>
      <c r="U91">
        <v>2036</v>
      </c>
      <c r="V91">
        <v>2037</v>
      </c>
      <c r="W91">
        <v>2038</v>
      </c>
      <c r="X91">
        <v>2039</v>
      </c>
      <c r="Y91">
        <v>2040</v>
      </c>
      <c r="Z91">
        <v>2041</v>
      </c>
      <c r="AA91">
        <v>2042</v>
      </c>
      <c r="AB91">
        <v>2043</v>
      </c>
      <c r="AC91">
        <v>2044</v>
      </c>
      <c r="AD91">
        <v>2045</v>
      </c>
      <c r="AE91">
        <v>2046</v>
      </c>
      <c r="AF91">
        <v>2047</v>
      </c>
      <c r="AG91">
        <v>2048</v>
      </c>
      <c r="AH91">
        <v>2049</v>
      </c>
      <c r="AI91">
        <v>2050</v>
      </c>
    </row>
    <row r="92" spans="1:35" x14ac:dyDescent="0.25">
      <c r="A92" t="s">
        <v>209</v>
      </c>
      <c r="B92" t="s">
        <v>62</v>
      </c>
    </row>
    <row r="93" spans="1:35" x14ac:dyDescent="0.25">
      <c r="A93" t="s">
        <v>210</v>
      </c>
    </row>
    <row r="94" spans="1:35" x14ac:dyDescent="0.25">
      <c r="A94" t="s">
        <v>103</v>
      </c>
      <c r="B94">
        <v>41.825099999999999</v>
      </c>
      <c r="C94">
        <v>42.13879</v>
      </c>
      <c r="D94">
        <v>43.811790000000002</v>
      </c>
      <c r="E94">
        <v>45.798479999999998</v>
      </c>
      <c r="F94">
        <v>46.739539999999998</v>
      </c>
      <c r="G94">
        <v>47.157789999999999</v>
      </c>
      <c r="H94">
        <v>47.471490000000003</v>
      </c>
      <c r="I94">
        <v>47.889740000000003</v>
      </c>
      <c r="J94">
        <v>48.307980000000001</v>
      </c>
      <c r="K94">
        <v>48.726230000000001</v>
      </c>
      <c r="L94">
        <v>49.249049999999997</v>
      </c>
      <c r="M94">
        <v>49.562739999999998</v>
      </c>
      <c r="N94">
        <v>50.085549999999998</v>
      </c>
      <c r="O94">
        <v>50.71293</v>
      </c>
      <c r="P94">
        <v>51.23574</v>
      </c>
      <c r="Q94">
        <v>51.549430000000001</v>
      </c>
      <c r="R94">
        <v>52.072249999999997</v>
      </c>
      <c r="S94">
        <v>52.490499999999997</v>
      </c>
      <c r="T94">
        <v>53.013309999999997</v>
      </c>
      <c r="U94">
        <v>53.536119999999997</v>
      </c>
      <c r="V94">
        <v>53.954369999999997</v>
      </c>
      <c r="W94">
        <v>54.47719</v>
      </c>
      <c r="X94">
        <v>55</v>
      </c>
      <c r="Y94">
        <v>55.41825</v>
      </c>
      <c r="Z94">
        <v>55.836500000000001</v>
      </c>
      <c r="AA94">
        <v>56.254750000000001</v>
      </c>
      <c r="AB94">
        <v>56.777569999999997</v>
      </c>
      <c r="AC94">
        <v>57.195819999999998</v>
      </c>
      <c r="AD94">
        <v>57.718629999999997</v>
      </c>
      <c r="AE94">
        <v>58.136879999999998</v>
      </c>
      <c r="AF94">
        <v>58.555129999999998</v>
      </c>
      <c r="AG94">
        <v>59.077950000000001</v>
      </c>
      <c r="AH94">
        <v>59.496200000000002</v>
      </c>
      <c r="AI94">
        <v>60.019010000000002</v>
      </c>
    </row>
    <row r="95" spans="1:35" x14ac:dyDescent="0.25">
      <c r="A95" t="s">
        <v>157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158</v>
      </c>
      <c r="B96">
        <v>41.5</v>
      </c>
      <c r="C96">
        <v>41.811250000000001</v>
      </c>
      <c r="D96">
        <v>43.471249999999998</v>
      </c>
      <c r="E96">
        <v>45.442500000000003</v>
      </c>
      <c r="F96">
        <v>46.376249999999999</v>
      </c>
      <c r="G96">
        <v>46.791249999999998</v>
      </c>
      <c r="H96">
        <v>47.102499999999999</v>
      </c>
      <c r="I96">
        <v>47.517499999999998</v>
      </c>
      <c r="J96">
        <v>47.932499999999997</v>
      </c>
      <c r="K96">
        <v>48.347499999999997</v>
      </c>
      <c r="L96">
        <v>48.866250000000001</v>
      </c>
      <c r="M96">
        <v>49.177500000000002</v>
      </c>
      <c r="N96">
        <v>49.696249999999999</v>
      </c>
      <c r="O96">
        <v>50.318750000000001</v>
      </c>
      <c r="P96">
        <v>50.837499999999999</v>
      </c>
      <c r="Q96">
        <v>51.14875</v>
      </c>
      <c r="R96">
        <v>51.667499999999997</v>
      </c>
      <c r="S96">
        <v>52.082500000000003</v>
      </c>
      <c r="T96">
        <v>52.60125</v>
      </c>
      <c r="U96">
        <v>53.12</v>
      </c>
      <c r="V96">
        <v>53.534999999999997</v>
      </c>
      <c r="W96">
        <v>54.053750000000001</v>
      </c>
      <c r="X96">
        <v>54.572499999999998</v>
      </c>
      <c r="Y96">
        <v>54.987499999999997</v>
      </c>
      <c r="Z96">
        <v>55.402500000000003</v>
      </c>
      <c r="AA96">
        <v>55.817500000000003</v>
      </c>
      <c r="AB96">
        <v>56.33625</v>
      </c>
      <c r="AC96">
        <v>56.751249999999999</v>
      </c>
      <c r="AD96">
        <v>57.27</v>
      </c>
      <c r="AE96">
        <v>57.685000000000002</v>
      </c>
      <c r="AF96">
        <v>58.1</v>
      </c>
      <c r="AG96">
        <v>58.618749999999999</v>
      </c>
      <c r="AH96">
        <v>59.033749999999998</v>
      </c>
      <c r="AI96">
        <v>59.552500000000002</v>
      </c>
    </row>
    <row r="97" spans="1:35" x14ac:dyDescent="0.25">
      <c r="A97" t="s">
        <v>84</v>
      </c>
      <c r="B97">
        <v>36.152549999999998</v>
      </c>
      <c r="C97">
        <v>38.615850000000002</v>
      </c>
      <c r="D97">
        <v>41.586300000000001</v>
      </c>
      <c r="E97">
        <v>44.266950000000001</v>
      </c>
      <c r="F97">
        <v>45.353700000000003</v>
      </c>
      <c r="G97">
        <v>46.005749999999999</v>
      </c>
      <c r="H97">
        <v>47.237400000000001</v>
      </c>
      <c r="I97">
        <v>48.1068</v>
      </c>
      <c r="J97">
        <v>48.976199999999999</v>
      </c>
      <c r="K97">
        <v>50.570099999999996</v>
      </c>
      <c r="L97">
        <v>50.715000000000003</v>
      </c>
      <c r="M97">
        <v>50.859900000000003</v>
      </c>
      <c r="N97">
        <v>51.294600000000003</v>
      </c>
      <c r="O97">
        <v>51.294600000000003</v>
      </c>
      <c r="P97">
        <v>53.0334</v>
      </c>
      <c r="Q97">
        <v>54.482399999999998</v>
      </c>
      <c r="R97">
        <v>55.931399999999996</v>
      </c>
      <c r="S97">
        <v>57.307949999999998</v>
      </c>
      <c r="T97">
        <v>58.5396</v>
      </c>
      <c r="U97">
        <v>59.843699999999998</v>
      </c>
      <c r="V97">
        <v>60.568199999999997</v>
      </c>
      <c r="W97">
        <v>62.017200000000003</v>
      </c>
      <c r="X97">
        <v>64.770300000000006</v>
      </c>
      <c r="Y97">
        <v>68.247900000000001</v>
      </c>
      <c r="Z97">
        <v>70.276499999999999</v>
      </c>
      <c r="AA97">
        <v>72.305099999999996</v>
      </c>
      <c r="AB97">
        <v>74.623500000000007</v>
      </c>
      <c r="AC97">
        <v>76.796999999999997</v>
      </c>
      <c r="AD97">
        <v>78.970500000000001</v>
      </c>
      <c r="AE97">
        <v>81.144000000000005</v>
      </c>
      <c r="AF97">
        <v>83.317499999999995</v>
      </c>
      <c r="AG97">
        <v>85.491</v>
      </c>
      <c r="AH97">
        <v>88.388999999999996</v>
      </c>
      <c r="AI97">
        <v>90.5625</v>
      </c>
    </row>
    <row r="98" spans="1:35" x14ac:dyDescent="0.25">
      <c r="A98" t="s">
        <v>160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73</v>
      </c>
      <c r="B99">
        <v>33.932000000000002</v>
      </c>
      <c r="C99">
        <v>36.244</v>
      </c>
      <c r="D99">
        <v>39.031999999999996</v>
      </c>
      <c r="E99">
        <v>41.548000000000002</v>
      </c>
      <c r="F99">
        <v>42.567999999999998</v>
      </c>
      <c r="G99">
        <v>43.18</v>
      </c>
      <c r="H99">
        <v>44.335999999999999</v>
      </c>
      <c r="I99">
        <v>45.152000000000001</v>
      </c>
      <c r="J99">
        <v>45.968000000000004</v>
      </c>
      <c r="K99">
        <v>47.463999999999999</v>
      </c>
      <c r="L99">
        <v>47.6</v>
      </c>
      <c r="M99">
        <v>47.735999999999997</v>
      </c>
      <c r="N99">
        <v>48.143999999999998</v>
      </c>
      <c r="O99">
        <v>48.143999999999998</v>
      </c>
      <c r="P99">
        <v>49.776000000000003</v>
      </c>
      <c r="Q99">
        <v>51.136000000000003</v>
      </c>
      <c r="R99">
        <v>52.496000000000002</v>
      </c>
      <c r="S99">
        <v>53.787999999999997</v>
      </c>
      <c r="T99">
        <v>54.944000000000003</v>
      </c>
      <c r="U99">
        <v>56.167999999999999</v>
      </c>
      <c r="V99">
        <v>56.847999999999999</v>
      </c>
      <c r="W99">
        <v>58.207999999999998</v>
      </c>
      <c r="X99">
        <v>60.792000000000002</v>
      </c>
      <c r="Y99">
        <v>64.055999999999997</v>
      </c>
      <c r="Z99">
        <v>65.959999999999994</v>
      </c>
      <c r="AA99">
        <v>67.864000000000004</v>
      </c>
      <c r="AB99">
        <v>70.040000000000006</v>
      </c>
      <c r="AC99">
        <v>72.08</v>
      </c>
      <c r="AD99">
        <v>74.12</v>
      </c>
      <c r="AE99">
        <v>76.16</v>
      </c>
      <c r="AF99">
        <v>78.2</v>
      </c>
      <c r="AG99">
        <v>80.239999999999995</v>
      </c>
      <c r="AH99">
        <v>82.96</v>
      </c>
      <c r="AI99">
        <v>85</v>
      </c>
    </row>
    <row r="100" spans="1:35" x14ac:dyDescent="0.25">
      <c r="A100" t="s">
        <v>85</v>
      </c>
      <c r="B100">
        <v>7.8442499999999997</v>
      </c>
      <c r="C100">
        <v>7.8442499999999997</v>
      </c>
      <c r="D100">
        <v>7.8442499999999997</v>
      </c>
      <c r="E100">
        <v>7.8442499999999997</v>
      </c>
      <c r="F100">
        <v>7.8442499999999997</v>
      </c>
      <c r="G100">
        <v>7.8442499999999997</v>
      </c>
      <c r="H100">
        <v>7.8442499999999997</v>
      </c>
      <c r="I100">
        <v>7.8442499999999997</v>
      </c>
      <c r="J100">
        <v>7.8442499999999997</v>
      </c>
      <c r="K100">
        <v>7.8442499999999997</v>
      </c>
      <c r="L100">
        <v>7.8442499999999997</v>
      </c>
      <c r="M100">
        <v>7.8442499999999997</v>
      </c>
      <c r="N100">
        <v>7.8442499999999997</v>
      </c>
      <c r="O100">
        <v>7.8442499999999997</v>
      </c>
      <c r="P100">
        <v>7.8442499999999997</v>
      </c>
      <c r="Q100">
        <v>7.8442499999999997</v>
      </c>
      <c r="R100">
        <v>7.8442499999999997</v>
      </c>
      <c r="S100">
        <v>7.8442499999999997</v>
      </c>
      <c r="T100">
        <v>7.8442499999999997</v>
      </c>
      <c r="U100">
        <v>7.8442499999999997</v>
      </c>
      <c r="V100">
        <v>7.8442499999999997</v>
      </c>
      <c r="W100">
        <v>7.8442499999999997</v>
      </c>
      <c r="X100">
        <v>7.8442499999999997</v>
      </c>
      <c r="Y100">
        <v>7.8442499999999997</v>
      </c>
      <c r="Z100">
        <v>7.8442499999999997</v>
      </c>
      <c r="AA100">
        <v>7.8442499999999997</v>
      </c>
      <c r="AB100">
        <v>7.8442499999999997</v>
      </c>
      <c r="AC100">
        <v>7.8442499999999997</v>
      </c>
      <c r="AD100">
        <v>7.8442499999999997</v>
      </c>
      <c r="AE100">
        <v>7.8442499999999997</v>
      </c>
      <c r="AF100">
        <v>7.8442499999999997</v>
      </c>
      <c r="AG100">
        <v>7.8442499999999997</v>
      </c>
      <c r="AH100">
        <v>7.8442499999999997</v>
      </c>
      <c r="AI100">
        <v>7.8442499999999997</v>
      </c>
    </row>
    <row r="101" spans="1:35" x14ac:dyDescent="0.25">
      <c r="A101" t="s">
        <v>162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 x14ac:dyDescent="0.25">
      <c r="A102" t="s">
        <v>74</v>
      </c>
      <c r="B102">
        <v>7.8375000000000004</v>
      </c>
      <c r="C102">
        <v>7.8375000000000004</v>
      </c>
      <c r="D102">
        <v>7.8375000000000004</v>
      </c>
      <c r="E102">
        <v>7.8375000000000004</v>
      </c>
      <c r="F102">
        <v>7.8375000000000004</v>
      </c>
      <c r="G102">
        <v>7.8375000000000004</v>
      </c>
      <c r="H102">
        <v>7.8375000000000004</v>
      </c>
      <c r="I102">
        <v>7.8375000000000004</v>
      </c>
      <c r="J102">
        <v>7.8375000000000004</v>
      </c>
      <c r="K102">
        <v>7.8375000000000004</v>
      </c>
      <c r="L102">
        <v>7.8375000000000004</v>
      </c>
      <c r="M102">
        <v>7.8375000000000004</v>
      </c>
      <c r="N102">
        <v>7.8375000000000004</v>
      </c>
      <c r="O102">
        <v>7.8375000000000004</v>
      </c>
      <c r="P102">
        <v>7.8375000000000004</v>
      </c>
      <c r="Q102">
        <v>7.8375000000000004</v>
      </c>
      <c r="R102">
        <v>7.8375000000000004</v>
      </c>
      <c r="S102">
        <v>7.8375000000000004</v>
      </c>
      <c r="T102">
        <v>7.8375000000000004</v>
      </c>
      <c r="U102">
        <v>7.8375000000000004</v>
      </c>
      <c r="V102">
        <v>7.8375000000000004</v>
      </c>
      <c r="W102">
        <v>7.8375000000000004</v>
      </c>
      <c r="X102">
        <v>7.8375000000000004</v>
      </c>
      <c r="Y102">
        <v>7.8375000000000004</v>
      </c>
      <c r="Z102">
        <v>7.8375000000000004</v>
      </c>
      <c r="AA102">
        <v>7.8375000000000004</v>
      </c>
      <c r="AB102">
        <v>7.8375000000000004</v>
      </c>
      <c r="AC102">
        <v>7.8375000000000004</v>
      </c>
      <c r="AD102">
        <v>7.8375000000000004</v>
      </c>
      <c r="AE102">
        <v>7.8375000000000004</v>
      </c>
      <c r="AF102">
        <v>7.8375000000000004</v>
      </c>
      <c r="AG102">
        <v>7.8375000000000004</v>
      </c>
      <c r="AH102">
        <v>7.8375000000000004</v>
      </c>
      <c r="AI102">
        <v>7.8375000000000004</v>
      </c>
    </row>
    <row r="103" spans="1:35" x14ac:dyDescent="0.25">
      <c r="A103" t="s">
        <v>86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5">
      <c r="A104" t="s">
        <v>163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5">
      <c r="A105" t="s">
        <v>75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165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 t="s">
        <v>166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5">
      <c r="A108" t="s">
        <v>167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t="s">
        <v>87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 t="s">
        <v>168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x14ac:dyDescent="0.25">
      <c r="A111" t="s">
        <v>76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 t="s">
        <v>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5">
      <c r="A113" t="s">
        <v>169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5">
      <c r="A114" t="s">
        <v>77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5">
      <c r="A115" t="s">
        <v>89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t="s">
        <v>171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t="s">
        <v>78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5">
      <c r="A118" t="s">
        <v>90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5">
      <c r="A119" t="s">
        <v>173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 t="s">
        <v>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5">
      <c r="A121" t="s">
        <v>91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5">
      <c r="A122" t="s">
        <v>175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 t="s">
        <v>80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t="s">
        <v>92</v>
      </c>
      <c r="B124">
        <v>28.390090000000001</v>
      </c>
      <c r="C124">
        <v>30.324480000000001</v>
      </c>
      <c r="D124">
        <v>32.657130000000002</v>
      </c>
      <c r="E124">
        <v>34.762210000000003</v>
      </c>
      <c r="F124">
        <v>35.61562</v>
      </c>
      <c r="G124">
        <v>36.127670000000002</v>
      </c>
      <c r="H124">
        <v>37.094859999999997</v>
      </c>
      <c r="I124">
        <v>37.777589999999996</v>
      </c>
      <c r="J124">
        <v>38.460320000000003</v>
      </c>
      <c r="K124">
        <v>39.711979999999997</v>
      </c>
      <c r="L124">
        <v>39.825769999999999</v>
      </c>
      <c r="M124">
        <v>39.93956</v>
      </c>
      <c r="N124">
        <v>40.280929999999998</v>
      </c>
      <c r="O124">
        <v>40.280929999999998</v>
      </c>
      <c r="P124">
        <v>41.646380000000001</v>
      </c>
      <c r="Q124">
        <v>42.784260000000003</v>
      </c>
      <c r="R124">
        <v>43.922139999999999</v>
      </c>
      <c r="S124">
        <v>45.003120000000003</v>
      </c>
      <c r="T124">
        <v>45.970320000000001</v>
      </c>
      <c r="U124">
        <v>46.994410000000002</v>
      </c>
      <c r="V124">
        <v>47.56335</v>
      </c>
      <c r="W124">
        <v>48.701230000000002</v>
      </c>
      <c r="X124">
        <v>50.863199999999999</v>
      </c>
      <c r="Y124">
        <v>53.594110000000001</v>
      </c>
      <c r="Z124">
        <v>55.187139999999999</v>
      </c>
      <c r="AA124">
        <v>56.780169999999998</v>
      </c>
      <c r="AB124">
        <v>58.60078</v>
      </c>
      <c r="AC124">
        <v>60.307600000000001</v>
      </c>
      <c r="AD124">
        <v>62.014420000000001</v>
      </c>
      <c r="AE124">
        <v>63.721229999999998</v>
      </c>
      <c r="AF124">
        <v>65.428049999999999</v>
      </c>
      <c r="AG124">
        <v>67.134870000000006</v>
      </c>
      <c r="AH124">
        <v>69.410629999999998</v>
      </c>
      <c r="AI124">
        <v>71.117450000000005</v>
      </c>
    </row>
    <row r="125" spans="1:35" x14ac:dyDescent="0.25">
      <c r="A125" t="s">
        <v>176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5">
      <c r="A126" t="s">
        <v>81</v>
      </c>
      <c r="B126">
        <v>28.390090000000001</v>
      </c>
      <c r="C126">
        <v>30.324480000000001</v>
      </c>
      <c r="D126">
        <v>32.657130000000002</v>
      </c>
      <c r="E126">
        <v>34.762210000000003</v>
      </c>
      <c r="F126">
        <v>35.61562</v>
      </c>
      <c r="G126">
        <v>36.127670000000002</v>
      </c>
      <c r="H126">
        <v>37.094859999999997</v>
      </c>
      <c r="I126">
        <v>37.777589999999996</v>
      </c>
      <c r="J126">
        <v>38.460320000000003</v>
      </c>
      <c r="K126">
        <v>39.711979999999997</v>
      </c>
      <c r="L126">
        <v>39.825769999999999</v>
      </c>
      <c r="M126">
        <v>39.93956</v>
      </c>
      <c r="N126">
        <v>40.280929999999998</v>
      </c>
      <c r="O126">
        <v>40.280929999999998</v>
      </c>
      <c r="P126">
        <v>41.646380000000001</v>
      </c>
      <c r="Q126">
        <v>42.784260000000003</v>
      </c>
      <c r="R126">
        <v>43.922139999999999</v>
      </c>
      <c r="S126">
        <v>45.003120000000003</v>
      </c>
      <c r="T126">
        <v>45.970320000000001</v>
      </c>
      <c r="U126">
        <v>46.994410000000002</v>
      </c>
      <c r="V126">
        <v>47.56335</v>
      </c>
      <c r="W126">
        <v>48.701230000000002</v>
      </c>
      <c r="X126">
        <v>50.863199999999999</v>
      </c>
      <c r="Y126">
        <v>53.594110000000001</v>
      </c>
      <c r="Z126">
        <v>55.187139999999999</v>
      </c>
      <c r="AA126">
        <v>56.780169999999998</v>
      </c>
      <c r="AB126">
        <v>58.60078</v>
      </c>
      <c r="AC126">
        <v>60.307600000000001</v>
      </c>
      <c r="AD126">
        <v>62.014420000000001</v>
      </c>
      <c r="AE126">
        <v>63.721229999999998</v>
      </c>
      <c r="AF126">
        <v>65.428049999999999</v>
      </c>
      <c r="AG126">
        <v>67.134870000000006</v>
      </c>
      <c r="AH126">
        <v>69.410629999999998</v>
      </c>
      <c r="AI126">
        <v>71.117450000000005</v>
      </c>
    </row>
    <row r="127" spans="1:35" x14ac:dyDescent="0.25">
      <c r="A127" t="s">
        <v>177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 x14ac:dyDescent="0.25">
      <c r="A128" t="s">
        <v>179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5">
      <c r="A129" t="s">
        <v>180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t="s">
        <v>181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5">
      <c r="A131" t="s">
        <v>182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 x14ac:dyDescent="0.25">
      <c r="A132" t="s">
        <v>183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4" spans="1:35" x14ac:dyDescent="0.25">
      <c r="A134" s="1" t="s">
        <v>94</v>
      </c>
    </row>
    <row r="135" spans="1:35" x14ac:dyDescent="0.25">
      <c r="A135" t="s">
        <v>61</v>
      </c>
      <c r="B135">
        <v>2017</v>
      </c>
      <c r="C135">
        <v>2018</v>
      </c>
      <c r="D135">
        <v>2019</v>
      </c>
      <c r="E135">
        <v>2020</v>
      </c>
      <c r="F135">
        <v>2021</v>
      </c>
      <c r="G135">
        <v>2022</v>
      </c>
      <c r="H135">
        <v>2023</v>
      </c>
      <c r="I135">
        <v>2024</v>
      </c>
      <c r="J135">
        <v>2025</v>
      </c>
      <c r="K135">
        <v>2026</v>
      </c>
      <c r="L135">
        <v>2027</v>
      </c>
      <c r="M135">
        <v>2028</v>
      </c>
      <c r="N135">
        <v>2029</v>
      </c>
      <c r="O135">
        <v>2030</v>
      </c>
      <c r="P135">
        <v>2031</v>
      </c>
      <c r="Q135">
        <v>2032</v>
      </c>
      <c r="R135">
        <v>2033</v>
      </c>
      <c r="S135">
        <v>2034</v>
      </c>
      <c r="T135">
        <v>2035</v>
      </c>
      <c r="U135">
        <v>2036</v>
      </c>
      <c r="V135">
        <v>2037</v>
      </c>
      <c r="W135">
        <v>2038</v>
      </c>
      <c r="X135">
        <v>2039</v>
      </c>
      <c r="Y135">
        <v>2040</v>
      </c>
      <c r="Z135">
        <v>2041</v>
      </c>
      <c r="AA135">
        <v>2042</v>
      </c>
      <c r="AB135">
        <v>2043</v>
      </c>
      <c r="AC135">
        <v>2044</v>
      </c>
      <c r="AD135">
        <v>2045</v>
      </c>
      <c r="AE135">
        <v>2046</v>
      </c>
      <c r="AF135">
        <v>2047</v>
      </c>
      <c r="AG135">
        <v>2048</v>
      </c>
      <c r="AH135">
        <v>2049</v>
      </c>
      <c r="AI135">
        <v>2050</v>
      </c>
    </row>
    <row r="136" spans="1:35" x14ac:dyDescent="0.25">
      <c r="A136" t="s">
        <v>101</v>
      </c>
      <c r="B136" t="s">
        <v>62</v>
      </c>
    </row>
    <row r="137" spans="1:35" x14ac:dyDescent="0.25">
      <c r="A137" t="s">
        <v>211</v>
      </c>
    </row>
    <row r="138" spans="1:35" x14ac:dyDescent="0.25">
      <c r="A138" t="s">
        <v>103</v>
      </c>
      <c r="B138">
        <v>0.85599999999999998</v>
      </c>
      <c r="C138">
        <v>0.88700000000000001</v>
      </c>
      <c r="D138">
        <v>0.89</v>
      </c>
      <c r="E138">
        <v>0.88400000000000001</v>
      </c>
      <c r="F138">
        <v>0.88100000000000001</v>
      </c>
      <c r="G138">
        <v>0.878</v>
      </c>
      <c r="H138">
        <v>0.874</v>
      </c>
      <c r="I138">
        <v>0.871</v>
      </c>
      <c r="J138">
        <v>0.88700000000000001</v>
      </c>
      <c r="K138">
        <v>0.88400000000000001</v>
      </c>
      <c r="L138">
        <v>0.88</v>
      </c>
      <c r="M138">
        <v>0.874</v>
      </c>
      <c r="N138">
        <v>0.87</v>
      </c>
      <c r="O138">
        <v>0.87</v>
      </c>
      <c r="P138">
        <v>0.87</v>
      </c>
      <c r="Q138">
        <v>0.87</v>
      </c>
      <c r="R138">
        <v>0.87</v>
      </c>
      <c r="S138">
        <v>0.87</v>
      </c>
      <c r="T138">
        <v>0.87</v>
      </c>
      <c r="U138">
        <v>0.87</v>
      </c>
      <c r="V138">
        <v>0.87</v>
      </c>
      <c r="W138">
        <v>0.87</v>
      </c>
      <c r="X138">
        <v>0.87</v>
      </c>
      <c r="Y138">
        <v>0.87</v>
      </c>
      <c r="Z138">
        <v>0.87</v>
      </c>
      <c r="AA138">
        <v>0.87</v>
      </c>
      <c r="AB138">
        <v>0.87</v>
      </c>
      <c r="AC138">
        <v>0.87</v>
      </c>
      <c r="AD138">
        <v>0.87</v>
      </c>
      <c r="AE138">
        <v>0.87</v>
      </c>
      <c r="AF138">
        <v>0.87</v>
      </c>
      <c r="AG138">
        <v>0.87</v>
      </c>
      <c r="AH138">
        <v>0.87</v>
      </c>
      <c r="AI138">
        <v>0.87</v>
      </c>
    </row>
    <row r="139" spans="1:35" x14ac:dyDescent="0.25">
      <c r="A139" t="s">
        <v>212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t="s">
        <v>213</v>
      </c>
      <c r="B140">
        <v>0.85599999999999998</v>
      </c>
      <c r="C140">
        <v>0.88700000000000001</v>
      </c>
      <c r="D140">
        <v>0.89</v>
      </c>
      <c r="E140">
        <v>0.88400000000000001</v>
      </c>
      <c r="F140">
        <v>0.88100000000000001</v>
      </c>
      <c r="G140">
        <v>0.878</v>
      </c>
      <c r="H140">
        <v>0.874</v>
      </c>
      <c r="I140">
        <v>0.871</v>
      </c>
      <c r="J140">
        <v>0.88700000000000001</v>
      </c>
      <c r="K140">
        <v>0.88400000000000001</v>
      </c>
      <c r="L140">
        <v>0.88</v>
      </c>
      <c r="M140">
        <v>0.874</v>
      </c>
      <c r="N140">
        <v>0.87</v>
      </c>
      <c r="O140">
        <v>0.87</v>
      </c>
      <c r="P140">
        <v>0.87</v>
      </c>
      <c r="Q140">
        <v>0.87</v>
      </c>
      <c r="R140">
        <v>0.87</v>
      </c>
      <c r="S140">
        <v>0.87</v>
      </c>
      <c r="T140">
        <v>0.87</v>
      </c>
      <c r="U140">
        <v>0.87</v>
      </c>
      <c r="V140">
        <v>0.87</v>
      </c>
      <c r="W140">
        <v>0.87</v>
      </c>
      <c r="X140">
        <v>0.87</v>
      </c>
      <c r="Y140">
        <v>0.87</v>
      </c>
      <c r="Z140">
        <v>0.87</v>
      </c>
      <c r="AA140">
        <v>0.87</v>
      </c>
      <c r="AB140">
        <v>0.87</v>
      </c>
      <c r="AC140">
        <v>0.87</v>
      </c>
      <c r="AD140">
        <v>0.87</v>
      </c>
      <c r="AE140">
        <v>0.87</v>
      </c>
      <c r="AF140">
        <v>0.87</v>
      </c>
      <c r="AG140">
        <v>0.87</v>
      </c>
      <c r="AH140">
        <v>0.87</v>
      </c>
      <c r="AI140">
        <v>0.87</v>
      </c>
    </row>
    <row r="141" spans="1:35" x14ac:dyDescent="0.25">
      <c r="A141" t="s">
        <v>214</v>
      </c>
      <c r="B141">
        <v>0.64700000000000002</v>
      </c>
      <c r="C141">
        <v>0.64700000000000002</v>
      </c>
      <c r="D141">
        <v>0.64700000000000002</v>
      </c>
      <c r="E141">
        <v>0.64700000000000002</v>
      </c>
      <c r="F141">
        <v>0.64700000000000002</v>
      </c>
      <c r="G141">
        <v>0.64700000000000002</v>
      </c>
      <c r="H141">
        <v>0.64700000000000002</v>
      </c>
      <c r="I141">
        <v>0.64700000000000002</v>
      </c>
      <c r="J141">
        <v>0.64700000000000002</v>
      </c>
      <c r="K141">
        <v>0.64700000000000002</v>
      </c>
      <c r="L141">
        <v>0.64700000000000002</v>
      </c>
      <c r="M141">
        <v>0.64700000000000002</v>
      </c>
      <c r="N141">
        <v>0.64700000000000002</v>
      </c>
      <c r="O141">
        <v>0.64700000000000002</v>
      </c>
      <c r="P141">
        <v>0.64700000000000002</v>
      </c>
      <c r="Q141">
        <v>0.64700000000000002</v>
      </c>
      <c r="R141">
        <v>0.64700000000000002</v>
      </c>
      <c r="S141">
        <v>0.64700000000000002</v>
      </c>
      <c r="T141">
        <v>0.64700000000000002</v>
      </c>
      <c r="U141">
        <v>0.64700000000000002</v>
      </c>
      <c r="V141">
        <v>0.64700000000000002</v>
      </c>
      <c r="W141">
        <v>0.64700000000000002</v>
      </c>
      <c r="X141">
        <v>0.64700000000000002</v>
      </c>
      <c r="Y141">
        <v>0.64700000000000002</v>
      </c>
      <c r="Z141">
        <v>0.64700000000000002</v>
      </c>
      <c r="AA141">
        <v>0.64700000000000002</v>
      </c>
      <c r="AB141">
        <v>0.64700000000000002</v>
      </c>
      <c r="AC141">
        <v>0.64700000000000002</v>
      </c>
      <c r="AD141">
        <v>0.64700000000000002</v>
      </c>
      <c r="AE141">
        <v>0.64700000000000002</v>
      </c>
      <c r="AF141">
        <v>0.64700000000000002</v>
      </c>
      <c r="AG141">
        <v>0.64700000000000002</v>
      </c>
      <c r="AH141">
        <v>0.64700000000000002</v>
      </c>
      <c r="AI141">
        <v>0.64700000000000002</v>
      </c>
    </row>
    <row r="142" spans="1:35" x14ac:dyDescent="0.25">
      <c r="A142" t="s">
        <v>215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 x14ac:dyDescent="0.25">
      <c r="A143" t="s">
        <v>216</v>
      </c>
      <c r="B143">
        <v>0.64700000000000002</v>
      </c>
      <c r="C143">
        <v>0.64700000000000002</v>
      </c>
      <c r="D143">
        <v>0.64700000000000002</v>
      </c>
      <c r="E143">
        <v>0.64700000000000002</v>
      </c>
      <c r="F143">
        <v>0.64700000000000002</v>
      </c>
      <c r="G143">
        <v>0.64700000000000002</v>
      </c>
      <c r="H143">
        <v>0.64700000000000002</v>
      </c>
      <c r="I143">
        <v>0.64700000000000002</v>
      </c>
      <c r="J143">
        <v>0.64700000000000002</v>
      </c>
      <c r="K143">
        <v>0.64700000000000002</v>
      </c>
      <c r="L143">
        <v>0.64700000000000002</v>
      </c>
      <c r="M143">
        <v>0.64700000000000002</v>
      </c>
      <c r="N143">
        <v>0.64700000000000002</v>
      </c>
      <c r="O143">
        <v>0.64700000000000002</v>
      </c>
      <c r="P143">
        <v>0.64700000000000002</v>
      </c>
      <c r="Q143">
        <v>0.64700000000000002</v>
      </c>
      <c r="R143">
        <v>0.64700000000000002</v>
      </c>
      <c r="S143">
        <v>0.64700000000000002</v>
      </c>
      <c r="T143">
        <v>0.64700000000000002</v>
      </c>
      <c r="U143">
        <v>0.64700000000000002</v>
      </c>
      <c r="V143">
        <v>0.64700000000000002</v>
      </c>
      <c r="W143">
        <v>0.64700000000000002</v>
      </c>
      <c r="X143">
        <v>0.64700000000000002</v>
      </c>
      <c r="Y143">
        <v>0.64700000000000002</v>
      </c>
      <c r="Z143">
        <v>0.64700000000000002</v>
      </c>
      <c r="AA143">
        <v>0.64700000000000002</v>
      </c>
      <c r="AB143">
        <v>0.64700000000000002</v>
      </c>
      <c r="AC143">
        <v>0.64700000000000002</v>
      </c>
      <c r="AD143">
        <v>0.64700000000000002</v>
      </c>
      <c r="AE143">
        <v>0.64700000000000002</v>
      </c>
      <c r="AF143">
        <v>0.64700000000000002</v>
      </c>
      <c r="AG143">
        <v>0.64700000000000002</v>
      </c>
      <c r="AH143">
        <v>0.64700000000000002</v>
      </c>
      <c r="AI143">
        <v>0.64700000000000002</v>
      </c>
    </row>
    <row r="144" spans="1:35" x14ac:dyDescent="0.25">
      <c r="A144" t="s">
        <v>217</v>
      </c>
      <c r="B144">
        <v>0.9</v>
      </c>
      <c r="C144">
        <v>0.9</v>
      </c>
      <c r="D144">
        <v>0.9</v>
      </c>
      <c r="E144">
        <v>0.9</v>
      </c>
      <c r="F144">
        <v>0.9</v>
      </c>
      <c r="G144">
        <v>0.9</v>
      </c>
      <c r="H144">
        <v>0.9</v>
      </c>
      <c r="I144">
        <v>0.9</v>
      </c>
      <c r="J144">
        <v>0.9</v>
      </c>
      <c r="K144">
        <v>0.9</v>
      </c>
      <c r="L144">
        <v>0.9</v>
      </c>
      <c r="M144">
        <v>0.9</v>
      </c>
      <c r="N144">
        <v>0.9</v>
      </c>
      <c r="O144">
        <v>0.9</v>
      </c>
      <c r="P144">
        <v>0.9</v>
      </c>
      <c r="Q144">
        <v>0.9</v>
      </c>
      <c r="R144">
        <v>0.9</v>
      </c>
      <c r="S144">
        <v>0.9</v>
      </c>
      <c r="T144">
        <v>0.9</v>
      </c>
      <c r="U144">
        <v>0.9</v>
      </c>
      <c r="V144">
        <v>0.9</v>
      </c>
      <c r="W144">
        <v>0.9</v>
      </c>
      <c r="X144">
        <v>0.9</v>
      </c>
      <c r="Y144">
        <v>0.9</v>
      </c>
      <c r="Z144">
        <v>0.9</v>
      </c>
      <c r="AA144">
        <v>0.9</v>
      </c>
      <c r="AB144">
        <v>0.9</v>
      </c>
      <c r="AC144">
        <v>0.9</v>
      </c>
      <c r="AD144">
        <v>0.9</v>
      </c>
      <c r="AE144">
        <v>0.9</v>
      </c>
      <c r="AF144">
        <v>0.9</v>
      </c>
      <c r="AG144">
        <v>0.9</v>
      </c>
      <c r="AH144">
        <v>0.9</v>
      </c>
      <c r="AI144">
        <v>0.9</v>
      </c>
    </row>
    <row r="145" spans="1:35" x14ac:dyDescent="0.25">
      <c r="A145" t="s">
        <v>218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 x14ac:dyDescent="0.25">
      <c r="A146" t="s">
        <v>219</v>
      </c>
      <c r="B146">
        <v>0.9</v>
      </c>
      <c r="C146">
        <v>0.9</v>
      </c>
      <c r="D146">
        <v>0.9</v>
      </c>
      <c r="E146">
        <v>0.9</v>
      </c>
      <c r="F146">
        <v>0.9</v>
      </c>
      <c r="G146">
        <v>0.9</v>
      </c>
      <c r="H146">
        <v>0.9</v>
      </c>
      <c r="I146">
        <v>0.9</v>
      </c>
      <c r="J146">
        <v>0.9</v>
      </c>
      <c r="K146">
        <v>0.9</v>
      </c>
      <c r="L146">
        <v>0.9</v>
      </c>
      <c r="M146">
        <v>0.9</v>
      </c>
      <c r="N146">
        <v>0.9</v>
      </c>
      <c r="O146">
        <v>0.9</v>
      </c>
      <c r="P146">
        <v>0.9</v>
      </c>
      <c r="Q146">
        <v>0.9</v>
      </c>
      <c r="R146">
        <v>0.9</v>
      </c>
      <c r="S146">
        <v>0.9</v>
      </c>
      <c r="T146">
        <v>0.9</v>
      </c>
      <c r="U146">
        <v>0.9</v>
      </c>
      <c r="V146">
        <v>0.9</v>
      </c>
      <c r="W146">
        <v>0.9</v>
      </c>
      <c r="X146">
        <v>0.9</v>
      </c>
      <c r="Y146">
        <v>0.9</v>
      </c>
      <c r="Z146">
        <v>0.9</v>
      </c>
      <c r="AA146">
        <v>0.9</v>
      </c>
      <c r="AB146">
        <v>0.9</v>
      </c>
      <c r="AC146">
        <v>0.9</v>
      </c>
      <c r="AD146">
        <v>0.9</v>
      </c>
      <c r="AE146">
        <v>0.9</v>
      </c>
      <c r="AF146">
        <v>0.9</v>
      </c>
      <c r="AG146">
        <v>0.9</v>
      </c>
      <c r="AH146">
        <v>0.9</v>
      </c>
      <c r="AI146">
        <v>0.9</v>
      </c>
    </row>
    <row r="147" spans="1:35" x14ac:dyDescent="0.25">
      <c r="A147" t="s">
        <v>220</v>
      </c>
      <c r="B147">
        <v>0.23100000000000001</v>
      </c>
      <c r="C147">
        <v>0.23100000000000001</v>
      </c>
      <c r="D147">
        <v>0.23100000000000001</v>
      </c>
      <c r="E147">
        <v>0.23100000000000001</v>
      </c>
      <c r="F147">
        <v>0.23100000000000001</v>
      </c>
      <c r="G147">
        <v>0.23100000000000001</v>
      </c>
      <c r="H147">
        <v>0.23100000000000001</v>
      </c>
      <c r="I147">
        <v>0.23100000000000001</v>
      </c>
      <c r="J147">
        <v>0.23100000000000001</v>
      </c>
      <c r="K147">
        <v>0.23100000000000001</v>
      </c>
      <c r="L147">
        <v>0.23100000000000001</v>
      </c>
      <c r="M147">
        <v>0.23100000000000001</v>
      </c>
      <c r="N147">
        <v>0.23100000000000001</v>
      </c>
      <c r="O147">
        <v>0.23100000000000001</v>
      </c>
      <c r="P147">
        <v>0.23100000000000001</v>
      </c>
      <c r="Q147">
        <v>0.23100000000000001</v>
      </c>
      <c r="R147">
        <v>0.23100000000000001</v>
      </c>
      <c r="S147">
        <v>0.23100000000000001</v>
      </c>
      <c r="T147">
        <v>0.23100000000000001</v>
      </c>
      <c r="U147">
        <v>0.23100000000000001</v>
      </c>
      <c r="V147">
        <v>0.23100000000000001</v>
      </c>
      <c r="W147">
        <v>0.23100000000000001</v>
      </c>
      <c r="X147">
        <v>0.23100000000000001</v>
      </c>
      <c r="Y147">
        <v>0.23100000000000001</v>
      </c>
      <c r="Z147">
        <v>0.23100000000000001</v>
      </c>
      <c r="AA147">
        <v>0.23100000000000001</v>
      </c>
      <c r="AB147">
        <v>0.23100000000000001</v>
      </c>
      <c r="AC147">
        <v>0.23100000000000001</v>
      </c>
      <c r="AD147">
        <v>0.23100000000000001</v>
      </c>
      <c r="AE147">
        <v>0.23100000000000001</v>
      </c>
      <c r="AF147">
        <v>0.23100000000000001</v>
      </c>
      <c r="AG147">
        <v>0.23100000000000001</v>
      </c>
      <c r="AH147">
        <v>0.23100000000000001</v>
      </c>
      <c r="AI147">
        <v>0.23100000000000001</v>
      </c>
    </row>
    <row r="148" spans="1:35" x14ac:dyDescent="0.25">
      <c r="A148" t="s">
        <v>221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 x14ac:dyDescent="0.25">
      <c r="A149" t="s">
        <v>222</v>
      </c>
      <c r="B149">
        <v>0.23100000000000001</v>
      </c>
      <c r="C149">
        <v>0.23100000000000001</v>
      </c>
      <c r="D149">
        <v>0.23100000000000001</v>
      </c>
      <c r="E149">
        <v>0.23100000000000001</v>
      </c>
      <c r="F149">
        <v>0.23100000000000001</v>
      </c>
      <c r="G149">
        <v>0.23100000000000001</v>
      </c>
      <c r="H149">
        <v>0.23100000000000001</v>
      </c>
      <c r="I149">
        <v>0.23100000000000001</v>
      </c>
      <c r="J149">
        <v>0.23100000000000001</v>
      </c>
      <c r="K149">
        <v>0.23100000000000001</v>
      </c>
      <c r="L149">
        <v>0.23100000000000001</v>
      </c>
      <c r="M149">
        <v>0.23100000000000001</v>
      </c>
      <c r="N149">
        <v>0.23100000000000001</v>
      </c>
      <c r="O149">
        <v>0.23100000000000001</v>
      </c>
      <c r="P149">
        <v>0.23100000000000001</v>
      </c>
      <c r="Q149">
        <v>0.23100000000000001</v>
      </c>
      <c r="R149">
        <v>0.23100000000000001</v>
      </c>
      <c r="S149">
        <v>0.23100000000000001</v>
      </c>
      <c r="T149">
        <v>0.23100000000000001</v>
      </c>
      <c r="U149">
        <v>0.23100000000000001</v>
      </c>
      <c r="V149">
        <v>0.23100000000000001</v>
      </c>
      <c r="W149">
        <v>0.23100000000000001</v>
      </c>
      <c r="X149">
        <v>0.23100000000000001</v>
      </c>
      <c r="Y149">
        <v>0.23100000000000001</v>
      </c>
      <c r="Z149">
        <v>0.23100000000000001</v>
      </c>
      <c r="AA149">
        <v>0.23100000000000001</v>
      </c>
      <c r="AB149">
        <v>0.23100000000000001</v>
      </c>
      <c r="AC149">
        <v>0.23100000000000001</v>
      </c>
      <c r="AD149">
        <v>0.23100000000000001</v>
      </c>
      <c r="AE149">
        <v>0.23100000000000001</v>
      </c>
      <c r="AF149">
        <v>0.23100000000000001</v>
      </c>
      <c r="AG149">
        <v>0.23100000000000001</v>
      </c>
      <c r="AH149">
        <v>0.23100000000000001</v>
      </c>
      <c r="AI149">
        <v>0.23100000000000001</v>
      </c>
    </row>
    <row r="150" spans="1:35" x14ac:dyDescent="0.25">
      <c r="A150" t="s">
        <v>223</v>
      </c>
      <c r="B150">
        <v>0.33</v>
      </c>
      <c r="C150">
        <v>0.33</v>
      </c>
      <c r="D150">
        <v>0.33</v>
      </c>
      <c r="E150">
        <v>0.33</v>
      </c>
      <c r="F150">
        <v>0.33</v>
      </c>
      <c r="G150">
        <v>0.33</v>
      </c>
      <c r="H150">
        <v>0.33</v>
      </c>
      <c r="I150">
        <v>0.33</v>
      </c>
      <c r="J150">
        <v>0.33</v>
      </c>
      <c r="K150">
        <v>0.33</v>
      </c>
      <c r="L150">
        <v>0.33</v>
      </c>
      <c r="M150">
        <v>0.33</v>
      </c>
      <c r="N150">
        <v>0.33</v>
      </c>
      <c r="O150">
        <v>0.33</v>
      </c>
      <c r="P150">
        <v>0.33</v>
      </c>
      <c r="Q150">
        <v>0.33</v>
      </c>
      <c r="R150">
        <v>0.33</v>
      </c>
      <c r="S150">
        <v>0.33</v>
      </c>
      <c r="T150">
        <v>0.33</v>
      </c>
      <c r="U150">
        <v>0.33</v>
      </c>
      <c r="V150">
        <v>0.33</v>
      </c>
      <c r="W150">
        <v>0.33</v>
      </c>
      <c r="X150">
        <v>0.33</v>
      </c>
      <c r="Y150">
        <v>0.33</v>
      </c>
      <c r="Z150">
        <v>0.33</v>
      </c>
      <c r="AA150">
        <v>0.33</v>
      </c>
      <c r="AB150">
        <v>0.33</v>
      </c>
      <c r="AC150">
        <v>0.33</v>
      </c>
      <c r="AD150">
        <v>0.33</v>
      </c>
      <c r="AE150">
        <v>0.33</v>
      </c>
      <c r="AF150">
        <v>0.33</v>
      </c>
      <c r="AG150">
        <v>0.33</v>
      </c>
      <c r="AH150">
        <v>0.33</v>
      </c>
      <c r="AI150">
        <v>0.33</v>
      </c>
    </row>
    <row r="151" spans="1:35" x14ac:dyDescent="0.25">
      <c r="A151" t="s">
        <v>224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</row>
    <row r="152" spans="1:35" x14ac:dyDescent="0.25">
      <c r="A152" t="s">
        <v>225</v>
      </c>
      <c r="B152">
        <v>0.33</v>
      </c>
      <c r="C152">
        <v>0.33</v>
      </c>
      <c r="D152">
        <v>0.33</v>
      </c>
      <c r="E152">
        <v>0.33</v>
      </c>
      <c r="F152">
        <v>0.33</v>
      </c>
      <c r="G152">
        <v>0.33</v>
      </c>
      <c r="H152">
        <v>0.33</v>
      </c>
      <c r="I152">
        <v>0.33</v>
      </c>
      <c r="J152">
        <v>0.33</v>
      </c>
      <c r="K152">
        <v>0.33</v>
      </c>
      <c r="L152">
        <v>0.33</v>
      </c>
      <c r="M152">
        <v>0.33</v>
      </c>
      <c r="N152">
        <v>0.33</v>
      </c>
      <c r="O152">
        <v>0.33</v>
      </c>
      <c r="P152">
        <v>0.33</v>
      </c>
      <c r="Q152">
        <v>0.33</v>
      </c>
      <c r="R152">
        <v>0.33</v>
      </c>
      <c r="S152">
        <v>0.33</v>
      </c>
      <c r="T152">
        <v>0.33</v>
      </c>
      <c r="U152">
        <v>0.33</v>
      </c>
      <c r="V152">
        <v>0.33</v>
      </c>
      <c r="W152">
        <v>0.33</v>
      </c>
      <c r="X152">
        <v>0.33</v>
      </c>
      <c r="Y152">
        <v>0.33</v>
      </c>
      <c r="Z152">
        <v>0.33</v>
      </c>
      <c r="AA152">
        <v>0.33</v>
      </c>
      <c r="AB152">
        <v>0.33</v>
      </c>
      <c r="AC152">
        <v>0.33</v>
      </c>
      <c r="AD152">
        <v>0.33</v>
      </c>
      <c r="AE152">
        <v>0.33</v>
      </c>
      <c r="AF152">
        <v>0.33</v>
      </c>
      <c r="AG152">
        <v>0.33</v>
      </c>
      <c r="AH152">
        <v>0.33</v>
      </c>
      <c r="AI152">
        <v>0.33</v>
      </c>
    </row>
    <row r="153" spans="1:35" x14ac:dyDescent="0.25">
      <c r="A153" t="s">
        <v>226</v>
      </c>
      <c r="B153">
        <v>0.31</v>
      </c>
      <c r="C153">
        <v>0.31</v>
      </c>
      <c r="D153">
        <v>0.31</v>
      </c>
      <c r="E153">
        <v>0.31</v>
      </c>
      <c r="F153">
        <v>0.31</v>
      </c>
      <c r="G153">
        <v>0.31</v>
      </c>
      <c r="H153">
        <v>0.31</v>
      </c>
      <c r="I153">
        <v>0.31</v>
      </c>
      <c r="J153">
        <v>0.31</v>
      </c>
      <c r="K153">
        <v>0.31</v>
      </c>
      <c r="L153">
        <v>0.31</v>
      </c>
      <c r="M153">
        <v>0.31</v>
      </c>
      <c r="N153">
        <v>0.31</v>
      </c>
      <c r="O153">
        <v>0.31</v>
      </c>
      <c r="P153">
        <v>0.31</v>
      </c>
      <c r="Q153">
        <v>0.31</v>
      </c>
      <c r="R153">
        <v>0.31</v>
      </c>
      <c r="S153">
        <v>0.31</v>
      </c>
      <c r="T153">
        <v>0.31</v>
      </c>
      <c r="U153">
        <v>0.31</v>
      </c>
      <c r="V153">
        <v>0.31</v>
      </c>
      <c r="W153">
        <v>0.31</v>
      </c>
      <c r="X153">
        <v>0.31</v>
      </c>
      <c r="Y153">
        <v>0.31</v>
      </c>
      <c r="Z153">
        <v>0.31</v>
      </c>
      <c r="AA153">
        <v>0.31</v>
      </c>
      <c r="AB153">
        <v>0.31</v>
      </c>
      <c r="AC153">
        <v>0.31</v>
      </c>
      <c r="AD153">
        <v>0.31</v>
      </c>
      <c r="AE153">
        <v>0.31</v>
      </c>
      <c r="AF153">
        <v>0.31</v>
      </c>
      <c r="AG153">
        <v>0.31</v>
      </c>
      <c r="AH153">
        <v>0.31</v>
      </c>
      <c r="AI153">
        <v>0.31</v>
      </c>
    </row>
    <row r="154" spans="1:35" x14ac:dyDescent="0.25">
      <c r="A154" t="s">
        <v>227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1:35" x14ac:dyDescent="0.25">
      <c r="A155" t="s">
        <v>228</v>
      </c>
      <c r="B155">
        <v>0.31</v>
      </c>
      <c r="C155">
        <v>0.31</v>
      </c>
      <c r="D155">
        <v>0.31</v>
      </c>
      <c r="E155">
        <v>0.31</v>
      </c>
      <c r="F155">
        <v>0.31</v>
      </c>
      <c r="G155">
        <v>0.31</v>
      </c>
      <c r="H155">
        <v>0.31</v>
      </c>
      <c r="I155">
        <v>0.31</v>
      </c>
      <c r="J155">
        <v>0.31</v>
      </c>
      <c r="K155">
        <v>0.31</v>
      </c>
      <c r="L155">
        <v>0.31</v>
      </c>
      <c r="M155">
        <v>0.31</v>
      </c>
      <c r="N155">
        <v>0.31</v>
      </c>
      <c r="O155">
        <v>0.31</v>
      </c>
      <c r="P155">
        <v>0.31</v>
      </c>
      <c r="Q155">
        <v>0.31</v>
      </c>
      <c r="R155">
        <v>0.31</v>
      </c>
      <c r="S155">
        <v>0.31</v>
      </c>
      <c r="T155">
        <v>0.31</v>
      </c>
      <c r="U155">
        <v>0.31</v>
      </c>
      <c r="V155">
        <v>0.31</v>
      </c>
      <c r="W155">
        <v>0.31</v>
      </c>
      <c r="X155">
        <v>0.31</v>
      </c>
      <c r="Y155">
        <v>0.31</v>
      </c>
      <c r="Z155">
        <v>0.31</v>
      </c>
      <c r="AA155">
        <v>0.31</v>
      </c>
      <c r="AB155">
        <v>0.31</v>
      </c>
      <c r="AC155">
        <v>0.31</v>
      </c>
      <c r="AD155">
        <v>0.31</v>
      </c>
      <c r="AE155">
        <v>0.31</v>
      </c>
      <c r="AF155">
        <v>0.31</v>
      </c>
      <c r="AG155">
        <v>0.31</v>
      </c>
      <c r="AH155">
        <v>0.31</v>
      </c>
      <c r="AI155">
        <v>0.31</v>
      </c>
    </row>
    <row r="156" spans="1:35" x14ac:dyDescent="0.25">
      <c r="A156" t="s">
        <v>229</v>
      </c>
      <c r="B156">
        <v>0.25</v>
      </c>
      <c r="C156">
        <v>0.25</v>
      </c>
      <c r="D156">
        <v>0.25</v>
      </c>
      <c r="E156">
        <v>0.25</v>
      </c>
      <c r="F156">
        <v>0.25</v>
      </c>
      <c r="G156">
        <v>0.25</v>
      </c>
      <c r="H156">
        <v>0.25</v>
      </c>
      <c r="I156">
        <v>0.25</v>
      </c>
      <c r="J156">
        <v>0.25</v>
      </c>
      <c r="K156">
        <v>0.25</v>
      </c>
      <c r="L156">
        <v>0.25</v>
      </c>
      <c r="M156">
        <v>0.25</v>
      </c>
      <c r="N156">
        <v>0.25</v>
      </c>
      <c r="O156">
        <v>0.25</v>
      </c>
      <c r="P156">
        <v>0.25</v>
      </c>
      <c r="Q156">
        <v>0.25</v>
      </c>
      <c r="R156">
        <v>0.25</v>
      </c>
      <c r="S156">
        <v>0.25</v>
      </c>
      <c r="T156">
        <v>0.25</v>
      </c>
      <c r="U156">
        <v>0.25</v>
      </c>
      <c r="V156">
        <v>0.25</v>
      </c>
      <c r="W156">
        <v>0.25</v>
      </c>
      <c r="X156">
        <v>0.25</v>
      </c>
      <c r="Y156">
        <v>0.25</v>
      </c>
      <c r="Z156">
        <v>0.25</v>
      </c>
      <c r="AA156">
        <v>0.25</v>
      </c>
      <c r="AB156">
        <v>0.25</v>
      </c>
      <c r="AC156">
        <v>0.25</v>
      </c>
      <c r="AD156">
        <v>0.25</v>
      </c>
      <c r="AE156">
        <v>0.25</v>
      </c>
      <c r="AF156">
        <v>0.25</v>
      </c>
      <c r="AG156">
        <v>0.25</v>
      </c>
      <c r="AH156">
        <v>0.25</v>
      </c>
      <c r="AI156">
        <v>0.25</v>
      </c>
    </row>
    <row r="157" spans="1:35" x14ac:dyDescent="0.25">
      <c r="A157" t="s">
        <v>230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 x14ac:dyDescent="0.25">
      <c r="A158" t="s">
        <v>231</v>
      </c>
      <c r="B158">
        <v>0.25</v>
      </c>
      <c r="C158">
        <v>0.25</v>
      </c>
      <c r="D158">
        <v>0.25</v>
      </c>
      <c r="E158">
        <v>0.25</v>
      </c>
      <c r="F158">
        <v>0.25</v>
      </c>
      <c r="G158">
        <v>0.25</v>
      </c>
      <c r="H158">
        <v>0.25</v>
      </c>
      <c r="I158">
        <v>0.25</v>
      </c>
      <c r="J158">
        <v>0.25</v>
      </c>
      <c r="K158">
        <v>0.25</v>
      </c>
      <c r="L158">
        <v>0.25</v>
      </c>
      <c r="M158">
        <v>0.25</v>
      </c>
      <c r="N158">
        <v>0.25</v>
      </c>
      <c r="O158">
        <v>0.25</v>
      </c>
      <c r="P158">
        <v>0.25</v>
      </c>
      <c r="Q158">
        <v>0.25</v>
      </c>
      <c r="R158">
        <v>0.25</v>
      </c>
      <c r="S158">
        <v>0.25</v>
      </c>
      <c r="T158">
        <v>0.25</v>
      </c>
      <c r="U158">
        <v>0.25</v>
      </c>
      <c r="V158">
        <v>0.25</v>
      </c>
      <c r="W158">
        <v>0.25</v>
      </c>
      <c r="X158">
        <v>0.25</v>
      </c>
      <c r="Y158">
        <v>0.25</v>
      </c>
      <c r="Z158">
        <v>0.25</v>
      </c>
      <c r="AA158">
        <v>0.25</v>
      </c>
      <c r="AB158">
        <v>0.25</v>
      </c>
      <c r="AC158">
        <v>0.25</v>
      </c>
      <c r="AD158">
        <v>0.25</v>
      </c>
      <c r="AE158">
        <v>0.25</v>
      </c>
      <c r="AF158">
        <v>0.25</v>
      </c>
      <c r="AG158">
        <v>0.25</v>
      </c>
      <c r="AH158">
        <v>0.25</v>
      </c>
      <c r="AI158">
        <v>0.25</v>
      </c>
    </row>
    <row r="159" spans="1:35" x14ac:dyDescent="0.25">
      <c r="A159" t="s">
        <v>232</v>
      </c>
      <c r="B159">
        <v>0.85</v>
      </c>
      <c r="C159">
        <v>0.85</v>
      </c>
      <c r="D159">
        <v>0.85</v>
      </c>
      <c r="E159">
        <v>0.85</v>
      </c>
      <c r="F159">
        <v>0.85</v>
      </c>
      <c r="G159">
        <v>0.85</v>
      </c>
      <c r="H159">
        <v>0.85</v>
      </c>
      <c r="I159">
        <v>0.85</v>
      </c>
      <c r="J159">
        <v>0.85</v>
      </c>
      <c r="K159">
        <v>0.85</v>
      </c>
      <c r="L159">
        <v>0.85</v>
      </c>
      <c r="M159">
        <v>0.85</v>
      </c>
      <c r="N159">
        <v>0.85</v>
      </c>
      <c r="O159">
        <v>0.85</v>
      </c>
      <c r="P159">
        <v>0.85</v>
      </c>
      <c r="Q159">
        <v>0.85</v>
      </c>
      <c r="R159">
        <v>0.85</v>
      </c>
      <c r="S159">
        <v>0.85</v>
      </c>
      <c r="T159">
        <v>0.85</v>
      </c>
      <c r="U159">
        <v>0.85</v>
      </c>
      <c r="V159">
        <v>0.85</v>
      </c>
      <c r="W159">
        <v>0.85</v>
      </c>
      <c r="X159">
        <v>0.85</v>
      </c>
      <c r="Y159">
        <v>0.85</v>
      </c>
      <c r="Z159">
        <v>0.85</v>
      </c>
      <c r="AA159">
        <v>0.85</v>
      </c>
      <c r="AB159">
        <v>0.85</v>
      </c>
      <c r="AC159">
        <v>0.85</v>
      </c>
      <c r="AD159">
        <v>0.85</v>
      </c>
      <c r="AE159">
        <v>0.85</v>
      </c>
      <c r="AF159">
        <v>0.85</v>
      </c>
      <c r="AG159">
        <v>0.85</v>
      </c>
      <c r="AH159">
        <v>0.85</v>
      </c>
      <c r="AI159">
        <v>0.85</v>
      </c>
    </row>
    <row r="160" spans="1:35" x14ac:dyDescent="0.25">
      <c r="A160" t="s">
        <v>233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</row>
    <row r="161" spans="1:35" x14ac:dyDescent="0.25">
      <c r="A161" t="s">
        <v>234</v>
      </c>
      <c r="B161">
        <v>0.85</v>
      </c>
      <c r="C161">
        <v>0.85</v>
      </c>
      <c r="D161">
        <v>0.85</v>
      </c>
      <c r="E161">
        <v>0.85</v>
      </c>
      <c r="F161">
        <v>0.85</v>
      </c>
      <c r="G161">
        <v>0.85</v>
      </c>
      <c r="H161">
        <v>0.85</v>
      </c>
      <c r="I161">
        <v>0.85</v>
      </c>
      <c r="J161">
        <v>0.85</v>
      </c>
      <c r="K161">
        <v>0.85</v>
      </c>
      <c r="L161">
        <v>0.85</v>
      </c>
      <c r="M161">
        <v>0.85</v>
      </c>
      <c r="N161">
        <v>0.85</v>
      </c>
      <c r="O161">
        <v>0.85</v>
      </c>
      <c r="P161">
        <v>0.85</v>
      </c>
      <c r="Q161">
        <v>0.85</v>
      </c>
      <c r="R161">
        <v>0.85</v>
      </c>
      <c r="S161">
        <v>0.85</v>
      </c>
      <c r="T161">
        <v>0.85</v>
      </c>
      <c r="U161">
        <v>0.85</v>
      </c>
      <c r="V161">
        <v>0.85</v>
      </c>
      <c r="W161">
        <v>0.85</v>
      </c>
      <c r="X161">
        <v>0.85</v>
      </c>
      <c r="Y161">
        <v>0.85</v>
      </c>
      <c r="Z161">
        <v>0.85</v>
      </c>
      <c r="AA161">
        <v>0.85</v>
      </c>
      <c r="AB161">
        <v>0.85</v>
      </c>
      <c r="AC161">
        <v>0.85</v>
      </c>
      <c r="AD161">
        <v>0.85</v>
      </c>
      <c r="AE161">
        <v>0.85</v>
      </c>
      <c r="AF161">
        <v>0.85</v>
      </c>
      <c r="AG161">
        <v>0.85</v>
      </c>
      <c r="AH161">
        <v>0.85</v>
      </c>
      <c r="AI161">
        <v>0.85</v>
      </c>
    </row>
    <row r="162" spans="1:35" x14ac:dyDescent="0.25">
      <c r="A162" t="s">
        <v>235</v>
      </c>
      <c r="B162">
        <v>0.85</v>
      </c>
      <c r="C162">
        <v>0.85</v>
      </c>
      <c r="D162">
        <v>0.85</v>
      </c>
      <c r="E162">
        <v>0.85</v>
      </c>
      <c r="F162">
        <v>0.85</v>
      </c>
      <c r="G162">
        <v>0.85</v>
      </c>
      <c r="H162">
        <v>0.85</v>
      </c>
      <c r="I162">
        <v>0.85</v>
      </c>
      <c r="J162">
        <v>0.85</v>
      </c>
      <c r="K162">
        <v>0.85</v>
      </c>
      <c r="L162">
        <v>0.85</v>
      </c>
      <c r="M162">
        <v>0.85</v>
      </c>
      <c r="N162">
        <v>0.85</v>
      </c>
      <c r="O162">
        <v>0.85</v>
      </c>
      <c r="P162">
        <v>0.85</v>
      </c>
      <c r="Q162">
        <v>0.85</v>
      </c>
      <c r="R162">
        <v>0.85</v>
      </c>
      <c r="S162">
        <v>0.85</v>
      </c>
      <c r="T162">
        <v>0.85</v>
      </c>
      <c r="U162">
        <v>0.85</v>
      </c>
      <c r="V162">
        <v>0.85</v>
      </c>
      <c r="W162">
        <v>0.85</v>
      </c>
      <c r="X162">
        <v>0.85</v>
      </c>
      <c r="Y162">
        <v>0.85</v>
      </c>
      <c r="Z162">
        <v>0.85</v>
      </c>
      <c r="AA162">
        <v>0.85</v>
      </c>
      <c r="AB162">
        <v>0.85</v>
      </c>
      <c r="AC162">
        <v>0.85</v>
      </c>
      <c r="AD162">
        <v>0.85</v>
      </c>
      <c r="AE162">
        <v>0.85</v>
      </c>
      <c r="AF162">
        <v>0.85</v>
      </c>
      <c r="AG162">
        <v>0.85</v>
      </c>
      <c r="AH162">
        <v>0.85</v>
      </c>
      <c r="AI162">
        <v>0.85</v>
      </c>
    </row>
    <row r="163" spans="1:35" x14ac:dyDescent="0.25">
      <c r="A163" t="s">
        <v>236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</row>
    <row r="164" spans="1:35" x14ac:dyDescent="0.25">
      <c r="A164" t="s">
        <v>237</v>
      </c>
      <c r="B164">
        <v>0.85</v>
      </c>
      <c r="C164">
        <v>0.85</v>
      </c>
      <c r="D164">
        <v>0.85</v>
      </c>
      <c r="E164">
        <v>0.85</v>
      </c>
      <c r="F164">
        <v>0.85</v>
      </c>
      <c r="G164">
        <v>0.85</v>
      </c>
      <c r="H164">
        <v>0.85</v>
      </c>
      <c r="I164">
        <v>0.85</v>
      </c>
      <c r="J164">
        <v>0.85</v>
      </c>
      <c r="K164">
        <v>0.85</v>
      </c>
      <c r="L164">
        <v>0.85</v>
      </c>
      <c r="M164">
        <v>0.85</v>
      </c>
      <c r="N164">
        <v>0.85</v>
      </c>
      <c r="O164">
        <v>0.85</v>
      </c>
      <c r="P164">
        <v>0.85</v>
      </c>
      <c r="Q164">
        <v>0.85</v>
      </c>
      <c r="R164">
        <v>0.85</v>
      </c>
      <c r="S164">
        <v>0.85</v>
      </c>
      <c r="T164">
        <v>0.85</v>
      </c>
      <c r="U164">
        <v>0.85</v>
      </c>
      <c r="V164">
        <v>0.85</v>
      </c>
      <c r="W164">
        <v>0.85</v>
      </c>
      <c r="X164">
        <v>0.85</v>
      </c>
      <c r="Y164">
        <v>0.85</v>
      </c>
      <c r="Z164">
        <v>0.85</v>
      </c>
      <c r="AA164">
        <v>0.85</v>
      </c>
      <c r="AB164">
        <v>0.85</v>
      </c>
      <c r="AC164">
        <v>0.85</v>
      </c>
      <c r="AD164">
        <v>0.85</v>
      </c>
      <c r="AE164">
        <v>0.85</v>
      </c>
      <c r="AF164">
        <v>0.85</v>
      </c>
      <c r="AG164">
        <v>0.85</v>
      </c>
      <c r="AH164">
        <v>0.85</v>
      </c>
      <c r="AI164">
        <v>0.85</v>
      </c>
    </row>
    <row r="165" spans="1:35" x14ac:dyDescent="0.25">
      <c r="A165" t="s">
        <v>238</v>
      </c>
      <c r="B165">
        <v>0.10100000000000001</v>
      </c>
      <c r="C165">
        <v>0.10100000000000001</v>
      </c>
      <c r="D165">
        <v>0.10100000000000001</v>
      </c>
      <c r="E165">
        <v>0.10100000000000001</v>
      </c>
      <c r="F165">
        <v>0.10100000000000001</v>
      </c>
      <c r="G165">
        <v>0.10100000000000001</v>
      </c>
      <c r="H165">
        <v>0.10100000000000001</v>
      </c>
      <c r="I165">
        <v>0.10100000000000001</v>
      </c>
      <c r="J165">
        <v>0.10100000000000001</v>
      </c>
      <c r="K165">
        <v>0.10100000000000001</v>
      </c>
      <c r="L165">
        <v>0.10100000000000001</v>
      </c>
      <c r="M165">
        <v>0.10100000000000001</v>
      </c>
      <c r="N165">
        <v>0.10100000000000001</v>
      </c>
      <c r="O165">
        <v>0.10100000000000001</v>
      </c>
      <c r="P165">
        <v>0.10100000000000001</v>
      </c>
      <c r="Q165">
        <v>0.10100000000000001</v>
      </c>
      <c r="R165">
        <v>0.10100000000000001</v>
      </c>
      <c r="S165">
        <v>0.10100000000000001</v>
      </c>
      <c r="T165">
        <v>0.10100000000000001</v>
      </c>
      <c r="U165">
        <v>0.10100000000000001</v>
      </c>
      <c r="V165">
        <v>0.10100000000000001</v>
      </c>
      <c r="W165">
        <v>0.10100000000000001</v>
      </c>
      <c r="X165">
        <v>0.10100000000000001</v>
      </c>
      <c r="Y165">
        <v>0.10100000000000001</v>
      </c>
      <c r="Z165">
        <v>0.10100000000000001</v>
      </c>
      <c r="AA165">
        <v>0.10100000000000001</v>
      </c>
      <c r="AB165">
        <v>0.10100000000000001</v>
      </c>
      <c r="AC165">
        <v>0.10100000000000001</v>
      </c>
      <c r="AD165">
        <v>0.10100000000000001</v>
      </c>
      <c r="AE165">
        <v>0.10100000000000001</v>
      </c>
      <c r="AF165">
        <v>0.10100000000000001</v>
      </c>
      <c r="AG165">
        <v>0.10100000000000001</v>
      </c>
      <c r="AH165">
        <v>0.10100000000000001</v>
      </c>
      <c r="AI165">
        <v>0.10100000000000001</v>
      </c>
    </row>
    <row r="166" spans="1:35" x14ac:dyDescent="0.25">
      <c r="A166" t="s">
        <v>239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67" spans="1:35" x14ac:dyDescent="0.25">
      <c r="A167" t="s">
        <v>240</v>
      </c>
      <c r="B167">
        <v>0.10100000000000001</v>
      </c>
      <c r="C167">
        <v>0.10100000000000001</v>
      </c>
      <c r="D167">
        <v>0.10100000000000001</v>
      </c>
      <c r="E167">
        <v>0.10100000000000001</v>
      </c>
      <c r="F167">
        <v>0.10100000000000001</v>
      </c>
      <c r="G167">
        <v>0.10100000000000001</v>
      </c>
      <c r="H167">
        <v>0.10100000000000001</v>
      </c>
      <c r="I167">
        <v>0.10100000000000001</v>
      </c>
      <c r="J167">
        <v>0.10100000000000001</v>
      </c>
      <c r="K167">
        <v>0.10100000000000001</v>
      </c>
      <c r="L167">
        <v>0.10100000000000001</v>
      </c>
      <c r="M167">
        <v>0.10100000000000001</v>
      </c>
      <c r="N167">
        <v>0.10100000000000001</v>
      </c>
      <c r="O167">
        <v>0.10100000000000001</v>
      </c>
      <c r="P167">
        <v>0.10100000000000001</v>
      </c>
      <c r="Q167">
        <v>0.10100000000000001</v>
      </c>
      <c r="R167">
        <v>0.10100000000000001</v>
      </c>
      <c r="S167">
        <v>0.10100000000000001</v>
      </c>
      <c r="T167">
        <v>0.10100000000000001</v>
      </c>
      <c r="U167">
        <v>0.10100000000000001</v>
      </c>
      <c r="V167">
        <v>0.10100000000000001</v>
      </c>
      <c r="W167">
        <v>0.10100000000000001</v>
      </c>
      <c r="X167">
        <v>0.10100000000000001</v>
      </c>
      <c r="Y167">
        <v>0.10100000000000001</v>
      </c>
      <c r="Z167">
        <v>0.10100000000000001</v>
      </c>
      <c r="AA167">
        <v>0.10100000000000001</v>
      </c>
      <c r="AB167">
        <v>0.10100000000000001</v>
      </c>
      <c r="AC167">
        <v>0.10100000000000001</v>
      </c>
      <c r="AD167">
        <v>0.10100000000000001</v>
      </c>
      <c r="AE167">
        <v>0.10100000000000001</v>
      </c>
      <c r="AF167">
        <v>0.10100000000000001</v>
      </c>
      <c r="AG167">
        <v>0.10100000000000001</v>
      </c>
      <c r="AH167">
        <v>0.10100000000000001</v>
      </c>
      <c r="AI167">
        <v>0.10100000000000001</v>
      </c>
    </row>
    <row r="168" spans="1:35" x14ac:dyDescent="0.25">
      <c r="A168" t="s">
        <v>241</v>
      </c>
      <c r="B168">
        <v>0.10100000000000001</v>
      </c>
      <c r="C168">
        <v>0.10100000000000001</v>
      </c>
      <c r="D168">
        <v>0.10100000000000001</v>
      </c>
      <c r="E168">
        <v>0.10100000000000001</v>
      </c>
      <c r="F168">
        <v>0.10100000000000001</v>
      </c>
      <c r="G168">
        <v>0.10100000000000001</v>
      </c>
      <c r="H168">
        <v>0.10100000000000001</v>
      </c>
      <c r="I168">
        <v>0.10100000000000001</v>
      </c>
      <c r="J168">
        <v>0.10100000000000001</v>
      </c>
      <c r="K168">
        <v>0.10100000000000001</v>
      </c>
      <c r="L168">
        <v>0.10100000000000001</v>
      </c>
      <c r="M168">
        <v>0.10100000000000001</v>
      </c>
      <c r="N168">
        <v>0.10100000000000001</v>
      </c>
      <c r="O168">
        <v>0.10100000000000001</v>
      </c>
      <c r="P168">
        <v>0.10100000000000001</v>
      </c>
      <c r="Q168">
        <v>0.10100000000000001</v>
      </c>
      <c r="R168">
        <v>0.10100000000000001</v>
      </c>
      <c r="S168">
        <v>0.10100000000000001</v>
      </c>
      <c r="T168">
        <v>0.10100000000000001</v>
      </c>
      <c r="U168">
        <v>0.10100000000000001</v>
      </c>
      <c r="V168">
        <v>0.10100000000000001</v>
      </c>
      <c r="W168">
        <v>0.10100000000000001</v>
      </c>
      <c r="X168">
        <v>0.10100000000000001</v>
      </c>
      <c r="Y168">
        <v>0.10100000000000001</v>
      </c>
      <c r="Z168">
        <v>0.10100000000000001</v>
      </c>
      <c r="AA168">
        <v>0.10100000000000001</v>
      </c>
      <c r="AB168">
        <v>0.10100000000000001</v>
      </c>
      <c r="AC168">
        <v>0.10100000000000001</v>
      </c>
      <c r="AD168">
        <v>0.10100000000000001</v>
      </c>
      <c r="AE168">
        <v>0.10100000000000001</v>
      </c>
      <c r="AF168">
        <v>0.10100000000000001</v>
      </c>
      <c r="AG168">
        <v>0.10100000000000001</v>
      </c>
      <c r="AH168">
        <v>0.10100000000000001</v>
      </c>
      <c r="AI168">
        <v>0.10100000000000001</v>
      </c>
    </row>
    <row r="169" spans="1:35" x14ac:dyDescent="0.25">
      <c r="A169" t="s">
        <v>242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1:35" x14ac:dyDescent="0.25">
      <c r="A170" t="s">
        <v>243</v>
      </c>
      <c r="B170">
        <v>0.10100000000000001</v>
      </c>
      <c r="C170">
        <v>0.10100000000000001</v>
      </c>
      <c r="D170">
        <v>0.10100000000000001</v>
      </c>
      <c r="E170">
        <v>0.10100000000000001</v>
      </c>
      <c r="F170">
        <v>0.10100000000000001</v>
      </c>
      <c r="G170">
        <v>0.10100000000000001</v>
      </c>
      <c r="H170">
        <v>0.10100000000000001</v>
      </c>
      <c r="I170">
        <v>0.10100000000000001</v>
      </c>
      <c r="J170">
        <v>0.10100000000000001</v>
      </c>
      <c r="K170">
        <v>0.10100000000000001</v>
      </c>
      <c r="L170">
        <v>0.10100000000000001</v>
      </c>
      <c r="M170">
        <v>0.10100000000000001</v>
      </c>
      <c r="N170">
        <v>0.10100000000000001</v>
      </c>
      <c r="O170">
        <v>0.10100000000000001</v>
      </c>
      <c r="P170">
        <v>0.10100000000000001</v>
      </c>
      <c r="Q170">
        <v>0.10100000000000001</v>
      </c>
      <c r="R170">
        <v>0.10100000000000001</v>
      </c>
      <c r="S170">
        <v>0.10100000000000001</v>
      </c>
      <c r="T170">
        <v>0.10100000000000001</v>
      </c>
      <c r="U170">
        <v>0.10100000000000001</v>
      </c>
      <c r="V170">
        <v>0.10100000000000001</v>
      </c>
      <c r="W170">
        <v>0.10100000000000001</v>
      </c>
      <c r="X170">
        <v>0.10100000000000001</v>
      </c>
      <c r="Y170">
        <v>0.10100000000000001</v>
      </c>
      <c r="Z170">
        <v>0.10100000000000001</v>
      </c>
      <c r="AA170">
        <v>0.10100000000000001</v>
      </c>
      <c r="AB170">
        <v>0.10100000000000001</v>
      </c>
      <c r="AC170">
        <v>0.10100000000000001</v>
      </c>
      <c r="AD170">
        <v>0.10100000000000001</v>
      </c>
      <c r="AE170">
        <v>0.10100000000000001</v>
      </c>
      <c r="AF170">
        <v>0.10100000000000001</v>
      </c>
      <c r="AG170">
        <v>0.10100000000000001</v>
      </c>
      <c r="AH170">
        <v>0.10100000000000001</v>
      </c>
      <c r="AI170">
        <v>0.10100000000000001</v>
      </c>
    </row>
    <row r="171" spans="1:35" x14ac:dyDescent="0.25">
      <c r="A171" t="s">
        <v>244</v>
      </c>
      <c r="B171">
        <v>0.872</v>
      </c>
      <c r="C171">
        <v>0.872</v>
      </c>
      <c r="D171">
        <v>0.872</v>
      </c>
      <c r="E171">
        <v>0.872</v>
      </c>
      <c r="F171">
        <v>0.872</v>
      </c>
      <c r="G171">
        <v>0.872</v>
      </c>
      <c r="H171">
        <v>0.872</v>
      </c>
      <c r="I171">
        <v>0.872</v>
      </c>
      <c r="J171">
        <v>0.872</v>
      </c>
      <c r="K171">
        <v>0.872</v>
      </c>
      <c r="L171">
        <v>0.872</v>
      </c>
      <c r="M171">
        <v>0.872</v>
      </c>
      <c r="N171">
        <v>0.872</v>
      </c>
      <c r="O171">
        <v>0.872</v>
      </c>
      <c r="P171">
        <v>0.872</v>
      </c>
      <c r="Q171">
        <v>0.872</v>
      </c>
      <c r="R171">
        <v>0.872</v>
      </c>
      <c r="S171">
        <v>0.872</v>
      </c>
      <c r="T171">
        <v>0.872</v>
      </c>
      <c r="U171">
        <v>0.872</v>
      </c>
      <c r="V171">
        <v>0.872</v>
      </c>
      <c r="W171">
        <v>0.872</v>
      </c>
      <c r="X171">
        <v>0.872</v>
      </c>
      <c r="Y171">
        <v>0.872</v>
      </c>
      <c r="Z171">
        <v>0.872</v>
      </c>
      <c r="AA171">
        <v>0.872</v>
      </c>
      <c r="AB171">
        <v>0.872</v>
      </c>
      <c r="AC171">
        <v>0.872</v>
      </c>
      <c r="AD171">
        <v>0.872</v>
      </c>
      <c r="AE171">
        <v>0.872</v>
      </c>
      <c r="AF171">
        <v>0.872</v>
      </c>
      <c r="AG171">
        <v>0.872</v>
      </c>
      <c r="AH171">
        <v>0.872</v>
      </c>
      <c r="AI171">
        <v>0.872</v>
      </c>
    </row>
    <row r="172" spans="1:35" x14ac:dyDescent="0.25">
      <c r="A172" t="s">
        <v>245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</row>
    <row r="173" spans="1:35" x14ac:dyDescent="0.25">
      <c r="A173" t="s">
        <v>246</v>
      </c>
      <c r="B173">
        <v>0.872</v>
      </c>
      <c r="C173">
        <v>0.872</v>
      </c>
      <c r="D173">
        <v>0.872</v>
      </c>
      <c r="E173">
        <v>0.872</v>
      </c>
      <c r="F173">
        <v>0.872</v>
      </c>
      <c r="G173">
        <v>0.872</v>
      </c>
      <c r="H173">
        <v>0.872</v>
      </c>
      <c r="I173">
        <v>0.872</v>
      </c>
      <c r="J173">
        <v>0.872</v>
      </c>
      <c r="K173">
        <v>0.872</v>
      </c>
      <c r="L173">
        <v>0.872</v>
      </c>
      <c r="M173">
        <v>0.872</v>
      </c>
      <c r="N173">
        <v>0.872</v>
      </c>
      <c r="O173">
        <v>0.872</v>
      </c>
      <c r="P173">
        <v>0.872</v>
      </c>
      <c r="Q173">
        <v>0.872</v>
      </c>
      <c r="R173">
        <v>0.872</v>
      </c>
      <c r="S173">
        <v>0.872</v>
      </c>
      <c r="T173">
        <v>0.872</v>
      </c>
      <c r="U173">
        <v>0.872</v>
      </c>
      <c r="V173">
        <v>0.872</v>
      </c>
      <c r="W173">
        <v>0.872</v>
      </c>
      <c r="X173">
        <v>0.872</v>
      </c>
      <c r="Y173">
        <v>0.872</v>
      </c>
      <c r="Z173">
        <v>0.872</v>
      </c>
      <c r="AA173">
        <v>0.872</v>
      </c>
      <c r="AB173">
        <v>0.872</v>
      </c>
      <c r="AC173">
        <v>0.872</v>
      </c>
      <c r="AD173">
        <v>0.872</v>
      </c>
      <c r="AE173">
        <v>0.872</v>
      </c>
      <c r="AF173">
        <v>0.872</v>
      </c>
      <c r="AG173">
        <v>0.872</v>
      </c>
      <c r="AH173">
        <v>0.872</v>
      </c>
      <c r="AI173">
        <v>0.872</v>
      </c>
    </row>
    <row r="174" spans="1:35" x14ac:dyDescent="0.25">
      <c r="A174" t="s">
        <v>247</v>
      </c>
      <c r="B174">
        <v>0.33</v>
      </c>
      <c r="C174">
        <v>0.33</v>
      </c>
      <c r="D174">
        <v>0.33</v>
      </c>
      <c r="E174">
        <v>0.33</v>
      </c>
      <c r="F174">
        <v>0.33</v>
      </c>
      <c r="G174">
        <v>0.33</v>
      </c>
      <c r="H174">
        <v>0.33</v>
      </c>
      <c r="I174">
        <v>0.33</v>
      </c>
      <c r="J174">
        <v>0.33</v>
      </c>
      <c r="K174">
        <v>0.33</v>
      </c>
      <c r="L174">
        <v>0.33</v>
      </c>
      <c r="M174">
        <v>0.33</v>
      </c>
      <c r="N174">
        <v>0.33</v>
      </c>
      <c r="O174">
        <v>0.33</v>
      </c>
      <c r="P174">
        <v>0.33</v>
      </c>
      <c r="Q174">
        <v>0.33</v>
      </c>
      <c r="R174">
        <v>0.33</v>
      </c>
      <c r="S174">
        <v>0.33</v>
      </c>
      <c r="T174">
        <v>0.33</v>
      </c>
      <c r="U174">
        <v>0.33</v>
      </c>
      <c r="V174">
        <v>0.33</v>
      </c>
      <c r="W174">
        <v>0.33</v>
      </c>
      <c r="X174">
        <v>0.33</v>
      </c>
      <c r="Y174">
        <v>0.33</v>
      </c>
      <c r="Z174">
        <v>0.33</v>
      </c>
      <c r="AA174">
        <v>0.33</v>
      </c>
      <c r="AB174">
        <v>0.33</v>
      </c>
      <c r="AC174">
        <v>0.33</v>
      </c>
      <c r="AD174">
        <v>0.33</v>
      </c>
      <c r="AE174">
        <v>0.33</v>
      </c>
      <c r="AF174">
        <v>0.33</v>
      </c>
      <c r="AG174">
        <v>0.33</v>
      </c>
      <c r="AH174">
        <v>0.33</v>
      </c>
      <c r="AI174">
        <v>0.33</v>
      </c>
    </row>
    <row r="175" spans="1:35" x14ac:dyDescent="0.25">
      <c r="A175" t="s">
        <v>248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</row>
    <row r="176" spans="1:35" x14ac:dyDescent="0.25">
      <c r="A176" t="s">
        <v>249</v>
      </c>
      <c r="B176">
        <v>0.33</v>
      </c>
      <c r="C176">
        <v>0.33</v>
      </c>
      <c r="D176">
        <v>0.33</v>
      </c>
      <c r="E176">
        <v>0.33</v>
      </c>
      <c r="F176">
        <v>0.33</v>
      </c>
      <c r="G176">
        <v>0.33</v>
      </c>
      <c r="H176">
        <v>0.33</v>
      </c>
      <c r="I176">
        <v>0.33</v>
      </c>
      <c r="J176">
        <v>0.33</v>
      </c>
      <c r="K176">
        <v>0.33</v>
      </c>
      <c r="L176">
        <v>0.33</v>
      </c>
      <c r="M176">
        <v>0.33</v>
      </c>
      <c r="N176">
        <v>0.33</v>
      </c>
      <c r="O176">
        <v>0.33</v>
      </c>
      <c r="P176">
        <v>0.33</v>
      </c>
      <c r="Q176">
        <v>0.33</v>
      </c>
      <c r="R176">
        <v>0.33</v>
      </c>
      <c r="S176">
        <v>0.33</v>
      </c>
      <c r="T176">
        <v>0.33</v>
      </c>
      <c r="U176">
        <v>0.33</v>
      </c>
      <c r="V176">
        <v>0.33</v>
      </c>
      <c r="W176">
        <v>0.33</v>
      </c>
      <c r="X176">
        <v>0.33</v>
      </c>
      <c r="Y176">
        <v>0.33</v>
      </c>
      <c r="Z176">
        <v>0.33</v>
      </c>
      <c r="AA176">
        <v>0.33</v>
      </c>
      <c r="AB176">
        <v>0.33</v>
      </c>
      <c r="AC176">
        <v>0.33</v>
      </c>
      <c r="AD176">
        <v>0.33</v>
      </c>
      <c r="AE176">
        <v>0.33</v>
      </c>
      <c r="AF176">
        <v>0.33</v>
      </c>
      <c r="AG176">
        <v>0.33</v>
      </c>
      <c r="AH176">
        <v>0.33</v>
      </c>
      <c r="AI176">
        <v>0.33</v>
      </c>
    </row>
    <row r="178" spans="1:2" x14ac:dyDescent="0.25">
      <c r="A178" s="1" t="s">
        <v>93</v>
      </c>
    </row>
    <row r="179" spans="1:2" x14ac:dyDescent="0.25">
      <c r="A179" t="s">
        <v>253</v>
      </c>
      <c r="B179" s="9">
        <f>B50/(8760*B138)+B6+B94</f>
        <v>50.560564515853713</v>
      </c>
    </row>
    <row r="180" spans="1:2" x14ac:dyDescent="0.25">
      <c r="A180" t="s">
        <v>63</v>
      </c>
      <c r="B180" s="9">
        <f>B53/(8760*B141)+B9+B97</f>
        <v>43.508033545411557</v>
      </c>
    </row>
    <row r="181" spans="1:2" x14ac:dyDescent="0.25">
      <c r="A181" t="s">
        <v>64</v>
      </c>
      <c r="B181" s="9">
        <f>B56/(8760*B144)+B12+B100</f>
        <v>23.805944571283611</v>
      </c>
    </row>
    <row r="182" spans="1:2" x14ac:dyDescent="0.25">
      <c r="A182" t="s">
        <v>65</v>
      </c>
      <c r="B182" s="9">
        <f>B59/(8760*B147)+B15+B103</f>
        <v>24.995552392812666</v>
      </c>
    </row>
    <row r="183" spans="1:2" x14ac:dyDescent="0.25">
      <c r="A183" t="s">
        <v>66</v>
      </c>
      <c r="B183" s="9">
        <f>B62/(8760*B150)+B18+B106</f>
        <v>13.390756883907567</v>
      </c>
    </row>
    <row r="184" spans="1:2" x14ac:dyDescent="0.25">
      <c r="A184" t="s">
        <v>67</v>
      </c>
      <c r="B184" s="9">
        <f>B65/(8760*B153)+B21+B109</f>
        <v>14.379879216379438</v>
      </c>
    </row>
    <row r="185" spans="1:2" x14ac:dyDescent="0.25">
      <c r="A185" t="s">
        <v>68</v>
      </c>
      <c r="B185" s="9">
        <f>B68/(8760*B156)+B24+B112</f>
        <v>15.817351598173516</v>
      </c>
    </row>
    <row r="186" spans="1:2" x14ac:dyDescent="0.25">
      <c r="A186" t="s">
        <v>69</v>
      </c>
      <c r="B186" s="9">
        <f>B71/(8760*B159)+B27+B115</f>
        <v>40.715433789954339</v>
      </c>
    </row>
    <row r="187" spans="1:2" x14ac:dyDescent="0.25">
      <c r="A187" t="s">
        <v>70</v>
      </c>
      <c r="B187" s="9">
        <f>B74/(8760*B162)+B30+B118</f>
        <v>72.745020145044322</v>
      </c>
    </row>
    <row r="188" spans="1:2" x14ac:dyDescent="0.25">
      <c r="A188" t="s">
        <v>71</v>
      </c>
      <c r="B188" s="9">
        <f>B77/(8760*B165)+B33+B121</f>
        <v>26.6843302138433</v>
      </c>
    </row>
    <row r="189" spans="1:2" x14ac:dyDescent="0.25">
      <c r="A189" t="s">
        <v>72</v>
      </c>
      <c r="B189" s="9">
        <f>B80/(8760*B168)+B36+B124</f>
        <v>55.074420213843297</v>
      </c>
    </row>
    <row r="190" spans="1:2" x14ac:dyDescent="0.25">
      <c r="A190" t="s">
        <v>251</v>
      </c>
      <c r="B190" s="9">
        <f>B83/(8760*B171)+B39+B127</f>
        <v>11.829217460516945</v>
      </c>
    </row>
    <row r="191" spans="1:2" x14ac:dyDescent="0.25">
      <c r="A191" t="s">
        <v>252</v>
      </c>
      <c r="B191" s="9">
        <f>B86/(8760*B174)+B42+B130</f>
        <v>25.051888750518884</v>
      </c>
    </row>
    <row r="192" spans="1:2" x14ac:dyDescent="0.25">
      <c r="B192" s="9"/>
    </row>
    <row r="193" spans="1:2" x14ac:dyDescent="0.25">
      <c r="A193" s="1" t="s">
        <v>95</v>
      </c>
    </row>
    <row r="194" spans="1:2" x14ac:dyDescent="0.25">
      <c r="A194" t="s">
        <v>253</v>
      </c>
      <c r="B194" s="10">
        <f>B179/$B$179</f>
        <v>1</v>
      </c>
    </row>
    <row r="195" spans="1:2" x14ac:dyDescent="0.25">
      <c r="A195" t="s">
        <v>63</v>
      </c>
      <c r="B195" s="10">
        <f t="shared" ref="B195:B206" si="0">B180/$B$179</f>
        <v>0.86051320751708038</v>
      </c>
    </row>
    <row r="196" spans="1:2" x14ac:dyDescent="0.25">
      <c r="A196" t="s">
        <v>64</v>
      </c>
      <c r="B196" s="10">
        <f t="shared" si="0"/>
        <v>0.47084016563579006</v>
      </c>
    </row>
    <row r="197" spans="1:2" x14ac:dyDescent="0.25">
      <c r="A197" t="s">
        <v>65</v>
      </c>
      <c r="B197" s="10">
        <f t="shared" si="0"/>
        <v>0.49436853864586677</v>
      </c>
    </row>
    <row r="198" spans="1:2" x14ac:dyDescent="0.25">
      <c r="A198" t="s">
        <v>66</v>
      </c>
      <c r="B198" s="10">
        <f t="shared" si="0"/>
        <v>0.26484587369883456</v>
      </c>
    </row>
    <row r="199" spans="1:2" x14ac:dyDescent="0.25">
      <c r="A199" t="s">
        <v>67</v>
      </c>
      <c r="B199" s="10">
        <f t="shared" si="0"/>
        <v>0.28440899254339813</v>
      </c>
    </row>
    <row r="200" spans="1:2" x14ac:dyDescent="0.25">
      <c r="A200" t="s">
        <v>68</v>
      </c>
      <c r="B200" s="10">
        <f t="shared" si="0"/>
        <v>0.31283969531657119</v>
      </c>
    </row>
    <row r="201" spans="1:2" x14ac:dyDescent="0.25">
      <c r="A201" t="s">
        <v>69</v>
      </c>
      <c r="B201" s="10">
        <f t="shared" si="0"/>
        <v>0.80528044296632906</v>
      </c>
    </row>
    <row r="202" spans="1:2" x14ac:dyDescent="0.25">
      <c r="A202" t="s">
        <v>70</v>
      </c>
      <c r="B202" s="10">
        <f t="shared" si="0"/>
        <v>1.4387699354550221</v>
      </c>
    </row>
    <row r="203" spans="1:2" x14ac:dyDescent="0.25">
      <c r="A203" t="s">
        <v>71</v>
      </c>
      <c r="B203" s="10">
        <f t="shared" si="0"/>
        <v>0.52776962578169373</v>
      </c>
    </row>
    <row r="204" spans="1:2" x14ac:dyDescent="0.25">
      <c r="A204" t="s">
        <v>72</v>
      </c>
      <c r="B204" s="10">
        <f t="shared" si="0"/>
        <v>1.0892762124238986</v>
      </c>
    </row>
    <row r="205" spans="1:2" x14ac:dyDescent="0.25">
      <c r="A205" t="s">
        <v>251</v>
      </c>
      <c r="B205" s="10">
        <f t="shared" si="0"/>
        <v>0.23396134069681498</v>
      </c>
    </row>
    <row r="206" spans="1:2" x14ac:dyDescent="0.25">
      <c r="A206" t="s">
        <v>252</v>
      </c>
      <c r="B206" s="10">
        <f t="shared" si="0"/>
        <v>0.4954827737863497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B14" sqref="B2:B14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100</v>
      </c>
      <c r="B2" s="6">
        <f>AVERAGE(Calculations!$B$158:$B$160)*Weighting!B194</f>
        <v>45.898989898989647</v>
      </c>
    </row>
    <row r="3" spans="1:2" x14ac:dyDescent="0.25">
      <c r="A3" t="s">
        <v>22</v>
      </c>
      <c r="B3" s="6">
        <f>AVERAGE(Calculations!$B$158:$B$160)*Weighting!B195</f>
        <v>39.496687019773653</v>
      </c>
    </row>
    <row r="4" spans="1:2" x14ac:dyDescent="0.25">
      <c r="A4" t="s">
        <v>23</v>
      </c>
      <c r="B4" s="6">
        <f>AVERAGE(Calculations!$B$158:$B$160)*Weighting!B196</f>
        <v>21.61108800655574</v>
      </c>
    </row>
    <row r="5" spans="1:2" x14ac:dyDescent="0.25">
      <c r="A5" t="s">
        <v>24</v>
      </c>
      <c r="B5" s="6">
        <f>AVERAGE(Calculations!$B$158:$B$160)*Weighting!B197</f>
        <v>22.691016561684911</v>
      </c>
    </row>
    <row r="6" spans="1:2" x14ac:dyDescent="0.25">
      <c r="A6" t="s">
        <v>98</v>
      </c>
      <c r="B6" s="6">
        <f>AVERAGE(Calculations!$B$158:$B$160)*Weighting!B198</f>
        <v>12.156158081691895</v>
      </c>
    </row>
    <row r="7" spans="1:2" x14ac:dyDescent="0.25">
      <c r="A7" t="s">
        <v>25</v>
      </c>
      <c r="B7" s="6">
        <f>AVERAGE(Calculations!$B$158:$B$160)*Weighting!B199</f>
        <v>13.054085475931252</v>
      </c>
    </row>
    <row r="8" spans="1:2" x14ac:dyDescent="0.25">
      <c r="A8" t="s">
        <v>26</v>
      </c>
      <c r="B8" s="6">
        <f>AVERAGE(Calculations!$B$158:$B$160)*Weighting!B200</f>
        <v>14.3590260153383</v>
      </c>
    </row>
    <row r="9" spans="1:2" x14ac:dyDescent="0.25">
      <c r="A9" t="s">
        <v>27</v>
      </c>
      <c r="B9" s="6">
        <f>AVERAGE(Calculations!$B$158:$B$160)*Weighting!B201</f>
        <v>36.961558917565448</v>
      </c>
    </row>
    <row r="10" spans="1:2" x14ac:dyDescent="0.25">
      <c r="A10" t="s">
        <v>28</v>
      </c>
      <c r="B10" s="6">
        <f>AVERAGE(Calculations!$B$158:$B$160)*Weighting!B202</f>
        <v>66.038086734420048</v>
      </c>
    </row>
    <row r="11" spans="1:2" x14ac:dyDescent="0.25">
      <c r="A11" s="13" t="s">
        <v>29</v>
      </c>
      <c r="B11" s="14">
        <v>0</v>
      </c>
    </row>
    <row r="12" spans="1:2" x14ac:dyDescent="0.25">
      <c r="A12" s="13" t="s">
        <v>30</v>
      </c>
      <c r="B12" s="14">
        <v>0</v>
      </c>
    </row>
    <row r="13" spans="1:2" x14ac:dyDescent="0.25">
      <c r="A13" t="s">
        <v>97</v>
      </c>
      <c r="B13" s="6">
        <f>AVERAGE(Calculations!$B$158:$B$160)*Weighting!B205</f>
        <v>10.738589213397187</v>
      </c>
    </row>
    <row r="14" spans="1:2" x14ac:dyDescent="0.25">
      <c r="A14" t="s">
        <v>99</v>
      </c>
      <c r="B14" s="6">
        <f>AVERAGE(Calculations!$B$158:$B$160)*Weighting!B206</f>
        <v>22.742158829143037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2016-01-11T23:06:44Z</dcterms:created>
  <dcterms:modified xsi:type="dcterms:W3CDTF">2019-05-17T16:26:05Z</dcterms:modified>
</cp:coreProperties>
</file>