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5410" windowHeight="6630"/>
  </bookViews>
  <sheets>
    <sheet name="About" sheetId="1" r:id="rId1"/>
    <sheet name="DRC-BDRC" sheetId="5" r:id="rId2"/>
    <sheet name="DRC-PADRC" sheetId="2" r:id="rId3"/>
    <sheet name="CPUC IRP" sheetId="11" r:id="rId4"/>
    <sheet name="Potential" sheetId="12" r:id="rId5"/>
    <sheet name="CA Pathways" sheetId="10" r:id="rId6"/>
  </sheets>
  <calcPr calcId="145621"/>
</workbook>
</file>

<file path=xl/calcChain.xml><?xml version="1.0" encoding="utf-8"?>
<calcChain xmlns="http://schemas.openxmlformats.org/spreadsheetml/2006/main"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I2" i="2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2" i="5"/>
  <c r="Q13" i="11"/>
  <c r="C21" i="10" l="1"/>
  <c r="D21" i="10"/>
  <c r="F21" i="10" l="1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E21" i="10"/>
  <c r="E15" i="10"/>
  <c r="C15" i="10" l="1"/>
  <c r="D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B15" i="10"/>
</calcChain>
</file>

<file path=xl/sharedStrings.xml><?xml version="1.0" encoding="utf-8"?>
<sst xmlns="http://schemas.openxmlformats.org/spreadsheetml/2006/main" count="56" uniqueCount="54">
  <si>
    <t>Source:</t>
  </si>
  <si>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</si>
  <si>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</si>
  <si>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</si>
  <si>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</si>
  <si>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</si>
  <si>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LBNL. March 1, 2017. 2025 California Demand Response Potential Study. Presented at the August 8, 2017, IEPR</t>
  </si>
  <si>
    <t>workshop http://docketpublic.energy.ca.gov/PublicDocuments/17-IEPR-</t>
  </si>
  <si>
    <t>12/TN220511_20170802T120454_2025_California_Demand_Response_Potential_Study.pdf. The full report is available</t>
  </si>
  <si>
    <t>online at http://www.cpuc.ca.gov/General.aspx?id=10622.</t>
  </si>
  <si>
    <t>California Public Utility Commission</t>
  </si>
  <si>
    <t>Notes</t>
  </si>
  <si>
    <t xml:space="preserve"> </t>
  </si>
  <si>
    <t>Grid Electrolysis</t>
  </si>
  <si>
    <t>Flexible Load Dispatch</t>
  </si>
  <si>
    <t>Flexible Exports</t>
  </si>
  <si>
    <t>Energy Storage Charging</t>
  </si>
  <si>
    <t>Energy Storage Discharging</t>
  </si>
  <si>
    <t>Flexible Imports</t>
  </si>
  <si>
    <t>Flexible Load Delay</t>
  </si>
  <si>
    <t>Hydro Generation</t>
  </si>
  <si>
    <t>Thermal Generation</t>
  </si>
  <si>
    <t>60% RPS scenario in E3 CA Pathways</t>
  </si>
  <si>
    <t>Take demand response to include flexible load dispatch and delay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</si>
  <si>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</si>
  <si>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</si>
  <si>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</si>
  <si>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</si>
  <si>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</si>
  <si>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</si>
  <si>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CEC RPS calculator shows 1555 across all years, so use that as a lower bound and substitute that value for 2015-2017</t>
  </si>
  <si>
    <t>Take broader view, include flexible exports and energy storage charging</t>
  </si>
  <si>
    <t>http://www.cpuc.ca.gov/uploadedFiles/CPUCWebsite/Content/UtilitiesIndustries/Energy/EnergyPrograms/ElectPowerProcurementGeneration/DemandModeling/IRP_RSP_2017IEPR_SERVM_results_20180913.pdf</t>
  </si>
  <si>
    <t>IRP Production Cost Modeling with the Reference System Plan and the 2017 IPER: SERVM model results</t>
  </si>
  <si>
    <t>2018 (Sept 18)</t>
  </si>
  <si>
    <t>In the course of data collection, we did observe this, in</t>
  </si>
  <si>
    <t xml:space="preserve">Scoping Plan Analysis, Appendix D, at p. 12:  </t>
  </si>
  <si>
    <t xml:space="preserve">The CPUC modeling to get to the 60% RPS / ~42 MMT (not counting CHP) level indicates </t>
  </si>
  <si>
    <t xml:space="preserve">a 2030 level of </t>
  </si>
  <si>
    <t>over and above the approximately 2,000 MW of existing demand response available in 2015.</t>
  </si>
  <si>
    <t xml:space="preserve">The Reference scenario includes an increase of approximately 5,500 cumulative MW </t>
  </si>
  <si>
    <t xml:space="preserve">of conventional, load shedding demand response by 2031, </t>
  </si>
  <si>
    <t>MW</t>
  </si>
  <si>
    <t xml:space="preserve">The California Pathways data are gathered at the "CA Pathways" tab for background. </t>
  </si>
  <si>
    <t>See "CPUC IRP" tab for details.</t>
  </si>
  <si>
    <t>Integrated Resource Plan and Long Term Procurement Planning Process (IRP Process)</t>
  </si>
  <si>
    <t>Resolve value</t>
  </si>
  <si>
    <t>SERVM value</t>
  </si>
  <si>
    <t>avg</t>
  </si>
  <si>
    <t>Background on potential additional</t>
  </si>
  <si>
    <t>Main Source</t>
  </si>
  <si>
    <t>Demand response as a flexibility resource is an area of continued study for the CPUC.</t>
  </si>
  <si>
    <t xml:space="preserve">At this time, the Commission only wants to rely on DRC for a fairly limited role.  Our initial assumption for California EPS release follows this approach. </t>
  </si>
  <si>
    <t xml:space="preserve">The CPUC's IRP proceeding has estimated the potential, as shown in the excerpts below, 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</si>
</sst>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Font="1" applyAlignment="1">
      <alignment horizontal="left" vertical="top"/>
    </xf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69850</xdr:colOff>
      <xdr:row>28</xdr:row>
      <xdr:rowOff>118050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6775450" cy="49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152400</xdr:rowOff>
    </xdr:from>
    <xdr:to>
      <xdr:col>9</xdr:col>
      <xdr:colOff>182330</xdr:colOff>
      <xdr:row>30</xdr:row>
      <xdr:rowOff>32095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7300"/>
          <a:ext cx="5668730" cy="42992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163390</xdr:rowOff>
    </xdr:from>
    <xdr:to>
      <xdr:col>9</xdr:col>
      <xdr:colOff>146050</xdr:colOff>
      <xdr:row>53</xdr:row>
      <xdr:rowOff>165449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03740"/>
          <a:ext cx="5632450" cy="4421659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107950</xdr:colOff>
      <xdr:row>54</xdr:row>
      <xdr:rowOff>101600</xdr:rowOff>
    </xdr:from>
    <xdr:to>
      <xdr:col>9</xdr:col>
      <xdr:colOff>369047</xdr:colOff>
      <xdr:row>77</xdr:row>
      <xdr:rowOff>133706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50" y="10045700"/>
          <a:ext cx="5747497" cy="4267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puc.ca.gov/uploadedFiles/CPUCWebsite/Content/UtilitiesIndustries/Energy/EnergyPrograms/ElectPowerProcurementGeneration/DemandModeling/IRP_RSP_2017IEPR_SERVM_results_20180913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0" workbookViewId="0">
      <selection activeCell="A27" sqref="A27:XFD28"/>
    </sheetView>
  </sheetViews>
  <sheetFormatPr defaultRowHeight="14.5" x14ac:dyDescent="0.35"/>
  <cols>
    <col min="2" max="2" width="28.54296875" customWidth="1"/>
  </cols>
  <sheetData>
    <row r="1" spans="1:2" ht="15" x14ac:dyDescent="0.25">
      <c r="A1" s="1" t="s">
        <v>4</v>
      </c>
    </row>
    <row r="2" spans="1:2" ht="15" x14ac:dyDescent="0.25">
      <c r="A2" s="1" t="s">
        <v>5</v>
      </c>
    </row>
    <row r="4" spans="1:2" s="2" customFormat="1" x14ac:dyDescent="0.35">
      <c r="A4" s="1" t="s">
        <v>0</v>
      </c>
      <c r="B4" s="6" t="s">
        <v>50</v>
      </c>
    </row>
    <row r="5" spans="1:2" s="2" customFormat="1" x14ac:dyDescent="0.35">
      <c r="B5" s="2" t="s">
        <v>10</v>
      </c>
    </row>
    <row r="6" spans="1:2" s="2" customFormat="1" x14ac:dyDescent="0.35">
      <c r="B6" s="7" t="s">
        <v>34</v>
      </c>
    </row>
    <row r="7" spans="1:2" s="2" customFormat="1" x14ac:dyDescent="0.35">
      <c r="B7" t="s">
        <v>45</v>
      </c>
    </row>
    <row r="8" spans="1:2" x14ac:dyDescent="0.35">
      <c r="B8" t="s">
        <v>33</v>
      </c>
    </row>
    <row r="9" spans="1:2" x14ac:dyDescent="0.35">
      <c r="A9" s="9"/>
      <c r="B9" s="9" t="s">
        <v>32</v>
      </c>
    </row>
    <row r="10" spans="1:2" x14ac:dyDescent="0.35">
      <c r="B10" s="11"/>
    </row>
    <row r="11" spans="1:2" x14ac:dyDescent="0.35">
      <c r="B11" s="9" t="s">
        <v>24</v>
      </c>
    </row>
    <row r="12" spans="1:2" x14ac:dyDescent="0.35">
      <c r="B12" s="9" t="s">
        <v>25</v>
      </c>
    </row>
    <row r="13" spans="1:2" x14ac:dyDescent="0.35">
      <c r="B13" s="9" t="s">
        <v>26</v>
      </c>
    </row>
    <row r="14" spans="1:2" x14ac:dyDescent="0.35">
      <c r="B14" s="9" t="s">
        <v>27</v>
      </c>
    </row>
    <row r="15" spans="1:2" x14ac:dyDescent="0.35">
      <c r="B15" s="9" t="s">
        <v>28</v>
      </c>
    </row>
    <row r="16" spans="1:2" x14ac:dyDescent="0.35">
      <c r="B16" s="10" t="s">
        <v>29</v>
      </c>
    </row>
    <row r="18" spans="1:4" ht="21.5" customHeight="1" x14ac:dyDescent="0.35">
      <c r="B18" s="6" t="s">
        <v>49</v>
      </c>
    </row>
    <row r="19" spans="1:4" x14ac:dyDescent="0.35">
      <c r="B19" s="2" t="s">
        <v>6</v>
      </c>
    </row>
    <row r="20" spans="1:4" x14ac:dyDescent="0.35">
      <c r="B20" s="2" t="s">
        <v>7</v>
      </c>
    </row>
    <row r="21" spans="1:4" x14ac:dyDescent="0.35">
      <c r="B21" s="2" t="s">
        <v>8</v>
      </c>
    </row>
    <row r="22" spans="1:4" x14ac:dyDescent="0.35">
      <c r="B22" s="2" t="s">
        <v>9</v>
      </c>
    </row>
    <row r="24" spans="1:4" x14ac:dyDescent="0.35">
      <c r="A24" s="1" t="s">
        <v>11</v>
      </c>
    </row>
    <row r="25" spans="1:4" x14ac:dyDescent="0.35">
      <c r="A25" t="s">
        <v>37</v>
      </c>
    </row>
    <row r="26" spans="1:4" x14ac:dyDescent="0.35">
      <c r="A26" t="s">
        <v>38</v>
      </c>
      <c r="C26">
        <v>1753</v>
      </c>
      <c r="D26" t="s">
        <v>42</v>
      </c>
    </row>
    <row r="27" spans="1:4" x14ac:dyDescent="0.35">
      <c r="A27" t="s">
        <v>44</v>
      </c>
    </row>
    <row r="29" spans="1:4" x14ac:dyDescent="0.35">
      <c r="A29" t="s">
        <v>35</v>
      </c>
    </row>
    <row r="30" spans="1:4" x14ac:dyDescent="0.35">
      <c r="A30" s="3" t="s">
        <v>36</v>
      </c>
    </row>
    <row r="31" spans="1:4" x14ac:dyDescent="0.35">
      <c r="A31" t="s">
        <v>40</v>
      </c>
    </row>
    <row r="32" spans="1:4" x14ac:dyDescent="0.35">
      <c r="A32" t="s">
        <v>41</v>
      </c>
    </row>
    <row r="33" spans="1:1" x14ac:dyDescent="0.35">
      <c r="A33" t="s">
        <v>39</v>
      </c>
    </row>
    <row r="34" spans="1:1" x14ac:dyDescent="0.35">
      <c r="A34" t="s">
        <v>43</v>
      </c>
    </row>
  </sheetData>
  <hyperlinks>
    <hyperlink ref="B9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N1" workbookViewId="0">
      <selection activeCell="B2" sqref="B2:AK2"/>
    </sheetView>
  </sheetViews>
  <sheetFormatPr defaultRowHeight="14.5" x14ac:dyDescent="0.35"/>
  <cols>
    <col min="1" max="1" width="19.26953125" customWidth="1"/>
  </cols>
  <sheetData>
    <row r="1" spans="1:37" x14ac:dyDescent="0.2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3</v>
      </c>
      <c r="B2">
        <f>'CPUC IRP'!$Q$13</f>
        <v>1753</v>
      </c>
      <c r="C2">
        <f>'CPUC IRP'!$Q$13</f>
        <v>1753</v>
      </c>
      <c r="D2">
        <f>'CPUC IRP'!$Q$13</f>
        <v>1753</v>
      </c>
      <c r="E2">
        <f>'CPUC IRP'!$Q$13</f>
        <v>1753</v>
      </c>
      <c r="F2">
        <f>'CPUC IRP'!$Q$13</f>
        <v>1753</v>
      </c>
      <c r="G2">
        <f>'CPUC IRP'!$Q$13</f>
        <v>1753</v>
      </c>
      <c r="H2">
        <f>'CPUC IRP'!$Q$13</f>
        <v>1753</v>
      </c>
      <c r="I2">
        <f>'CPUC IRP'!$Q$13</f>
        <v>1753</v>
      </c>
      <c r="J2">
        <f>'CPUC IRP'!$Q$13</f>
        <v>1753</v>
      </c>
      <c r="K2">
        <f>'CPUC IRP'!$Q$13</f>
        <v>1753</v>
      </c>
      <c r="L2">
        <f>'CPUC IRP'!$Q$13</f>
        <v>1753</v>
      </c>
      <c r="M2">
        <f>'CPUC IRP'!$Q$13</f>
        <v>1753</v>
      </c>
      <c r="N2">
        <f>'CPUC IRP'!$Q$13</f>
        <v>1753</v>
      </c>
      <c r="O2">
        <f>'CPUC IRP'!$Q$13</f>
        <v>1753</v>
      </c>
      <c r="P2">
        <f>'CPUC IRP'!$Q$13</f>
        <v>1753</v>
      </c>
      <c r="Q2">
        <f>'CPUC IRP'!$Q$13</f>
        <v>1753</v>
      </c>
      <c r="R2">
        <f>'CPUC IRP'!$Q$13</f>
        <v>1753</v>
      </c>
      <c r="S2">
        <f>'CPUC IRP'!$Q$13</f>
        <v>1753</v>
      </c>
      <c r="T2">
        <f>'CPUC IRP'!$Q$13</f>
        <v>1753</v>
      </c>
      <c r="U2">
        <f>'CPUC IRP'!$Q$13</f>
        <v>1753</v>
      </c>
      <c r="V2">
        <f>'CPUC IRP'!$Q$13</f>
        <v>1753</v>
      </c>
      <c r="W2">
        <f>'CPUC IRP'!$Q$13</f>
        <v>1753</v>
      </c>
      <c r="X2">
        <f>'CPUC IRP'!$Q$13</f>
        <v>1753</v>
      </c>
      <c r="Y2">
        <f>'CPUC IRP'!$Q$13</f>
        <v>1753</v>
      </c>
      <c r="Z2">
        <f>'CPUC IRP'!$Q$13</f>
        <v>1753</v>
      </c>
      <c r="AA2">
        <f>'CPUC IRP'!$Q$13</f>
        <v>1753</v>
      </c>
      <c r="AB2">
        <f>'CPUC IRP'!$Q$13</f>
        <v>1753</v>
      </c>
      <c r="AC2">
        <f>'CPUC IRP'!$Q$13</f>
        <v>1753</v>
      </c>
      <c r="AD2">
        <f>'CPUC IRP'!$Q$13</f>
        <v>1753</v>
      </c>
      <c r="AE2">
        <f>'CPUC IRP'!$Q$13</f>
        <v>1753</v>
      </c>
      <c r="AF2">
        <f>'CPUC IRP'!$Q$13</f>
        <v>1753</v>
      </c>
      <c r="AG2">
        <f>'CPUC IRP'!$Q$13</f>
        <v>1753</v>
      </c>
      <c r="AH2">
        <f>'CPUC IRP'!$Q$13</f>
        <v>1753</v>
      </c>
      <c r="AI2">
        <f>'CPUC IRP'!$Q$13</f>
        <v>1753</v>
      </c>
      <c r="AJ2">
        <f>'CPUC IRP'!$Q$13</f>
        <v>1753</v>
      </c>
      <c r="AK2">
        <f>'CPUC IRP'!$Q$13</f>
        <v>1753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N1" workbookViewId="0">
      <selection activeCell="X15" sqref="X15"/>
    </sheetView>
  </sheetViews>
  <sheetFormatPr defaultRowHeight="14.5" x14ac:dyDescent="0.35"/>
  <cols>
    <col min="1" max="1" width="21" customWidth="1"/>
  </cols>
  <sheetData>
    <row r="1" spans="1:37" ht="15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5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>
        <f>Potential!$J$5</f>
        <v>300</v>
      </c>
      <c r="J2">
        <f>Potential!$J$5</f>
        <v>300</v>
      </c>
      <c r="K2">
        <f>Potential!$J$5</f>
        <v>300</v>
      </c>
      <c r="L2">
        <f>Potential!$J$5</f>
        <v>300</v>
      </c>
      <c r="M2">
        <f>Potential!$J$5</f>
        <v>300</v>
      </c>
      <c r="N2">
        <f>Potential!$J$5</f>
        <v>300</v>
      </c>
      <c r="O2">
        <f>Potential!$J$5</f>
        <v>300</v>
      </c>
      <c r="P2">
        <f>Potential!$J$5</f>
        <v>300</v>
      </c>
      <c r="Q2">
        <f>Potential!$J$5</f>
        <v>300</v>
      </c>
      <c r="R2">
        <f>Potential!$J$5</f>
        <v>300</v>
      </c>
      <c r="S2">
        <f>Potential!$J$5</f>
        <v>300</v>
      </c>
      <c r="T2">
        <f>Potential!$J$5</f>
        <v>300</v>
      </c>
      <c r="U2">
        <f>Potential!$J$5</f>
        <v>300</v>
      </c>
      <c r="V2">
        <f>Potential!$J$5</f>
        <v>300</v>
      </c>
      <c r="W2">
        <f>Potential!$J$5</f>
        <v>300</v>
      </c>
      <c r="X2">
        <f>Potential!$J$5</f>
        <v>300</v>
      </c>
      <c r="Y2">
        <f>Potential!$J$5</f>
        <v>300</v>
      </c>
      <c r="Z2">
        <f>Potential!$J$5</f>
        <v>300</v>
      </c>
      <c r="AA2">
        <f>Potential!$J$5</f>
        <v>300</v>
      </c>
      <c r="AB2">
        <f>Potential!$J$5</f>
        <v>300</v>
      </c>
      <c r="AC2">
        <f>Potential!$J$5</f>
        <v>300</v>
      </c>
      <c r="AD2">
        <f>Potential!$J$5</f>
        <v>300</v>
      </c>
      <c r="AE2">
        <f>Potential!$J$5</f>
        <v>300</v>
      </c>
      <c r="AF2">
        <f>Potential!$J$5</f>
        <v>300</v>
      </c>
      <c r="AG2">
        <f>Potential!$J$5</f>
        <v>300</v>
      </c>
      <c r="AH2">
        <f>Potential!$J$5</f>
        <v>300</v>
      </c>
      <c r="AI2">
        <f>Potential!$J$5</f>
        <v>300</v>
      </c>
      <c r="AJ2">
        <f>Potential!$J$5</f>
        <v>300</v>
      </c>
      <c r="AK2">
        <f>Potential!$J$5</f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1:Q13"/>
  <sheetViews>
    <sheetView workbookViewId="0">
      <selection activeCell="Q13" sqref="Q13"/>
    </sheetView>
  </sheetViews>
  <sheetFormatPr defaultRowHeight="14.5" x14ac:dyDescent="0.35"/>
  <sheetData>
    <row r="11" spans="15:17" x14ac:dyDescent="0.35">
      <c r="O11" t="s">
        <v>46</v>
      </c>
      <c r="Q11">
        <v>1752</v>
      </c>
    </row>
    <row r="12" spans="15:17" x14ac:dyDescent="0.35">
      <c r="O12" t="s">
        <v>47</v>
      </c>
      <c r="Q12">
        <v>1754</v>
      </c>
    </row>
    <row r="13" spans="15:17" x14ac:dyDescent="0.35">
      <c r="P13" t="s">
        <v>48</v>
      </c>
      <c r="Q13">
        <f>1753</f>
        <v>1753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5" sqref="J5"/>
    </sheetView>
  </sheetViews>
  <sheetFormatPr defaultRowHeight="14.5" x14ac:dyDescent="0.35"/>
  <sheetData>
    <row r="1" spans="1:11" x14ac:dyDescent="0.35">
      <c r="A1" t="s">
        <v>51</v>
      </c>
    </row>
    <row r="3" spans="1:11" x14ac:dyDescent="0.35">
      <c r="A3" t="s">
        <v>52</v>
      </c>
    </row>
    <row r="5" spans="1:11" x14ac:dyDescent="0.35">
      <c r="A5" t="s">
        <v>53</v>
      </c>
      <c r="J5">
        <v>300</v>
      </c>
      <c r="K5" t="s">
        <v>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workbookViewId="0">
      <selection activeCell="D25" sqref="D25"/>
    </sheetView>
  </sheetViews>
  <sheetFormatPr defaultRowHeight="14.5" x14ac:dyDescent="0.35"/>
  <cols>
    <col min="1" max="1" width="29.1796875" customWidth="1"/>
  </cols>
  <sheetData>
    <row r="1" spans="1:37" x14ac:dyDescent="0.35">
      <c r="A1" t="s">
        <v>22</v>
      </c>
    </row>
    <row r="3" spans="1:37" x14ac:dyDescent="0.35">
      <c r="A3" t="s">
        <v>12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</row>
    <row r="4" spans="1:37" x14ac:dyDescent="0.35">
      <c r="A4" t="s">
        <v>13</v>
      </c>
      <c r="B4">
        <v>7.8829318319704802</v>
      </c>
      <c r="C4">
        <v>11.513668537364801</v>
      </c>
      <c r="D4">
        <v>16.441254919854401</v>
      </c>
      <c r="E4">
        <v>26.3587110852515</v>
      </c>
      <c r="F4">
        <v>40.073002361435201</v>
      </c>
      <c r="G4">
        <v>53.207812937173202</v>
      </c>
      <c r="H4">
        <v>71.658347183594898</v>
      </c>
      <c r="I4">
        <v>117.981950753327</v>
      </c>
      <c r="J4">
        <v>193.23928379362999</v>
      </c>
      <c r="K4">
        <v>292.85796922837397</v>
      </c>
      <c r="L4">
        <v>421.27895979056098</v>
      </c>
      <c r="M4">
        <v>564.63741906664097</v>
      </c>
      <c r="N4">
        <v>749.021109716713</v>
      </c>
      <c r="O4">
        <v>989.23767379671096</v>
      </c>
      <c r="P4">
        <v>1283.10884052602</v>
      </c>
      <c r="Q4">
        <v>1630.06575582357</v>
      </c>
      <c r="R4">
        <v>2053.2762487219602</v>
      </c>
      <c r="S4">
        <v>2526.9401408967301</v>
      </c>
      <c r="T4">
        <v>3060.3777463862798</v>
      </c>
      <c r="U4">
        <v>3650.8253072150001</v>
      </c>
      <c r="V4">
        <v>4300.5433722815797</v>
      </c>
      <c r="W4">
        <v>4996.2658703909701</v>
      </c>
      <c r="X4">
        <v>5705.1699830592697</v>
      </c>
      <c r="Y4">
        <v>6422.77909166482</v>
      </c>
      <c r="Z4">
        <v>7141.69433227423</v>
      </c>
      <c r="AA4">
        <v>7860.76226888576</v>
      </c>
      <c r="AB4">
        <v>8616.5603616411609</v>
      </c>
      <c r="AC4">
        <v>9363.1077682428495</v>
      </c>
      <c r="AD4" s="8">
        <v>10099.4085354743</v>
      </c>
      <c r="AE4" s="8">
        <v>10820.758337677</v>
      </c>
      <c r="AF4" s="8">
        <v>11522.235203123901</v>
      </c>
      <c r="AG4" s="8">
        <v>12199.5348562905</v>
      </c>
      <c r="AH4" s="8">
        <v>12809.355095319101</v>
      </c>
      <c r="AI4" s="8">
        <v>13357.8267546116</v>
      </c>
      <c r="AJ4" s="8">
        <v>13847.498456527601</v>
      </c>
      <c r="AK4" s="8">
        <v>14281.5828914669</v>
      </c>
    </row>
    <row r="5" spans="1:37" x14ac:dyDescent="0.35">
      <c r="A5" t="s">
        <v>14</v>
      </c>
      <c r="B5">
        <v>0</v>
      </c>
      <c r="C5">
        <v>0</v>
      </c>
      <c r="D5">
        <v>0</v>
      </c>
      <c r="E5">
        <v>898.31006718072899</v>
      </c>
      <c r="F5">
        <v>910.11874042798399</v>
      </c>
      <c r="G5">
        <v>920.49628653172203</v>
      </c>
      <c r="H5">
        <v>921.21816811198903</v>
      </c>
      <c r="I5">
        <v>937.89104998618495</v>
      </c>
      <c r="J5">
        <v>967.22439151305502</v>
      </c>
      <c r="K5">
        <v>1003.57145832599</v>
      </c>
      <c r="L5">
        <v>1048.15716295626</v>
      </c>
      <c r="M5">
        <v>1119.4881245108099</v>
      </c>
      <c r="N5">
        <v>1191.6220680045899</v>
      </c>
      <c r="O5">
        <v>1269.43437688776</v>
      </c>
      <c r="P5">
        <v>1350.65073737291</v>
      </c>
      <c r="Q5">
        <v>1441.30066134139</v>
      </c>
      <c r="R5">
        <v>1534.4067475213601</v>
      </c>
      <c r="S5">
        <v>1618.60738643324</v>
      </c>
      <c r="T5">
        <v>1701.8580223358899</v>
      </c>
      <c r="U5">
        <v>1784.77305008656</v>
      </c>
      <c r="V5">
        <v>1869.16889985081</v>
      </c>
      <c r="W5">
        <v>1952.44599531831</v>
      </c>
      <c r="X5">
        <v>2037.59126877872</v>
      </c>
      <c r="Y5">
        <v>2125.9653577856002</v>
      </c>
      <c r="Z5">
        <v>2214.7636852544601</v>
      </c>
      <c r="AA5">
        <v>2303.61533853018</v>
      </c>
      <c r="AB5">
        <v>2409.1068825859002</v>
      </c>
      <c r="AC5">
        <v>2511.2780559241301</v>
      </c>
      <c r="AD5">
        <v>2609.8104025850798</v>
      </c>
      <c r="AE5">
        <v>2704.1298792294901</v>
      </c>
      <c r="AF5">
        <v>2768.76083062311</v>
      </c>
      <c r="AG5">
        <v>2832.05180686116</v>
      </c>
      <c r="AH5">
        <v>2892.6123191306901</v>
      </c>
      <c r="AI5">
        <v>2949.8377789542201</v>
      </c>
      <c r="AJ5">
        <v>3003.1332280435599</v>
      </c>
      <c r="AK5">
        <v>3051.44341689566</v>
      </c>
    </row>
    <row r="6" spans="1:37" x14ac:dyDescent="0.35">
      <c r="A6" t="s">
        <v>15</v>
      </c>
      <c r="B6">
        <v>1500</v>
      </c>
      <c r="C6">
        <v>1500</v>
      </c>
      <c r="D6">
        <v>1500</v>
      </c>
      <c r="E6">
        <v>1500</v>
      </c>
      <c r="F6">
        <v>1500</v>
      </c>
      <c r="G6">
        <v>1500</v>
      </c>
      <c r="H6">
        <v>1500</v>
      </c>
      <c r="I6">
        <v>1500</v>
      </c>
      <c r="J6">
        <v>1500</v>
      </c>
      <c r="K6">
        <v>1500</v>
      </c>
      <c r="L6">
        <v>1500</v>
      </c>
      <c r="M6">
        <v>1500</v>
      </c>
      <c r="N6">
        <v>1500</v>
      </c>
      <c r="O6">
        <v>1500</v>
      </c>
      <c r="P6">
        <v>1500</v>
      </c>
      <c r="Q6">
        <v>1500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1500</v>
      </c>
      <c r="X6">
        <v>1500</v>
      </c>
      <c r="Y6">
        <v>1500</v>
      </c>
      <c r="Z6">
        <v>1500</v>
      </c>
      <c r="AA6">
        <v>1500</v>
      </c>
      <c r="AB6">
        <v>1500</v>
      </c>
      <c r="AC6">
        <v>1500</v>
      </c>
      <c r="AD6">
        <v>1500</v>
      </c>
      <c r="AE6">
        <v>1500</v>
      </c>
      <c r="AF6">
        <v>1500</v>
      </c>
      <c r="AG6">
        <v>1500</v>
      </c>
      <c r="AH6">
        <v>1500</v>
      </c>
      <c r="AI6">
        <v>1500</v>
      </c>
      <c r="AJ6">
        <v>1500</v>
      </c>
      <c r="AK6">
        <v>1500</v>
      </c>
    </row>
    <row r="7" spans="1:37" x14ac:dyDescent="0.35">
      <c r="A7" t="s">
        <v>16</v>
      </c>
      <c r="B7">
        <v>2647.8333333333298</v>
      </c>
      <c r="C7">
        <v>2868.6666666666601</v>
      </c>
      <c r="D7">
        <v>3089.5</v>
      </c>
      <c r="E7">
        <v>3310.3333333333298</v>
      </c>
      <c r="F7">
        <v>3531.1666666666601</v>
      </c>
      <c r="G7">
        <v>3752</v>
      </c>
      <c r="H7">
        <v>3752</v>
      </c>
      <c r="I7">
        <v>3752</v>
      </c>
      <c r="J7">
        <v>3752</v>
      </c>
      <c r="K7">
        <v>3752</v>
      </c>
      <c r="L7">
        <v>3752</v>
      </c>
      <c r="M7">
        <v>3752</v>
      </c>
      <c r="N7">
        <v>3752</v>
      </c>
      <c r="O7">
        <v>3752</v>
      </c>
      <c r="P7">
        <v>3752</v>
      </c>
      <c r="Q7">
        <v>3752</v>
      </c>
      <c r="R7">
        <v>3752</v>
      </c>
      <c r="S7">
        <v>3752</v>
      </c>
      <c r="T7">
        <v>3752</v>
      </c>
      <c r="U7">
        <v>3752</v>
      </c>
      <c r="V7">
        <v>3752</v>
      </c>
      <c r="W7">
        <v>3752</v>
      </c>
      <c r="X7">
        <v>3752</v>
      </c>
      <c r="Y7">
        <v>3752</v>
      </c>
      <c r="Z7">
        <v>3752</v>
      </c>
      <c r="AA7">
        <v>3752</v>
      </c>
      <c r="AB7">
        <v>3752</v>
      </c>
      <c r="AC7">
        <v>3752</v>
      </c>
      <c r="AD7">
        <v>3752</v>
      </c>
      <c r="AE7">
        <v>3752</v>
      </c>
      <c r="AF7">
        <v>3752</v>
      </c>
      <c r="AG7">
        <v>3752</v>
      </c>
      <c r="AH7">
        <v>3752</v>
      </c>
      <c r="AI7">
        <v>3752</v>
      </c>
      <c r="AJ7">
        <v>3752</v>
      </c>
      <c r="AK7">
        <v>3752</v>
      </c>
    </row>
    <row r="8" spans="1:37" x14ac:dyDescent="0.35">
      <c r="A8" t="s">
        <v>17</v>
      </c>
      <c r="B8">
        <v>2647.8333333333298</v>
      </c>
      <c r="C8">
        <v>2868.6666666666601</v>
      </c>
      <c r="D8">
        <v>3089.5</v>
      </c>
      <c r="E8">
        <v>3310.3333333333298</v>
      </c>
      <c r="F8">
        <v>3531.1666666666601</v>
      </c>
      <c r="G8">
        <v>3752</v>
      </c>
      <c r="H8">
        <v>3752</v>
      </c>
      <c r="I8">
        <v>3752</v>
      </c>
      <c r="J8">
        <v>3752</v>
      </c>
      <c r="K8">
        <v>3752</v>
      </c>
      <c r="L8">
        <v>3752</v>
      </c>
      <c r="M8">
        <v>3752</v>
      </c>
      <c r="N8">
        <v>3752</v>
      </c>
      <c r="O8">
        <v>3752</v>
      </c>
      <c r="P8">
        <v>3752</v>
      </c>
      <c r="Q8">
        <v>3752</v>
      </c>
      <c r="R8">
        <v>3752</v>
      </c>
      <c r="S8">
        <v>3752</v>
      </c>
      <c r="T8">
        <v>3752</v>
      </c>
      <c r="U8">
        <v>3752</v>
      </c>
      <c r="V8">
        <v>3752</v>
      </c>
      <c r="W8">
        <v>3752</v>
      </c>
      <c r="X8">
        <v>3752</v>
      </c>
      <c r="Y8">
        <v>3752</v>
      </c>
      <c r="Z8">
        <v>3752</v>
      </c>
      <c r="AA8">
        <v>3752</v>
      </c>
      <c r="AB8">
        <v>3752</v>
      </c>
      <c r="AC8">
        <v>3752</v>
      </c>
      <c r="AD8">
        <v>3752</v>
      </c>
      <c r="AE8">
        <v>3752</v>
      </c>
      <c r="AF8">
        <v>3752</v>
      </c>
      <c r="AG8">
        <v>3752</v>
      </c>
      <c r="AH8">
        <v>3752</v>
      </c>
      <c r="AI8">
        <v>3752</v>
      </c>
      <c r="AJ8">
        <v>3752</v>
      </c>
      <c r="AK8">
        <v>3752</v>
      </c>
    </row>
    <row r="9" spans="1:37" x14ac:dyDescent="0.35">
      <c r="A9" t="s">
        <v>18</v>
      </c>
      <c r="B9" s="8">
        <v>12380</v>
      </c>
      <c r="C9" s="8">
        <v>11900</v>
      </c>
      <c r="D9" s="8">
        <v>12480</v>
      </c>
      <c r="E9" s="8">
        <v>12200</v>
      </c>
      <c r="F9" s="8">
        <v>12280</v>
      </c>
      <c r="G9" s="8">
        <v>12280</v>
      </c>
      <c r="H9" s="8">
        <v>12310</v>
      </c>
      <c r="I9" s="8">
        <v>12310</v>
      </c>
      <c r="J9" s="8">
        <v>12310</v>
      </c>
      <c r="K9" s="8">
        <v>12310</v>
      </c>
      <c r="L9" s="8">
        <v>10920</v>
      </c>
      <c r="M9" s="8">
        <v>10950</v>
      </c>
      <c r="N9" s="8">
        <v>10950</v>
      </c>
      <c r="O9" s="8">
        <v>12320</v>
      </c>
      <c r="P9" s="8">
        <v>12320</v>
      </c>
      <c r="Q9" s="8">
        <v>12320</v>
      </c>
      <c r="R9" s="8">
        <v>12600</v>
      </c>
      <c r="S9" s="8">
        <v>12600</v>
      </c>
      <c r="T9" s="8">
        <v>12600</v>
      </c>
      <c r="U9" s="8">
        <v>12600</v>
      </c>
      <c r="V9" s="8">
        <v>12600</v>
      </c>
      <c r="W9" s="8">
        <v>12600</v>
      </c>
      <c r="X9" s="8">
        <v>12600</v>
      </c>
      <c r="Y9" s="8">
        <v>12600</v>
      </c>
      <c r="Z9" s="8">
        <v>12600</v>
      </c>
      <c r="AA9" s="8">
        <v>12600</v>
      </c>
      <c r="AB9" s="8">
        <v>12600</v>
      </c>
      <c r="AC9" s="8">
        <v>12600</v>
      </c>
      <c r="AD9" s="8">
        <v>12600</v>
      </c>
      <c r="AE9" s="8">
        <v>12600</v>
      </c>
      <c r="AF9" s="8">
        <v>12600</v>
      </c>
      <c r="AG9" s="8">
        <v>12600</v>
      </c>
      <c r="AH9" s="8">
        <v>12600</v>
      </c>
      <c r="AI9" s="8">
        <v>12600</v>
      </c>
      <c r="AJ9" s="8">
        <v>12600</v>
      </c>
      <c r="AK9" s="8">
        <v>12600</v>
      </c>
    </row>
    <row r="10" spans="1:37" x14ac:dyDescent="0.35">
      <c r="A10" t="s">
        <v>19</v>
      </c>
      <c r="B10">
        <v>0</v>
      </c>
      <c r="C10">
        <v>0</v>
      </c>
      <c r="D10">
        <v>0</v>
      </c>
      <c r="E10">
        <v>971.31515936813696</v>
      </c>
      <c r="F10">
        <v>987.14224684269504</v>
      </c>
      <c r="G10">
        <v>1001.21474328341</v>
      </c>
      <c r="H10">
        <v>1003.02263421699</v>
      </c>
      <c r="I10">
        <v>1022.2698478081199</v>
      </c>
      <c r="J10">
        <v>1055.5018660898099</v>
      </c>
      <c r="K10">
        <v>1096.66471282678</v>
      </c>
      <c r="L10">
        <v>1146.77788995692</v>
      </c>
      <c r="M10">
        <v>1223.8152633981399</v>
      </c>
      <c r="N10">
        <v>1301.63734937868</v>
      </c>
      <c r="O10">
        <v>1385.8138308904299</v>
      </c>
      <c r="P10">
        <v>1473.94535812097</v>
      </c>
      <c r="Q10">
        <v>1572.0085024140701</v>
      </c>
      <c r="R10">
        <v>1672.7294784234</v>
      </c>
      <c r="S10">
        <v>1764.29310044818</v>
      </c>
      <c r="T10">
        <v>1855.2210727013601</v>
      </c>
      <c r="U10">
        <v>1946.1567212401001</v>
      </c>
      <c r="V10">
        <v>2039.05681014741</v>
      </c>
      <c r="W10">
        <v>2131.1174055872398</v>
      </c>
      <c r="X10">
        <v>2225.5580449625099</v>
      </c>
      <c r="Y10">
        <v>2321.4496913482699</v>
      </c>
      <c r="Z10">
        <v>2417.4945907535598</v>
      </c>
      <c r="AA10">
        <v>2513.5692283992098</v>
      </c>
      <c r="AB10">
        <v>2627.6460005179902</v>
      </c>
      <c r="AC10">
        <v>2738.0727211091798</v>
      </c>
      <c r="AD10">
        <v>2844.5012150518201</v>
      </c>
      <c r="AE10">
        <v>2946.30767095601</v>
      </c>
      <c r="AF10">
        <v>3015.9043765524998</v>
      </c>
      <c r="AG10">
        <v>3084.00155358554</v>
      </c>
      <c r="AH10">
        <v>3149.0936799086899</v>
      </c>
      <c r="AI10">
        <v>3210.5276674305201</v>
      </c>
      <c r="AJ10">
        <v>3267.6612000587202</v>
      </c>
      <c r="AK10">
        <v>3319.3537619820499</v>
      </c>
    </row>
    <row r="11" spans="1:37" x14ac:dyDescent="0.35">
      <c r="A11" t="s">
        <v>20</v>
      </c>
      <c r="B11">
        <v>13822</v>
      </c>
      <c r="C11">
        <v>13822</v>
      </c>
      <c r="D11">
        <v>13822</v>
      </c>
      <c r="E11">
        <v>13822</v>
      </c>
      <c r="F11">
        <v>13822</v>
      </c>
      <c r="G11">
        <v>13822</v>
      </c>
      <c r="H11">
        <v>13822</v>
      </c>
      <c r="I11">
        <v>13822</v>
      </c>
      <c r="J11">
        <v>13822</v>
      </c>
      <c r="K11">
        <v>13822</v>
      </c>
      <c r="L11">
        <v>13822</v>
      </c>
      <c r="M11">
        <v>13822</v>
      </c>
      <c r="N11">
        <v>13822</v>
      </c>
      <c r="O11">
        <v>13822</v>
      </c>
      <c r="P11">
        <v>13822</v>
      </c>
      <c r="Q11">
        <v>13822</v>
      </c>
      <c r="R11">
        <v>13822</v>
      </c>
      <c r="S11">
        <v>13822</v>
      </c>
      <c r="T11">
        <v>13822</v>
      </c>
      <c r="U11">
        <v>13822</v>
      </c>
      <c r="V11">
        <v>13822</v>
      </c>
      <c r="W11">
        <v>13822</v>
      </c>
      <c r="X11">
        <v>13822</v>
      </c>
      <c r="Y11">
        <v>13822</v>
      </c>
      <c r="Z11">
        <v>13822</v>
      </c>
      <c r="AA11">
        <v>13822</v>
      </c>
      <c r="AB11">
        <v>13822</v>
      </c>
      <c r="AC11">
        <v>13822</v>
      </c>
      <c r="AD11">
        <v>13822</v>
      </c>
      <c r="AE11">
        <v>13822</v>
      </c>
      <c r="AF11">
        <v>13822</v>
      </c>
      <c r="AG11">
        <v>13822</v>
      </c>
      <c r="AH11">
        <v>13822</v>
      </c>
      <c r="AI11">
        <v>13822</v>
      </c>
      <c r="AJ11">
        <v>13822</v>
      </c>
      <c r="AK11">
        <v>13822</v>
      </c>
    </row>
    <row r="12" spans="1:37" x14ac:dyDescent="0.35">
      <c r="A12" t="s">
        <v>21</v>
      </c>
      <c r="B12" s="8">
        <v>43449.27</v>
      </c>
      <c r="C12" s="8">
        <v>44157.27</v>
      </c>
      <c r="D12" s="8">
        <v>40037.269999999997</v>
      </c>
      <c r="E12" s="8">
        <v>40037.269999999997</v>
      </c>
      <c r="F12" s="8">
        <v>40098.269999999997</v>
      </c>
      <c r="G12" s="8">
        <v>34203.269999999997</v>
      </c>
      <c r="H12" s="8">
        <v>36958.269999999997</v>
      </c>
      <c r="I12" s="8">
        <v>36958.269999999997</v>
      </c>
      <c r="J12" s="8">
        <v>36953.21875</v>
      </c>
      <c r="K12" s="8">
        <v>36763.50488</v>
      </c>
      <c r="L12" s="8">
        <v>36430.617480000001</v>
      </c>
      <c r="M12" s="8">
        <v>36376.980459999999</v>
      </c>
      <c r="N12" s="8">
        <v>36095.116119999999</v>
      </c>
      <c r="O12" s="8">
        <v>35940.689990017599</v>
      </c>
      <c r="P12" s="8">
        <v>34536.142790017599</v>
      </c>
      <c r="Q12" s="8">
        <v>34319.903409999999</v>
      </c>
      <c r="R12" s="8">
        <v>34124.881789999999</v>
      </c>
      <c r="S12" s="8">
        <v>34124.881789999999</v>
      </c>
      <c r="T12" s="8">
        <v>33954.698450000004</v>
      </c>
      <c r="U12" s="8">
        <v>33870.643120000001</v>
      </c>
      <c r="V12" s="8">
        <v>33707.532550000004</v>
      </c>
      <c r="W12" s="8">
        <v>33635.599139999998</v>
      </c>
      <c r="X12" s="8">
        <v>33453.269269999997</v>
      </c>
      <c r="Y12" s="8">
        <v>33132.512699999999</v>
      </c>
      <c r="Z12" s="8">
        <v>33132.512699999999</v>
      </c>
      <c r="AA12" s="8">
        <v>33132.512699999999</v>
      </c>
      <c r="AB12" s="8">
        <v>31153.901040000001</v>
      </c>
      <c r="AC12" s="8">
        <v>29347.76297</v>
      </c>
      <c r="AD12" s="8">
        <v>28781.5382290093</v>
      </c>
      <c r="AE12" s="8">
        <v>29317.377861007801</v>
      </c>
      <c r="AF12" s="8">
        <v>29807.1838753296</v>
      </c>
      <c r="AG12" s="8">
        <v>30290.713282223802</v>
      </c>
      <c r="AH12" s="8">
        <v>30764.746434037701</v>
      </c>
      <c r="AI12" s="8">
        <v>31230.957495083599</v>
      </c>
      <c r="AJ12" s="8">
        <v>31688.690101103501</v>
      </c>
      <c r="AK12" s="8">
        <v>32157.336781618302</v>
      </c>
    </row>
    <row r="14" spans="1:37" x14ac:dyDescent="0.35">
      <c r="A14" t="s">
        <v>23</v>
      </c>
    </row>
    <row r="15" spans="1:37" x14ac:dyDescent="0.35">
      <c r="B15">
        <f>B5+B10</f>
        <v>0</v>
      </c>
      <c r="C15">
        <f t="shared" ref="C15:AK15" si="0">C5+C10</f>
        <v>0</v>
      </c>
      <c r="D15">
        <f t="shared" si="0"/>
        <v>0</v>
      </c>
      <c r="E15">
        <f>E5+E10</f>
        <v>1869.6252265488661</v>
      </c>
      <c r="F15">
        <f t="shared" si="0"/>
        <v>1897.2609872706789</v>
      </c>
      <c r="G15">
        <f t="shared" si="0"/>
        <v>1921.711029815132</v>
      </c>
      <c r="H15">
        <f t="shared" si="0"/>
        <v>1924.240802328979</v>
      </c>
      <c r="I15">
        <f t="shared" si="0"/>
        <v>1960.1608977943049</v>
      </c>
      <c r="J15">
        <f t="shared" si="0"/>
        <v>2022.726257602865</v>
      </c>
      <c r="K15">
        <f t="shared" si="0"/>
        <v>2100.2361711527701</v>
      </c>
      <c r="L15">
        <f t="shared" si="0"/>
        <v>2194.9350529131798</v>
      </c>
      <c r="M15">
        <f t="shared" si="0"/>
        <v>2343.3033879089498</v>
      </c>
      <c r="N15">
        <f t="shared" si="0"/>
        <v>2493.2594173832699</v>
      </c>
      <c r="O15">
        <f t="shared" si="0"/>
        <v>2655.2482077781897</v>
      </c>
      <c r="P15">
        <f t="shared" si="0"/>
        <v>2824.5960954938801</v>
      </c>
      <c r="Q15">
        <f t="shared" si="0"/>
        <v>3013.3091637554598</v>
      </c>
      <c r="R15">
        <f t="shared" si="0"/>
        <v>3207.1362259447601</v>
      </c>
      <c r="S15">
        <f t="shared" si="0"/>
        <v>3382.90048688142</v>
      </c>
      <c r="T15">
        <f t="shared" si="0"/>
        <v>3557.0790950372502</v>
      </c>
      <c r="U15">
        <f t="shared" si="0"/>
        <v>3730.9297713266601</v>
      </c>
      <c r="V15">
        <f t="shared" si="0"/>
        <v>3908.2257099982198</v>
      </c>
      <c r="W15">
        <f t="shared" si="0"/>
        <v>4083.5634009055498</v>
      </c>
      <c r="X15">
        <f t="shared" si="0"/>
        <v>4263.1493137412299</v>
      </c>
      <c r="Y15">
        <f t="shared" si="0"/>
        <v>4447.4150491338696</v>
      </c>
      <c r="Z15">
        <f t="shared" si="0"/>
        <v>4632.2582760080204</v>
      </c>
      <c r="AA15">
        <f t="shared" si="0"/>
        <v>4817.1845669293898</v>
      </c>
      <c r="AB15">
        <f t="shared" si="0"/>
        <v>5036.7528831038908</v>
      </c>
      <c r="AC15">
        <f t="shared" si="0"/>
        <v>5249.3507770333099</v>
      </c>
      <c r="AD15">
        <f t="shared" si="0"/>
        <v>5454.3116176369003</v>
      </c>
      <c r="AE15">
        <f t="shared" si="0"/>
        <v>5650.4375501855002</v>
      </c>
      <c r="AF15">
        <f t="shared" si="0"/>
        <v>5784.6652071756098</v>
      </c>
      <c r="AG15">
        <f t="shared" si="0"/>
        <v>5916.0533604467</v>
      </c>
      <c r="AH15">
        <f t="shared" si="0"/>
        <v>6041.70599903938</v>
      </c>
      <c r="AI15">
        <f t="shared" si="0"/>
        <v>6160.3654463847397</v>
      </c>
      <c r="AJ15">
        <f t="shared" si="0"/>
        <v>6270.7944281022801</v>
      </c>
      <c r="AK15">
        <f t="shared" si="0"/>
        <v>6370.7971788777104</v>
      </c>
    </row>
    <row r="17" spans="1:37" x14ac:dyDescent="0.35">
      <c r="A17" t="s">
        <v>30</v>
      </c>
    </row>
    <row r="19" spans="1:37" x14ac:dyDescent="0.35">
      <c r="A19" t="s">
        <v>31</v>
      </c>
    </row>
    <row r="21" spans="1:37" x14ac:dyDescent="0.35">
      <c r="C21">
        <f t="shared" ref="C21:D21" si="1">C5+C6+C7+C10</f>
        <v>4368.6666666666606</v>
      </c>
      <c r="D21">
        <f t="shared" si="1"/>
        <v>4589.5</v>
      </c>
      <c r="E21">
        <f>E5+E6+E7+E10</f>
        <v>6679.958559882195</v>
      </c>
      <c r="F21">
        <f t="shared" ref="F21:AK21" si="2">F5+F6+F7+F10</f>
        <v>6928.4276539373395</v>
      </c>
      <c r="G21">
        <f t="shared" si="2"/>
        <v>7173.711029815132</v>
      </c>
      <c r="H21">
        <f t="shared" si="2"/>
        <v>7176.240802328979</v>
      </c>
      <c r="I21">
        <f t="shared" si="2"/>
        <v>7212.1608977943051</v>
      </c>
      <c r="J21">
        <f t="shared" si="2"/>
        <v>7274.7262576028643</v>
      </c>
      <c r="K21">
        <f t="shared" si="2"/>
        <v>7352.2361711527701</v>
      </c>
      <c r="L21">
        <f t="shared" si="2"/>
        <v>7446.9350529131807</v>
      </c>
      <c r="M21">
        <f t="shared" si="2"/>
        <v>7595.3033879089498</v>
      </c>
      <c r="N21">
        <f t="shared" si="2"/>
        <v>7745.2594173832695</v>
      </c>
      <c r="O21">
        <f t="shared" si="2"/>
        <v>7907.2482077781897</v>
      </c>
      <c r="P21">
        <f t="shared" si="2"/>
        <v>8076.5960954938801</v>
      </c>
      <c r="Q21">
        <f t="shared" si="2"/>
        <v>8265.3091637554608</v>
      </c>
      <c r="R21">
        <f t="shared" si="2"/>
        <v>8459.1362259447596</v>
      </c>
      <c r="S21">
        <f t="shared" si="2"/>
        <v>8634.9004868814209</v>
      </c>
      <c r="T21">
        <f t="shared" si="2"/>
        <v>8809.0790950372502</v>
      </c>
      <c r="U21">
        <f t="shared" si="2"/>
        <v>8982.9297713266606</v>
      </c>
      <c r="V21">
        <f t="shared" si="2"/>
        <v>9160.2257099982198</v>
      </c>
      <c r="W21">
        <f t="shared" si="2"/>
        <v>9335.5634009055502</v>
      </c>
      <c r="X21">
        <f t="shared" si="2"/>
        <v>9515.1493137412308</v>
      </c>
      <c r="Y21">
        <f t="shared" si="2"/>
        <v>9699.4150491338696</v>
      </c>
      <c r="Z21">
        <f t="shared" si="2"/>
        <v>9884.2582760080204</v>
      </c>
      <c r="AA21">
        <f t="shared" si="2"/>
        <v>10069.184566929391</v>
      </c>
      <c r="AB21">
        <f t="shared" si="2"/>
        <v>10288.752883103891</v>
      </c>
      <c r="AC21">
        <f t="shared" si="2"/>
        <v>10501.350777033309</v>
      </c>
      <c r="AD21">
        <f t="shared" si="2"/>
        <v>10706.3116176369</v>
      </c>
      <c r="AE21">
        <f t="shared" si="2"/>
        <v>10902.437550185499</v>
      </c>
      <c r="AF21">
        <f t="shared" si="2"/>
        <v>11036.665207175611</v>
      </c>
      <c r="AG21">
        <f t="shared" si="2"/>
        <v>11168.0533604467</v>
      </c>
      <c r="AH21">
        <f t="shared" si="2"/>
        <v>11293.705999039381</v>
      </c>
      <c r="AI21">
        <f t="shared" si="2"/>
        <v>11412.365446384742</v>
      </c>
      <c r="AJ21">
        <f t="shared" si="2"/>
        <v>11522.794428102279</v>
      </c>
      <c r="AK21">
        <f t="shared" si="2"/>
        <v>11622.79717887771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DRC-BDRC</vt:lpstr>
      <vt:lpstr>DRC-PADRC</vt:lpstr>
      <vt:lpstr>CPUC IRP</vt:lpstr>
      <vt:lpstr>Potential</vt:lpstr>
      <vt:lpstr>CA Pathways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2014-08-26T00:34:41Z</dcterms:created>
  <dcterms:modified xsi:type="dcterms:W3CDTF">2019-06-10T14:25:52Z</dcterms:modified>
</cp:coreProperties>
</file>