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9395" windowHeight="10995" activeTab="1"/>
  </bookViews>
  <sheets>
    <sheet name="About" sheetId="1" r:id="rId1"/>
    <sheet name="SLF" sheetId="2" r:id="rId2"/>
    <sheet name="E3 data on peak" sheetId="7" r:id="rId3"/>
    <sheet name="avg load and calculations" sheetId="8" r:id="rId4"/>
  </sheets>
  <calcPr calcId="145621"/>
</workbook>
</file>

<file path=xl/calcChain.xml><?xml version="1.0" encoding="utf-8"?>
<calcChain xmlns="http://schemas.openxmlformats.org/spreadsheetml/2006/main">
  <c r="B2" i="2" l="1"/>
  <c r="C8" i="8"/>
  <c r="D8" i="8"/>
  <c r="E8" i="8"/>
  <c r="F8" i="8"/>
  <c r="G8" i="8"/>
  <c r="B8" i="8"/>
  <c r="B6" i="8"/>
  <c r="C6" i="8"/>
  <c r="D6" i="8"/>
  <c r="E6" i="8"/>
  <c r="F6" i="8"/>
  <c r="G6" i="8"/>
  <c r="C4" i="8"/>
  <c r="D4" i="8"/>
  <c r="E4" i="8"/>
  <c r="F4" i="8"/>
  <c r="G4" i="8"/>
  <c r="B4" i="8"/>
  <c r="C3" i="8"/>
  <c r="D3" i="8"/>
  <c r="E3" i="8"/>
  <c r="F3" i="8"/>
  <c r="G3" i="8"/>
  <c r="B3" i="8"/>
  <c r="C1" i="8"/>
</calcChain>
</file>

<file path=xl/sharedStrings.xml><?xml version="1.0" encoding="utf-8"?>
<sst xmlns="http://schemas.openxmlformats.org/spreadsheetml/2006/main" count="16" uniqueCount="16">
  <si>
    <t>SLF System Load Factor</t>
  </si>
  <si>
    <t>Sources:</t>
  </si>
  <si>
    <t>System Load Factor</t>
  </si>
  <si>
    <t>Ratio</t>
  </si>
  <si>
    <t>TextTable Value Peak_with_Flexibilit</t>
  </si>
  <si>
    <t>Electricity_Dispatch</t>
  </si>
  <si>
    <t>Active_Cases</t>
  </si>
  <si>
    <t>Updated Reference</t>
  </si>
  <si>
    <t>MWh/yr</t>
  </si>
  <si>
    <t>hours in year</t>
  </si>
  <si>
    <t>Average load</t>
  </si>
  <si>
    <t>peak</t>
  </si>
  <si>
    <t>system load factor</t>
  </si>
  <si>
    <t>Generation and Peak Load</t>
  </si>
  <si>
    <t>E3 California Pathways Model</t>
  </si>
  <si>
    <t>October 2017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</si>
</sst>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742950</xdr:colOff>
      <xdr:row>5</xdr:row>
      <xdr:rowOff>57150</xdr:rowOff>
    </xdr:from>
    <xdr:to>
      <xdr:col>14</xdr:col>
      <xdr:colOff>76272</xdr:colOff>
      <xdr:row>36</xdr:row>
      <xdr:rowOff>119104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962025"/>
          <a:ext cx="9887022" cy="56721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6" sqref="B6:B16"/>
    </sheetView>
  </sheetViews>
  <sheetFormatPr defaultRowHeight="14.25" x14ac:dyDescent="0.45"/>
  <cols>
    <col min="2" max="2" width="63.59765625" customWidth="1"/>
  </cols>
  <sheetData>
    <row r="1" spans="1:2" ht="15" x14ac:dyDescent="0.25">
      <c r="A1" s="1" t="s">
        <v>0</v>
      </c>
    </row>
    <row r="3" spans="1:2" ht="15" x14ac:dyDescent="0.25">
      <c r="A3" s="1" t="s">
        <v>1</v>
      </c>
      <c r="B3" s="2" t="s">
        <v>13</v>
      </c>
    </row>
    <row r="4" spans="1:2" ht="15" x14ac:dyDescent="0.25">
      <c r="B4" s="3" t="s">
        <v>14</v>
      </c>
    </row>
    <row r="5" spans="1:2" ht="15" x14ac:dyDescent="0.25">
      <c r="B5" s="3" t="s">
        <v>15</v>
      </c>
    </row>
    <row r="6" spans="1:2" ht="15" x14ac:dyDescent="0.25"/>
    <row r="7" spans="1:2" ht="15" x14ac:dyDescent="0.25"/>
    <row r="10" spans="1:2" ht="15" x14ac:dyDescent="0.25"/>
    <row r="11" spans="1:2" ht="15" x14ac:dyDescent="0.25"/>
    <row r="12" spans="1:2" ht="15" x14ac:dyDescent="0.25"/>
    <row r="13" spans="1:2" ht="15" x14ac:dyDescent="0.25"/>
    <row r="14" spans="1:2" ht="15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tabSelected="1" workbookViewId="0">
      <selection activeCell="B2" sqref="B2"/>
    </sheetView>
  </sheetViews>
  <sheetFormatPr defaultRowHeight="14.25" x14ac:dyDescent="0.45"/>
  <sheetData>
    <row r="1" spans="1:2" x14ac:dyDescent="0.25">
      <c r="B1" t="s">
        <v>2</v>
      </c>
    </row>
    <row r="2" spans="1:2" x14ac:dyDescent="0.25">
      <c r="A2" t="s">
        <v>3</v>
      </c>
      <c r="B2" s="5">
        <f>'avg load and calculations'!$C$8</f>
        <v>0.73882470947342627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"/>
  <sheetViews>
    <sheetView workbookViewId="0">
      <selection activeCell="G4" sqref="G4:L4"/>
    </sheetView>
  </sheetViews>
  <sheetFormatPr defaultRowHeight="14.25" x14ac:dyDescent="0.45"/>
  <cols>
    <col min="1" max="1" width="29.86328125" bestFit="1" customWidth="1"/>
  </cols>
  <sheetData>
    <row r="1" spans="1:42" x14ac:dyDescent="0.45">
      <c r="A1" t="s">
        <v>4</v>
      </c>
    </row>
    <row r="2" spans="1:42" x14ac:dyDescent="0.45">
      <c r="A2" t="s">
        <v>5</v>
      </c>
      <c r="B2">
        <v>2010</v>
      </c>
      <c r="C2">
        <v>2011</v>
      </c>
      <c r="D2">
        <v>2012</v>
      </c>
      <c r="E2">
        <v>2013</v>
      </c>
      <c r="F2">
        <v>2014</v>
      </c>
      <c r="G2">
        <v>2015</v>
      </c>
      <c r="H2">
        <v>2016</v>
      </c>
      <c r="I2">
        <v>2017</v>
      </c>
      <c r="J2">
        <v>2018</v>
      </c>
      <c r="K2">
        <v>2019</v>
      </c>
      <c r="L2">
        <v>2020</v>
      </c>
      <c r="M2">
        <v>2021</v>
      </c>
      <c r="N2">
        <v>2022</v>
      </c>
      <c r="O2">
        <v>2023</v>
      </c>
      <c r="P2">
        <v>2024</v>
      </c>
      <c r="Q2">
        <v>2025</v>
      </c>
      <c r="R2">
        <v>2026</v>
      </c>
      <c r="S2">
        <v>2027</v>
      </c>
      <c r="T2">
        <v>2028</v>
      </c>
      <c r="U2">
        <v>2029</v>
      </c>
      <c r="V2">
        <v>2030</v>
      </c>
      <c r="W2">
        <v>2031</v>
      </c>
      <c r="X2">
        <v>2032</v>
      </c>
      <c r="Y2">
        <v>2033</v>
      </c>
      <c r="Z2">
        <v>2034</v>
      </c>
      <c r="AA2">
        <v>2035</v>
      </c>
      <c r="AB2">
        <v>2036</v>
      </c>
      <c r="AC2">
        <v>2037</v>
      </c>
      <c r="AD2">
        <v>2038</v>
      </c>
      <c r="AE2">
        <v>2039</v>
      </c>
      <c r="AF2">
        <v>2040</v>
      </c>
      <c r="AG2">
        <v>2041</v>
      </c>
      <c r="AH2">
        <v>2042</v>
      </c>
      <c r="AI2">
        <v>2043</v>
      </c>
      <c r="AJ2">
        <v>2044</v>
      </c>
      <c r="AK2">
        <v>2045</v>
      </c>
      <c r="AL2">
        <v>2046</v>
      </c>
      <c r="AM2">
        <v>2047</v>
      </c>
      <c r="AN2">
        <v>2048</v>
      </c>
      <c r="AO2">
        <v>2049</v>
      </c>
      <c r="AP2">
        <v>2050</v>
      </c>
    </row>
    <row r="3" spans="1:42" x14ac:dyDescent="0.45">
      <c r="A3" t="s">
        <v>6</v>
      </c>
    </row>
    <row r="4" spans="1:42" x14ac:dyDescent="0.45">
      <c r="A4" t="s">
        <v>7</v>
      </c>
      <c r="B4" s="4">
        <v>58566.659962487603</v>
      </c>
      <c r="C4" s="4">
        <v>57961.919563490301</v>
      </c>
      <c r="D4" s="4">
        <v>54860.9068505838</v>
      </c>
      <c r="E4" s="4">
        <v>54030.520014242997</v>
      </c>
      <c r="F4" s="4">
        <v>52219.252608475901</v>
      </c>
      <c r="G4" s="4">
        <v>48741.1011000074</v>
      </c>
      <c r="H4" s="4">
        <v>47836.357706993404</v>
      </c>
      <c r="I4" s="4">
        <v>48132.3258646104</v>
      </c>
      <c r="J4" s="4">
        <v>47678.545609331799</v>
      </c>
      <c r="K4" s="4">
        <v>48061.754910260599</v>
      </c>
      <c r="L4" s="4">
        <v>48476.997675760998</v>
      </c>
      <c r="M4" s="4">
        <v>48482.678225160103</v>
      </c>
      <c r="N4" s="4">
        <v>48424.556713798702</v>
      </c>
      <c r="O4" s="4">
        <v>48433.440809717598</v>
      </c>
      <c r="P4" s="4">
        <v>48526.604406520899</v>
      </c>
      <c r="Q4" s="4">
        <v>49604.425952098398</v>
      </c>
      <c r="R4" s="4">
        <v>49900.189189536497</v>
      </c>
      <c r="S4" s="4">
        <v>50099.8735019124</v>
      </c>
      <c r="T4" s="4">
        <v>50283.905617205797</v>
      </c>
      <c r="U4" s="4">
        <v>50472.582672048004</v>
      </c>
      <c r="V4" s="4">
        <v>50671.9563472687</v>
      </c>
      <c r="W4" s="4">
        <v>50924.2790381718</v>
      </c>
      <c r="X4" s="4">
        <v>51202.871430963402</v>
      </c>
      <c r="Y4" s="4">
        <v>51535.7821393259</v>
      </c>
      <c r="Z4" s="4">
        <v>51845.429505909997</v>
      </c>
      <c r="AA4" s="4">
        <v>52166.145302773002</v>
      </c>
      <c r="AB4" s="4">
        <v>52544.702729569501</v>
      </c>
      <c r="AC4" s="4">
        <v>52846.157103376099</v>
      </c>
      <c r="AD4" s="4">
        <v>53186.790485272999</v>
      </c>
      <c r="AE4" s="4">
        <v>53539.442113847203</v>
      </c>
      <c r="AF4" s="4">
        <v>53907.884756956599</v>
      </c>
      <c r="AG4" s="4">
        <v>54290.146458117903</v>
      </c>
      <c r="AH4" s="4">
        <v>54682.040077256497</v>
      </c>
      <c r="AI4" s="4">
        <v>55082.341381488601</v>
      </c>
      <c r="AJ4" s="4">
        <v>55490.294636328399</v>
      </c>
      <c r="AK4" s="4">
        <v>55904.576983829997</v>
      </c>
      <c r="AL4" s="4">
        <v>56324.4655590685</v>
      </c>
      <c r="AM4" s="4">
        <v>56749.350057718002</v>
      </c>
      <c r="AN4" s="4">
        <v>57178.8268896476</v>
      </c>
      <c r="AO4" s="4">
        <v>57611.709989517702</v>
      </c>
      <c r="AP4" s="4">
        <v>58044.747253282803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C8" sqref="C8"/>
    </sheetView>
  </sheetViews>
  <sheetFormatPr defaultRowHeight="14.25" x14ac:dyDescent="0.45"/>
  <cols>
    <col min="1" max="1" width="17.9296875" customWidth="1"/>
  </cols>
  <sheetData>
    <row r="1" spans="1:7" x14ac:dyDescent="0.45">
      <c r="B1">
        <v>2015</v>
      </c>
      <c r="C1">
        <f>2016</f>
        <v>2016</v>
      </c>
      <c r="D1">
        <v>2017</v>
      </c>
      <c r="E1">
        <v>2018</v>
      </c>
      <c r="F1">
        <v>2019</v>
      </c>
      <c r="G1">
        <v>2020</v>
      </c>
    </row>
    <row r="2" spans="1:7" x14ac:dyDescent="0.45">
      <c r="A2" t="s">
        <v>8</v>
      </c>
      <c r="B2" s="4">
        <v>307349404.81489003</v>
      </c>
      <c r="C2" s="4">
        <v>309601903.82579398</v>
      </c>
      <c r="D2" s="4">
        <v>312010086.70874298</v>
      </c>
      <c r="E2" s="4">
        <v>314323397.63530099</v>
      </c>
      <c r="F2" s="4">
        <v>316693951.816818</v>
      </c>
      <c r="G2" s="4">
        <v>319099255.21047002</v>
      </c>
    </row>
    <row r="3" spans="1:7" x14ac:dyDescent="0.45">
      <c r="A3" t="s">
        <v>9</v>
      </c>
      <c r="B3">
        <f>365*24</f>
        <v>8760</v>
      </c>
      <c r="C3">
        <f t="shared" ref="C3:G3" si="0">365*24</f>
        <v>8760</v>
      </c>
      <c r="D3">
        <f t="shared" si="0"/>
        <v>8760</v>
      </c>
      <c r="E3">
        <f t="shared" si="0"/>
        <v>8760</v>
      </c>
      <c r="F3">
        <f t="shared" si="0"/>
        <v>8760</v>
      </c>
      <c r="G3">
        <f t="shared" si="0"/>
        <v>8760</v>
      </c>
    </row>
    <row r="4" spans="1:7" x14ac:dyDescent="0.45">
      <c r="A4" t="s">
        <v>10</v>
      </c>
      <c r="B4" s="4">
        <f>B2/B3</f>
        <v>35085.54849485046</v>
      </c>
      <c r="C4" s="4">
        <f t="shared" ref="C4:G4" si="1">C2/C3</f>
        <v>35342.683085136297</v>
      </c>
      <c r="D4" s="4">
        <f t="shared" si="1"/>
        <v>35617.589806934127</v>
      </c>
      <c r="E4" s="4">
        <f t="shared" si="1"/>
        <v>35881.666396723856</v>
      </c>
      <c r="F4" s="4">
        <f t="shared" si="1"/>
        <v>36152.27760465959</v>
      </c>
      <c r="G4" s="4">
        <f t="shared" si="1"/>
        <v>36426.855617633562</v>
      </c>
    </row>
    <row r="6" spans="1:7" x14ac:dyDescent="0.45">
      <c r="A6" t="s">
        <v>11</v>
      </c>
      <c r="B6" s="4">
        <f>'E3 data on peak'!G4</f>
        <v>48741.1011000074</v>
      </c>
      <c r="C6" s="4">
        <f>'E3 data on peak'!H4</f>
        <v>47836.357706993404</v>
      </c>
      <c r="D6" s="4">
        <f>'E3 data on peak'!I4</f>
        <v>48132.3258646104</v>
      </c>
      <c r="E6" s="4">
        <f>'E3 data on peak'!J4</f>
        <v>47678.545609331799</v>
      </c>
      <c r="F6" s="4">
        <f>'E3 data on peak'!K4</f>
        <v>48061.754910260599</v>
      </c>
      <c r="G6" s="4">
        <f>'E3 data on peak'!L4</f>
        <v>48476.997675760998</v>
      </c>
    </row>
    <row r="8" spans="1:7" x14ac:dyDescent="0.45">
      <c r="A8" t="s">
        <v>12</v>
      </c>
      <c r="B8" s="4">
        <f>B4/B6</f>
        <v>0.71983495864940839</v>
      </c>
      <c r="C8" s="4">
        <f t="shared" ref="C8:G8" si="2">C4/C6</f>
        <v>0.73882470947342627</v>
      </c>
      <c r="D8" s="4">
        <f t="shared" si="2"/>
        <v>0.73999311620887587</v>
      </c>
      <c r="E8" s="4">
        <f t="shared" si="2"/>
        <v>0.75257468402519767</v>
      </c>
      <c r="F8" s="4">
        <f t="shared" si="2"/>
        <v>0.75220469315284033</v>
      </c>
      <c r="G8" s="4">
        <f t="shared" si="2"/>
        <v>0.75142557014927036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SLF</vt:lpstr>
      <vt:lpstr>E3 data on peak</vt:lpstr>
      <vt:lpstr>avg load and calculations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2016-03-08T00:27:31Z</dcterms:created>
  <dcterms:modified xsi:type="dcterms:W3CDTF">2018-03-16T20:09:58Z</dcterms:modified>
</cp:coreProperties>
</file>